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rodriguezperez/Desktop/Tulane/"/>
    </mc:Choice>
  </mc:AlternateContent>
  <xr:revisionPtr revIDLastSave="0" documentId="13_ncr:1_{39094431-6D27-B14D-9B36-AEB91F71C85E}" xr6:coauthVersionLast="47" xr6:coauthVersionMax="47" xr10:uidLastSave="{00000000-0000-0000-0000-000000000000}"/>
  <bookViews>
    <workbookView xWindow="0" yWindow="660" windowWidth="29400" windowHeight="17340" activeTab="1" xr2:uid="{EBC6B467-997C-E945-B964-C094B312B073}"/>
  </bookViews>
  <sheets>
    <sheet name="Data PLNTR" sheetId="1" r:id="rId1"/>
    <sheet name=" Data ORCL" sheetId="4" r:id="rId2"/>
    <sheet name="Simulations" sheetId="3" r:id="rId3"/>
    <sheet name="Monte Carlo Va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4" l="1"/>
  <c r="H2" i="4"/>
  <c r="B77" i="2"/>
  <c r="D84" i="2"/>
  <c r="C84" i="2"/>
  <c r="B84" i="2"/>
  <c r="D83" i="2"/>
  <c r="C83" i="2"/>
  <c r="B83" i="2"/>
  <c r="C82" i="2"/>
  <c r="B82" i="2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9" i="4"/>
  <c r="H8" i="4"/>
  <c r="H7" i="4"/>
  <c r="H6" i="4"/>
  <c r="H5" i="4"/>
  <c r="H4" i="4"/>
  <c r="H3" i="4"/>
  <c r="G43" i="2"/>
  <c r="G42" i="2"/>
  <c r="G41" i="2"/>
  <c r="G37" i="2"/>
  <c r="G36" i="2"/>
  <c r="G35" i="2"/>
  <c r="G31" i="2"/>
  <c r="G30" i="2"/>
  <c r="G29" i="2"/>
  <c r="G28" i="2"/>
  <c r="G27" i="2"/>
  <c r="G26" i="2"/>
  <c r="G25" i="2"/>
  <c r="G24" i="2"/>
  <c r="G20" i="2"/>
  <c r="G19" i="2"/>
  <c r="G18" i="2"/>
  <c r="G17" i="2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B20" i="2"/>
  <c r="B19" i="2"/>
  <c r="D18" i="2"/>
  <c r="C18" i="2"/>
  <c r="D17" i="2"/>
  <c r="C17" i="2"/>
  <c r="B9" i="2"/>
  <c r="B8" i="2"/>
  <c r="B91" i="2" l="1" a="1"/>
  <c r="B89" i="2" a="1"/>
  <c r="B90" i="2" s="1"/>
  <c r="B88" i="2"/>
  <c r="B87" i="2" a="1"/>
  <c r="C88" i="2"/>
  <c r="C89" i="2" a="1"/>
  <c r="C90" i="2" s="1"/>
  <c r="B95" i="2" s="1"/>
  <c r="B305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3270" i="3"/>
  <c r="B3272" i="3"/>
  <c r="B3274" i="3"/>
  <c r="B3276" i="3"/>
  <c r="B3278" i="3"/>
  <c r="B3280" i="3"/>
  <c r="B3282" i="3"/>
  <c r="B3284" i="3"/>
  <c r="B3286" i="3"/>
  <c r="B3288" i="3"/>
  <c r="B3290" i="3"/>
  <c r="B3292" i="3"/>
  <c r="B3294" i="3"/>
  <c r="B3296" i="3"/>
  <c r="B3298" i="3"/>
  <c r="B3300" i="3"/>
  <c r="B3302" i="3"/>
  <c r="B3304" i="3"/>
  <c r="B3306" i="3"/>
  <c r="B3308" i="3"/>
  <c r="B3310" i="3"/>
  <c r="B3312" i="3"/>
  <c r="B3314" i="3"/>
  <c r="B3316" i="3"/>
  <c r="B3318" i="3"/>
  <c r="B3320" i="3"/>
  <c r="B3322" i="3"/>
  <c r="B3324" i="3"/>
  <c r="B3326" i="3"/>
  <c r="B3328" i="3"/>
  <c r="B3330" i="3"/>
  <c r="B3332" i="3"/>
  <c r="B3334" i="3"/>
  <c r="B3336" i="3"/>
  <c r="B3338" i="3"/>
  <c r="B3340" i="3"/>
  <c r="B3342" i="3"/>
  <c r="B3344" i="3"/>
  <c r="B3346" i="3"/>
  <c r="B3348" i="3"/>
  <c r="B3350" i="3"/>
  <c r="B3352" i="3"/>
  <c r="B3354" i="3"/>
  <c r="B3356" i="3"/>
  <c r="B3358" i="3"/>
  <c r="B3360" i="3"/>
  <c r="B3362" i="3"/>
  <c r="B3364" i="3"/>
  <c r="B3366" i="3"/>
  <c r="B3368" i="3"/>
  <c r="B3370" i="3"/>
  <c r="B3372" i="3"/>
  <c r="B3374" i="3"/>
  <c r="B3376" i="3"/>
  <c r="B3378" i="3"/>
  <c r="B3380" i="3"/>
  <c r="B3382" i="3"/>
  <c r="B3384" i="3"/>
  <c r="B3386" i="3"/>
  <c r="B3388" i="3"/>
  <c r="B3390" i="3"/>
  <c r="B3392" i="3"/>
  <c r="B3394" i="3"/>
  <c r="B3396" i="3"/>
  <c r="B3398" i="3"/>
  <c r="B3400" i="3"/>
  <c r="B3402" i="3"/>
  <c r="B3404" i="3"/>
  <c r="B3406" i="3"/>
  <c r="B3408" i="3"/>
  <c r="B3410" i="3"/>
  <c r="B3412" i="3"/>
  <c r="B3414" i="3"/>
  <c r="B3416" i="3"/>
  <c r="B3418" i="3"/>
  <c r="B3420" i="3"/>
  <c r="B3422" i="3"/>
  <c r="B3424" i="3"/>
  <c r="B3426" i="3"/>
  <c r="B3428" i="3"/>
  <c r="B3430" i="3"/>
  <c r="B3432" i="3"/>
  <c r="B3434" i="3"/>
  <c r="B3436" i="3"/>
  <c r="B3438" i="3"/>
  <c r="B3440" i="3"/>
  <c r="B3442" i="3"/>
  <c r="B3444" i="3"/>
  <c r="B3446" i="3"/>
  <c r="B3448" i="3"/>
  <c r="B3450" i="3"/>
  <c r="B3452" i="3"/>
  <c r="B3454" i="3"/>
  <c r="B3456" i="3"/>
  <c r="B3458" i="3"/>
  <c r="B3460" i="3"/>
  <c r="B3462" i="3"/>
  <c r="B3464" i="3"/>
  <c r="B3466" i="3"/>
  <c r="B3468" i="3"/>
  <c r="B3470" i="3"/>
  <c r="B3472" i="3"/>
  <c r="B3474" i="3"/>
  <c r="B3476" i="3"/>
  <c r="B3478" i="3"/>
  <c r="B3480" i="3"/>
  <c r="B3482" i="3"/>
  <c r="B3484" i="3"/>
  <c r="B3486" i="3"/>
  <c r="B3488" i="3"/>
  <c r="B3490" i="3"/>
  <c r="B3492" i="3"/>
  <c r="B3494" i="3"/>
  <c r="B3496" i="3"/>
  <c r="B3498" i="3"/>
  <c r="B3579" i="3"/>
  <c r="B3581" i="3"/>
  <c r="B3583" i="3"/>
  <c r="B3585" i="3"/>
  <c r="B3587" i="3"/>
  <c r="B3589" i="3"/>
  <c r="B3591" i="3"/>
  <c r="B3593" i="3"/>
  <c r="B3595" i="3"/>
  <c r="B3597" i="3"/>
  <c r="B3599" i="3"/>
  <c r="B3601" i="3"/>
  <c r="B3603" i="3"/>
  <c r="B3605" i="3"/>
  <c r="B3607" i="3"/>
  <c r="B3609" i="3"/>
  <c r="B3611" i="3"/>
  <c r="B3613" i="3"/>
  <c r="B3615" i="3"/>
  <c r="B3617" i="3"/>
  <c r="B3619" i="3"/>
  <c r="B3621" i="3"/>
  <c r="B3623" i="3"/>
  <c r="B3625" i="3"/>
  <c r="B3627" i="3"/>
  <c r="B3629" i="3"/>
  <c r="B3631" i="3"/>
  <c r="B3633" i="3"/>
  <c r="B3635" i="3"/>
  <c r="B3637" i="3"/>
  <c r="B3639" i="3"/>
  <c r="B3641" i="3"/>
  <c r="B3643" i="3"/>
  <c r="B3645" i="3"/>
  <c r="B3647" i="3"/>
  <c r="B3649" i="3"/>
  <c r="B3651" i="3"/>
  <c r="B3653" i="3"/>
  <c r="B3655" i="3"/>
  <c r="B3657" i="3"/>
  <c r="B3659" i="3"/>
  <c r="B3661" i="3"/>
  <c r="B3663" i="3"/>
  <c r="B3665" i="3"/>
  <c r="B3667" i="3"/>
  <c r="B3669" i="3"/>
  <c r="B3671" i="3"/>
  <c r="B3673" i="3"/>
  <c r="B3675" i="3"/>
  <c r="B3677" i="3"/>
  <c r="B3679" i="3"/>
  <c r="B3681" i="3"/>
  <c r="B3683" i="3"/>
  <c r="B3685" i="3"/>
  <c r="B3687" i="3"/>
  <c r="B3689" i="3"/>
  <c r="B3691" i="3"/>
  <c r="B3693" i="3"/>
  <c r="B3695" i="3"/>
  <c r="B3697" i="3"/>
  <c r="B3699" i="3"/>
  <c r="B3701" i="3"/>
  <c r="B3703" i="3"/>
  <c r="B3705" i="3"/>
  <c r="B3707" i="3"/>
  <c r="B3709" i="3"/>
  <c r="B3711" i="3"/>
  <c r="B3713" i="3"/>
  <c r="B3715" i="3"/>
  <c r="B3717" i="3"/>
  <c r="B3719" i="3"/>
  <c r="B3721" i="3"/>
  <c r="B3723" i="3"/>
  <c r="B3725" i="3"/>
  <c r="B3727" i="3"/>
  <c r="B3729" i="3"/>
  <c r="B3731" i="3"/>
  <c r="B3733" i="3"/>
  <c r="B3735" i="3"/>
  <c r="B3737" i="3"/>
  <c r="B3739" i="3"/>
  <c r="B3741" i="3"/>
  <c r="B3743" i="3"/>
  <c r="B3745" i="3"/>
  <c r="B3747" i="3"/>
  <c r="B3749" i="3"/>
  <c r="B3751" i="3"/>
  <c r="B3753" i="3"/>
  <c r="B3755" i="3"/>
  <c r="B6633" i="3"/>
  <c r="B6636" i="3"/>
  <c r="B6640" i="3"/>
  <c r="B6646" i="3"/>
  <c r="B6653" i="3"/>
  <c r="B6656" i="3"/>
  <c r="B6659" i="3"/>
  <c r="B6662" i="3"/>
  <c r="B6667" i="3"/>
  <c r="B6672" i="3"/>
  <c r="B6677" i="3"/>
  <c r="B6680" i="3"/>
  <c r="B6686" i="3"/>
  <c r="B6690" i="3"/>
  <c r="B6693" i="3"/>
  <c r="B6696" i="3"/>
  <c r="B6701" i="3"/>
  <c r="B6705" i="3"/>
  <c r="B6708" i="3"/>
  <c r="B6711" i="3"/>
  <c r="B6714" i="3"/>
  <c r="B6717" i="3"/>
  <c r="B6720" i="3"/>
  <c r="B6724" i="3"/>
  <c r="B6729" i="3"/>
  <c r="B6732" i="3"/>
  <c r="B6735" i="3"/>
  <c r="B6738" i="3"/>
  <c r="B6745" i="3"/>
  <c r="B6748" i="3"/>
  <c r="B6751" i="3"/>
  <c r="B6755" i="3"/>
  <c r="B6760" i="3"/>
  <c r="B6763" i="3"/>
  <c r="B6766" i="3"/>
  <c r="B6771" i="3"/>
  <c r="B6774" i="3"/>
  <c r="B6779" i="3"/>
  <c r="B6786" i="3"/>
  <c r="B6789" i="3"/>
  <c r="B6792" i="3"/>
  <c r="B6796" i="3"/>
  <c r="B6801" i="3"/>
  <c r="B6805" i="3"/>
  <c r="B6808" i="3"/>
  <c r="B6811" i="3"/>
  <c r="B6814" i="3"/>
  <c r="B6819" i="3"/>
  <c r="B6822" i="3"/>
  <c r="B6825" i="3"/>
  <c r="B6830" i="3"/>
  <c r="B6833" i="3"/>
  <c r="B6836" i="3"/>
  <c r="B6840" i="3"/>
  <c r="B6845" i="3"/>
  <c r="B6848" i="3"/>
  <c r="B6851" i="3"/>
  <c r="B6854" i="3"/>
  <c r="B6858" i="3"/>
  <c r="B6864" i="3"/>
  <c r="B6867" i="3"/>
  <c r="B6870" i="3"/>
  <c r="B6875" i="3"/>
  <c r="B6880" i="3"/>
  <c r="B6883" i="3"/>
  <c r="B6886" i="3"/>
  <c r="B6891" i="3"/>
  <c r="B6894" i="3"/>
  <c r="B6900" i="3"/>
  <c r="B6904" i="3"/>
  <c r="B6908" i="3"/>
  <c r="B6912" i="3"/>
  <c r="B6916" i="3"/>
  <c r="B6921" i="3"/>
  <c r="B6925" i="3"/>
  <c r="B6935" i="3"/>
  <c r="B6938" i="3"/>
  <c r="B6945" i="3"/>
  <c r="B6948" i="3"/>
  <c r="B6951" i="3"/>
  <c r="B6954" i="3"/>
  <c r="B6957" i="3"/>
  <c r="B6960" i="3"/>
  <c r="B6963" i="3"/>
  <c r="B6966" i="3"/>
  <c r="B6969" i="3"/>
  <c r="B6972" i="3"/>
  <c r="B6975" i="3"/>
  <c r="B6978" i="3"/>
  <c r="B6982" i="3"/>
  <c r="B6985" i="3"/>
  <c r="B6988" i="3"/>
  <c r="B6991" i="3"/>
  <c r="B6994" i="3"/>
  <c r="B6999" i="3"/>
  <c r="B7003" i="3"/>
  <c r="B7008" i="3"/>
  <c r="B7011" i="3"/>
  <c r="B7014" i="3"/>
  <c r="B7017" i="3"/>
  <c r="B7020" i="3"/>
  <c r="B7023" i="3"/>
  <c r="B7026" i="3"/>
  <c r="B7031" i="3"/>
  <c r="B7034" i="3"/>
  <c r="B7040" i="3"/>
  <c r="B7044" i="3"/>
  <c r="B7047" i="3"/>
  <c r="B7052" i="3"/>
  <c r="B7055" i="3"/>
  <c r="B7058" i="3"/>
  <c r="B7064" i="3"/>
  <c r="B7067" i="3"/>
  <c r="B7070" i="3"/>
  <c r="B7077" i="3"/>
  <c r="B7080" i="3"/>
  <c r="B7083" i="3"/>
  <c r="B7086" i="3"/>
  <c r="B7090" i="3"/>
  <c r="B7095" i="3"/>
  <c r="B7099" i="3"/>
  <c r="B7104" i="3"/>
  <c r="B7108" i="3"/>
  <c r="B7111" i="3"/>
  <c r="B7114" i="3"/>
  <c r="B7120" i="3"/>
  <c r="B7123" i="3"/>
  <c r="B7126" i="3"/>
  <c r="B7132" i="3"/>
  <c r="B7135" i="3"/>
  <c r="B7138" i="3"/>
  <c r="B7142" i="3"/>
  <c r="B7148" i="3"/>
  <c r="B7151" i="3"/>
  <c r="B7154" i="3"/>
  <c r="B7158" i="3"/>
  <c r="B7162" i="3"/>
  <c r="B7165" i="3"/>
  <c r="B7168" i="3"/>
  <c r="B7172" i="3"/>
  <c r="B7176" i="3"/>
  <c r="B7180" i="3"/>
  <c r="B7184" i="3"/>
  <c r="B7188" i="3"/>
  <c r="B7191" i="3"/>
  <c r="B7199" i="3"/>
  <c r="B7205" i="3"/>
  <c r="B7208" i="3"/>
  <c r="B7211" i="3"/>
  <c r="B7216" i="3"/>
  <c r="B7219" i="3"/>
  <c r="B7222" i="3"/>
  <c r="B7229" i="3"/>
  <c r="B7233" i="3"/>
  <c r="B7236" i="3"/>
  <c r="B7239" i="3"/>
  <c r="B7242" i="3"/>
  <c r="B7248" i="3"/>
  <c r="B7253" i="3"/>
  <c r="B7257" i="3"/>
  <c r="B7260" i="3"/>
  <c r="B7263" i="3"/>
  <c r="B7266" i="3"/>
  <c r="B7270" i="3"/>
  <c r="B7274" i="3"/>
  <c r="B7278" i="3"/>
  <c r="B7281" i="3"/>
  <c r="B7284" i="3"/>
  <c r="B7288" i="3"/>
  <c r="B7293" i="3"/>
  <c r="B7296" i="3"/>
  <c r="B7300" i="3"/>
  <c r="B7303" i="3"/>
  <c r="B7306" i="3"/>
  <c r="B7309" i="3"/>
  <c r="B7313" i="3"/>
  <c r="B7316" i="3"/>
  <c r="B7319" i="3"/>
  <c r="B7321" i="3"/>
  <c r="B7324" i="3"/>
  <c r="B7329" i="3"/>
  <c r="B7332" i="3"/>
  <c r="B7339" i="3"/>
  <c r="B7342" i="3"/>
  <c r="B7347" i="3"/>
  <c r="B7350" i="3"/>
  <c r="B7353" i="3"/>
  <c r="B7357" i="3"/>
  <c r="B7363" i="3"/>
  <c r="B7369" i="3"/>
  <c r="B7372" i="3"/>
  <c r="B7376" i="3"/>
  <c r="B7379" i="3"/>
  <c r="B7382" i="3"/>
  <c r="B7385" i="3"/>
  <c r="B7388" i="3"/>
  <c r="B7391" i="3"/>
  <c r="B7394" i="3"/>
  <c r="B7397" i="3"/>
  <c r="B7401" i="3"/>
  <c r="B7405" i="3"/>
  <c r="B7408" i="3"/>
  <c r="B7411" i="3"/>
  <c r="B7414" i="3"/>
  <c r="B7421" i="3"/>
  <c r="B7425" i="3"/>
  <c r="B7428" i="3"/>
  <c r="B7434" i="3"/>
  <c r="B7437" i="3"/>
  <c r="B7441" i="3"/>
  <c r="B7444" i="3"/>
  <c r="B7447" i="3"/>
  <c r="B7450" i="3"/>
  <c r="B7453" i="3"/>
  <c r="B7456" i="3"/>
  <c r="B7459" i="3"/>
  <c r="B7461" i="3"/>
  <c r="B7465" i="3"/>
  <c r="B7470" i="3"/>
  <c r="B7475" i="3"/>
  <c r="B7478" i="3"/>
  <c r="B7485" i="3"/>
  <c r="B7489" i="3"/>
  <c r="B7492" i="3"/>
  <c r="B7499" i="3"/>
  <c r="B7502" i="3"/>
  <c r="B7505" i="3"/>
  <c r="B7508" i="3"/>
  <c r="B7511" i="3"/>
  <c r="B7514" i="3"/>
  <c r="B7519" i="3"/>
  <c r="B7523" i="3"/>
  <c r="B7530" i="3"/>
  <c r="B7535" i="3"/>
  <c r="B7540" i="3"/>
  <c r="B7545" i="3"/>
  <c r="B7548" i="3"/>
  <c r="B7551" i="3"/>
  <c r="B7553" i="3"/>
  <c r="B7556" i="3"/>
  <c r="B7561" i="3"/>
  <c r="B7567" i="3"/>
  <c r="B7572" i="3"/>
  <c r="B7576" i="3"/>
  <c r="B7580" i="3"/>
  <c r="B7583" i="3"/>
  <c r="B7586" i="3"/>
  <c r="B7590" i="3"/>
  <c r="B7597" i="3"/>
  <c r="B7600" i="3"/>
  <c r="B7603" i="3"/>
  <c r="B7606" i="3"/>
  <c r="B7611" i="3"/>
  <c r="B7616" i="3"/>
  <c r="B7619" i="3"/>
  <c r="B7622" i="3"/>
  <c r="B7629" i="3"/>
  <c r="B7633" i="3"/>
  <c r="B7636" i="3"/>
  <c r="B7646" i="3"/>
  <c r="B7653" i="3"/>
  <c r="B7657" i="3"/>
  <c r="B7662" i="3"/>
  <c r="B7667" i="3"/>
  <c r="B7671" i="3"/>
  <c r="B7675" i="3"/>
  <c r="B7680" i="3"/>
  <c r="B7683" i="3"/>
  <c r="B7686" i="3"/>
  <c r="B7692" i="3"/>
  <c r="B7696" i="3"/>
  <c r="B7699" i="3"/>
  <c r="B7702" i="3"/>
  <c r="B7706" i="3"/>
  <c r="B7712" i="3"/>
  <c r="B7715" i="3"/>
  <c r="B7718" i="3"/>
  <c r="B7721" i="3"/>
  <c r="B7724" i="3"/>
  <c r="B7727" i="3"/>
  <c r="B7730" i="3"/>
  <c r="B7733" i="3"/>
  <c r="B7737" i="3"/>
  <c r="B7744" i="3"/>
  <c r="B7747" i="3"/>
  <c r="B7750" i="3"/>
  <c r="B7753" i="3"/>
  <c r="B7756" i="3"/>
  <c r="B7759" i="3"/>
  <c r="B7762" i="3"/>
  <c r="B7766" i="3"/>
  <c r="B7771" i="3"/>
  <c r="B7775" i="3"/>
  <c r="B7778" i="3"/>
  <c r="B7781" i="3"/>
  <c r="B7784" i="3"/>
  <c r="B7787" i="3"/>
  <c r="B7790" i="3"/>
  <c r="B7793" i="3"/>
  <c r="B7796" i="3"/>
  <c r="B7799" i="3"/>
  <c r="B7802" i="3"/>
  <c r="B7805" i="3"/>
  <c r="B7808" i="3"/>
  <c r="B7811" i="3"/>
  <c r="B7814" i="3"/>
  <c r="B7817" i="3"/>
  <c r="B7820" i="3"/>
  <c r="B7823" i="3"/>
  <c r="B7826" i="3"/>
  <c r="B7829" i="3"/>
  <c r="B7832" i="3"/>
  <c r="B7835" i="3"/>
  <c r="B7838" i="3"/>
  <c r="B7841" i="3"/>
  <c r="B7844" i="3"/>
  <c r="B7847" i="3"/>
  <c r="B7850" i="3"/>
  <c r="B7853" i="3"/>
  <c r="B7856" i="3"/>
  <c r="B7858" i="3"/>
  <c r="B7862" i="3"/>
  <c r="B7865" i="3"/>
  <c r="B7868" i="3"/>
  <c r="B7871" i="3"/>
  <c r="B7874" i="3"/>
  <c r="B7877" i="3"/>
  <c r="B7880" i="3"/>
  <c r="B7883" i="3"/>
  <c r="B7886" i="3"/>
  <c r="B7889" i="3"/>
  <c r="B7892" i="3"/>
  <c r="B7895" i="3"/>
  <c r="B7898" i="3"/>
  <c r="B7901" i="3"/>
  <c r="B7904" i="3"/>
  <c r="B7907" i="3"/>
  <c r="B7910" i="3"/>
  <c r="B7913" i="3"/>
  <c r="B7916" i="3"/>
  <c r="B7919" i="3"/>
  <c r="B7922" i="3"/>
  <c r="B7925" i="3"/>
  <c r="B7928" i="3"/>
  <c r="B7931" i="3"/>
  <c r="B7934" i="3"/>
  <c r="B7937" i="3"/>
  <c r="B7940" i="3"/>
  <c r="B7943" i="3"/>
  <c r="B7946" i="3"/>
  <c r="B7949" i="3"/>
  <c r="B7952" i="3"/>
  <c r="B7956" i="3"/>
  <c r="B7959" i="3"/>
  <c r="B7965" i="3"/>
  <c r="B7968" i="3"/>
  <c r="B7973" i="3"/>
  <c r="B7976" i="3"/>
  <c r="B7980" i="3"/>
  <c r="B7984" i="3"/>
  <c r="B7987" i="3"/>
  <c r="B7990" i="3"/>
  <c r="B7996" i="3"/>
  <c r="B7999" i="3"/>
  <c r="B8002" i="3"/>
  <c r="B8005" i="3"/>
  <c r="B8009" i="3"/>
  <c r="B8012" i="3"/>
  <c r="B8015" i="3"/>
  <c r="B8018" i="3"/>
  <c r="B8021" i="3"/>
  <c r="B8026" i="3"/>
  <c r="B8032" i="3"/>
  <c r="B8035" i="3"/>
  <c r="B8038" i="3"/>
  <c r="B8041" i="3"/>
  <c r="B8044" i="3"/>
  <c r="B8047" i="3"/>
  <c r="B8050" i="3"/>
  <c r="B8056" i="3"/>
  <c r="B8061" i="3"/>
  <c r="B8065" i="3"/>
  <c r="B8068" i="3"/>
  <c r="B8071" i="3"/>
  <c r="B8074" i="3"/>
  <c r="B8083" i="3"/>
  <c r="B8086" i="3"/>
  <c r="B8089" i="3"/>
  <c r="B8093" i="3"/>
  <c r="B8097" i="3"/>
  <c r="B8100" i="3"/>
  <c r="B8103" i="3"/>
  <c r="B8109" i="3"/>
  <c r="B8112" i="3"/>
  <c r="B8116" i="3"/>
  <c r="B8119" i="3"/>
  <c r="B8122" i="3"/>
  <c r="B8127" i="3"/>
  <c r="B8130" i="3"/>
  <c r="B8136" i="3"/>
  <c r="B8139" i="3"/>
  <c r="B8142" i="3"/>
  <c r="B8149" i="3"/>
  <c r="B8152" i="3"/>
  <c r="B8157" i="3"/>
  <c r="B8163" i="3"/>
  <c r="B8166" i="3"/>
  <c r="B8170" i="3"/>
  <c r="B8176" i="3"/>
  <c r="B8179" i="3"/>
  <c r="B8183" i="3"/>
  <c r="B8186" i="3"/>
  <c r="B8189" i="3"/>
  <c r="B8193" i="3"/>
  <c r="B8196" i="3"/>
  <c r="B8199" i="3"/>
  <c r="B8202" i="3"/>
  <c r="B8206" i="3"/>
  <c r="B8210" i="3"/>
  <c r="B8216" i="3"/>
  <c r="B8220" i="3"/>
  <c r="B8224" i="3"/>
  <c r="B8228" i="3"/>
  <c r="B8234" i="3"/>
  <c r="B8237" i="3"/>
  <c r="B8241" i="3"/>
  <c r="B8244" i="3"/>
  <c r="B8247" i="3"/>
  <c r="B8250" i="3"/>
  <c r="B8254" i="3"/>
  <c r="B8258" i="3"/>
  <c r="B8262" i="3"/>
  <c r="B8265" i="3"/>
  <c r="B8268" i="3"/>
  <c r="B8271" i="3"/>
  <c r="B8274" i="3"/>
  <c r="B8277" i="3"/>
  <c r="B8281" i="3"/>
  <c r="B8284" i="3"/>
  <c r="B8289" i="3"/>
  <c r="B8292" i="3"/>
  <c r="B8297" i="3"/>
  <c r="B8303" i="3"/>
  <c r="B8309" i="3"/>
  <c r="B8313" i="3"/>
  <c r="B8316" i="3"/>
  <c r="B8320" i="3"/>
  <c r="B8323" i="3"/>
  <c r="B8326" i="3"/>
  <c r="B8331" i="3"/>
  <c r="B8334" i="3"/>
  <c r="B8340" i="3"/>
  <c r="B8344" i="3"/>
  <c r="B8349" i="3"/>
  <c r="B8354" i="3"/>
  <c r="B8357" i="3"/>
  <c r="B8361" i="3"/>
  <c r="B8364" i="3"/>
  <c r="B8367" i="3"/>
  <c r="B8370" i="3"/>
  <c r="B8374" i="3"/>
  <c r="B8378" i="3"/>
  <c r="B8381" i="3"/>
  <c r="B8385" i="3"/>
  <c r="B8388" i="3"/>
  <c r="B8391" i="3"/>
  <c r="B8394" i="3"/>
  <c r="B8399" i="3"/>
  <c r="B8402" i="3"/>
  <c r="B8406" i="3"/>
  <c r="B8411" i="3"/>
  <c r="B8417" i="3"/>
  <c r="B8420" i="3"/>
  <c r="B8423" i="3"/>
  <c r="B8425" i="3"/>
  <c r="B8428" i="3"/>
  <c r="B8431" i="3"/>
  <c r="B8434" i="3"/>
  <c r="B8440" i="3"/>
  <c r="B8444" i="3"/>
  <c r="B8447" i="3"/>
  <c r="B8452" i="3"/>
  <c r="B8455" i="3"/>
  <c r="B8457" i="3"/>
  <c r="B8461" i="3"/>
  <c r="B8465" i="3"/>
  <c r="B8472" i="3"/>
  <c r="B8476" i="3"/>
  <c r="B8479" i="3"/>
  <c r="B8482" i="3"/>
  <c r="B8488" i="3"/>
  <c r="B8492" i="3"/>
  <c r="B8495" i="3"/>
  <c r="B8499" i="3"/>
  <c r="B8502" i="3"/>
  <c r="B8507" i="3"/>
  <c r="B8510" i="3"/>
  <c r="B8517" i="3"/>
  <c r="B8521" i="3"/>
  <c r="B8524" i="3"/>
  <c r="B8530" i="3"/>
  <c r="B8534" i="3"/>
  <c r="B8538" i="3"/>
  <c r="B8541" i="3"/>
  <c r="B8545" i="3"/>
  <c r="B8548" i="3"/>
  <c r="B8551" i="3"/>
  <c r="B8560" i="3"/>
  <c r="B8563" i="3"/>
  <c r="B8566" i="3"/>
  <c r="B8571" i="3"/>
  <c r="B8576" i="3"/>
  <c r="B8581" i="3"/>
  <c r="B8585" i="3"/>
  <c r="B8589" i="3"/>
  <c r="B8593" i="3"/>
  <c r="B8596" i="3"/>
  <c r="B8599" i="3"/>
  <c r="B8602" i="3"/>
  <c r="B8606" i="3"/>
  <c r="B8611" i="3"/>
  <c r="B8615" i="3"/>
  <c r="B8618" i="3"/>
  <c r="B8622" i="3"/>
  <c r="B8628" i="3"/>
  <c r="B8631" i="3"/>
  <c r="B8634" i="3"/>
  <c r="B8638" i="3"/>
  <c r="B8642" i="3"/>
  <c r="B8645" i="3"/>
  <c r="B8648" i="3"/>
  <c r="B8653" i="3"/>
  <c r="B8657" i="3"/>
  <c r="B8660" i="3"/>
  <c r="B8665" i="3"/>
  <c r="B8668" i="3"/>
  <c r="B8671" i="3"/>
  <c r="B8674" i="3"/>
  <c r="B8679" i="3"/>
  <c r="B8682" i="3"/>
  <c r="B8685" i="3"/>
  <c r="B8689" i="3"/>
  <c r="B8692" i="3"/>
  <c r="B8695" i="3"/>
  <c r="B8697" i="3"/>
  <c r="B8700" i="3"/>
  <c r="B8703" i="3"/>
  <c r="B8706" i="3"/>
  <c r="B8711" i="3"/>
  <c r="B8715" i="3"/>
  <c r="B8718" i="3"/>
  <c r="B8722" i="3"/>
  <c r="B8727" i="3"/>
  <c r="B8730" i="3"/>
  <c r="B8737" i="3"/>
  <c r="B8740" i="3"/>
  <c r="B8743" i="3"/>
  <c r="B8746" i="3"/>
  <c r="B8752" i="3"/>
  <c r="B8757" i="3"/>
  <c r="B8760" i="3"/>
  <c r="B8765" i="3"/>
  <c r="B8769" i="3"/>
  <c r="B8772" i="3"/>
  <c r="B8776" i="3"/>
  <c r="B8779" i="3"/>
  <c r="B8782" i="3"/>
  <c r="B8789" i="3"/>
  <c r="B8793" i="3"/>
  <c r="B8796" i="3"/>
  <c r="B8799" i="3"/>
  <c r="B8801" i="3"/>
  <c r="B8804" i="3"/>
  <c r="B8808" i="3"/>
  <c r="B8811" i="3"/>
  <c r="B8814" i="3"/>
  <c r="B8819" i="3"/>
  <c r="B8826" i="3"/>
  <c r="B8829" i="3"/>
  <c r="B8833" i="3"/>
  <c r="B8836" i="3"/>
  <c r="B8839" i="3"/>
  <c r="B8842" i="3"/>
  <c r="B8848" i="3"/>
  <c r="B8851" i="3"/>
  <c r="B8854" i="3"/>
  <c r="B8859" i="3"/>
  <c r="B8862" i="3"/>
  <c r="B8867" i="3"/>
  <c r="B8870" i="3"/>
  <c r="B8875" i="3"/>
  <c r="B8878" i="3"/>
  <c r="B8933" i="3"/>
  <c r="B8939" i="3"/>
  <c r="B8942" i="3"/>
  <c r="B8946" i="3"/>
  <c r="B8949" i="3"/>
  <c r="B8954" i="3"/>
  <c r="B8957" i="3"/>
  <c r="B8965" i="3"/>
  <c r="B8969" i="3"/>
  <c r="B8972" i="3"/>
  <c r="B8976" i="3"/>
  <c r="B8983" i="3"/>
  <c r="B8986" i="3"/>
  <c r="B8989" i="3"/>
  <c r="B8993" i="3"/>
  <c r="B8996" i="3"/>
  <c r="B8999" i="3"/>
  <c r="B9002" i="3"/>
  <c r="B9005" i="3"/>
  <c r="B9009" i="3"/>
  <c r="B9012" i="3"/>
  <c r="B9016" i="3"/>
  <c r="B9019" i="3"/>
  <c r="B9023" i="3"/>
  <c r="B9027" i="3"/>
  <c r="B9030" i="3"/>
  <c r="B9035" i="3"/>
  <c r="B9039" i="3"/>
  <c r="B9042" i="3"/>
  <c r="B9045" i="3"/>
  <c r="B9049" i="3"/>
  <c r="B9056" i="3"/>
  <c r="B9060" i="3"/>
  <c r="B9063" i="3"/>
  <c r="B9067" i="3"/>
  <c r="B9070" i="3"/>
  <c r="B9074" i="3"/>
  <c r="B9077" i="3"/>
  <c r="B9080" i="3"/>
  <c r="B9083" i="3"/>
  <c r="B9089" i="3"/>
  <c r="B9092" i="3"/>
  <c r="B9095" i="3"/>
  <c r="B9098" i="3"/>
  <c r="B9102" i="3"/>
  <c r="B9107" i="3"/>
  <c r="B9110" i="3"/>
  <c r="B9113" i="3"/>
  <c r="B9116" i="3"/>
  <c r="B9119" i="3"/>
  <c r="B9122" i="3"/>
  <c r="B9128" i="3"/>
  <c r="B9133" i="3"/>
  <c r="B9136" i="3"/>
  <c r="B9141" i="3"/>
  <c r="B9144" i="3"/>
  <c r="B9147" i="3"/>
  <c r="B9150" i="3"/>
  <c r="B9157" i="3"/>
  <c r="B9160" i="3"/>
  <c r="B9164" i="3"/>
  <c r="B9167" i="3"/>
  <c r="B9172" i="3"/>
  <c r="B9175" i="3"/>
  <c r="B9178" i="3"/>
  <c r="B9184" i="3"/>
  <c r="B9193" i="3"/>
  <c r="B9196" i="3"/>
  <c r="B9199" i="3"/>
  <c r="B9205" i="3"/>
  <c r="B9208" i="3"/>
  <c r="B9213" i="3"/>
  <c r="B9217" i="3"/>
  <c r="B9220" i="3"/>
  <c r="B9224" i="3"/>
  <c r="B9229" i="3"/>
  <c r="B9234" i="3"/>
  <c r="B9240" i="3"/>
  <c r="B9244" i="3"/>
  <c r="B9247" i="3"/>
  <c r="B9253" i="3"/>
  <c r="B9257" i="3"/>
  <c r="B9260" i="3"/>
  <c r="B9263" i="3"/>
  <c r="B9266" i="3"/>
  <c r="B9269" i="3"/>
  <c r="B9274" i="3"/>
  <c r="B9278" i="3"/>
  <c r="B9281" i="3"/>
  <c r="B9286" i="3"/>
  <c r="B9296" i="3"/>
  <c r="B9300" i="3"/>
  <c r="B9309" i="3"/>
  <c r="B9317" i="3"/>
  <c r="B9320" i="3"/>
  <c r="B9323" i="3"/>
  <c r="B9326" i="3"/>
  <c r="B9333" i="3"/>
  <c r="B9336" i="3"/>
  <c r="B9340" i="3"/>
  <c r="B9343" i="3"/>
  <c r="B9345" i="3"/>
  <c r="B9348" i="3"/>
  <c r="B9351" i="3"/>
  <c r="B9354" i="3"/>
  <c r="B9360" i="3"/>
  <c r="B9363" i="3"/>
  <c r="B9366" i="3"/>
  <c r="B9371" i="3"/>
  <c r="B9374" i="3"/>
  <c r="B9378" i="3"/>
  <c r="B9384" i="3"/>
  <c r="B9387" i="3"/>
  <c r="B9390" i="3"/>
  <c r="B9395" i="3"/>
  <c r="B9398" i="3"/>
  <c r="B9403" i="3"/>
  <c r="B9406" i="3"/>
  <c r="B9413" i="3"/>
  <c r="B9417" i="3"/>
  <c r="B9420" i="3"/>
  <c r="B9423" i="3"/>
  <c r="B9426" i="3"/>
  <c r="B9431" i="3"/>
  <c r="B9434" i="3"/>
  <c r="B9440" i="3"/>
  <c r="B9446" i="3"/>
  <c r="B9453" i="3"/>
  <c r="B9457" i="3"/>
  <c r="B9460" i="3"/>
  <c r="B9463" i="3"/>
  <c r="B9469" i="3"/>
  <c r="B9472" i="3"/>
  <c r="B9475" i="3"/>
  <c r="B9478" i="3"/>
  <c r="B9482" i="3"/>
  <c r="B9488" i="3"/>
  <c r="B9491" i="3"/>
  <c r="B9494" i="3"/>
  <c r="B9497" i="3"/>
  <c r="B9500" i="3"/>
  <c r="B9505" i="3"/>
  <c r="B9508" i="3"/>
  <c r="B9511" i="3"/>
  <c r="B9515" i="3"/>
  <c r="B9518" i="3"/>
  <c r="B9521" i="3"/>
  <c r="B9528" i="3"/>
  <c r="B9531" i="3"/>
  <c r="B9534" i="3"/>
  <c r="B9537" i="3"/>
  <c r="B9540" i="3"/>
  <c r="B9543" i="3"/>
  <c r="B9546" i="3"/>
  <c r="B9550" i="3"/>
  <c r="B9555" i="3"/>
  <c r="B9558" i="3"/>
  <c r="B9562" i="3"/>
  <c r="B9568" i="3"/>
  <c r="B9572" i="3"/>
  <c r="B9575" i="3"/>
  <c r="B9578" i="3"/>
  <c r="B9584" i="3"/>
  <c r="B9589" i="3"/>
  <c r="B9592" i="3"/>
  <c r="B9595" i="3"/>
  <c r="B9598" i="3"/>
  <c r="B9601" i="3"/>
  <c r="B9605" i="3"/>
  <c r="B9608" i="3"/>
  <c r="B9611" i="3"/>
  <c r="B9614" i="3"/>
  <c r="B9619" i="3"/>
  <c r="B9624" i="3"/>
  <c r="B9628" i="3"/>
  <c r="B9633" i="3"/>
  <c r="B9636" i="3"/>
  <c r="B9639" i="3"/>
  <c r="B9643" i="3"/>
  <c r="B9647" i="3"/>
  <c r="B9651" i="3"/>
  <c r="B9656" i="3"/>
  <c r="B9661" i="3"/>
  <c r="B9664" i="3"/>
  <c r="B9668" i="3"/>
  <c r="B9671" i="3"/>
  <c r="B9674" i="3"/>
  <c r="B9680" i="3"/>
  <c r="B9683" i="3"/>
  <c r="B9686" i="3"/>
  <c r="B9691" i="3"/>
  <c r="B9696" i="3"/>
  <c r="B9701" i="3"/>
  <c r="B9705" i="3"/>
  <c r="B9708" i="3"/>
  <c r="B9713" i="3"/>
  <c r="B9716" i="3"/>
  <c r="B9719" i="3"/>
  <c r="B9722" i="3"/>
  <c r="B9726" i="3"/>
  <c r="B9729" i="3"/>
  <c r="B9732" i="3"/>
  <c r="B9735" i="3"/>
  <c r="B9738" i="3"/>
  <c r="B9744" i="3"/>
  <c r="B9747" i="3"/>
  <c r="B9750" i="3"/>
  <c r="B9753" i="3"/>
  <c r="B9756" i="3"/>
  <c r="B9759" i="3"/>
  <c r="B9762" i="3"/>
  <c r="B9768" i="3"/>
  <c r="B9776" i="3"/>
  <c r="B9781" i="3"/>
  <c r="B9785" i="3"/>
  <c r="B9788" i="3"/>
  <c r="B9791" i="3"/>
  <c r="B9794" i="3"/>
  <c r="B9799" i="3"/>
  <c r="B9804" i="3"/>
  <c r="B9807" i="3"/>
  <c r="B9810" i="3"/>
  <c r="B9813" i="3"/>
  <c r="B9816" i="3"/>
  <c r="B9819" i="3"/>
  <c r="B9822" i="3"/>
  <c r="B9825" i="3"/>
  <c r="B9832" i="3"/>
  <c r="B9835" i="3"/>
  <c r="B9838" i="3"/>
  <c r="B9845" i="3"/>
  <c r="B9848" i="3"/>
  <c r="B9851" i="3"/>
  <c r="B9854" i="3"/>
  <c r="B9859" i="3"/>
  <c r="B9864" i="3"/>
  <c r="B9869" i="3"/>
  <c r="B9873" i="3"/>
  <c r="B9876" i="3"/>
  <c r="B9879" i="3"/>
  <c r="B9882" i="3"/>
  <c r="B9887" i="3"/>
  <c r="B9890" i="3"/>
  <c r="B9896" i="3"/>
  <c r="B9899" i="3"/>
  <c r="B9902" i="3"/>
  <c r="B9906" i="3"/>
  <c r="B9910" i="3"/>
  <c r="B9913" i="3"/>
  <c r="B9917" i="3"/>
  <c r="B9922" i="3"/>
  <c r="B9925" i="3"/>
  <c r="B9930" i="3"/>
  <c r="B9933" i="3"/>
  <c r="B9937" i="3"/>
  <c r="B9940" i="3"/>
  <c r="B9943" i="3"/>
  <c r="B9946" i="3"/>
  <c r="B9951" i="3"/>
  <c r="B9954" i="3"/>
  <c r="B9958" i="3"/>
  <c r="B9965" i="3"/>
  <c r="B9969" i="3"/>
  <c r="B9972" i="3"/>
  <c r="B9975" i="3"/>
  <c r="B9978" i="3"/>
  <c r="B9981" i="3"/>
  <c r="B9986" i="3"/>
  <c r="B9992" i="3"/>
  <c r="B9997" i="3"/>
  <c r="B10000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1" i="3"/>
  <c r="B3273" i="3"/>
  <c r="B3275" i="3"/>
  <c r="B3277" i="3"/>
  <c r="B3279" i="3"/>
  <c r="B3281" i="3"/>
  <c r="B3283" i="3"/>
  <c r="B3285" i="3"/>
  <c r="B3287" i="3"/>
  <c r="B3289" i="3"/>
  <c r="B3291" i="3"/>
  <c r="B3293" i="3"/>
  <c r="B3295" i="3"/>
  <c r="B3297" i="3"/>
  <c r="B3299" i="3"/>
  <c r="B3301" i="3"/>
  <c r="B3303" i="3"/>
  <c r="B3305" i="3"/>
  <c r="B3307" i="3"/>
  <c r="B3309" i="3"/>
  <c r="B3311" i="3"/>
  <c r="B3313" i="3"/>
  <c r="B3315" i="3"/>
  <c r="B3317" i="3"/>
  <c r="B3319" i="3"/>
  <c r="B3321" i="3"/>
  <c r="B3323" i="3"/>
  <c r="B3325" i="3"/>
  <c r="B3327" i="3"/>
  <c r="B3329" i="3"/>
  <c r="B3331" i="3"/>
  <c r="B3333" i="3"/>
  <c r="B3335" i="3"/>
  <c r="B3337" i="3"/>
  <c r="B3339" i="3"/>
  <c r="B3341" i="3"/>
  <c r="B3343" i="3"/>
  <c r="B3345" i="3"/>
  <c r="B3347" i="3"/>
  <c r="B3349" i="3"/>
  <c r="B3351" i="3"/>
  <c r="B3353" i="3"/>
  <c r="B3355" i="3"/>
  <c r="B3357" i="3"/>
  <c r="B3359" i="3"/>
  <c r="B3361" i="3"/>
  <c r="B3363" i="3"/>
  <c r="B3365" i="3"/>
  <c r="B3367" i="3"/>
  <c r="B3369" i="3"/>
  <c r="B3371" i="3"/>
  <c r="B3373" i="3"/>
  <c r="B3375" i="3"/>
  <c r="B3377" i="3"/>
  <c r="B3379" i="3"/>
  <c r="B3381" i="3"/>
  <c r="B3383" i="3"/>
  <c r="B3385" i="3"/>
  <c r="B3387" i="3"/>
  <c r="B3389" i="3"/>
  <c r="B3391" i="3"/>
  <c r="B3393" i="3"/>
  <c r="B3395" i="3"/>
  <c r="B3397" i="3"/>
  <c r="B3399" i="3"/>
  <c r="B3401" i="3"/>
  <c r="B3403" i="3"/>
  <c r="B3405" i="3"/>
  <c r="B3407" i="3"/>
  <c r="B3409" i="3"/>
  <c r="B3411" i="3"/>
  <c r="B3413" i="3"/>
  <c r="B3415" i="3"/>
  <c r="B3417" i="3"/>
  <c r="B3419" i="3"/>
  <c r="B3421" i="3"/>
  <c r="B3423" i="3"/>
  <c r="B3425" i="3"/>
  <c r="B3427" i="3"/>
  <c r="B3429" i="3"/>
  <c r="B3431" i="3"/>
  <c r="B3433" i="3"/>
  <c r="B3435" i="3"/>
  <c r="B3437" i="3"/>
  <c r="B3439" i="3"/>
  <c r="B3441" i="3"/>
  <c r="B3443" i="3"/>
  <c r="B3445" i="3"/>
  <c r="B3447" i="3"/>
  <c r="B3449" i="3"/>
  <c r="B3451" i="3"/>
  <c r="B3453" i="3"/>
  <c r="B3455" i="3"/>
  <c r="B3457" i="3"/>
  <c r="B3459" i="3"/>
  <c r="B3461" i="3"/>
  <c r="B3463" i="3"/>
  <c r="B3465" i="3"/>
  <c r="B3467" i="3"/>
  <c r="B3469" i="3"/>
  <c r="B3471" i="3"/>
  <c r="B3473" i="3"/>
  <c r="B3475" i="3"/>
  <c r="B3477" i="3"/>
  <c r="B3479" i="3"/>
  <c r="B3481" i="3"/>
  <c r="B3483" i="3"/>
  <c r="B3485" i="3"/>
  <c r="B3487" i="3"/>
  <c r="B3489" i="3"/>
  <c r="B3491" i="3"/>
  <c r="B3493" i="3"/>
  <c r="B3495" i="3"/>
  <c r="B3497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80" i="3"/>
  <c r="B3582" i="3"/>
  <c r="B3584" i="3"/>
  <c r="B3586" i="3"/>
  <c r="B3588" i="3"/>
  <c r="B3590" i="3"/>
  <c r="B3592" i="3"/>
  <c r="B3594" i="3"/>
  <c r="B3596" i="3"/>
  <c r="B3598" i="3"/>
  <c r="B3600" i="3"/>
  <c r="B3602" i="3"/>
  <c r="B3604" i="3"/>
  <c r="B3606" i="3"/>
  <c r="B3608" i="3"/>
  <c r="B3610" i="3"/>
  <c r="B3612" i="3"/>
  <c r="B3614" i="3"/>
  <c r="B3616" i="3"/>
  <c r="B3618" i="3"/>
  <c r="B3620" i="3"/>
  <c r="B3622" i="3"/>
  <c r="B3624" i="3"/>
  <c r="B3626" i="3"/>
  <c r="B3628" i="3"/>
  <c r="B3630" i="3"/>
  <c r="B3632" i="3"/>
  <c r="B3634" i="3"/>
  <c r="B3636" i="3"/>
  <c r="B3638" i="3"/>
  <c r="B3640" i="3"/>
  <c r="B3642" i="3"/>
  <c r="B3644" i="3"/>
  <c r="B3646" i="3"/>
  <c r="B3648" i="3"/>
  <c r="B3650" i="3"/>
  <c r="B3652" i="3"/>
  <c r="B3654" i="3"/>
  <c r="B3656" i="3"/>
  <c r="B3658" i="3"/>
  <c r="B3660" i="3"/>
  <c r="B3662" i="3"/>
  <c r="B3664" i="3"/>
  <c r="B3666" i="3"/>
  <c r="B3668" i="3"/>
  <c r="B3670" i="3"/>
  <c r="B3672" i="3"/>
  <c r="B3674" i="3"/>
  <c r="B3676" i="3"/>
  <c r="B3678" i="3"/>
  <c r="B3680" i="3"/>
  <c r="B3682" i="3"/>
  <c r="B3684" i="3"/>
  <c r="B3686" i="3"/>
  <c r="B3688" i="3"/>
  <c r="B3690" i="3"/>
  <c r="B3692" i="3"/>
  <c r="B3694" i="3"/>
  <c r="B3696" i="3"/>
  <c r="B3698" i="3"/>
  <c r="B3700" i="3"/>
  <c r="B3702" i="3"/>
  <c r="B3704" i="3"/>
  <c r="B3706" i="3"/>
  <c r="B3708" i="3"/>
  <c r="B3710" i="3"/>
  <c r="B3712" i="3"/>
  <c r="B3714" i="3"/>
  <c r="B3716" i="3"/>
  <c r="B3718" i="3"/>
  <c r="B3720" i="3"/>
  <c r="B3722" i="3"/>
  <c r="B3724" i="3"/>
  <c r="B3726" i="3"/>
  <c r="B3728" i="3"/>
  <c r="B3730" i="3"/>
  <c r="B3732" i="3"/>
  <c r="B3734" i="3"/>
  <c r="B3736" i="3"/>
  <c r="B3738" i="3"/>
  <c r="B3740" i="3"/>
  <c r="B3742" i="3"/>
  <c r="B3744" i="3"/>
  <c r="B3746" i="3"/>
  <c r="B3748" i="3"/>
  <c r="B3750" i="3"/>
  <c r="B3752" i="3"/>
  <c r="B3754" i="3"/>
  <c r="B6630" i="3"/>
  <c r="B6635" i="3"/>
  <c r="B6638" i="3"/>
  <c r="B6643" i="3"/>
  <c r="B6647" i="3"/>
  <c r="B6650" i="3"/>
  <c r="B6657" i="3"/>
  <c r="B6661" i="3"/>
  <c r="B6665" i="3"/>
  <c r="B6669" i="3"/>
  <c r="B6673" i="3"/>
  <c r="B6676" i="3"/>
  <c r="B6682" i="3"/>
  <c r="B6685" i="3"/>
  <c r="B6688" i="3"/>
  <c r="B6697" i="3"/>
  <c r="B6700" i="3"/>
  <c r="B6704" i="3"/>
  <c r="B6709" i="3"/>
  <c r="B6712" i="3"/>
  <c r="B6719" i="3"/>
  <c r="B6722" i="3"/>
  <c r="B6725" i="3"/>
  <c r="B6728" i="3"/>
  <c r="B6731" i="3"/>
  <c r="B6736" i="3"/>
  <c r="B6741" i="3"/>
  <c r="B6744" i="3"/>
  <c r="B6747" i="3"/>
  <c r="B6750" i="3"/>
  <c r="B6753" i="3"/>
  <c r="B6758" i="3"/>
  <c r="B6765" i="3"/>
  <c r="B6769" i="3"/>
  <c r="B6772" i="3"/>
  <c r="B6776" i="3"/>
  <c r="B6780" i="3"/>
  <c r="B6783" i="3"/>
  <c r="B6787" i="3"/>
  <c r="B6790" i="3"/>
  <c r="B6794" i="3"/>
  <c r="B6799" i="3"/>
  <c r="B6803" i="3"/>
  <c r="B6813" i="3"/>
  <c r="B6816" i="3"/>
  <c r="B6820" i="3"/>
  <c r="B6828" i="3"/>
  <c r="B6834" i="3"/>
  <c r="B6839" i="3"/>
  <c r="B6843" i="3"/>
  <c r="B6857" i="3"/>
  <c r="B6860" i="3"/>
  <c r="B6863" i="3"/>
  <c r="B6866" i="3"/>
  <c r="B6872" i="3"/>
  <c r="B6877" i="3"/>
  <c r="B6881" i="3"/>
  <c r="B6885" i="3"/>
  <c r="B6889" i="3"/>
  <c r="B6893" i="3"/>
  <c r="B6897" i="3"/>
  <c r="B6901" i="3"/>
  <c r="B6905" i="3"/>
  <c r="B6909" i="3"/>
  <c r="B6915" i="3"/>
  <c r="B6919" i="3"/>
  <c r="B6922" i="3"/>
  <c r="B6928" i="3"/>
  <c r="B6931" i="3"/>
  <c r="B6934" i="3"/>
  <c r="B6937" i="3"/>
  <c r="B6940" i="3"/>
  <c r="B6943" i="3"/>
  <c r="B6946" i="3"/>
  <c r="B6950" i="3"/>
  <c r="B6953" i="3"/>
  <c r="B6956" i="3"/>
  <c r="B6962" i="3"/>
  <c r="B6967" i="3"/>
  <c r="B6977" i="3"/>
  <c r="B6981" i="3"/>
  <c r="B6987" i="3"/>
  <c r="B6992" i="3"/>
  <c r="B6996" i="3"/>
  <c r="B7002" i="3"/>
  <c r="B7006" i="3"/>
  <c r="B7013" i="3"/>
  <c r="B7016" i="3"/>
  <c r="B7019" i="3"/>
  <c r="B7021" i="3"/>
  <c r="B7025" i="3"/>
  <c r="B7029" i="3"/>
  <c r="B7033" i="3"/>
  <c r="B7037" i="3"/>
  <c r="B7041" i="3"/>
  <c r="B7045" i="3"/>
  <c r="B7050" i="3"/>
  <c r="B7057" i="3"/>
  <c r="B7060" i="3"/>
  <c r="B7063" i="3"/>
  <c r="B7065" i="3"/>
  <c r="B7068" i="3"/>
  <c r="B7071" i="3"/>
  <c r="B7074" i="3"/>
  <c r="B7081" i="3"/>
  <c r="B7084" i="3"/>
  <c r="B7089" i="3"/>
  <c r="B7092" i="3"/>
  <c r="B7098" i="3"/>
  <c r="B7102" i="3"/>
  <c r="B7107" i="3"/>
  <c r="B7110" i="3"/>
  <c r="B7117" i="3"/>
  <c r="B7121" i="3"/>
  <c r="B7125" i="3"/>
  <c r="B7129" i="3"/>
  <c r="B7133" i="3"/>
  <c r="B7137" i="3"/>
  <c r="B7140" i="3"/>
  <c r="B7143" i="3"/>
  <c r="B7146" i="3"/>
  <c r="B7149" i="3"/>
  <c r="B7153" i="3"/>
  <c r="B7156" i="3"/>
  <c r="B7159" i="3"/>
  <c r="B7163" i="3"/>
  <c r="B7166" i="3"/>
  <c r="B7169" i="3"/>
  <c r="B7174" i="3"/>
  <c r="B7178" i="3"/>
  <c r="B7182" i="3"/>
  <c r="B7185" i="3"/>
  <c r="B7189" i="3"/>
  <c r="B7194" i="3"/>
  <c r="B7197" i="3"/>
  <c r="B7200" i="3"/>
  <c r="B7203" i="3"/>
  <c r="B7206" i="3"/>
  <c r="B7210" i="3"/>
  <c r="B7214" i="3"/>
  <c r="B7221" i="3"/>
  <c r="B7225" i="3"/>
  <c r="B7228" i="3"/>
  <c r="B7231" i="3"/>
  <c r="B7234" i="3"/>
  <c r="B7240" i="3"/>
  <c r="B7245" i="3"/>
  <c r="B7249" i="3"/>
  <c r="B7252" i="3"/>
  <c r="B7255" i="3"/>
  <c r="B7258" i="3"/>
  <c r="B7264" i="3"/>
  <c r="B7269" i="3"/>
  <c r="B7272" i="3"/>
  <c r="B7275" i="3"/>
  <c r="B7279" i="3"/>
  <c r="B7282" i="3"/>
  <c r="B7287" i="3"/>
  <c r="B7290" i="3"/>
  <c r="B7295" i="3"/>
  <c r="B7299" i="3"/>
  <c r="B7304" i="3"/>
  <c r="B7312" i="3"/>
  <c r="B7320" i="3"/>
  <c r="B7323" i="3"/>
  <c r="B7326" i="3"/>
  <c r="B7330" i="3"/>
  <c r="B7333" i="3"/>
  <c r="B7336" i="3"/>
  <c r="B7340" i="3"/>
  <c r="B7343" i="3"/>
  <c r="B7345" i="3"/>
  <c r="B7348" i="3"/>
  <c r="B7351" i="3"/>
  <c r="B7354" i="3"/>
  <c r="B7360" i="3"/>
  <c r="B7365" i="3"/>
  <c r="B7368" i="3"/>
  <c r="B7375" i="3"/>
  <c r="B7378" i="3"/>
  <c r="B7386" i="3"/>
  <c r="B7390" i="3"/>
  <c r="B7400" i="3"/>
  <c r="B7404" i="3"/>
  <c r="B7410" i="3"/>
  <c r="B7413" i="3"/>
  <c r="B7417" i="3"/>
  <c r="B7420" i="3"/>
  <c r="B7423" i="3"/>
  <c r="B7426" i="3"/>
  <c r="B7431" i="3"/>
  <c r="B7435" i="3"/>
  <c r="B7438" i="3"/>
  <c r="B7445" i="3"/>
  <c r="B7449" i="3"/>
  <c r="B7452" i="3"/>
  <c r="B7458" i="3"/>
  <c r="B7464" i="3"/>
  <c r="B7468" i="3"/>
  <c r="B7472" i="3"/>
  <c r="B7477" i="3"/>
  <c r="B7481" i="3"/>
  <c r="B7484" i="3"/>
  <c r="B7487" i="3"/>
  <c r="B7490" i="3"/>
  <c r="B7494" i="3"/>
  <c r="B7497" i="3"/>
  <c r="B7500" i="3"/>
  <c r="B7503" i="3"/>
  <c r="B7509" i="3"/>
  <c r="B7513" i="3"/>
  <c r="B7517" i="3"/>
  <c r="B7522" i="3"/>
  <c r="B7527" i="3"/>
  <c r="B7532" i="3"/>
  <c r="B7537" i="3"/>
  <c r="B7541" i="3"/>
  <c r="B7544" i="3"/>
  <c r="B7547" i="3"/>
  <c r="B7550" i="3"/>
  <c r="B7557" i="3"/>
  <c r="B7560" i="3"/>
  <c r="B7564" i="3"/>
  <c r="B7569" i="3"/>
  <c r="B7573" i="3"/>
  <c r="B7577" i="3"/>
  <c r="B7581" i="3"/>
  <c r="B7585" i="3"/>
  <c r="B7588" i="3"/>
  <c r="B7593" i="3"/>
  <c r="B7596" i="3"/>
  <c r="B7602" i="3"/>
  <c r="B7608" i="3"/>
  <c r="B7612" i="3"/>
  <c r="B7615" i="3"/>
  <c r="B7621" i="3"/>
  <c r="B7625" i="3"/>
  <c r="B7628" i="3"/>
  <c r="B7631" i="3"/>
  <c r="B7634" i="3"/>
  <c r="B7638" i="3"/>
  <c r="B7641" i="3"/>
  <c r="B7644" i="3"/>
  <c r="B7647" i="3"/>
  <c r="B7650" i="3"/>
  <c r="B7656" i="3"/>
  <c r="B7660" i="3"/>
  <c r="B7663" i="3"/>
  <c r="B7666" i="3"/>
  <c r="B7670" i="3"/>
  <c r="B7673" i="3"/>
  <c r="B7678" i="3"/>
  <c r="B7685" i="3"/>
  <c r="B7689" i="3"/>
  <c r="B7695" i="3"/>
  <c r="B7698" i="3"/>
  <c r="B7703" i="3"/>
  <c r="B7707" i="3"/>
  <c r="B7710" i="3"/>
  <c r="B7717" i="3"/>
  <c r="B7722" i="3"/>
  <c r="B7728" i="3"/>
  <c r="B7732" i="3"/>
  <c r="B7735" i="3"/>
  <c r="B7738" i="3"/>
  <c r="B7741" i="3"/>
  <c r="B7745" i="3"/>
  <c r="B7748" i="3"/>
  <c r="B7751" i="3"/>
  <c r="B7754" i="3"/>
  <c r="B7760" i="3"/>
  <c r="B7764" i="3"/>
  <c r="B7767" i="3"/>
  <c r="B7770" i="3"/>
  <c r="B7774" i="3"/>
  <c r="B7777" i="3"/>
  <c r="B7780" i="3"/>
  <c r="B7783" i="3"/>
  <c r="B7786" i="3"/>
  <c r="B7789" i="3"/>
  <c r="B7792" i="3"/>
  <c r="B7795" i="3"/>
  <c r="B7798" i="3"/>
  <c r="B7801" i="3"/>
  <c r="B7804" i="3"/>
  <c r="B7807" i="3"/>
  <c r="B7810" i="3"/>
  <c r="B7813" i="3"/>
  <c r="B7816" i="3"/>
  <c r="B7819" i="3"/>
  <c r="B7822" i="3"/>
  <c r="B7825" i="3"/>
  <c r="B7828" i="3"/>
  <c r="B7831" i="3"/>
  <c r="B7834" i="3"/>
  <c r="B7837" i="3"/>
  <c r="B7840" i="3"/>
  <c r="B7843" i="3"/>
  <c r="B7846" i="3"/>
  <c r="B7849" i="3"/>
  <c r="B7852" i="3"/>
  <c r="B7855" i="3"/>
  <c r="B7859" i="3"/>
  <c r="B7861" i="3"/>
  <c r="B7864" i="3"/>
  <c r="B7867" i="3"/>
  <c r="B7870" i="3"/>
  <c r="B7873" i="3"/>
  <c r="B7876" i="3"/>
  <c r="B7879" i="3"/>
  <c r="B7882" i="3"/>
  <c r="B7885" i="3"/>
  <c r="B7888" i="3"/>
  <c r="B7891" i="3"/>
  <c r="B7894" i="3"/>
  <c r="B7897" i="3"/>
  <c r="B7900" i="3"/>
  <c r="B7903" i="3"/>
  <c r="B7906" i="3"/>
  <c r="B7909" i="3"/>
  <c r="B7912" i="3"/>
  <c r="B7915" i="3"/>
  <c r="B7918" i="3"/>
  <c r="B7921" i="3"/>
  <c r="B7924" i="3"/>
  <c r="B7927" i="3"/>
  <c r="B7930" i="3"/>
  <c r="B7933" i="3"/>
  <c r="B7936" i="3"/>
  <c r="B7939" i="3"/>
  <c r="B7942" i="3"/>
  <c r="B7945" i="3"/>
  <c r="B7948" i="3"/>
  <c r="B7951" i="3"/>
  <c r="B7955" i="3"/>
  <c r="B7961" i="3"/>
  <c r="B7964" i="3"/>
  <c r="B7967" i="3"/>
  <c r="B7971" i="3"/>
  <c r="B7974" i="3"/>
  <c r="B7979" i="3"/>
  <c r="B7983" i="3"/>
  <c r="B7986" i="3"/>
  <c r="B7992" i="3"/>
  <c r="B7995" i="3"/>
  <c r="B7998" i="3"/>
  <c r="B8003" i="3"/>
  <c r="B8006" i="3"/>
  <c r="B8013" i="3"/>
  <c r="B8016" i="3"/>
  <c r="B8022" i="3"/>
  <c r="B8025" i="3"/>
  <c r="B8028" i="3"/>
  <c r="B8031" i="3"/>
  <c r="B8034" i="3"/>
  <c r="B8040" i="3"/>
  <c r="B8043" i="3"/>
  <c r="B8046" i="3"/>
  <c r="B8051" i="3"/>
  <c r="B8054" i="3"/>
  <c r="B8059" i="3"/>
  <c r="B8064" i="3"/>
  <c r="B8069" i="3"/>
  <c r="B8072" i="3"/>
  <c r="B8076" i="3"/>
  <c r="B8079" i="3"/>
  <c r="B8082" i="3"/>
  <c r="B8088" i="3"/>
  <c r="B8091" i="3"/>
  <c r="B8094" i="3"/>
  <c r="B8099" i="3"/>
  <c r="B8106" i="3"/>
  <c r="B8111" i="3"/>
  <c r="B8115" i="3"/>
  <c r="B8118" i="3"/>
  <c r="B8123" i="3"/>
  <c r="B8126" i="3"/>
  <c r="B8129" i="3"/>
  <c r="B8132" i="3"/>
  <c r="B8135" i="3"/>
  <c r="B8138" i="3"/>
  <c r="B8143" i="3"/>
  <c r="B8146" i="3"/>
  <c r="B8151" i="3"/>
  <c r="B8154" i="3"/>
  <c r="B8159" i="3"/>
  <c r="B8162" i="3"/>
  <c r="B8165" i="3"/>
  <c r="B8169" i="3"/>
  <c r="B8172" i="3"/>
  <c r="B8175" i="3"/>
  <c r="B8178" i="3"/>
  <c r="B8182" i="3"/>
  <c r="B8185" i="3"/>
  <c r="B8192" i="3"/>
  <c r="B8195" i="3"/>
  <c r="B8201" i="3"/>
  <c r="B8205" i="3"/>
  <c r="B8209" i="3"/>
  <c r="B8212" i="3"/>
  <c r="B8215" i="3"/>
  <c r="B8218" i="3"/>
  <c r="B8222" i="3"/>
  <c r="B8227" i="3"/>
  <c r="B8230" i="3"/>
  <c r="B8233" i="3"/>
  <c r="B8236" i="3"/>
  <c r="B8239" i="3"/>
  <c r="B8242" i="3"/>
  <c r="B8248" i="3"/>
  <c r="B8253" i="3"/>
  <c r="B8257" i="3"/>
  <c r="B8261" i="3"/>
  <c r="B8267" i="3"/>
  <c r="B8275" i="3"/>
  <c r="B8279" i="3"/>
  <c r="B8287" i="3"/>
  <c r="B8290" i="3"/>
  <c r="B8293" i="3"/>
  <c r="B8296" i="3"/>
  <c r="B8300" i="3"/>
  <c r="B8306" i="3"/>
  <c r="B8312" i="3"/>
  <c r="B8317" i="3"/>
  <c r="B8321" i="3"/>
  <c r="B8330" i="3"/>
  <c r="B8333" i="3"/>
  <c r="B8337" i="3"/>
  <c r="B8341" i="3"/>
  <c r="B8345" i="3"/>
  <c r="B8348" i="3"/>
  <c r="B8352" i="3"/>
  <c r="B8356" i="3"/>
  <c r="B8359" i="3"/>
  <c r="B8362" i="3"/>
  <c r="B8368" i="3"/>
  <c r="B8372" i="3"/>
  <c r="B8376" i="3"/>
  <c r="B8380" i="3"/>
  <c r="B8383" i="3"/>
  <c r="B8386" i="3"/>
  <c r="B8390" i="3"/>
  <c r="B8395" i="3"/>
  <c r="B8398" i="3"/>
  <c r="B8401" i="3"/>
  <c r="B8405" i="3"/>
  <c r="B8408" i="3"/>
  <c r="B8412" i="3"/>
  <c r="B8415" i="3"/>
  <c r="B8419" i="3"/>
  <c r="B8422" i="3"/>
  <c r="B8429" i="3"/>
  <c r="B8433" i="3"/>
  <c r="B8436" i="3"/>
  <c r="B8439" i="3"/>
  <c r="B8442" i="3"/>
  <c r="B8450" i="3"/>
  <c r="B8454" i="3"/>
  <c r="B8459" i="3"/>
  <c r="B8463" i="3"/>
  <c r="B8466" i="3"/>
  <c r="B8469" i="3"/>
  <c r="B8473" i="3"/>
  <c r="B8478" i="3"/>
  <c r="B8481" i="3"/>
  <c r="B8484" i="3"/>
  <c r="B8487" i="3"/>
  <c r="B8490" i="3"/>
  <c r="B8494" i="3"/>
  <c r="B8498" i="3"/>
  <c r="B8504" i="3"/>
  <c r="B8512" i="3"/>
  <c r="B8515" i="3"/>
  <c r="B8518" i="3"/>
  <c r="B8523" i="3"/>
  <c r="B8526" i="3"/>
  <c r="B8529" i="3"/>
  <c r="B8532" i="3"/>
  <c r="B8536" i="3"/>
  <c r="B8540" i="3"/>
  <c r="B8543" i="3"/>
  <c r="B8547" i="3"/>
  <c r="B8550" i="3"/>
  <c r="B8553" i="3"/>
  <c r="B8556" i="3"/>
  <c r="B8559" i="3"/>
  <c r="B8565" i="3"/>
  <c r="B8568" i="3"/>
  <c r="B8572" i="3"/>
  <c r="B8575" i="3"/>
  <c r="B8578" i="3"/>
  <c r="B8584" i="3"/>
  <c r="B8587" i="3"/>
  <c r="B8590" i="3"/>
  <c r="B8597" i="3"/>
  <c r="B8601" i="3"/>
  <c r="B8604" i="3"/>
  <c r="B8609" i="3"/>
  <c r="B8612" i="3"/>
  <c r="B8616" i="3"/>
  <c r="B8621" i="3"/>
  <c r="B8625" i="3"/>
  <c r="B8629" i="3"/>
  <c r="B8636" i="3"/>
  <c r="B8639" i="3"/>
  <c r="B8647" i="3"/>
  <c r="B8651" i="3"/>
  <c r="B8654" i="3"/>
  <c r="B8659" i="3"/>
  <c r="B8662" i="3"/>
  <c r="B8669" i="3"/>
  <c r="B8673" i="3"/>
  <c r="B8676" i="3"/>
  <c r="B8680" i="3"/>
  <c r="B8683" i="3"/>
  <c r="B8686" i="3"/>
  <c r="B8691" i="3"/>
  <c r="B8694" i="3"/>
  <c r="B8701" i="3"/>
  <c r="B8705" i="3"/>
  <c r="B8708" i="3"/>
  <c r="B8713" i="3"/>
  <c r="B8716" i="3"/>
  <c r="B8719" i="3"/>
  <c r="B8725" i="3"/>
  <c r="B8728" i="3"/>
  <c r="B8731" i="3"/>
  <c r="B8734" i="3"/>
  <c r="B8739" i="3"/>
  <c r="B8742" i="3"/>
  <c r="B8749" i="3"/>
  <c r="B8753" i="3"/>
  <c r="B8756" i="3"/>
  <c r="B8759" i="3"/>
  <c r="B8762" i="3"/>
  <c r="B8766" i="3"/>
  <c r="B8773" i="3"/>
  <c r="B8778" i="3"/>
  <c r="B8784" i="3"/>
  <c r="B8787" i="3"/>
  <c r="B8790" i="3"/>
  <c r="B8795" i="3"/>
  <c r="B8798" i="3"/>
  <c r="B8805" i="3"/>
  <c r="B8810" i="3"/>
  <c r="B8816" i="3"/>
  <c r="B8820" i="3"/>
  <c r="B8823" i="3"/>
  <c r="B8827" i="3"/>
  <c r="B8830" i="3"/>
  <c r="B8837" i="3"/>
  <c r="B8841" i="3"/>
  <c r="B8844" i="3"/>
  <c r="B8847" i="3"/>
  <c r="B8850" i="3"/>
  <c r="B8856" i="3"/>
  <c r="B8864" i="3"/>
  <c r="B8872" i="3"/>
  <c r="B8876" i="3"/>
  <c r="B8880" i="3"/>
  <c r="B8884" i="3"/>
  <c r="B8887" i="3"/>
  <c r="B8890" i="3"/>
  <c r="B8893" i="3"/>
  <c r="B8896" i="3"/>
  <c r="B8899" i="3"/>
  <c r="B8902" i="3"/>
  <c r="B8905" i="3"/>
  <c r="B8908" i="3"/>
  <c r="B8911" i="3"/>
  <c r="B8914" i="3"/>
  <c r="B8917" i="3"/>
  <c r="B8920" i="3"/>
  <c r="B8923" i="3"/>
  <c r="B8926" i="3"/>
  <c r="B8929" i="3"/>
  <c r="B8932" i="3"/>
  <c r="B8935" i="3"/>
  <c r="B8938" i="3"/>
  <c r="B8941" i="3"/>
  <c r="B8944" i="3"/>
  <c r="B8947" i="3"/>
  <c r="B8951" i="3"/>
  <c r="B8960" i="3"/>
  <c r="B8963" i="3"/>
  <c r="B8966" i="3"/>
  <c r="B8971" i="3"/>
  <c r="B8975" i="3"/>
  <c r="B8979" i="3"/>
  <c r="B8982" i="3"/>
  <c r="B8985" i="3"/>
  <c r="B8990" i="3"/>
  <c r="B8994" i="3"/>
  <c r="B9000" i="3"/>
  <c r="B9004" i="3"/>
  <c r="B9008" i="3"/>
  <c r="B9014" i="3"/>
  <c r="B9017" i="3"/>
  <c r="B9022" i="3"/>
  <c r="B9025" i="3"/>
  <c r="B9033" i="3"/>
  <c r="B9036" i="3"/>
  <c r="B9041" i="3"/>
  <c r="B9046" i="3"/>
  <c r="B9051" i="3"/>
  <c r="B9054" i="3"/>
  <c r="B9057" i="3"/>
  <c r="B9061" i="3"/>
  <c r="B9064" i="3"/>
  <c r="B9069" i="3"/>
  <c r="B9072" i="3"/>
  <c r="B9078" i="3"/>
  <c r="B9082" i="3"/>
  <c r="B9086" i="3"/>
  <c r="B9093" i="3"/>
  <c r="B9097" i="3"/>
  <c r="B9100" i="3"/>
  <c r="B9104" i="3"/>
  <c r="B9108" i="3"/>
  <c r="B9111" i="3"/>
  <c r="B9117" i="3"/>
  <c r="B9121" i="3"/>
  <c r="B9124" i="3"/>
  <c r="B9127" i="3"/>
  <c r="B9130" i="3"/>
  <c r="B9134" i="3"/>
  <c r="B9139" i="3"/>
  <c r="B9143" i="3"/>
  <c r="B9148" i="3"/>
  <c r="B9151" i="3"/>
  <c r="B9154" i="3"/>
  <c r="B9159" i="3"/>
  <c r="B9162" i="3"/>
  <c r="B9165" i="3"/>
  <c r="B9169" i="3"/>
  <c r="B9173" i="3"/>
  <c r="B9177" i="3"/>
  <c r="B9180" i="3"/>
  <c r="B9183" i="3"/>
  <c r="B9186" i="3"/>
  <c r="B9189" i="3"/>
  <c r="B9192" i="3"/>
  <c r="B9195" i="3"/>
  <c r="B9202" i="3"/>
  <c r="B9209" i="3"/>
  <c r="B9212" i="3"/>
  <c r="B9215" i="3"/>
  <c r="B9218" i="3"/>
  <c r="B9223" i="3"/>
  <c r="B9227" i="3"/>
  <c r="B9230" i="3"/>
  <c r="B9233" i="3"/>
  <c r="B9236" i="3"/>
  <c r="B9239" i="3"/>
  <c r="B9242" i="3"/>
  <c r="B9245" i="3"/>
  <c r="B9250" i="3"/>
  <c r="B9255" i="3"/>
  <c r="B9258" i="3"/>
  <c r="B9264" i="3"/>
  <c r="B9268" i="3"/>
  <c r="B9272" i="3"/>
  <c r="B9275" i="3"/>
  <c r="B9280" i="3"/>
  <c r="B9284" i="3"/>
  <c r="B9287" i="3"/>
  <c r="B9290" i="3"/>
  <c r="B9293" i="3"/>
  <c r="B9297" i="3"/>
  <c r="B9301" i="3"/>
  <c r="B9304" i="3"/>
  <c r="B9307" i="3"/>
  <c r="B9310" i="3"/>
  <c r="B9313" i="3"/>
  <c r="B9316" i="3"/>
  <c r="B9321" i="3"/>
  <c r="B9324" i="3"/>
  <c r="B9327" i="3"/>
  <c r="B9329" i="3"/>
  <c r="B9332" i="3"/>
  <c r="B9335" i="3"/>
  <c r="B9338" i="3"/>
  <c r="B9344" i="3"/>
  <c r="B9352" i="3"/>
  <c r="B9357" i="3"/>
  <c r="B9361" i="3"/>
  <c r="B9364" i="3"/>
  <c r="B9367" i="3"/>
  <c r="B9370" i="3"/>
  <c r="B9375" i="3"/>
  <c r="B9381" i="3"/>
  <c r="B9385" i="3"/>
  <c r="B9389" i="3"/>
  <c r="B9392" i="3"/>
  <c r="B9397" i="3"/>
  <c r="B9401" i="3"/>
  <c r="B9407" i="3"/>
  <c r="B9409" i="3"/>
  <c r="B9412" i="3"/>
  <c r="B9415" i="3"/>
  <c r="B9418" i="3"/>
  <c r="B9425" i="3"/>
  <c r="B9428" i="3"/>
  <c r="B9432" i="3"/>
  <c r="B9436" i="3"/>
  <c r="B9439" i="3"/>
  <c r="B9442" i="3"/>
  <c r="B9445" i="3"/>
  <c r="B9449" i="3"/>
  <c r="B9452" i="3"/>
  <c r="B9455" i="3"/>
  <c r="B9458" i="3"/>
  <c r="B9464" i="3"/>
  <c r="B9467" i="3"/>
  <c r="B9470" i="3"/>
  <c r="B9473" i="3"/>
  <c r="B9480" i="3"/>
  <c r="B9485" i="3"/>
  <c r="B9489" i="3"/>
  <c r="B9492" i="3"/>
  <c r="B9495" i="3"/>
  <c r="B9501" i="3"/>
  <c r="B9504" i="3"/>
  <c r="B9507" i="3"/>
  <c r="B9510" i="3"/>
  <c r="B9513" i="3"/>
  <c r="B9519" i="3"/>
  <c r="B9523" i="3"/>
  <c r="B9526" i="3"/>
  <c r="B9533" i="3"/>
  <c r="B9538" i="3"/>
  <c r="B9544" i="3"/>
  <c r="B9548" i="3"/>
  <c r="B9551" i="3"/>
  <c r="B9554" i="3"/>
  <c r="B9561" i="3"/>
  <c r="B9565" i="3"/>
  <c r="B9569" i="3"/>
  <c r="B9573" i="3"/>
  <c r="B9576" i="3"/>
  <c r="B9579" i="3"/>
  <c r="B9582" i="3"/>
  <c r="B9587" i="3"/>
  <c r="B9591" i="3"/>
  <c r="B9594" i="3"/>
  <c r="B9597" i="3"/>
  <c r="B9602" i="3"/>
  <c r="B9606" i="3"/>
  <c r="B9613" i="3"/>
  <c r="B9617" i="3"/>
  <c r="B9620" i="3"/>
  <c r="B9623" i="3"/>
  <c r="B9626" i="3"/>
  <c r="B9630" i="3"/>
  <c r="B9635" i="3"/>
  <c r="B9641" i="3"/>
  <c r="B9644" i="3"/>
  <c r="B9649" i="3"/>
  <c r="B9653" i="3"/>
  <c r="B9657" i="3"/>
  <c r="B9660" i="3"/>
  <c r="B9665" i="3"/>
  <c r="B9669" i="3"/>
  <c r="B9672" i="3"/>
  <c r="B9676" i="3"/>
  <c r="B9679" i="3"/>
  <c r="B9682" i="3"/>
  <c r="B9688" i="3"/>
  <c r="B9693" i="3"/>
  <c r="B9697" i="3"/>
  <c r="B9700" i="3"/>
  <c r="B9704" i="3"/>
  <c r="B9707" i="3"/>
  <c r="B9710" i="3"/>
  <c r="B9717" i="3"/>
  <c r="B9721" i="3"/>
  <c r="B9724" i="3"/>
  <c r="B9728" i="3"/>
  <c r="B9731" i="3"/>
  <c r="B9734" i="3"/>
  <c r="B9741" i="3"/>
  <c r="B9745" i="3"/>
  <c r="B9749" i="3"/>
  <c r="B9752" i="3"/>
  <c r="B9757" i="3"/>
  <c r="B9761" i="3"/>
  <c r="B9764" i="3"/>
  <c r="B9767" i="3"/>
  <c r="B9770" i="3"/>
  <c r="B9773" i="3"/>
  <c r="B9777" i="3"/>
  <c r="B9780" i="3"/>
  <c r="B9784" i="3"/>
  <c r="B9789" i="3"/>
  <c r="B9792" i="3"/>
  <c r="B9797" i="3"/>
  <c r="B9801" i="3"/>
  <c r="B9805" i="3"/>
  <c r="B9811" i="3"/>
  <c r="B9814" i="3"/>
  <c r="B9817" i="3"/>
  <c r="B9821" i="3"/>
  <c r="B9828" i="3"/>
  <c r="B9831" i="3"/>
  <c r="B9837" i="3"/>
  <c r="B9841" i="3"/>
  <c r="B9844" i="3"/>
  <c r="B9850" i="3"/>
  <c r="B9856" i="3"/>
  <c r="B9861" i="3"/>
  <c r="B9865" i="3"/>
  <c r="B9868" i="3"/>
  <c r="B9871" i="3"/>
  <c r="B9874" i="3"/>
  <c r="B9878" i="3"/>
  <c r="B9883" i="3"/>
  <c r="B9886" i="3"/>
  <c r="B9892" i="3"/>
  <c r="B9895" i="3"/>
  <c r="B9901" i="3"/>
  <c r="B9905" i="3"/>
  <c r="B9909" i="3"/>
  <c r="B9916" i="3"/>
  <c r="B9919" i="3"/>
  <c r="B9928" i="3"/>
  <c r="B9931" i="3"/>
  <c r="B9934" i="3"/>
  <c r="B9941" i="3"/>
  <c r="B9945" i="3"/>
  <c r="B9948" i="3"/>
  <c r="B9952" i="3"/>
  <c r="B9957" i="3"/>
  <c r="B9961" i="3"/>
  <c r="B9964" i="3"/>
  <c r="B9967" i="3"/>
  <c r="B9970" i="3"/>
  <c r="B9976" i="3"/>
  <c r="B9982" i="3"/>
  <c r="B9985" i="3"/>
  <c r="B9988" i="3"/>
  <c r="B9991" i="3"/>
  <c r="B9994" i="3"/>
  <c r="B9999" i="3"/>
  <c r="B2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603" i="3"/>
  <c r="B5605" i="3"/>
  <c r="B5607" i="3"/>
  <c r="B5609" i="3"/>
  <c r="B5611" i="3"/>
  <c r="B5613" i="3"/>
  <c r="B5615" i="3"/>
  <c r="B5617" i="3"/>
  <c r="B5619" i="3"/>
  <c r="B5621" i="3"/>
  <c r="B5623" i="3"/>
  <c r="B5625" i="3"/>
  <c r="B5627" i="3"/>
  <c r="B5629" i="3"/>
  <c r="B5631" i="3"/>
  <c r="B5633" i="3"/>
  <c r="B5635" i="3"/>
  <c r="B5637" i="3"/>
  <c r="B5639" i="3"/>
  <c r="B5641" i="3"/>
  <c r="B5643" i="3"/>
  <c r="B5645" i="3"/>
  <c r="B5647" i="3"/>
  <c r="B5649" i="3"/>
  <c r="B5651" i="3"/>
  <c r="B5653" i="3"/>
  <c r="B5655" i="3"/>
  <c r="B5657" i="3"/>
  <c r="B5659" i="3"/>
  <c r="B5661" i="3"/>
  <c r="B5663" i="3"/>
  <c r="B5665" i="3"/>
  <c r="B5667" i="3"/>
  <c r="B5669" i="3"/>
  <c r="B5671" i="3"/>
  <c r="B5673" i="3"/>
  <c r="B5675" i="3"/>
  <c r="B5677" i="3"/>
  <c r="B5679" i="3"/>
  <c r="B5681" i="3"/>
  <c r="B5683" i="3"/>
  <c r="B5685" i="3"/>
  <c r="B5687" i="3"/>
  <c r="B5689" i="3"/>
  <c r="B5691" i="3"/>
  <c r="B5693" i="3"/>
  <c r="B5695" i="3"/>
  <c r="B5697" i="3"/>
  <c r="B5699" i="3"/>
  <c r="B5701" i="3"/>
  <c r="B5703" i="3"/>
  <c r="B5705" i="3"/>
  <c r="B5707" i="3"/>
  <c r="B5709" i="3"/>
  <c r="B5711" i="3"/>
  <c r="B5713" i="3"/>
  <c r="B5715" i="3"/>
  <c r="B5717" i="3"/>
  <c r="B5719" i="3"/>
  <c r="B5721" i="3"/>
  <c r="B5723" i="3"/>
  <c r="B5725" i="3"/>
  <c r="B5727" i="3"/>
  <c r="B5729" i="3"/>
  <c r="B5731" i="3"/>
  <c r="B5733" i="3"/>
  <c r="B5735" i="3"/>
  <c r="B5737" i="3"/>
  <c r="B5739" i="3"/>
  <c r="B5741" i="3"/>
  <c r="B5743" i="3"/>
  <c r="B5745" i="3"/>
  <c r="B5747" i="3"/>
  <c r="B5749" i="3"/>
  <c r="B5751" i="3"/>
  <c r="B5753" i="3"/>
  <c r="B5755" i="3"/>
  <c r="B5757" i="3"/>
  <c r="B5759" i="3"/>
  <c r="B5761" i="3"/>
  <c r="B5763" i="3"/>
  <c r="B5765" i="3"/>
  <c r="B5767" i="3"/>
  <c r="B5769" i="3"/>
  <c r="B5771" i="3"/>
  <c r="B5773" i="3"/>
  <c r="B5775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3" i="3"/>
  <c r="B5845" i="3"/>
  <c r="B5847" i="3"/>
  <c r="B5849" i="3"/>
  <c r="B5851" i="3"/>
  <c r="B5853" i="3"/>
  <c r="B5855" i="3"/>
  <c r="B5857" i="3"/>
  <c r="B5859" i="3"/>
  <c r="B5861" i="3"/>
  <c r="B5863" i="3"/>
  <c r="B5865" i="3"/>
  <c r="B5867" i="3"/>
  <c r="B5869" i="3"/>
  <c r="B5871" i="3"/>
  <c r="B5873" i="3"/>
  <c r="B5875" i="3"/>
  <c r="B5877" i="3"/>
  <c r="B5879" i="3"/>
  <c r="B5881" i="3"/>
  <c r="B5883" i="3"/>
  <c r="B5885" i="3"/>
  <c r="B5887" i="3"/>
  <c r="B5889" i="3"/>
  <c r="B5891" i="3"/>
  <c r="B5893" i="3"/>
  <c r="B5895" i="3"/>
  <c r="B5897" i="3"/>
  <c r="B5899" i="3"/>
  <c r="B5901" i="3"/>
  <c r="B5903" i="3"/>
  <c r="B5905" i="3"/>
  <c r="B5907" i="3"/>
  <c r="B5909" i="3"/>
  <c r="B5911" i="3"/>
  <c r="B5913" i="3"/>
  <c r="B5915" i="3"/>
  <c r="B5917" i="3"/>
  <c r="B5919" i="3"/>
  <c r="B5921" i="3"/>
  <c r="B5923" i="3"/>
  <c r="B5925" i="3"/>
  <c r="B5927" i="3"/>
  <c r="B5929" i="3"/>
  <c r="B5931" i="3"/>
  <c r="B5933" i="3"/>
  <c r="B5935" i="3"/>
  <c r="B5937" i="3"/>
  <c r="B5939" i="3"/>
  <c r="B5941" i="3"/>
  <c r="B5943" i="3"/>
  <c r="B5945" i="3"/>
  <c r="B5947" i="3"/>
  <c r="B5949" i="3"/>
  <c r="B5951" i="3"/>
  <c r="B5953" i="3"/>
  <c r="B5955" i="3"/>
  <c r="B5957" i="3"/>
  <c r="B5959" i="3"/>
  <c r="B5961" i="3"/>
  <c r="B5963" i="3"/>
  <c r="B5965" i="3"/>
  <c r="B5967" i="3"/>
  <c r="B5969" i="3"/>
  <c r="B5971" i="3"/>
  <c r="B5973" i="3"/>
  <c r="B5975" i="3"/>
  <c r="B5977" i="3"/>
  <c r="B5979" i="3"/>
  <c r="B5981" i="3"/>
  <c r="B5983" i="3"/>
  <c r="B5985" i="3"/>
  <c r="B5987" i="3"/>
  <c r="B5989" i="3"/>
  <c r="B5991" i="3"/>
  <c r="B5993" i="3"/>
  <c r="B5995" i="3"/>
  <c r="B5997" i="3"/>
  <c r="B5999" i="3"/>
  <c r="B6001" i="3"/>
  <c r="B6003" i="3"/>
  <c r="B6004" i="3"/>
  <c r="B6006" i="3"/>
  <c r="B6008" i="3"/>
  <c r="B6010" i="3"/>
  <c r="B6012" i="3"/>
  <c r="B6014" i="3"/>
  <c r="B6016" i="3"/>
  <c r="B6018" i="3"/>
  <c r="B6020" i="3"/>
  <c r="B6022" i="3"/>
  <c r="B6024" i="3"/>
  <c r="B6026" i="3"/>
  <c r="B6028" i="3"/>
  <c r="B6030" i="3"/>
  <c r="B6032" i="3"/>
  <c r="B6034" i="3"/>
  <c r="B6036" i="3"/>
  <c r="B6038" i="3"/>
  <c r="B6040" i="3"/>
  <c r="B6042" i="3"/>
  <c r="B6044" i="3"/>
  <c r="B6046" i="3"/>
  <c r="B6048" i="3"/>
  <c r="B6050" i="3"/>
  <c r="B6052" i="3"/>
  <c r="B6054" i="3"/>
  <c r="B6056" i="3"/>
  <c r="B6058" i="3"/>
  <c r="B6060" i="3"/>
  <c r="B6062" i="3"/>
  <c r="B6064" i="3"/>
  <c r="B6066" i="3"/>
  <c r="B6068" i="3"/>
  <c r="B6070" i="3"/>
  <c r="B6072" i="3"/>
  <c r="B6074" i="3"/>
  <c r="B6076" i="3"/>
  <c r="B6078" i="3"/>
  <c r="B6080" i="3"/>
  <c r="B6082" i="3"/>
  <c r="B6084" i="3"/>
  <c r="B6086" i="3"/>
  <c r="B6088" i="3"/>
  <c r="B6090" i="3"/>
  <c r="B6092" i="3"/>
  <c r="B6094" i="3"/>
  <c r="B6096" i="3"/>
  <c r="B6098" i="3"/>
  <c r="B6100" i="3"/>
  <c r="B6102" i="3"/>
  <c r="B6104" i="3"/>
  <c r="B6106" i="3"/>
  <c r="B6108" i="3"/>
  <c r="B6110" i="3"/>
  <c r="B6112" i="3"/>
  <c r="B6114" i="3"/>
  <c r="B6116" i="3"/>
  <c r="B6118" i="3"/>
  <c r="B6120" i="3"/>
  <c r="B6122" i="3"/>
  <c r="B6124" i="3"/>
  <c r="B6126" i="3"/>
  <c r="B6128" i="3"/>
  <c r="B6130" i="3"/>
  <c r="B6132" i="3"/>
  <c r="B6134" i="3"/>
  <c r="B6136" i="3"/>
  <c r="B6138" i="3"/>
  <c r="B6140" i="3"/>
  <c r="B6142" i="3"/>
  <c r="B6144" i="3"/>
  <c r="B6146" i="3"/>
  <c r="B6148" i="3"/>
  <c r="B6150" i="3"/>
  <c r="B6152" i="3"/>
  <c r="B6154" i="3"/>
  <c r="B6156" i="3"/>
  <c r="B6158" i="3"/>
  <c r="B6160" i="3"/>
  <c r="B6162" i="3"/>
  <c r="B6164" i="3"/>
  <c r="B6166" i="3"/>
  <c r="B6168" i="3"/>
  <c r="B6170" i="3"/>
  <c r="B6172" i="3"/>
  <c r="B6174" i="3"/>
  <c r="B6176" i="3"/>
  <c r="B6178" i="3"/>
  <c r="B6180" i="3"/>
  <c r="B6182" i="3"/>
  <c r="B6184" i="3"/>
  <c r="B6186" i="3"/>
  <c r="B6188" i="3"/>
  <c r="B6190" i="3"/>
  <c r="B6192" i="3"/>
  <c r="B6194" i="3"/>
  <c r="B6196" i="3"/>
  <c r="B6198" i="3"/>
  <c r="B6200" i="3"/>
  <c r="B6202" i="3"/>
  <c r="B6204" i="3"/>
  <c r="B6206" i="3"/>
  <c r="B6208" i="3"/>
  <c r="B6210" i="3"/>
  <c r="B6212" i="3"/>
  <c r="B6214" i="3"/>
  <c r="B6216" i="3"/>
  <c r="B6218" i="3"/>
  <c r="B6220" i="3"/>
  <c r="B6222" i="3"/>
  <c r="B6224" i="3"/>
  <c r="B6226" i="3"/>
  <c r="B6228" i="3"/>
  <c r="B6230" i="3"/>
  <c r="B6232" i="3"/>
  <c r="B6234" i="3"/>
  <c r="B6236" i="3"/>
  <c r="B6238" i="3"/>
  <c r="B6240" i="3"/>
  <c r="B6242" i="3"/>
  <c r="B6244" i="3"/>
  <c r="B6246" i="3"/>
  <c r="B6248" i="3"/>
  <c r="B6250" i="3"/>
  <c r="B6252" i="3"/>
  <c r="B6254" i="3"/>
  <c r="B6256" i="3"/>
  <c r="B6258" i="3"/>
  <c r="B6260" i="3"/>
  <c r="B6262" i="3"/>
  <c r="B6264" i="3"/>
  <c r="B6266" i="3"/>
  <c r="B6268" i="3"/>
  <c r="B6270" i="3"/>
  <c r="B6272" i="3"/>
  <c r="B6274" i="3"/>
  <c r="B6276" i="3"/>
  <c r="B6278" i="3"/>
  <c r="B6280" i="3"/>
  <c r="B6282" i="3"/>
  <c r="B6284" i="3"/>
  <c r="B6286" i="3"/>
  <c r="B6288" i="3"/>
  <c r="B6290" i="3"/>
  <c r="B6292" i="3"/>
  <c r="B6294" i="3"/>
  <c r="B6296" i="3"/>
  <c r="B6298" i="3"/>
  <c r="B6300" i="3"/>
  <c r="B6302" i="3"/>
  <c r="B6304" i="3"/>
  <c r="B6306" i="3"/>
  <c r="B6308" i="3"/>
  <c r="B6310" i="3"/>
  <c r="B6312" i="3"/>
  <c r="B6314" i="3"/>
  <c r="B6316" i="3"/>
  <c r="B6318" i="3"/>
  <c r="B6320" i="3"/>
  <c r="B6322" i="3"/>
  <c r="B6324" i="3"/>
  <c r="B6326" i="3"/>
  <c r="B6328" i="3"/>
  <c r="B6330" i="3"/>
  <c r="B6332" i="3"/>
  <c r="B6334" i="3"/>
  <c r="B6336" i="3"/>
  <c r="B6338" i="3"/>
  <c r="B6340" i="3"/>
  <c r="B6342" i="3"/>
  <c r="B6344" i="3"/>
  <c r="B6346" i="3"/>
  <c r="B6348" i="3"/>
  <c r="B6350" i="3"/>
  <c r="B6352" i="3"/>
  <c r="B6354" i="3"/>
  <c r="B6356" i="3"/>
  <c r="B6358" i="3"/>
  <c r="B6360" i="3"/>
  <c r="B6362" i="3"/>
  <c r="B6364" i="3"/>
  <c r="B6366" i="3"/>
  <c r="B6368" i="3"/>
  <c r="B6370" i="3"/>
  <c r="B6372" i="3"/>
  <c r="B6374" i="3"/>
  <c r="B6376" i="3"/>
  <c r="B6378" i="3"/>
  <c r="B6380" i="3"/>
  <c r="B6382" i="3"/>
  <c r="B6384" i="3"/>
  <c r="B6386" i="3"/>
  <c r="B6388" i="3"/>
  <c r="B6390" i="3"/>
  <c r="B6392" i="3"/>
  <c r="B6394" i="3"/>
  <c r="B6396" i="3"/>
  <c r="B6398" i="3"/>
  <c r="B6400" i="3"/>
  <c r="B6402" i="3"/>
  <c r="B6404" i="3"/>
  <c r="B6406" i="3"/>
  <c r="B6408" i="3"/>
  <c r="B6410" i="3"/>
  <c r="B6412" i="3"/>
  <c r="B6414" i="3"/>
  <c r="B6416" i="3"/>
  <c r="B6418" i="3"/>
  <c r="B6420" i="3"/>
  <c r="B6422" i="3"/>
  <c r="B6424" i="3"/>
  <c r="B6426" i="3"/>
  <c r="B6428" i="3"/>
  <c r="B6430" i="3"/>
  <c r="B6432" i="3"/>
  <c r="B6434" i="3"/>
  <c r="B6436" i="3"/>
  <c r="B6438" i="3"/>
  <c r="B6440" i="3"/>
  <c r="B6442" i="3"/>
  <c r="B6444" i="3"/>
  <c r="B6446" i="3"/>
  <c r="B6448" i="3"/>
  <c r="B6450" i="3"/>
  <c r="B6452" i="3"/>
  <c r="B6454" i="3"/>
  <c r="B6456" i="3"/>
  <c r="B6458" i="3"/>
  <c r="B6460" i="3"/>
  <c r="B6462" i="3"/>
  <c r="B6464" i="3"/>
  <c r="B6466" i="3"/>
  <c r="B6468" i="3"/>
  <c r="B6470" i="3"/>
  <c r="B6472" i="3"/>
  <c r="B6474" i="3"/>
  <c r="B6476" i="3"/>
  <c r="B6478" i="3"/>
  <c r="B6480" i="3"/>
  <c r="B6482" i="3"/>
  <c r="B6484" i="3"/>
  <c r="B6486" i="3"/>
  <c r="B6488" i="3"/>
  <c r="B6490" i="3"/>
  <c r="B6492" i="3"/>
  <c r="B6494" i="3"/>
  <c r="B6496" i="3"/>
  <c r="B6498" i="3"/>
  <c r="B6500" i="3"/>
  <c r="B6502" i="3"/>
  <c r="B6504" i="3"/>
  <c r="B6506" i="3"/>
  <c r="B6508" i="3"/>
  <c r="B6510" i="3"/>
  <c r="B6512" i="3"/>
  <c r="B6514" i="3"/>
  <c r="B6516" i="3"/>
  <c r="B6518" i="3"/>
  <c r="B6520" i="3"/>
  <c r="B6522" i="3"/>
  <c r="B6524" i="3"/>
  <c r="B6526" i="3"/>
  <c r="B6528" i="3"/>
  <c r="B6530" i="3"/>
  <c r="B6532" i="3"/>
  <c r="B6534" i="3"/>
  <c r="B6536" i="3"/>
  <c r="B6538" i="3"/>
  <c r="B6540" i="3"/>
  <c r="B6542" i="3"/>
  <c r="B6544" i="3"/>
  <c r="B6546" i="3"/>
  <c r="B6548" i="3"/>
  <c r="B6550" i="3"/>
  <c r="B6552" i="3"/>
  <c r="B6554" i="3"/>
  <c r="B6556" i="3"/>
  <c r="B6558" i="3"/>
  <c r="B6560" i="3"/>
  <c r="B6562" i="3"/>
  <c r="B6564" i="3"/>
  <c r="B6566" i="3"/>
  <c r="B6568" i="3"/>
  <c r="B6570" i="3"/>
  <c r="B6572" i="3"/>
  <c r="B6574" i="3"/>
  <c r="B6576" i="3"/>
  <c r="B6578" i="3"/>
  <c r="B6580" i="3"/>
  <c r="B6582" i="3"/>
  <c r="B6584" i="3"/>
  <c r="B6586" i="3"/>
  <c r="B6588" i="3"/>
  <c r="B6590" i="3"/>
  <c r="B6592" i="3"/>
  <c r="B6594" i="3"/>
  <c r="B6596" i="3"/>
  <c r="B6598" i="3"/>
  <c r="B6600" i="3"/>
  <c r="B6602" i="3"/>
  <c r="B6604" i="3"/>
  <c r="B6606" i="3"/>
  <c r="B6608" i="3"/>
  <c r="B6610" i="3"/>
  <c r="B6612" i="3"/>
  <c r="B6614" i="3"/>
  <c r="B6616" i="3"/>
  <c r="B6618" i="3"/>
  <c r="B6620" i="3"/>
  <c r="B6622" i="3"/>
  <c r="B6624" i="3"/>
  <c r="B6626" i="3"/>
  <c r="B6628" i="3"/>
  <c r="B6631" i="3"/>
  <c r="B6634" i="3"/>
  <c r="B6639" i="3"/>
  <c r="B6642" i="3"/>
  <c r="B6645" i="3"/>
  <c r="B6648" i="3"/>
  <c r="B6651" i="3"/>
  <c r="B6654" i="3"/>
  <c r="B6660" i="3"/>
  <c r="B6664" i="3"/>
  <c r="B6668" i="3"/>
  <c r="B6671" i="3"/>
  <c r="B6674" i="3"/>
  <c r="B6678" i="3"/>
  <c r="B6681" i="3"/>
  <c r="B6684" i="3"/>
  <c r="B6689" i="3"/>
  <c r="B6692" i="3"/>
  <c r="B6695" i="3"/>
  <c r="B6698" i="3"/>
  <c r="B6702" i="3"/>
  <c r="B6707" i="3"/>
  <c r="B6710" i="3"/>
  <c r="B6713" i="3"/>
  <c r="B6716" i="3"/>
  <c r="B6723" i="3"/>
  <c r="B6726" i="3"/>
  <c r="B6733" i="3"/>
  <c r="B6739" i="3"/>
  <c r="B6742" i="3"/>
  <c r="B6746" i="3"/>
  <c r="B6754" i="3"/>
  <c r="B6757" i="3"/>
  <c r="B6761" i="3"/>
  <c r="B6764" i="3"/>
  <c r="B6767" i="3"/>
  <c r="B6770" i="3"/>
  <c r="B6775" i="3"/>
  <c r="B6778" i="3"/>
  <c r="B6782" i="3"/>
  <c r="B6785" i="3"/>
  <c r="B6793" i="3"/>
  <c r="B6797" i="3"/>
  <c r="B6800" i="3"/>
  <c r="B6804" i="3"/>
  <c r="B6807" i="3"/>
  <c r="B6810" i="3"/>
  <c r="B6817" i="3"/>
  <c r="B6823" i="3"/>
  <c r="B6826" i="3"/>
  <c r="B6829" i="3"/>
  <c r="B6832" i="3"/>
  <c r="B6837" i="3"/>
  <c r="B6842" i="3"/>
  <c r="B6846" i="3"/>
  <c r="B6849" i="3"/>
  <c r="B6852" i="3"/>
  <c r="B6855" i="3"/>
  <c r="B6861" i="3"/>
  <c r="B6865" i="3"/>
  <c r="B6868" i="3"/>
  <c r="B6871" i="3"/>
  <c r="B6874" i="3"/>
  <c r="B6878" i="3"/>
  <c r="B6884" i="3"/>
  <c r="B6888" i="3"/>
  <c r="B6892" i="3"/>
  <c r="B6896" i="3"/>
  <c r="B6899" i="3"/>
  <c r="B6902" i="3"/>
  <c r="B6907" i="3"/>
  <c r="B6910" i="3"/>
  <c r="B6913" i="3"/>
  <c r="B6917" i="3"/>
  <c r="B6920" i="3"/>
  <c r="B6923" i="3"/>
  <c r="B6926" i="3"/>
  <c r="B6929" i="3"/>
  <c r="B6932" i="3"/>
  <c r="B6941" i="3"/>
  <c r="B6944" i="3"/>
  <c r="B6949" i="3"/>
  <c r="B6955" i="3"/>
  <c r="B6958" i="3"/>
  <c r="B6961" i="3"/>
  <c r="B6964" i="3"/>
  <c r="B6970" i="3"/>
  <c r="B6973" i="3"/>
  <c r="B6976" i="3"/>
  <c r="B6979" i="3"/>
  <c r="B6984" i="3"/>
  <c r="B6990" i="3"/>
  <c r="B6995" i="3"/>
  <c r="B6998" i="3"/>
  <c r="B7001" i="3"/>
  <c r="B7004" i="3"/>
  <c r="B7007" i="3"/>
  <c r="B7010" i="3"/>
  <c r="B7015" i="3"/>
  <c r="B7022" i="3"/>
  <c r="B7028" i="3"/>
  <c r="B7032" i="3"/>
  <c r="B7035" i="3"/>
  <c r="B7038" i="3"/>
  <c r="B7043" i="3"/>
  <c r="B7046" i="3"/>
  <c r="B7049" i="3"/>
  <c r="B7053" i="3"/>
  <c r="B7056" i="3"/>
  <c r="B7059" i="3"/>
  <c r="B7062" i="3"/>
  <c r="B7069" i="3"/>
  <c r="B7073" i="3"/>
  <c r="B7076" i="3"/>
  <c r="B7079" i="3"/>
  <c r="B7082" i="3"/>
  <c r="B7087" i="3"/>
  <c r="B7093" i="3"/>
  <c r="B7096" i="3"/>
  <c r="B7101" i="3"/>
  <c r="B7105" i="3"/>
  <c r="B7109" i="3"/>
  <c r="B7113" i="3"/>
  <c r="B7116" i="3"/>
  <c r="B7119" i="3"/>
  <c r="B7122" i="3"/>
  <c r="B7127" i="3"/>
  <c r="B7130" i="3"/>
  <c r="B7134" i="3"/>
  <c r="B7139" i="3"/>
  <c r="B7145" i="3"/>
  <c r="B7152" i="3"/>
  <c r="B7157" i="3"/>
  <c r="B7160" i="3"/>
  <c r="B7167" i="3"/>
  <c r="B7171" i="3"/>
  <c r="B7175" i="3"/>
  <c r="B7179" i="3"/>
  <c r="B7183" i="3"/>
  <c r="B7186" i="3"/>
  <c r="B7192" i="3"/>
  <c r="B7195" i="3"/>
  <c r="B7198" i="3"/>
  <c r="B7202" i="3"/>
  <c r="B7207" i="3"/>
  <c r="B7213" i="3"/>
  <c r="B7217" i="3"/>
  <c r="B7220" i="3"/>
  <c r="B7223" i="3"/>
  <c r="B7226" i="3"/>
  <c r="B7232" i="3"/>
  <c r="B7237" i="3"/>
  <c r="B7241" i="3"/>
  <c r="B7244" i="3"/>
  <c r="B7247" i="3"/>
  <c r="B7250" i="3"/>
  <c r="B7254" i="3"/>
  <c r="B7261" i="3"/>
  <c r="B7265" i="3"/>
  <c r="B7268" i="3"/>
  <c r="B7271" i="3"/>
  <c r="B7277" i="3"/>
  <c r="B7280" i="3"/>
  <c r="B7285" i="3"/>
  <c r="B7289" i="3"/>
  <c r="B7292" i="3"/>
  <c r="B7298" i="3"/>
  <c r="B7302" i="3"/>
  <c r="B7307" i="3"/>
  <c r="B7310" i="3"/>
  <c r="B7315" i="3"/>
  <c r="B7318" i="3"/>
  <c r="B7325" i="3"/>
  <c r="B7328" i="3"/>
  <c r="B7331" i="3"/>
  <c r="B7334" i="3"/>
  <c r="B7337" i="3"/>
  <c r="B7344" i="3"/>
  <c r="B7349" i="3"/>
  <c r="B7355" i="3"/>
  <c r="B7358" i="3"/>
  <c r="B7361" i="3"/>
  <c r="B7364" i="3"/>
  <c r="B7367" i="3"/>
  <c r="B7370" i="3"/>
  <c r="B7373" i="3"/>
  <c r="B7377" i="3"/>
  <c r="B7380" i="3"/>
  <c r="B7383" i="3"/>
  <c r="B7389" i="3"/>
  <c r="B7393" i="3"/>
  <c r="B7396" i="3"/>
  <c r="B7399" i="3"/>
  <c r="B7402" i="3"/>
  <c r="B7407" i="3"/>
  <c r="B7412" i="3"/>
  <c r="B7415" i="3"/>
  <c r="B7418" i="3"/>
  <c r="B7424" i="3"/>
  <c r="B7429" i="3"/>
  <c r="B7432" i="3"/>
  <c r="B7436" i="3"/>
  <c r="B7439" i="3"/>
  <c r="B7442" i="3"/>
  <c r="B7448" i="3"/>
  <c r="B7454" i="3"/>
  <c r="B7457" i="3"/>
  <c r="B7460" i="3"/>
  <c r="B7463" i="3"/>
  <c r="B7466" i="3"/>
  <c r="B7469" i="3"/>
  <c r="B7473" i="3"/>
  <c r="B7476" i="3"/>
  <c r="B7479" i="3"/>
  <c r="B7482" i="3"/>
  <c r="B7488" i="3"/>
  <c r="B7493" i="3"/>
  <c r="B7496" i="3"/>
  <c r="B7506" i="3"/>
  <c r="B7512" i="3"/>
  <c r="B7516" i="3"/>
  <c r="B7520" i="3"/>
  <c r="B7524" i="3"/>
  <c r="B7526" i="3"/>
  <c r="B7529" i="3"/>
  <c r="B7533" i="3"/>
  <c r="B7536" i="3"/>
  <c r="B7539" i="3"/>
  <c r="B7542" i="3"/>
  <c r="B7546" i="3"/>
  <c r="B7552" i="3"/>
  <c r="B7555" i="3"/>
  <c r="B7558" i="3"/>
  <c r="B7563" i="3"/>
  <c r="B7566" i="3"/>
  <c r="B7570" i="3"/>
  <c r="B7575" i="3"/>
  <c r="B7578" i="3"/>
  <c r="B7584" i="3"/>
  <c r="B7589" i="3"/>
  <c r="B7592" i="3"/>
  <c r="B7595" i="3"/>
  <c r="B7598" i="3"/>
  <c r="B7601" i="3"/>
  <c r="B7604" i="3"/>
  <c r="B7607" i="3"/>
  <c r="B7610" i="3"/>
  <c r="B7613" i="3"/>
  <c r="B7617" i="3"/>
  <c r="B7620" i="3"/>
  <c r="B7623" i="3"/>
  <c r="B7626" i="3"/>
  <c r="B7632" i="3"/>
  <c r="B7637" i="3"/>
  <c r="B7640" i="3"/>
  <c r="B7643" i="3"/>
  <c r="B7648" i="3"/>
  <c r="B7651" i="3"/>
  <c r="B7654" i="3"/>
  <c r="B7659" i="3"/>
  <c r="B7664" i="3"/>
  <c r="B7669" i="3"/>
  <c r="B7674" i="3"/>
  <c r="B7677" i="3"/>
  <c r="B7681" i="3"/>
  <c r="B7684" i="3"/>
  <c r="B7687" i="3"/>
  <c r="B7690" i="3"/>
  <c r="B7693" i="3"/>
  <c r="B7697" i="3"/>
  <c r="B7700" i="3"/>
  <c r="B7705" i="3"/>
  <c r="B7708" i="3"/>
  <c r="B7711" i="3"/>
  <c r="B7714" i="3"/>
  <c r="B7720" i="3"/>
  <c r="B7723" i="3"/>
  <c r="B7726" i="3"/>
  <c r="B7731" i="3"/>
  <c r="B7734" i="3"/>
  <c r="B7739" i="3"/>
  <c r="B7742" i="3"/>
  <c r="B7746" i="3"/>
  <c r="B7752" i="3"/>
  <c r="B7757" i="3"/>
  <c r="B7761" i="3"/>
  <c r="B7765" i="3"/>
  <c r="B7769" i="3"/>
  <c r="B7773" i="3"/>
  <c r="B7776" i="3"/>
  <c r="B7779" i="3"/>
  <c r="B7782" i="3"/>
  <c r="B7785" i="3"/>
  <c r="B7788" i="3"/>
  <c r="B7791" i="3"/>
  <c r="B7794" i="3"/>
  <c r="B7797" i="3"/>
  <c r="B7800" i="3"/>
  <c r="B7803" i="3"/>
  <c r="B7806" i="3"/>
  <c r="B7809" i="3"/>
  <c r="B7812" i="3"/>
  <c r="B7815" i="3"/>
  <c r="B7818" i="3"/>
  <c r="B7821" i="3"/>
  <c r="B7824" i="3"/>
  <c r="B7827" i="3"/>
  <c r="B7830" i="3"/>
  <c r="B7833" i="3"/>
  <c r="B7836" i="3"/>
  <c r="B7839" i="3"/>
  <c r="B7842" i="3"/>
  <c r="B7845" i="3"/>
  <c r="B7848" i="3"/>
  <c r="B7851" i="3"/>
  <c r="B7854" i="3"/>
  <c r="B7857" i="3"/>
  <c r="B7860" i="3"/>
  <c r="B7863" i="3"/>
  <c r="B7866" i="3"/>
  <c r="B7869" i="3"/>
  <c r="B7872" i="3"/>
  <c r="B7875" i="3"/>
  <c r="B7878" i="3"/>
  <c r="B7881" i="3"/>
  <c r="B7884" i="3"/>
  <c r="B7887" i="3"/>
  <c r="B7890" i="3"/>
  <c r="B7893" i="3"/>
  <c r="B7896" i="3"/>
  <c r="B7899" i="3"/>
  <c r="B7902" i="3"/>
  <c r="B7905" i="3"/>
  <c r="B7908" i="3"/>
  <c r="B7911" i="3"/>
  <c r="B7914" i="3"/>
  <c r="B7917" i="3"/>
  <c r="B7920" i="3"/>
  <c r="B7923" i="3"/>
  <c r="B7926" i="3"/>
  <c r="B7929" i="3"/>
  <c r="B7932" i="3"/>
  <c r="B7935" i="3"/>
  <c r="B7938" i="3"/>
  <c r="B7941" i="3"/>
  <c r="B7944" i="3"/>
  <c r="B7947" i="3"/>
  <c r="B7950" i="3"/>
  <c r="B7953" i="3"/>
  <c r="B7957" i="3"/>
  <c r="B7960" i="3"/>
  <c r="B7963" i="3"/>
  <c r="B7966" i="3"/>
  <c r="B7970" i="3"/>
  <c r="B7977" i="3"/>
  <c r="B7981" i="3"/>
  <c r="B7985" i="3"/>
  <c r="B7988" i="3"/>
  <c r="B7991" i="3"/>
  <c r="B7994" i="3"/>
  <c r="B7997" i="3"/>
  <c r="B8001" i="3"/>
  <c r="B8008" i="3"/>
  <c r="B8011" i="3"/>
  <c r="B8014" i="3"/>
  <c r="B8019" i="3"/>
  <c r="B8024" i="3"/>
  <c r="B8027" i="3"/>
  <c r="B8030" i="3"/>
  <c r="B8037" i="3"/>
  <c r="B8042" i="3"/>
  <c r="B8048" i="3"/>
  <c r="B8052" i="3"/>
  <c r="B8055" i="3"/>
  <c r="B8058" i="3"/>
  <c r="B8062" i="3"/>
  <c r="B8067" i="3"/>
  <c r="B8073" i="3"/>
  <c r="B8077" i="3"/>
  <c r="B8080" i="3"/>
  <c r="B8084" i="3"/>
  <c r="B8087" i="3"/>
  <c r="B8092" i="3"/>
  <c r="B8095" i="3"/>
  <c r="B8098" i="3"/>
  <c r="B8102" i="3"/>
  <c r="B8105" i="3"/>
  <c r="B8108" i="3"/>
  <c r="B8113" i="3"/>
  <c r="B8120" i="3"/>
  <c r="B8125" i="3"/>
  <c r="B8128" i="3"/>
  <c r="B8131" i="3"/>
  <c r="B8134" i="3"/>
  <c r="B8141" i="3"/>
  <c r="B8144" i="3"/>
  <c r="B8147" i="3"/>
  <c r="B8150" i="3"/>
  <c r="B8155" i="3"/>
  <c r="B8158" i="3"/>
  <c r="B8161" i="3"/>
  <c r="B8168" i="3"/>
  <c r="B8171" i="3"/>
  <c r="B8174" i="3"/>
  <c r="B8180" i="3"/>
  <c r="B8184" i="3"/>
  <c r="B8187" i="3"/>
  <c r="B8190" i="3"/>
  <c r="B8194" i="3"/>
  <c r="B8198" i="3"/>
  <c r="B8203" i="3"/>
  <c r="B8207" i="3"/>
  <c r="B8211" i="3"/>
  <c r="B8214" i="3"/>
  <c r="B8219" i="3"/>
  <c r="B8223" i="3"/>
  <c r="B8226" i="3"/>
  <c r="B8231" i="3"/>
  <c r="B8235" i="3"/>
  <c r="B8238" i="3"/>
  <c r="B8243" i="3"/>
  <c r="B8246" i="3"/>
  <c r="B8251" i="3"/>
  <c r="B8255" i="3"/>
  <c r="B8259" i="3"/>
  <c r="B8263" i="3"/>
  <c r="B8266" i="3"/>
  <c r="B8270" i="3"/>
  <c r="B8273" i="3"/>
  <c r="B8276" i="3"/>
  <c r="B8280" i="3"/>
  <c r="B8283" i="3"/>
  <c r="B8286" i="3"/>
  <c r="B8295" i="3"/>
  <c r="B8298" i="3"/>
  <c r="B8301" i="3"/>
  <c r="B8305" i="3"/>
  <c r="B8308" i="3"/>
  <c r="B8311" i="3"/>
  <c r="B8314" i="3"/>
  <c r="B8319" i="3"/>
  <c r="B8322" i="3"/>
  <c r="B8325" i="3"/>
  <c r="B8328" i="3"/>
  <c r="B8336" i="3"/>
  <c r="B8339" i="3"/>
  <c r="B8342" i="3"/>
  <c r="B8347" i="3"/>
  <c r="B8350" i="3"/>
  <c r="B8353" i="3"/>
  <c r="B8360" i="3"/>
  <c r="B8363" i="3"/>
  <c r="B8366" i="3"/>
  <c r="B8371" i="3"/>
  <c r="B8375" i="3"/>
  <c r="B8379" i="3"/>
  <c r="B8382" i="3"/>
  <c r="B8387" i="3"/>
  <c r="B8392" i="3"/>
  <c r="B8396" i="3"/>
  <c r="B8403" i="3"/>
  <c r="B8409" i="3"/>
  <c r="B8413" i="3"/>
  <c r="B8416" i="3"/>
  <c r="B8421" i="3"/>
  <c r="B8426" i="3"/>
  <c r="B8432" i="3"/>
  <c r="B8435" i="3"/>
  <c r="B8438" i="3"/>
  <c r="B8443" i="3"/>
  <c r="B8446" i="3"/>
  <c r="B8449" i="3"/>
  <c r="B8453" i="3"/>
  <c r="B8458" i="3"/>
  <c r="B8462" i="3"/>
  <c r="B8467" i="3"/>
  <c r="B8470" i="3"/>
  <c r="B8474" i="3"/>
  <c r="B8477" i="3"/>
  <c r="B8485" i="3"/>
  <c r="B8489" i="3"/>
  <c r="B8493" i="3"/>
  <c r="B8496" i="3"/>
  <c r="B8501" i="3"/>
  <c r="B8505" i="3"/>
  <c r="B8508" i="3"/>
  <c r="B8511" i="3"/>
  <c r="B8514" i="3"/>
  <c r="B8520" i="3"/>
  <c r="B8527" i="3"/>
  <c r="B8531" i="3"/>
  <c r="B8535" i="3"/>
  <c r="B8539" i="3"/>
  <c r="B8544" i="3"/>
  <c r="B8549" i="3"/>
  <c r="B8554" i="3"/>
  <c r="B8557" i="3"/>
  <c r="B8561" i="3"/>
  <c r="B8564" i="3"/>
  <c r="B8567" i="3"/>
  <c r="B8570" i="3"/>
  <c r="B8573" i="3"/>
  <c r="B8577" i="3"/>
  <c r="B8580" i="3"/>
  <c r="B8583" i="3"/>
  <c r="B8586" i="3"/>
  <c r="B8591" i="3"/>
  <c r="B8594" i="3"/>
  <c r="B8600" i="3"/>
  <c r="B8605" i="3"/>
  <c r="B8608" i="3"/>
  <c r="B8613" i="3"/>
  <c r="B8617" i="3"/>
  <c r="B8620" i="3"/>
  <c r="B8623" i="3"/>
  <c r="B8626" i="3"/>
  <c r="B8632" i="3"/>
  <c r="B8635" i="3"/>
  <c r="B8641" i="3"/>
  <c r="B8644" i="3"/>
  <c r="B8649" i="3"/>
  <c r="B8652" i="3"/>
  <c r="B8655" i="3"/>
  <c r="B8658" i="3"/>
  <c r="B8663" i="3"/>
  <c r="B8666" i="3"/>
  <c r="B8672" i="3"/>
  <c r="B8677" i="3"/>
  <c r="B8688" i="3"/>
  <c r="B8696" i="3"/>
  <c r="B8699" i="3"/>
  <c r="B8702" i="3"/>
  <c r="B8709" i="3"/>
  <c r="B8712" i="3"/>
  <c r="B8717" i="3"/>
  <c r="B8721" i="3"/>
  <c r="B8724" i="3"/>
  <c r="B8729" i="3"/>
  <c r="B8733" i="3"/>
  <c r="B8736" i="3"/>
  <c r="B8741" i="3"/>
  <c r="B8745" i="3"/>
  <c r="B8748" i="3"/>
  <c r="B8751" i="3"/>
  <c r="B8754" i="3"/>
  <c r="B8758" i="3"/>
  <c r="B8763" i="3"/>
  <c r="B8768" i="3"/>
  <c r="B8771" i="3"/>
  <c r="B8774" i="3"/>
  <c r="B8777" i="3"/>
  <c r="B8780" i="3"/>
  <c r="B8783" i="3"/>
  <c r="B8785" i="3"/>
  <c r="B8788" i="3"/>
  <c r="B8792" i="3"/>
  <c r="B8800" i="3"/>
  <c r="B8803" i="3"/>
  <c r="B8806" i="3"/>
  <c r="B8809" i="3"/>
  <c r="B8812" i="3"/>
  <c r="B8815" i="3"/>
  <c r="B8818" i="3"/>
  <c r="B8822" i="3"/>
  <c r="B8825" i="3"/>
  <c r="B8832" i="3"/>
  <c r="B8835" i="3"/>
  <c r="B8838" i="3"/>
  <c r="B8845" i="3"/>
  <c r="B8849" i="3"/>
  <c r="B8852" i="3"/>
  <c r="B8855" i="3"/>
  <c r="B8858" i="3"/>
  <c r="B8861" i="3"/>
  <c r="B8865" i="3"/>
  <c r="B8868" i="3"/>
  <c r="B8871" i="3"/>
  <c r="B8874" i="3"/>
  <c r="B8879" i="3"/>
  <c r="B8882" i="3"/>
  <c r="B8885" i="3"/>
  <c r="B8888" i="3"/>
  <c r="B8891" i="3"/>
  <c r="B8894" i="3"/>
  <c r="B8897" i="3"/>
  <c r="B8900" i="3"/>
  <c r="B8903" i="3"/>
  <c r="B8906" i="3"/>
  <c r="B8909" i="3"/>
  <c r="B8912" i="3"/>
  <c r="B8915" i="3"/>
  <c r="B8918" i="3"/>
  <c r="B8921" i="3"/>
  <c r="B8924" i="3"/>
  <c r="B8927" i="3"/>
  <c r="B8930" i="3"/>
  <c r="B8934" i="3"/>
  <c r="B8937" i="3"/>
  <c r="B8940" i="3"/>
  <c r="B8945" i="3"/>
  <c r="B8950" i="3"/>
  <c r="B8953" i="3"/>
  <c r="B8956" i="3"/>
  <c r="B8959" i="3"/>
  <c r="B8962" i="3"/>
  <c r="B8968" i="3"/>
  <c r="B8974" i="3"/>
  <c r="B8977" i="3"/>
  <c r="B8980" i="3"/>
  <c r="B8988" i="3"/>
  <c r="B8992" i="3"/>
  <c r="B8995" i="3"/>
  <c r="B8998" i="3"/>
  <c r="B9003" i="3"/>
  <c r="B9006" i="3"/>
  <c r="B9011" i="3"/>
  <c r="B9015" i="3"/>
  <c r="B9018" i="3"/>
  <c r="B9021" i="3"/>
  <c r="B9026" i="3"/>
  <c r="B9029" i="3"/>
  <c r="B9032" i="3"/>
  <c r="B9037" i="3"/>
  <c r="B9040" i="3"/>
  <c r="B9043" i="3"/>
  <c r="B9047" i="3"/>
  <c r="B9050" i="3"/>
  <c r="B9053" i="3"/>
  <c r="B9059" i="3"/>
  <c r="B9066" i="3"/>
  <c r="B9071" i="3"/>
  <c r="B9075" i="3"/>
  <c r="B9079" i="3"/>
  <c r="B9085" i="3"/>
  <c r="B9088" i="3"/>
  <c r="B9091" i="3"/>
  <c r="B9094" i="3"/>
  <c r="B9099" i="3"/>
  <c r="B9103" i="3"/>
  <c r="B9106" i="3"/>
  <c r="B9114" i="3"/>
  <c r="B9120" i="3"/>
  <c r="B9123" i="3"/>
  <c r="B9126" i="3"/>
  <c r="B9131" i="3"/>
  <c r="B9135" i="3"/>
  <c r="B9138" i="3"/>
  <c r="B9142" i="3"/>
  <c r="B9145" i="3"/>
  <c r="B9152" i="3"/>
  <c r="B9155" i="3"/>
  <c r="B9158" i="3"/>
  <c r="B9163" i="3"/>
  <c r="B9166" i="3"/>
  <c r="B9170" i="3"/>
  <c r="B9174" i="3"/>
  <c r="B9181" i="3"/>
  <c r="B9187" i="3"/>
  <c r="B9190" i="3"/>
  <c r="B9197" i="3"/>
  <c r="B9200" i="3"/>
  <c r="B9203" i="3"/>
  <c r="B9206" i="3"/>
  <c r="B9211" i="3"/>
  <c r="B9214" i="3"/>
  <c r="B9221" i="3"/>
  <c r="B9226" i="3"/>
  <c r="B9232" i="3"/>
  <c r="B9235" i="3"/>
  <c r="B9238" i="3"/>
  <c r="B9243" i="3"/>
  <c r="B9246" i="3"/>
  <c r="B9249" i="3"/>
  <c r="B9252" i="3"/>
  <c r="B9259" i="3"/>
  <c r="B9262" i="3"/>
  <c r="B9267" i="3"/>
  <c r="B9270" i="3"/>
  <c r="B9273" i="3"/>
  <c r="B9277" i="3"/>
  <c r="B9283" i="3"/>
  <c r="B9289" i="3"/>
  <c r="B9292" i="3"/>
  <c r="B9295" i="3"/>
  <c r="B9298" i="3"/>
  <c r="B9302" i="3"/>
  <c r="B9305" i="3"/>
  <c r="B9308" i="3"/>
  <c r="B9311" i="3"/>
  <c r="B9314" i="3"/>
  <c r="B9319" i="3"/>
  <c r="B9325" i="3"/>
  <c r="B9330" i="3"/>
  <c r="B9337" i="3"/>
  <c r="B9341" i="3"/>
  <c r="B9346" i="3"/>
  <c r="B9349" i="3"/>
  <c r="B9353" i="3"/>
  <c r="B9356" i="3"/>
  <c r="B9359" i="3"/>
  <c r="B9362" i="3"/>
  <c r="B9369" i="3"/>
  <c r="B9372" i="3"/>
  <c r="B9376" i="3"/>
  <c r="B9379" i="3"/>
  <c r="B9382" i="3"/>
  <c r="B9388" i="3"/>
  <c r="B9391" i="3"/>
  <c r="B9394" i="3"/>
  <c r="B9400" i="3"/>
  <c r="B9404" i="3"/>
  <c r="B9408" i="3"/>
  <c r="B9411" i="3"/>
  <c r="B9414" i="3"/>
  <c r="B9421" i="3"/>
  <c r="B9424" i="3"/>
  <c r="B9429" i="3"/>
  <c r="B9433" i="3"/>
  <c r="B9437" i="3"/>
  <c r="B9443" i="3"/>
  <c r="B9448" i="3"/>
  <c r="B9451" i="3"/>
  <c r="B9454" i="3"/>
  <c r="B9461" i="3"/>
  <c r="B9466" i="3"/>
  <c r="B9471" i="3"/>
  <c r="B9474" i="3"/>
  <c r="B9477" i="3"/>
  <c r="B9481" i="3"/>
  <c r="B9484" i="3"/>
  <c r="B9487" i="3"/>
  <c r="B9490" i="3"/>
  <c r="B9496" i="3"/>
  <c r="B9499" i="3"/>
  <c r="B9502" i="3"/>
  <c r="B9506" i="3"/>
  <c r="B9512" i="3"/>
  <c r="B9516" i="3"/>
  <c r="B9520" i="3"/>
  <c r="B9524" i="3"/>
  <c r="B9527" i="3"/>
  <c r="B9529" i="3"/>
  <c r="B9532" i="3"/>
  <c r="B9535" i="3"/>
  <c r="B9541" i="3"/>
  <c r="B9545" i="3"/>
  <c r="B9549" i="3"/>
  <c r="B9553" i="3"/>
  <c r="B9556" i="3"/>
  <c r="B9559" i="3"/>
  <c r="B9563" i="3"/>
  <c r="B9566" i="3"/>
  <c r="B9571" i="3"/>
  <c r="B9577" i="3"/>
  <c r="B9580" i="3"/>
  <c r="B9583" i="3"/>
  <c r="B9586" i="3"/>
  <c r="B9590" i="3"/>
  <c r="B9593" i="3"/>
  <c r="B9600" i="3"/>
  <c r="B9603" i="3"/>
  <c r="B9609" i="3"/>
  <c r="B9612" i="3"/>
  <c r="B9615" i="3"/>
  <c r="B9618" i="3"/>
  <c r="B9622" i="3"/>
  <c r="B9627" i="3"/>
  <c r="B9631" i="3"/>
  <c r="B9634" i="3"/>
  <c r="B9638" i="3"/>
  <c r="B9642" i="3"/>
  <c r="B9645" i="3"/>
  <c r="B9648" i="3"/>
  <c r="B9652" i="3"/>
  <c r="B9655" i="3"/>
  <c r="B9658" i="3"/>
  <c r="B9662" i="3"/>
  <c r="B9667" i="3"/>
  <c r="B9673" i="3"/>
  <c r="B9677" i="3"/>
  <c r="B9681" i="3"/>
  <c r="B9684" i="3"/>
  <c r="B9687" i="3"/>
  <c r="B9690" i="3"/>
  <c r="B9694" i="3"/>
  <c r="B9699" i="3"/>
  <c r="B9703" i="3"/>
  <c r="B9706" i="3"/>
  <c r="B9709" i="3"/>
  <c r="B9712" i="3"/>
  <c r="B9715" i="3"/>
  <c r="B9718" i="3"/>
  <c r="B9723" i="3"/>
  <c r="B9727" i="3"/>
  <c r="B9730" i="3"/>
  <c r="B9733" i="3"/>
  <c r="B9737" i="3"/>
  <c r="B9740" i="3"/>
  <c r="B9743" i="3"/>
  <c r="B9746" i="3"/>
  <c r="B9751" i="3"/>
  <c r="B9754" i="3"/>
  <c r="B9758" i="3"/>
  <c r="B9765" i="3"/>
  <c r="B9769" i="3"/>
  <c r="B9772" i="3"/>
  <c r="B9775" i="3"/>
  <c r="B9778" i="3"/>
  <c r="B9782" i="3"/>
  <c r="B9787" i="3"/>
  <c r="B9790" i="3"/>
  <c r="B9795" i="3"/>
  <c r="B9798" i="3"/>
  <c r="B9802" i="3"/>
  <c r="B9808" i="3"/>
  <c r="B9815" i="3"/>
  <c r="B9818" i="3"/>
  <c r="B9824" i="3"/>
  <c r="B9827" i="3"/>
  <c r="B9830" i="3"/>
  <c r="B9833" i="3"/>
  <c r="B9836" i="3"/>
  <c r="B9839" i="3"/>
  <c r="B9842" i="3"/>
  <c r="B9847" i="3"/>
  <c r="B9853" i="3"/>
  <c r="B9858" i="3"/>
  <c r="B9862" i="3"/>
  <c r="B9867" i="3"/>
  <c r="B9870" i="3"/>
  <c r="B9875" i="3"/>
  <c r="B9881" i="3"/>
  <c r="B9884" i="3"/>
  <c r="B9889" i="3"/>
  <c r="B9893" i="3"/>
  <c r="B9897" i="3"/>
  <c r="B9900" i="3"/>
  <c r="B9904" i="3"/>
  <c r="B9908" i="3"/>
  <c r="B9912" i="3"/>
  <c r="B9915" i="3"/>
  <c r="B9918" i="3"/>
  <c r="B9921" i="3"/>
  <c r="B9924" i="3"/>
  <c r="B9927" i="3"/>
  <c r="B9936" i="3"/>
  <c r="B9939" i="3"/>
  <c r="B9942" i="3"/>
  <c r="B9947" i="3"/>
  <c r="B9950" i="3"/>
  <c r="B9955" i="3"/>
  <c r="B9960" i="3"/>
  <c r="B9963" i="3"/>
  <c r="B9966" i="3"/>
  <c r="B9971" i="3"/>
  <c r="B9974" i="3"/>
  <c r="B9979" i="3"/>
  <c r="B9984" i="3"/>
  <c r="B9987" i="3"/>
  <c r="B9990" i="3"/>
  <c r="B9995" i="3"/>
  <c r="B9998" i="3"/>
  <c r="C19" i="2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4" i="3"/>
  <c r="B5606" i="3"/>
  <c r="B5608" i="3"/>
  <c r="B5610" i="3"/>
  <c r="B5612" i="3"/>
  <c r="B5614" i="3"/>
  <c r="B5616" i="3"/>
  <c r="B5618" i="3"/>
  <c r="B5620" i="3"/>
  <c r="B5622" i="3"/>
  <c r="B5624" i="3"/>
  <c r="B5626" i="3"/>
  <c r="B5628" i="3"/>
  <c r="B5630" i="3"/>
  <c r="B5632" i="3"/>
  <c r="B5634" i="3"/>
  <c r="B5636" i="3"/>
  <c r="B5638" i="3"/>
  <c r="B5640" i="3"/>
  <c r="B5642" i="3"/>
  <c r="B5644" i="3"/>
  <c r="B5646" i="3"/>
  <c r="B5648" i="3"/>
  <c r="B5650" i="3"/>
  <c r="B5652" i="3"/>
  <c r="B5654" i="3"/>
  <c r="B5656" i="3"/>
  <c r="B5658" i="3"/>
  <c r="B5660" i="3"/>
  <c r="B5662" i="3"/>
  <c r="B5664" i="3"/>
  <c r="B5666" i="3"/>
  <c r="B5668" i="3"/>
  <c r="B5670" i="3"/>
  <c r="B5672" i="3"/>
  <c r="B5674" i="3"/>
  <c r="B5676" i="3"/>
  <c r="B5678" i="3"/>
  <c r="B5680" i="3"/>
  <c r="B5682" i="3"/>
  <c r="B5684" i="3"/>
  <c r="B5686" i="3"/>
  <c r="B5688" i="3"/>
  <c r="B5690" i="3"/>
  <c r="B5692" i="3"/>
  <c r="B5694" i="3"/>
  <c r="B5696" i="3"/>
  <c r="B5698" i="3"/>
  <c r="B5700" i="3"/>
  <c r="B5702" i="3"/>
  <c r="B5704" i="3"/>
  <c r="B5706" i="3"/>
  <c r="B5708" i="3"/>
  <c r="B5710" i="3"/>
  <c r="B5712" i="3"/>
  <c r="B5714" i="3"/>
  <c r="B5716" i="3"/>
  <c r="B5718" i="3"/>
  <c r="B5720" i="3"/>
  <c r="B5722" i="3"/>
  <c r="B5724" i="3"/>
  <c r="B5726" i="3"/>
  <c r="B5728" i="3"/>
  <c r="B5730" i="3"/>
  <c r="B5732" i="3"/>
  <c r="B5734" i="3"/>
  <c r="B5736" i="3"/>
  <c r="B5738" i="3"/>
  <c r="B5740" i="3"/>
  <c r="B5742" i="3"/>
  <c r="B5744" i="3"/>
  <c r="B5746" i="3"/>
  <c r="B5748" i="3"/>
  <c r="B5750" i="3"/>
  <c r="B5752" i="3"/>
  <c r="B5754" i="3"/>
  <c r="B5756" i="3"/>
  <c r="B5758" i="3"/>
  <c r="B5760" i="3"/>
  <c r="B5762" i="3"/>
  <c r="B5764" i="3"/>
  <c r="B5766" i="3"/>
  <c r="B5768" i="3"/>
  <c r="B5770" i="3"/>
  <c r="B5772" i="3"/>
  <c r="B5774" i="3"/>
  <c r="B5776" i="3"/>
  <c r="B5842" i="3"/>
  <c r="B5844" i="3"/>
  <c r="B5846" i="3"/>
  <c r="B5848" i="3"/>
  <c r="B5850" i="3"/>
  <c r="B5852" i="3"/>
  <c r="B5854" i="3"/>
  <c r="B5856" i="3"/>
  <c r="B5858" i="3"/>
  <c r="B5860" i="3"/>
  <c r="B5862" i="3"/>
  <c r="B5864" i="3"/>
  <c r="B5866" i="3"/>
  <c r="B5868" i="3"/>
  <c r="B5870" i="3"/>
  <c r="B5872" i="3"/>
  <c r="B5874" i="3"/>
  <c r="B5876" i="3"/>
  <c r="B5878" i="3"/>
  <c r="B5880" i="3"/>
  <c r="B5882" i="3"/>
  <c r="B5884" i="3"/>
  <c r="B5886" i="3"/>
  <c r="B5888" i="3"/>
  <c r="B5890" i="3"/>
  <c r="B5892" i="3"/>
  <c r="B5894" i="3"/>
  <c r="B5896" i="3"/>
  <c r="B5898" i="3"/>
  <c r="B5900" i="3"/>
  <c r="B5902" i="3"/>
  <c r="B5904" i="3"/>
  <c r="B5906" i="3"/>
  <c r="B5908" i="3"/>
  <c r="B5910" i="3"/>
  <c r="B5912" i="3"/>
  <c r="B5914" i="3"/>
  <c r="B5916" i="3"/>
  <c r="B5918" i="3"/>
  <c r="B5920" i="3"/>
  <c r="B5922" i="3"/>
  <c r="B5924" i="3"/>
  <c r="B5926" i="3"/>
  <c r="B5928" i="3"/>
  <c r="B5930" i="3"/>
  <c r="B5932" i="3"/>
  <c r="B5934" i="3"/>
  <c r="B5936" i="3"/>
  <c r="B5938" i="3"/>
  <c r="B5940" i="3"/>
  <c r="B5942" i="3"/>
  <c r="B5944" i="3"/>
  <c r="B5946" i="3"/>
  <c r="B5948" i="3"/>
  <c r="B5950" i="3"/>
  <c r="B5952" i="3"/>
  <c r="B5954" i="3"/>
  <c r="B5956" i="3"/>
  <c r="B5958" i="3"/>
  <c r="B5960" i="3"/>
  <c r="B5962" i="3"/>
  <c r="B5964" i="3"/>
  <c r="B5966" i="3"/>
  <c r="B5968" i="3"/>
  <c r="B5970" i="3"/>
  <c r="B5972" i="3"/>
  <c r="B5974" i="3"/>
  <c r="B5976" i="3"/>
  <c r="B5978" i="3"/>
  <c r="B5980" i="3"/>
  <c r="B5982" i="3"/>
  <c r="B5984" i="3"/>
  <c r="B5986" i="3"/>
  <c r="B5988" i="3"/>
  <c r="B5990" i="3"/>
  <c r="B5992" i="3"/>
  <c r="B5994" i="3"/>
  <c r="B5996" i="3"/>
  <c r="B5998" i="3"/>
  <c r="B6000" i="3"/>
  <c r="B6002" i="3"/>
  <c r="B6005" i="3"/>
  <c r="B6007" i="3"/>
  <c r="B6009" i="3"/>
  <c r="B6011" i="3"/>
  <c r="B6013" i="3"/>
  <c r="B6015" i="3"/>
  <c r="B6017" i="3"/>
  <c r="B6019" i="3"/>
  <c r="B6021" i="3"/>
  <c r="B6023" i="3"/>
  <c r="B6025" i="3"/>
  <c r="B6027" i="3"/>
  <c r="B6029" i="3"/>
  <c r="B6031" i="3"/>
  <c r="B6033" i="3"/>
  <c r="B6035" i="3"/>
  <c r="B6037" i="3"/>
  <c r="B6039" i="3"/>
  <c r="B6041" i="3"/>
  <c r="B6043" i="3"/>
  <c r="B6045" i="3"/>
  <c r="B6047" i="3"/>
  <c r="B6049" i="3"/>
  <c r="B6051" i="3"/>
  <c r="B6053" i="3"/>
  <c r="B6055" i="3"/>
  <c r="B6057" i="3"/>
  <c r="B6059" i="3"/>
  <c r="B6061" i="3"/>
  <c r="B6063" i="3"/>
  <c r="B6065" i="3"/>
  <c r="B6067" i="3"/>
  <c r="B6069" i="3"/>
  <c r="B6071" i="3"/>
  <c r="B6073" i="3"/>
  <c r="B6075" i="3"/>
  <c r="B6077" i="3"/>
  <c r="B6079" i="3"/>
  <c r="B6081" i="3"/>
  <c r="B6083" i="3"/>
  <c r="B6085" i="3"/>
  <c r="B6087" i="3"/>
  <c r="B6089" i="3"/>
  <c r="B6091" i="3"/>
  <c r="B6093" i="3"/>
  <c r="B6095" i="3"/>
  <c r="B6097" i="3"/>
  <c r="B6099" i="3"/>
  <c r="B6101" i="3"/>
  <c r="B6103" i="3"/>
  <c r="B6105" i="3"/>
  <c r="B6107" i="3"/>
  <c r="B6109" i="3"/>
  <c r="B6111" i="3"/>
  <c r="B6113" i="3"/>
  <c r="B6115" i="3"/>
  <c r="B6117" i="3"/>
  <c r="B6119" i="3"/>
  <c r="B6121" i="3"/>
  <c r="B6123" i="3"/>
  <c r="B6125" i="3"/>
  <c r="B6127" i="3"/>
  <c r="B6129" i="3"/>
  <c r="B6131" i="3"/>
  <c r="B6133" i="3"/>
  <c r="B6135" i="3"/>
  <c r="B6137" i="3"/>
  <c r="B6139" i="3"/>
  <c r="B6141" i="3"/>
  <c r="B6143" i="3"/>
  <c r="B6145" i="3"/>
  <c r="B6147" i="3"/>
  <c r="B6149" i="3"/>
  <c r="B6151" i="3"/>
  <c r="B6153" i="3"/>
  <c r="B6155" i="3"/>
  <c r="B6157" i="3"/>
  <c r="B6159" i="3"/>
  <c r="B6161" i="3"/>
  <c r="B6163" i="3"/>
  <c r="B6165" i="3"/>
  <c r="B6167" i="3"/>
  <c r="B6169" i="3"/>
  <c r="B6171" i="3"/>
  <c r="B6173" i="3"/>
  <c r="B6175" i="3"/>
  <c r="B6177" i="3"/>
  <c r="B6179" i="3"/>
  <c r="B6181" i="3"/>
  <c r="B6183" i="3"/>
  <c r="B6185" i="3"/>
  <c r="B6187" i="3"/>
  <c r="B6189" i="3"/>
  <c r="B6191" i="3"/>
  <c r="B6193" i="3"/>
  <c r="B6195" i="3"/>
  <c r="B6197" i="3"/>
  <c r="B6199" i="3"/>
  <c r="B6201" i="3"/>
  <c r="B6203" i="3"/>
  <c r="B6205" i="3"/>
  <c r="B6207" i="3"/>
  <c r="B6209" i="3"/>
  <c r="B6211" i="3"/>
  <c r="B6213" i="3"/>
  <c r="B6215" i="3"/>
  <c r="B6217" i="3"/>
  <c r="B6219" i="3"/>
  <c r="B6221" i="3"/>
  <c r="B6223" i="3"/>
  <c r="B6225" i="3"/>
  <c r="B6227" i="3"/>
  <c r="B6229" i="3"/>
  <c r="B6231" i="3"/>
  <c r="B6233" i="3"/>
  <c r="B6235" i="3"/>
  <c r="B6237" i="3"/>
  <c r="B6239" i="3"/>
  <c r="B6241" i="3"/>
  <c r="B6243" i="3"/>
  <c r="B6245" i="3"/>
  <c r="B6247" i="3"/>
  <c r="B6249" i="3"/>
  <c r="B6251" i="3"/>
  <c r="B6253" i="3"/>
  <c r="B6255" i="3"/>
  <c r="B6257" i="3"/>
  <c r="B6259" i="3"/>
  <c r="B6261" i="3"/>
  <c r="B6263" i="3"/>
  <c r="B6265" i="3"/>
  <c r="B6267" i="3"/>
  <c r="B6269" i="3"/>
  <c r="B6271" i="3"/>
  <c r="B6273" i="3"/>
  <c r="B6275" i="3"/>
  <c r="B6277" i="3"/>
  <c r="B6279" i="3"/>
  <c r="B6281" i="3"/>
  <c r="B6283" i="3"/>
  <c r="B6285" i="3"/>
  <c r="B6287" i="3"/>
  <c r="B6289" i="3"/>
  <c r="B6291" i="3"/>
  <c r="B6293" i="3"/>
  <c r="B6295" i="3"/>
  <c r="B6297" i="3"/>
  <c r="B6299" i="3"/>
  <c r="B6301" i="3"/>
  <c r="B6303" i="3"/>
  <c r="B6305" i="3"/>
  <c r="B6307" i="3"/>
  <c r="B6309" i="3"/>
  <c r="B6311" i="3"/>
  <c r="B6313" i="3"/>
  <c r="B6315" i="3"/>
  <c r="B6317" i="3"/>
  <c r="B6319" i="3"/>
  <c r="B6321" i="3"/>
  <c r="B6323" i="3"/>
  <c r="B6325" i="3"/>
  <c r="B6327" i="3"/>
  <c r="B6329" i="3"/>
  <c r="B6331" i="3"/>
  <c r="B6333" i="3"/>
  <c r="B6335" i="3"/>
  <c r="B6337" i="3"/>
  <c r="B6339" i="3"/>
  <c r="B6341" i="3"/>
  <c r="B6343" i="3"/>
  <c r="B6345" i="3"/>
  <c r="B6347" i="3"/>
  <c r="B6349" i="3"/>
  <c r="B6351" i="3"/>
  <c r="B6353" i="3"/>
  <c r="B6355" i="3"/>
  <c r="B6357" i="3"/>
  <c r="B6359" i="3"/>
  <c r="B6361" i="3"/>
  <c r="B6363" i="3"/>
  <c r="B6365" i="3"/>
  <c r="B6367" i="3"/>
  <c r="B6369" i="3"/>
  <c r="B6371" i="3"/>
  <c r="B6373" i="3"/>
  <c r="B6375" i="3"/>
  <c r="B6377" i="3"/>
  <c r="B6379" i="3"/>
  <c r="B6381" i="3"/>
  <c r="B6383" i="3"/>
  <c r="B6385" i="3"/>
  <c r="B6387" i="3"/>
  <c r="B6389" i="3"/>
  <c r="B6391" i="3"/>
  <c r="B6393" i="3"/>
  <c r="B6395" i="3"/>
  <c r="B6397" i="3"/>
  <c r="B6399" i="3"/>
  <c r="B6401" i="3"/>
  <c r="B6403" i="3"/>
  <c r="B6405" i="3"/>
  <c r="B6407" i="3"/>
  <c r="B6409" i="3"/>
  <c r="B6411" i="3"/>
  <c r="B6413" i="3"/>
  <c r="B6415" i="3"/>
  <c r="B6417" i="3"/>
  <c r="B6419" i="3"/>
  <c r="B6421" i="3"/>
  <c r="B6423" i="3"/>
  <c r="B6425" i="3"/>
  <c r="B6427" i="3"/>
  <c r="B6429" i="3"/>
  <c r="B6431" i="3"/>
  <c r="B6433" i="3"/>
  <c r="B6435" i="3"/>
  <c r="B6437" i="3"/>
  <c r="B6439" i="3"/>
  <c r="B6441" i="3"/>
  <c r="B6443" i="3"/>
  <c r="B6445" i="3"/>
  <c r="B6447" i="3"/>
  <c r="B6449" i="3"/>
  <c r="B6451" i="3"/>
  <c r="B6453" i="3"/>
  <c r="B6455" i="3"/>
  <c r="B6457" i="3"/>
  <c r="B6459" i="3"/>
  <c r="B6461" i="3"/>
  <c r="B6463" i="3"/>
  <c r="B6465" i="3"/>
  <c r="B6467" i="3"/>
  <c r="B6469" i="3"/>
  <c r="B6471" i="3"/>
  <c r="B6473" i="3"/>
  <c r="B6475" i="3"/>
  <c r="B6477" i="3"/>
  <c r="B6479" i="3"/>
  <c r="B6481" i="3"/>
  <c r="B6483" i="3"/>
  <c r="B6485" i="3"/>
  <c r="B6487" i="3"/>
  <c r="B6489" i="3"/>
  <c r="B6491" i="3"/>
  <c r="B6493" i="3"/>
  <c r="B6495" i="3"/>
  <c r="B6497" i="3"/>
  <c r="B6499" i="3"/>
  <c r="B6501" i="3"/>
  <c r="B6503" i="3"/>
  <c r="B6505" i="3"/>
  <c r="B6507" i="3"/>
  <c r="B6509" i="3"/>
  <c r="B6511" i="3"/>
  <c r="B6513" i="3"/>
  <c r="B6515" i="3"/>
  <c r="B6517" i="3"/>
  <c r="B6519" i="3"/>
  <c r="B6521" i="3"/>
  <c r="B6523" i="3"/>
  <c r="B6525" i="3"/>
  <c r="B6527" i="3"/>
  <c r="B6529" i="3"/>
  <c r="B6531" i="3"/>
  <c r="B6533" i="3"/>
  <c r="B6535" i="3"/>
  <c r="B6537" i="3"/>
  <c r="B6539" i="3"/>
  <c r="B6541" i="3"/>
  <c r="B6543" i="3"/>
  <c r="B6545" i="3"/>
  <c r="B6547" i="3"/>
  <c r="B6549" i="3"/>
  <c r="B6551" i="3"/>
  <c r="B6553" i="3"/>
  <c r="B6555" i="3"/>
  <c r="B6557" i="3"/>
  <c r="B6559" i="3"/>
  <c r="B6561" i="3"/>
  <c r="B6563" i="3"/>
  <c r="B6565" i="3"/>
  <c r="B6567" i="3"/>
  <c r="B6569" i="3"/>
  <c r="B6571" i="3"/>
  <c r="B6573" i="3"/>
  <c r="B6575" i="3"/>
  <c r="B6577" i="3"/>
  <c r="B6579" i="3"/>
  <c r="B6581" i="3"/>
  <c r="B6583" i="3"/>
  <c r="B6585" i="3"/>
  <c r="B6587" i="3"/>
  <c r="B6589" i="3"/>
  <c r="B6591" i="3"/>
  <c r="B6593" i="3"/>
  <c r="B6595" i="3"/>
  <c r="B6597" i="3"/>
  <c r="B6599" i="3"/>
  <c r="B6601" i="3"/>
  <c r="B6603" i="3"/>
  <c r="B6605" i="3"/>
  <c r="B6607" i="3"/>
  <c r="B6609" i="3"/>
  <c r="B6611" i="3"/>
  <c r="B6613" i="3"/>
  <c r="B6615" i="3"/>
  <c r="B6617" i="3"/>
  <c r="B6619" i="3"/>
  <c r="B6621" i="3"/>
  <c r="B6623" i="3"/>
  <c r="B6625" i="3"/>
  <c r="B6627" i="3"/>
  <c r="B6629" i="3"/>
  <c r="B6632" i="3"/>
  <c r="B6637" i="3"/>
  <c r="B6641" i="3"/>
  <c r="B6644" i="3"/>
  <c r="B6649" i="3"/>
  <c r="B6652" i="3"/>
  <c r="B6655" i="3"/>
  <c r="B6658" i="3"/>
  <c r="B6663" i="3"/>
  <c r="B6666" i="3"/>
  <c r="B6670" i="3"/>
  <c r="B6675" i="3"/>
  <c r="B6679" i="3"/>
  <c r="B6683" i="3"/>
  <c r="B6687" i="3"/>
  <c r="B6691" i="3"/>
  <c r="B6694" i="3"/>
  <c r="B6699" i="3"/>
  <c r="B6703" i="3"/>
  <c r="B6706" i="3"/>
  <c r="B6715" i="3"/>
  <c r="B6718" i="3"/>
  <c r="B6721" i="3"/>
  <c r="B6727" i="3"/>
  <c r="B6730" i="3"/>
  <c r="B6734" i="3"/>
  <c r="B6737" i="3"/>
  <c r="B6740" i="3"/>
  <c r="B6743" i="3"/>
  <c r="B6749" i="3"/>
  <c r="B6752" i="3"/>
  <c r="B6756" i="3"/>
  <c r="B6759" i="3"/>
  <c r="B6762" i="3"/>
  <c r="B6768" i="3"/>
  <c r="B6773" i="3"/>
  <c r="B6777" i="3"/>
  <c r="B6781" i="3"/>
  <c r="B6784" i="3"/>
  <c r="B6788" i="3"/>
  <c r="B6791" i="3"/>
  <c r="B6795" i="3"/>
  <c r="B6798" i="3"/>
  <c r="B6802" i="3"/>
  <c r="B6806" i="3"/>
  <c r="B6809" i="3"/>
  <c r="B6812" i="3"/>
  <c r="B6815" i="3"/>
  <c r="B6818" i="3"/>
  <c r="B6821" i="3"/>
  <c r="B6824" i="3"/>
  <c r="B6827" i="3"/>
  <c r="B6831" i="3"/>
  <c r="B6835" i="3"/>
  <c r="B6838" i="3"/>
  <c r="B6841" i="3"/>
  <c r="B6844" i="3"/>
  <c r="B6847" i="3"/>
  <c r="B6850" i="3"/>
  <c r="B6853" i="3"/>
  <c r="B6856" i="3"/>
  <c r="B6859" i="3"/>
  <c r="B6862" i="3"/>
  <c r="B6869" i="3"/>
  <c r="B6873" i="3"/>
  <c r="B6876" i="3"/>
  <c r="B6879" i="3"/>
  <c r="B6882" i="3"/>
  <c r="B6887" i="3"/>
  <c r="B6890" i="3"/>
  <c r="B6895" i="3"/>
  <c r="B6898" i="3"/>
  <c r="B6903" i="3"/>
  <c r="B6906" i="3"/>
  <c r="B6911" i="3"/>
  <c r="B6914" i="3"/>
  <c r="B6918" i="3"/>
  <c r="B6924" i="3"/>
  <c r="B6927" i="3"/>
  <c r="B6930" i="3"/>
  <c r="B6933" i="3"/>
  <c r="B6936" i="3"/>
  <c r="B6939" i="3"/>
  <c r="B6942" i="3"/>
  <c r="B6947" i="3"/>
  <c r="B6952" i="3"/>
  <c r="B6959" i="3"/>
  <c r="B6965" i="3"/>
  <c r="B6968" i="3"/>
  <c r="B6971" i="3"/>
  <c r="B6974" i="3"/>
  <c r="B6980" i="3"/>
  <c r="B6983" i="3"/>
  <c r="B6986" i="3"/>
  <c r="B6989" i="3"/>
  <c r="B6993" i="3"/>
  <c r="B6997" i="3"/>
  <c r="B7000" i="3"/>
  <c r="B7005" i="3"/>
  <c r="B7009" i="3"/>
  <c r="B7012" i="3"/>
  <c r="B7018" i="3"/>
  <c r="B7024" i="3"/>
  <c r="B7027" i="3"/>
  <c r="B7030" i="3"/>
  <c r="B7036" i="3"/>
  <c r="B7039" i="3"/>
  <c r="B7042" i="3"/>
  <c r="B7048" i="3"/>
  <c r="B7051" i="3"/>
  <c r="B7054" i="3"/>
  <c r="B7061" i="3"/>
  <c r="B7066" i="3"/>
  <c r="B7072" i="3"/>
  <c r="B7075" i="3"/>
  <c r="B7078" i="3"/>
  <c r="B7085" i="3"/>
  <c r="B7088" i="3"/>
  <c r="B7091" i="3"/>
  <c r="B7094" i="3"/>
  <c r="B7097" i="3"/>
  <c r="B7100" i="3"/>
  <c r="B7103" i="3"/>
  <c r="B7106" i="3"/>
  <c r="B7112" i="3"/>
  <c r="B7115" i="3"/>
  <c r="B7118" i="3"/>
  <c r="B7124" i="3"/>
  <c r="B7128" i="3"/>
  <c r="B7131" i="3"/>
  <c r="B7136" i="3"/>
  <c r="B7141" i="3"/>
  <c r="B7144" i="3"/>
  <c r="B7147" i="3"/>
  <c r="B7150" i="3"/>
  <c r="B7155" i="3"/>
  <c r="B7161" i="3"/>
  <c r="B7164" i="3"/>
  <c r="B7170" i="3"/>
  <c r="B7173" i="3"/>
  <c r="B7177" i="3"/>
  <c r="B7181" i="3"/>
  <c r="B7187" i="3"/>
  <c r="B7190" i="3"/>
  <c r="B7193" i="3"/>
  <c r="B7196" i="3"/>
  <c r="B7201" i="3"/>
  <c r="B7204" i="3"/>
  <c r="B7209" i="3"/>
  <c r="B7212" i="3"/>
  <c r="B7215" i="3"/>
  <c r="B7218" i="3"/>
  <c r="B7224" i="3"/>
  <c r="B7227" i="3"/>
  <c r="B7230" i="3"/>
  <c r="B7235" i="3"/>
  <c r="B7238" i="3"/>
  <c r="B7243" i="3"/>
  <c r="B7246" i="3"/>
  <c r="B7251" i="3"/>
  <c r="B7256" i="3"/>
  <c r="B7259" i="3"/>
  <c r="B7262" i="3"/>
  <c r="B7267" i="3"/>
  <c r="B7273" i="3"/>
  <c r="B7276" i="3"/>
  <c r="B7283" i="3"/>
  <c r="B7286" i="3"/>
  <c r="B7291" i="3"/>
  <c r="B7294" i="3"/>
  <c r="B7297" i="3"/>
  <c r="B7301" i="3"/>
  <c r="B7305" i="3"/>
  <c r="B7308" i="3"/>
  <c r="B7311" i="3"/>
  <c r="B7314" i="3"/>
  <c r="B7317" i="3"/>
  <c r="B7322" i="3"/>
  <c r="B7327" i="3"/>
  <c r="B7335" i="3"/>
  <c r="B7338" i="3"/>
  <c r="B7341" i="3"/>
  <c r="B7346" i="3"/>
  <c r="B7352" i="3"/>
  <c r="B7356" i="3"/>
  <c r="B7359" i="3"/>
  <c r="B7362" i="3"/>
  <c r="B7366" i="3"/>
  <c r="B7371" i="3"/>
  <c r="B7374" i="3"/>
  <c r="B7381" i="3"/>
  <c r="B7384" i="3"/>
  <c r="B7387" i="3"/>
  <c r="B7392" i="3"/>
  <c r="B7395" i="3"/>
  <c r="B7398" i="3"/>
  <c r="B7403" i="3"/>
  <c r="B7406" i="3"/>
  <c r="B7409" i="3"/>
  <c r="B7416" i="3"/>
  <c r="B7419" i="3"/>
  <c r="B7422" i="3"/>
  <c r="B7427" i="3"/>
  <c r="B7430" i="3"/>
  <c r="B7433" i="3"/>
  <c r="B7440" i="3"/>
  <c r="B7443" i="3"/>
  <c r="B7446" i="3"/>
  <c r="B7451" i="3"/>
  <c r="B7455" i="3"/>
  <c r="B7462" i="3"/>
  <c r="B7467" i="3"/>
  <c r="B7471" i="3"/>
  <c r="B7474" i="3"/>
  <c r="B7480" i="3"/>
  <c r="B7483" i="3"/>
  <c r="B7486" i="3"/>
  <c r="B7491" i="3"/>
  <c r="B7495" i="3"/>
  <c r="B7498" i="3"/>
  <c r="B7501" i="3"/>
  <c r="B7504" i="3"/>
  <c r="B7507" i="3"/>
  <c r="B7510" i="3"/>
  <c r="B7515" i="3"/>
  <c r="B7518" i="3"/>
  <c r="B7521" i="3"/>
  <c r="B7525" i="3"/>
  <c r="B7528" i="3"/>
  <c r="B7531" i="3"/>
  <c r="B7534" i="3"/>
  <c r="B7538" i="3"/>
  <c r="B7543" i="3"/>
  <c r="B7549" i="3"/>
  <c r="B7554" i="3"/>
  <c r="B7559" i="3"/>
  <c r="B7562" i="3"/>
  <c r="B7565" i="3"/>
  <c r="B7568" i="3"/>
  <c r="B7571" i="3"/>
  <c r="B7574" i="3"/>
  <c r="B7579" i="3"/>
  <c r="B7582" i="3"/>
  <c r="B7587" i="3"/>
  <c r="B7591" i="3"/>
  <c r="B7594" i="3"/>
  <c r="B7599" i="3"/>
  <c r="B7605" i="3"/>
  <c r="B7609" i="3"/>
  <c r="B7614" i="3"/>
  <c r="B7618" i="3"/>
  <c r="B7624" i="3"/>
  <c r="B7627" i="3"/>
  <c r="B7630" i="3"/>
  <c r="B7635" i="3"/>
  <c r="B7639" i="3"/>
  <c r="B7642" i="3"/>
  <c r="B7645" i="3"/>
  <c r="B7649" i="3"/>
  <c r="B7652" i="3"/>
  <c r="B7655" i="3"/>
  <c r="B7658" i="3"/>
  <c r="B7661" i="3"/>
  <c r="B7665" i="3"/>
  <c r="B7668" i="3"/>
  <c r="B7672" i="3"/>
  <c r="B7676" i="3"/>
  <c r="B7679" i="3"/>
  <c r="B7682" i="3"/>
  <c r="B7688" i="3"/>
  <c r="B7691" i="3"/>
  <c r="B7694" i="3"/>
  <c r="B7701" i="3"/>
  <c r="B7704" i="3"/>
  <c r="B7709" i="3"/>
  <c r="B7713" i="3"/>
  <c r="B7716" i="3"/>
  <c r="B7719" i="3"/>
  <c r="B7725" i="3"/>
  <c r="B7729" i="3"/>
  <c r="B7736" i="3"/>
  <c r="B7740" i="3"/>
  <c r="B7743" i="3"/>
  <c r="B7749" i="3"/>
  <c r="B7755" i="3"/>
  <c r="B7758" i="3"/>
  <c r="B7763" i="3"/>
  <c r="B7768" i="3"/>
  <c r="B7772" i="3"/>
  <c r="B7954" i="3"/>
  <c r="B7958" i="3"/>
  <c r="B7962" i="3"/>
  <c r="B7969" i="3"/>
  <c r="B7972" i="3"/>
  <c r="B7975" i="3"/>
  <c r="B7978" i="3"/>
  <c r="B7982" i="3"/>
  <c r="B7989" i="3"/>
  <c r="B7993" i="3"/>
  <c r="B8000" i="3"/>
  <c r="B8004" i="3"/>
  <c r="B8007" i="3"/>
  <c r="B8010" i="3"/>
  <c r="B8017" i="3"/>
  <c r="B8020" i="3"/>
  <c r="B8023" i="3"/>
  <c r="B8029" i="3"/>
  <c r="B8033" i="3"/>
  <c r="B8036" i="3"/>
  <c r="B8039" i="3"/>
  <c r="B8045" i="3"/>
  <c r="B8049" i="3"/>
  <c r="B8053" i="3"/>
  <c r="B8057" i="3"/>
  <c r="B8060" i="3"/>
  <c r="B8063" i="3"/>
  <c r="B8066" i="3"/>
  <c r="B8070" i="3"/>
  <c r="B8075" i="3"/>
  <c r="B8078" i="3"/>
  <c r="B8081" i="3"/>
  <c r="B8085" i="3"/>
  <c r="B8090" i="3"/>
  <c r="B8096" i="3"/>
  <c r="B8101" i="3"/>
  <c r="B8104" i="3"/>
  <c r="B8107" i="3"/>
  <c r="B8110" i="3"/>
  <c r="B8114" i="3"/>
  <c r="B8117" i="3"/>
  <c r="B8121" i="3"/>
  <c r="B8124" i="3"/>
  <c r="B8133" i="3"/>
  <c r="B8137" i="3"/>
  <c r="B8140" i="3"/>
  <c r="B8145" i="3"/>
  <c r="B8148" i="3"/>
  <c r="B8153" i="3"/>
  <c r="B8156" i="3"/>
  <c r="B8160" i="3"/>
  <c r="B8164" i="3"/>
  <c r="B8167" i="3"/>
  <c r="B8173" i="3"/>
  <c r="B8177" i="3"/>
  <c r="B8181" i="3"/>
  <c r="B8188" i="3"/>
  <c r="B8191" i="3"/>
  <c r="B8197" i="3"/>
  <c r="B8200" i="3"/>
  <c r="B8204" i="3"/>
  <c r="B8208" i="3"/>
  <c r="B8213" i="3"/>
  <c r="B8217" i="3"/>
  <c r="B8221" i="3"/>
  <c r="B8225" i="3"/>
  <c r="B8229" i="3"/>
  <c r="B8232" i="3"/>
  <c r="B8240" i="3"/>
  <c r="B8245" i="3"/>
  <c r="B8249" i="3"/>
  <c r="B8252" i="3"/>
  <c r="B8256" i="3"/>
  <c r="B8260" i="3"/>
  <c r="B8264" i="3"/>
  <c r="B8269" i="3"/>
  <c r="B8272" i="3"/>
  <c r="B8278" i="3"/>
  <c r="B8282" i="3"/>
  <c r="B8285" i="3"/>
  <c r="B8288" i="3"/>
  <c r="B8291" i="3"/>
  <c r="B8294" i="3"/>
  <c r="B8299" i="3"/>
  <c r="B8302" i="3"/>
  <c r="B8304" i="3"/>
  <c r="B8307" i="3"/>
  <c r="B8310" i="3"/>
  <c r="B8315" i="3"/>
  <c r="B8318" i="3"/>
  <c r="B8324" i="3"/>
  <c r="B8327" i="3"/>
  <c r="B8329" i="3"/>
  <c r="B8332" i="3"/>
  <c r="B8335" i="3"/>
  <c r="B8338" i="3"/>
  <c r="B8343" i="3"/>
  <c r="B8346" i="3"/>
  <c r="B8351" i="3"/>
  <c r="B8355" i="3"/>
  <c r="B8358" i="3"/>
  <c r="B8365" i="3"/>
  <c r="B8369" i="3"/>
  <c r="B8373" i="3"/>
  <c r="B8377" i="3"/>
  <c r="B8384" i="3"/>
  <c r="B8389" i="3"/>
  <c r="B8393" i="3"/>
  <c r="B8397" i="3"/>
  <c r="B8400" i="3"/>
  <c r="B8404" i="3"/>
  <c r="B8407" i="3"/>
  <c r="B8410" i="3"/>
  <c r="B8414" i="3"/>
  <c r="B8418" i="3"/>
  <c r="B8424" i="3"/>
  <c r="B8427" i="3"/>
  <c r="B8430" i="3"/>
  <c r="B8437" i="3"/>
  <c r="B8441" i="3"/>
  <c r="B8445" i="3"/>
  <c r="B8448" i="3"/>
  <c r="B8451" i="3"/>
  <c r="B8456" i="3"/>
  <c r="B8460" i="3"/>
  <c r="B8464" i="3"/>
  <c r="B8468" i="3"/>
  <c r="B8471" i="3"/>
  <c r="B8475" i="3"/>
  <c r="B8480" i="3"/>
  <c r="B8483" i="3"/>
  <c r="B8486" i="3"/>
  <c r="B8491" i="3"/>
  <c r="B8497" i="3"/>
  <c r="B8500" i="3"/>
  <c r="B8503" i="3"/>
  <c r="B8506" i="3"/>
  <c r="B8509" i="3"/>
  <c r="B8513" i="3"/>
  <c r="B8516" i="3"/>
  <c r="B8519" i="3"/>
  <c r="B8522" i="3"/>
  <c r="B8525" i="3"/>
  <c r="B8528" i="3"/>
  <c r="B8533" i="3"/>
  <c r="B8537" i="3"/>
  <c r="B8542" i="3"/>
  <c r="B8546" i="3"/>
  <c r="B8552" i="3"/>
  <c r="B8555" i="3"/>
  <c r="B8558" i="3"/>
  <c r="B8562" i="3"/>
  <c r="B8569" i="3"/>
  <c r="B8574" i="3"/>
  <c r="B8579" i="3"/>
  <c r="B8582" i="3"/>
  <c r="B8588" i="3"/>
  <c r="B8592" i="3"/>
  <c r="B8595" i="3"/>
  <c r="B8598" i="3"/>
  <c r="B8603" i="3"/>
  <c r="B8607" i="3"/>
  <c r="B8610" i="3"/>
  <c r="B8614" i="3"/>
  <c r="B8619" i="3"/>
  <c r="B8624" i="3"/>
  <c r="B8627" i="3"/>
  <c r="B8630" i="3"/>
  <c r="B8633" i="3"/>
  <c r="B8637" i="3"/>
  <c r="B8640" i="3"/>
  <c r="B8643" i="3"/>
  <c r="B8646" i="3"/>
  <c r="B8650" i="3"/>
  <c r="B8656" i="3"/>
  <c r="B8661" i="3"/>
  <c r="B8664" i="3"/>
  <c r="B8667" i="3"/>
  <c r="B8670" i="3"/>
  <c r="B8675" i="3"/>
  <c r="B8678" i="3"/>
  <c r="B8681" i="3"/>
  <c r="B8684" i="3"/>
  <c r="B8687" i="3"/>
  <c r="B8690" i="3"/>
  <c r="B8693" i="3"/>
  <c r="B8698" i="3"/>
  <c r="B8704" i="3"/>
  <c r="B8707" i="3"/>
  <c r="B8710" i="3"/>
  <c r="B8714" i="3"/>
  <c r="B8720" i="3"/>
  <c r="B8723" i="3"/>
  <c r="B8726" i="3"/>
  <c r="B8732" i="3"/>
  <c r="B8735" i="3"/>
  <c r="B8738" i="3"/>
  <c r="B8744" i="3"/>
  <c r="B8747" i="3"/>
  <c r="B8750" i="3"/>
  <c r="B8755" i="3"/>
  <c r="B8761" i="3"/>
  <c r="B8764" i="3"/>
  <c r="B8767" i="3"/>
  <c r="B8770" i="3"/>
  <c r="B8775" i="3"/>
  <c r="B8781" i="3"/>
  <c r="B8786" i="3"/>
  <c r="B8791" i="3"/>
  <c r="B8794" i="3"/>
  <c r="B8797" i="3"/>
  <c r="B8802" i="3"/>
  <c r="B8807" i="3"/>
  <c r="B8813" i="3"/>
  <c r="B8817" i="3"/>
  <c r="B8821" i="3"/>
  <c r="B8824" i="3"/>
  <c r="B8828" i="3"/>
  <c r="B8831" i="3"/>
  <c r="B8834" i="3"/>
  <c r="B8840" i="3"/>
  <c r="B8843" i="3"/>
  <c r="B8846" i="3"/>
  <c r="B8853" i="3"/>
  <c r="B8857" i="3"/>
  <c r="B8860" i="3"/>
  <c r="B8863" i="3"/>
  <c r="B8866" i="3"/>
  <c r="B8869" i="3"/>
  <c r="B8873" i="3"/>
  <c r="B8877" i="3"/>
  <c r="B8881" i="3"/>
  <c r="B8883" i="3"/>
  <c r="B8886" i="3"/>
  <c r="B8889" i="3"/>
  <c r="B8892" i="3"/>
  <c r="B8895" i="3"/>
  <c r="B8898" i="3"/>
  <c r="B8901" i="3"/>
  <c r="B8904" i="3"/>
  <c r="B8907" i="3"/>
  <c r="B8910" i="3"/>
  <c r="B8913" i="3"/>
  <c r="B8916" i="3"/>
  <c r="B8919" i="3"/>
  <c r="B8922" i="3"/>
  <c r="B8925" i="3"/>
  <c r="B8928" i="3"/>
  <c r="B8931" i="3"/>
  <c r="B8936" i="3"/>
  <c r="B8943" i="3"/>
  <c r="B8948" i="3"/>
  <c r="B8952" i="3"/>
  <c r="B8955" i="3"/>
  <c r="B8958" i="3"/>
  <c r="B8961" i="3"/>
  <c r="B8964" i="3"/>
  <c r="B8967" i="3"/>
  <c r="B8970" i="3"/>
  <c r="B8973" i="3"/>
  <c r="B8978" i="3"/>
  <c r="B8981" i="3"/>
  <c r="B8984" i="3"/>
  <c r="B8987" i="3"/>
  <c r="B8991" i="3"/>
  <c r="B8997" i="3"/>
  <c r="B9001" i="3"/>
  <c r="B9007" i="3"/>
  <c r="B9010" i="3"/>
  <c r="B9013" i="3"/>
  <c r="B9020" i="3"/>
  <c r="B9024" i="3"/>
  <c r="B9028" i="3"/>
  <c r="B9031" i="3"/>
  <c r="B9034" i="3"/>
  <c r="B9038" i="3"/>
  <c r="B9044" i="3"/>
  <c r="B9048" i="3"/>
  <c r="B9052" i="3"/>
  <c r="B9055" i="3"/>
  <c r="B9058" i="3"/>
  <c r="B9062" i="3"/>
  <c r="B9065" i="3"/>
  <c r="B9068" i="3"/>
  <c r="B9073" i="3"/>
  <c r="B9076" i="3"/>
  <c r="B9081" i="3"/>
  <c r="B9084" i="3"/>
  <c r="B9087" i="3"/>
  <c r="B9090" i="3"/>
  <c r="B9096" i="3"/>
  <c r="B9101" i="3"/>
  <c r="B9105" i="3"/>
  <c r="B9109" i="3"/>
  <c r="B9112" i="3"/>
  <c r="B9115" i="3"/>
  <c r="B9118" i="3"/>
  <c r="B9125" i="3"/>
  <c r="B9129" i="3"/>
  <c r="B9132" i="3"/>
  <c r="B9137" i="3"/>
  <c r="B9140" i="3"/>
  <c r="B9146" i="3"/>
  <c r="B9149" i="3"/>
  <c r="B9153" i="3"/>
  <c r="B9156" i="3"/>
  <c r="B9161" i="3"/>
  <c r="B9168" i="3"/>
  <c r="B9171" i="3"/>
  <c r="B9176" i="3"/>
  <c r="B9179" i="3"/>
  <c r="B9182" i="3"/>
  <c r="B9185" i="3"/>
  <c r="B9188" i="3"/>
  <c r="B9191" i="3"/>
  <c r="B9194" i="3"/>
  <c r="B9198" i="3"/>
  <c r="B9201" i="3"/>
  <c r="B9204" i="3"/>
  <c r="B9207" i="3"/>
  <c r="B9210" i="3"/>
  <c r="B9216" i="3"/>
  <c r="B9219" i="3"/>
  <c r="B9222" i="3"/>
  <c r="B9225" i="3"/>
  <c r="B9228" i="3"/>
  <c r="B9231" i="3"/>
  <c r="B9237" i="3"/>
  <c r="B9241" i="3"/>
  <c r="B9248" i="3"/>
  <c r="B9251" i="3"/>
  <c r="B9254" i="3"/>
  <c r="B9256" i="3"/>
  <c r="B9261" i="3"/>
  <c r="B9265" i="3"/>
  <c r="B9271" i="3"/>
  <c r="B9276" i="3"/>
  <c r="B9279" i="3"/>
  <c r="B9282" i="3"/>
  <c r="B9285" i="3"/>
  <c r="B9288" i="3"/>
  <c r="B9291" i="3"/>
  <c r="B9294" i="3"/>
  <c r="B9299" i="3"/>
  <c r="B9303" i="3"/>
  <c r="B9306" i="3"/>
  <c r="B9312" i="3"/>
  <c r="B9315" i="3"/>
  <c r="B9318" i="3"/>
  <c r="B9322" i="3"/>
  <c r="B9328" i="3"/>
  <c r="B9331" i="3"/>
  <c r="B9334" i="3"/>
  <c r="B9339" i="3"/>
  <c r="B9342" i="3"/>
  <c r="B9347" i="3"/>
  <c r="B9350" i="3"/>
  <c r="B9355" i="3"/>
  <c r="B9358" i="3"/>
  <c r="B9365" i="3"/>
  <c r="B9368" i="3"/>
  <c r="B9373" i="3"/>
  <c r="B9377" i="3"/>
  <c r="B9380" i="3"/>
  <c r="B9383" i="3"/>
  <c r="B9386" i="3"/>
  <c r="B9393" i="3"/>
  <c r="B9396" i="3"/>
  <c r="B9399" i="3"/>
  <c r="B9402" i="3"/>
  <c r="B9405" i="3"/>
  <c r="B9410" i="3"/>
  <c r="B9416" i="3"/>
  <c r="B9419" i="3"/>
  <c r="B9422" i="3"/>
  <c r="B9427" i="3"/>
  <c r="B9430" i="3"/>
  <c r="B9435" i="3"/>
  <c r="B9438" i="3"/>
  <c r="B9441" i="3"/>
  <c r="B9444" i="3"/>
  <c r="B9447" i="3"/>
  <c r="B9450" i="3"/>
  <c r="B9456" i="3"/>
  <c r="B9459" i="3"/>
  <c r="B9462" i="3"/>
  <c r="B9465" i="3"/>
  <c r="B9468" i="3"/>
  <c r="B9476" i="3"/>
  <c r="B9479" i="3"/>
  <c r="B9483" i="3"/>
  <c r="B9486" i="3"/>
  <c r="B9493" i="3"/>
  <c r="B9498" i="3"/>
  <c r="B9503" i="3"/>
  <c r="B9509" i="3"/>
  <c r="B9514" i="3"/>
  <c r="B9517" i="3"/>
  <c r="B9522" i="3"/>
  <c r="B9525" i="3"/>
  <c r="B9530" i="3"/>
  <c r="B9536" i="3"/>
  <c r="B9539" i="3"/>
  <c r="B9542" i="3"/>
  <c r="B9547" i="3"/>
  <c r="B9552" i="3"/>
  <c r="B9557" i="3"/>
  <c r="B9560" i="3"/>
  <c r="B9564" i="3"/>
  <c r="B9567" i="3"/>
  <c r="B9570" i="3"/>
  <c r="B9574" i="3"/>
  <c r="B9581" i="3"/>
  <c r="B9585" i="3"/>
  <c r="B9588" i="3"/>
  <c r="B9596" i="3"/>
  <c r="B9599" i="3"/>
  <c r="B9604" i="3"/>
  <c r="B9607" i="3"/>
  <c r="B9610" i="3"/>
  <c r="B9616" i="3"/>
  <c r="B9621" i="3"/>
  <c r="B9625" i="3"/>
  <c r="B9629" i="3"/>
  <c r="B9632" i="3"/>
  <c r="B9637" i="3"/>
  <c r="B9640" i="3"/>
  <c r="B9646" i="3"/>
  <c r="B9650" i="3"/>
  <c r="B9654" i="3"/>
  <c r="B9659" i="3"/>
  <c r="B9663" i="3"/>
  <c r="B9666" i="3"/>
  <c r="B9670" i="3"/>
  <c r="B9675" i="3"/>
  <c r="B9678" i="3"/>
  <c r="B9685" i="3"/>
  <c r="B9689" i="3"/>
  <c r="B9692" i="3"/>
  <c r="B9695" i="3"/>
  <c r="B9698" i="3"/>
  <c r="B9702" i="3"/>
  <c r="B9711" i="3"/>
  <c r="B9714" i="3"/>
  <c r="B9720" i="3"/>
  <c r="B9725" i="3"/>
  <c r="B9736" i="3"/>
  <c r="B9739" i="3"/>
  <c r="B9742" i="3"/>
  <c r="B9748" i="3"/>
  <c r="B9755" i="3"/>
  <c r="B9760" i="3"/>
  <c r="B9763" i="3"/>
  <c r="B9766" i="3"/>
  <c r="B9771" i="3"/>
  <c r="B9774" i="3"/>
  <c r="B9779" i="3"/>
  <c r="B9783" i="3"/>
  <c r="B9786" i="3"/>
  <c r="B9793" i="3"/>
  <c r="B9796" i="3"/>
  <c r="B9800" i="3"/>
  <c r="B9803" i="3"/>
  <c r="B9806" i="3"/>
  <c r="B9809" i="3"/>
  <c r="B9812" i="3"/>
  <c r="B9820" i="3"/>
  <c r="B9823" i="3"/>
  <c r="B9826" i="3"/>
  <c r="B9829" i="3"/>
  <c r="B9834" i="3"/>
  <c r="B9840" i="3"/>
  <c r="B9843" i="3"/>
  <c r="B9846" i="3"/>
  <c r="B9849" i="3"/>
  <c r="B9852" i="3"/>
  <c r="B9855" i="3"/>
  <c r="B9857" i="3"/>
  <c r="B9860" i="3"/>
  <c r="B9863" i="3"/>
  <c r="B9866" i="3"/>
  <c r="B9872" i="3"/>
  <c r="B9877" i="3"/>
  <c r="B9880" i="3"/>
  <c r="B9885" i="3"/>
  <c r="B9888" i="3"/>
  <c r="B9891" i="3"/>
  <c r="B9894" i="3"/>
  <c r="B9898" i="3"/>
  <c r="B9903" i="3"/>
  <c r="B9907" i="3"/>
  <c r="B9911" i="3"/>
  <c r="B9914" i="3"/>
  <c r="B9920" i="3"/>
  <c r="B9923" i="3"/>
  <c r="B9926" i="3"/>
  <c r="B9929" i="3"/>
  <c r="B9932" i="3"/>
  <c r="B9935" i="3"/>
  <c r="B9938" i="3"/>
  <c r="B9944" i="3"/>
  <c r="B9949" i="3"/>
  <c r="B9953" i="3"/>
  <c r="B9956" i="3"/>
  <c r="B9959" i="3"/>
  <c r="B9962" i="3"/>
  <c r="B9968" i="3"/>
  <c r="B9973" i="3"/>
  <c r="B9977" i="3"/>
  <c r="B9980" i="3"/>
  <c r="B9983" i="3"/>
  <c r="B9989" i="3"/>
  <c r="B9993" i="3"/>
  <c r="B9996" i="3"/>
  <c r="B10001" i="3"/>
  <c r="B21" i="2"/>
  <c r="C21" i="2" s="1"/>
  <c r="B97" i="2" l="1"/>
  <c r="B98" i="2" s="1"/>
  <c r="D3053" i="3"/>
  <c r="B94" i="2"/>
  <c r="B96" i="2" s="1"/>
  <c r="C3053" i="3"/>
  <c r="C99" i="2"/>
  <c r="B99" i="2"/>
  <c r="D4672" i="3"/>
  <c r="D4673" i="3"/>
  <c r="D4675" i="3"/>
  <c r="D4676" i="3"/>
  <c r="D4678" i="3"/>
  <c r="D4679" i="3"/>
  <c r="D4681" i="3"/>
  <c r="D4682" i="3"/>
  <c r="D4684" i="3"/>
  <c r="D4685" i="3"/>
  <c r="D4687" i="3"/>
  <c r="D4688" i="3"/>
  <c r="D4690" i="3"/>
  <c r="D4691" i="3"/>
  <c r="D4693" i="3"/>
  <c r="D4694" i="3"/>
  <c r="D4696" i="3"/>
  <c r="D4698" i="3"/>
  <c r="D4699" i="3"/>
  <c r="D4701" i="3"/>
  <c r="D4702" i="3"/>
  <c r="D4704" i="3"/>
  <c r="D4705" i="3"/>
  <c r="D4707" i="3"/>
  <c r="D4708" i="3"/>
  <c r="D4710" i="3"/>
  <c r="D4712" i="3"/>
  <c r="D4713" i="3"/>
  <c r="D4714" i="3"/>
  <c r="D4716" i="3"/>
  <c r="D4717" i="3"/>
  <c r="D4719" i="3"/>
  <c r="D4720" i="3"/>
  <c r="D4722" i="3"/>
  <c r="D4723" i="3"/>
  <c r="D4724" i="3"/>
  <c r="D4726" i="3"/>
  <c r="D4727" i="3"/>
  <c r="D4729" i="3"/>
  <c r="D4730" i="3"/>
  <c r="D4732" i="3"/>
  <c r="D4733" i="3"/>
  <c r="D4735" i="3"/>
  <c r="D4736" i="3"/>
  <c r="D4738" i="3"/>
  <c r="D4739" i="3"/>
  <c r="D4741" i="3"/>
  <c r="D4742" i="3"/>
  <c r="D4744" i="3"/>
  <c r="D4745" i="3"/>
  <c r="D4746" i="3"/>
  <c r="D4748" i="3"/>
  <c r="D4749" i="3"/>
  <c r="D4750" i="3"/>
  <c r="D4752" i="3"/>
  <c r="D4753" i="3"/>
  <c r="D4755" i="3"/>
  <c r="D4756" i="3"/>
  <c r="D4758" i="3"/>
  <c r="D4759" i="3"/>
  <c r="D4761" i="3"/>
  <c r="D4762" i="3"/>
  <c r="D4764" i="3"/>
  <c r="D4765" i="3"/>
  <c r="D4767" i="3"/>
  <c r="D4768" i="3"/>
  <c r="D4770" i="3"/>
  <c r="D4771" i="3"/>
  <c r="D4773" i="3"/>
  <c r="D4774" i="3"/>
  <c r="D4776" i="3"/>
  <c r="D4777" i="3"/>
  <c r="D4779" i="3"/>
  <c r="D4780" i="3"/>
  <c r="D4782" i="3"/>
  <c r="D4783" i="3"/>
  <c r="D4785" i="3"/>
  <c r="D4786" i="3"/>
  <c r="D4788" i="3"/>
  <c r="D4789" i="3"/>
  <c r="D4791" i="3"/>
  <c r="D4792" i="3"/>
  <c r="D4794" i="3"/>
  <c r="D4795" i="3"/>
  <c r="D4797" i="3"/>
  <c r="D4798" i="3"/>
  <c r="D4800" i="3"/>
  <c r="D4801" i="3"/>
  <c r="D4803" i="3"/>
  <c r="D480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1" i="3"/>
  <c r="D3273" i="3"/>
  <c r="D3275" i="3"/>
  <c r="D3277" i="3"/>
  <c r="D3279" i="3"/>
  <c r="D3281" i="3"/>
  <c r="D3283" i="3"/>
  <c r="D3285" i="3"/>
  <c r="D3287" i="3"/>
  <c r="D3289" i="3"/>
  <c r="D3291" i="3"/>
  <c r="D3293" i="3"/>
  <c r="D3295" i="3"/>
  <c r="D3297" i="3"/>
  <c r="D3299" i="3"/>
  <c r="D3301" i="3"/>
  <c r="D3303" i="3"/>
  <c r="D3305" i="3"/>
  <c r="D3307" i="3"/>
  <c r="D3309" i="3"/>
  <c r="D3311" i="3"/>
  <c r="D3313" i="3"/>
  <c r="D3315" i="3"/>
  <c r="D3317" i="3"/>
  <c r="D3319" i="3"/>
  <c r="D3321" i="3"/>
  <c r="D3323" i="3"/>
  <c r="D3325" i="3"/>
  <c r="D3327" i="3"/>
  <c r="D3329" i="3"/>
  <c r="D3331" i="3"/>
  <c r="D3333" i="3"/>
  <c r="D3335" i="3"/>
  <c r="D3337" i="3"/>
  <c r="D3339" i="3"/>
  <c r="D3341" i="3"/>
  <c r="D3343" i="3"/>
  <c r="D3345" i="3"/>
  <c r="D3347" i="3"/>
  <c r="D3349" i="3"/>
  <c r="D3351" i="3"/>
  <c r="D3353" i="3"/>
  <c r="D3355" i="3"/>
  <c r="D3357" i="3"/>
  <c r="D3359" i="3"/>
  <c r="D3361" i="3"/>
  <c r="D3363" i="3"/>
  <c r="D3365" i="3"/>
  <c r="D3367" i="3"/>
  <c r="D3369" i="3"/>
  <c r="D3371" i="3"/>
  <c r="D3373" i="3"/>
  <c r="D3375" i="3"/>
  <c r="D3377" i="3"/>
  <c r="D3379" i="3"/>
  <c r="D3381" i="3"/>
  <c r="D3383" i="3"/>
  <c r="D3385" i="3"/>
  <c r="D3387" i="3"/>
  <c r="D3389" i="3"/>
  <c r="D3391" i="3"/>
  <c r="D3393" i="3"/>
  <c r="D3395" i="3"/>
  <c r="D3397" i="3"/>
  <c r="D3399" i="3"/>
  <c r="D3401" i="3"/>
  <c r="D3403" i="3"/>
  <c r="D3405" i="3"/>
  <c r="D3407" i="3"/>
  <c r="D3409" i="3"/>
  <c r="D3411" i="3"/>
  <c r="D3413" i="3"/>
  <c r="D3415" i="3"/>
  <c r="D3417" i="3"/>
  <c r="D3419" i="3"/>
  <c r="D3421" i="3"/>
  <c r="D3423" i="3"/>
  <c r="D3425" i="3"/>
  <c r="D3427" i="3"/>
  <c r="D3429" i="3"/>
  <c r="D3431" i="3"/>
  <c r="D3433" i="3"/>
  <c r="D3435" i="3"/>
  <c r="D3437" i="3"/>
  <c r="D3439" i="3"/>
  <c r="D3441" i="3"/>
  <c r="D3443" i="3"/>
  <c r="D3445" i="3"/>
  <c r="D3447" i="3"/>
  <c r="D3449" i="3"/>
  <c r="D3451" i="3"/>
  <c r="D3453" i="3"/>
  <c r="D3455" i="3"/>
  <c r="D3457" i="3"/>
  <c r="D3459" i="3"/>
  <c r="D3461" i="3"/>
  <c r="D3463" i="3"/>
  <c r="D3465" i="3"/>
  <c r="D3467" i="3"/>
  <c r="D3469" i="3"/>
  <c r="D3471" i="3"/>
  <c r="D3473" i="3"/>
  <c r="D3475" i="3"/>
  <c r="D3477" i="3"/>
  <c r="D3479" i="3"/>
  <c r="D3481" i="3"/>
  <c r="D3483" i="3"/>
  <c r="D3485" i="3"/>
  <c r="D3487" i="3"/>
  <c r="D3489" i="3"/>
  <c r="D3491" i="3"/>
  <c r="D3493" i="3"/>
  <c r="D3495" i="3"/>
  <c r="D3497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80" i="3"/>
  <c r="D3582" i="3"/>
  <c r="D3584" i="3"/>
  <c r="D3586" i="3"/>
  <c r="D3588" i="3"/>
  <c r="D3590" i="3"/>
  <c r="D3592" i="3"/>
  <c r="D3594" i="3"/>
  <c r="D3596" i="3"/>
  <c r="D3598" i="3"/>
  <c r="D3600" i="3"/>
  <c r="D3602" i="3"/>
  <c r="D3604" i="3"/>
  <c r="D3606" i="3"/>
  <c r="D7404" i="3"/>
  <c r="D7410" i="3"/>
  <c r="D7413" i="3"/>
  <c r="D7417" i="3"/>
  <c r="D7420" i="3"/>
  <c r="D7423" i="3"/>
  <c r="D7426" i="3"/>
  <c r="D7431" i="3"/>
  <c r="D7435" i="3"/>
  <c r="D7438" i="3"/>
  <c r="D7445" i="3"/>
  <c r="D7449" i="3"/>
  <c r="D7452" i="3"/>
  <c r="D7458" i="3"/>
  <c r="D7464" i="3"/>
  <c r="D7468" i="3"/>
  <c r="D7472" i="3"/>
  <c r="D7477" i="3"/>
  <c r="D7481" i="3"/>
  <c r="D7484" i="3"/>
  <c r="D7487" i="3"/>
  <c r="D7490" i="3"/>
  <c r="D7494" i="3"/>
  <c r="D7497" i="3"/>
  <c r="D7500" i="3"/>
  <c r="D7503" i="3"/>
  <c r="D7509" i="3"/>
  <c r="D7513" i="3"/>
  <c r="D7517" i="3"/>
  <c r="D7522" i="3"/>
  <c r="D7527" i="3"/>
  <c r="D7532" i="3"/>
  <c r="D7537" i="3"/>
  <c r="D7541" i="3"/>
  <c r="D7544" i="3"/>
  <c r="D7547" i="3"/>
  <c r="D7550" i="3"/>
  <c r="D7557" i="3"/>
  <c r="D7560" i="3"/>
  <c r="D7564" i="3"/>
  <c r="D7569" i="3"/>
  <c r="D7573" i="3"/>
  <c r="D7577" i="3"/>
  <c r="D7581" i="3"/>
  <c r="D7585" i="3"/>
  <c r="D7588" i="3"/>
  <c r="D7593" i="3"/>
  <c r="D7596" i="3"/>
  <c r="D7602" i="3"/>
  <c r="D7608" i="3"/>
  <c r="D7612" i="3"/>
  <c r="D7615" i="3"/>
  <c r="D7621" i="3"/>
  <c r="D7625" i="3"/>
  <c r="D7628" i="3"/>
  <c r="D7631" i="3"/>
  <c r="D7634" i="3"/>
  <c r="D7638" i="3"/>
  <c r="D7641" i="3"/>
  <c r="D7644" i="3"/>
  <c r="D7647" i="3"/>
  <c r="D7650" i="3"/>
  <c r="D7656" i="3"/>
  <c r="D7660" i="3"/>
  <c r="D7663" i="3"/>
  <c r="D7666" i="3"/>
  <c r="D7670" i="3"/>
  <c r="D7673" i="3"/>
  <c r="D7678" i="3"/>
  <c r="D7685" i="3"/>
  <c r="D7689" i="3"/>
  <c r="D7695" i="3"/>
  <c r="D7698" i="3"/>
  <c r="D7703" i="3"/>
  <c r="D7707" i="3"/>
  <c r="D7710" i="3"/>
  <c r="D7717" i="3"/>
  <c r="D7722" i="3"/>
  <c r="D7728" i="3"/>
  <c r="D7732" i="3"/>
  <c r="D7735" i="3"/>
  <c r="D7738" i="3"/>
  <c r="D7741" i="3"/>
  <c r="D7745" i="3"/>
  <c r="D7748" i="3"/>
  <c r="D7751" i="3"/>
  <c r="D7754" i="3"/>
  <c r="D7760" i="3"/>
  <c r="D7764" i="3"/>
  <c r="D7767" i="3"/>
  <c r="D7770" i="3"/>
  <c r="D7774" i="3"/>
  <c r="D7777" i="3"/>
  <c r="D7780" i="3"/>
  <c r="D7783" i="3"/>
  <c r="D7786" i="3"/>
  <c r="D7789" i="3"/>
  <c r="D7792" i="3"/>
  <c r="D7795" i="3"/>
  <c r="D7798" i="3"/>
  <c r="D7801" i="3"/>
  <c r="D7804" i="3"/>
  <c r="D7807" i="3"/>
  <c r="D7810" i="3"/>
  <c r="D7813" i="3"/>
  <c r="D7816" i="3"/>
  <c r="D7819" i="3"/>
  <c r="D7822" i="3"/>
  <c r="D7825" i="3"/>
  <c r="D7828" i="3"/>
  <c r="D7831" i="3"/>
  <c r="D7834" i="3"/>
  <c r="D7837" i="3"/>
  <c r="D7840" i="3"/>
  <c r="D7843" i="3"/>
  <c r="D7846" i="3"/>
  <c r="D7849" i="3"/>
  <c r="D7852" i="3"/>
  <c r="D7855" i="3"/>
  <c r="D7859" i="3"/>
  <c r="D7861" i="3"/>
  <c r="D7864" i="3"/>
  <c r="D7867" i="3"/>
  <c r="D7870" i="3"/>
  <c r="D7873" i="3"/>
  <c r="D7876" i="3"/>
  <c r="D7879" i="3"/>
  <c r="D7882" i="3"/>
  <c r="D7885" i="3"/>
  <c r="D7888" i="3"/>
  <c r="D7891" i="3"/>
  <c r="D7894" i="3"/>
  <c r="D7897" i="3"/>
  <c r="D7900" i="3"/>
  <c r="D7903" i="3"/>
  <c r="D7906" i="3"/>
  <c r="D7909" i="3"/>
  <c r="D7912" i="3"/>
  <c r="D7915" i="3"/>
  <c r="D7918" i="3"/>
  <c r="D7921" i="3"/>
  <c r="D7924" i="3"/>
  <c r="D7927" i="3"/>
  <c r="D7930" i="3"/>
  <c r="D7933" i="3"/>
  <c r="D7936" i="3"/>
  <c r="D7939" i="3"/>
  <c r="D7942" i="3"/>
  <c r="D7945" i="3"/>
  <c r="D7948" i="3"/>
  <c r="D7951" i="3"/>
  <c r="D7955" i="3"/>
  <c r="D7961" i="3"/>
  <c r="D7964" i="3"/>
  <c r="D7967" i="3"/>
  <c r="D7971" i="3"/>
  <c r="D7974" i="3"/>
  <c r="D7979" i="3"/>
  <c r="D7983" i="3"/>
  <c r="D7986" i="3"/>
  <c r="D7992" i="3"/>
  <c r="D7995" i="3"/>
  <c r="D7998" i="3"/>
  <c r="D8003" i="3"/>
  <c r="D8006" i="3"/>
  <c r="D8013" i="3"/>
  <c r="D8016" i="3"/>
  <c r="D8022" i="3"/>
  <c r="D8025" i="3"/>
  <c r="D8028" i="3"/>
  <c r="D8031" i="3"/>
  <c r="D8034" i="3"/>
  <c r="D8040" i="3"/>
  <c r="D8043" i="3"/>
  <c r="D8046" i="3"/>
  <c r="D8051" i="3"/>
  <c r="D8054" i="3"/>
  <c r="D8059" i="3"/>
  <c r="D8064" i="3"/>
  <c r="D8069" i="3"/>
  <c r="D8072" i="3"/>
  <c r="D8076" i="3"/>
  <c r="D8079" i="3"/>
  <c r="D8082" i="3"/>
  <c r="D8088" i="3"/>
  <c r="D8091" i="3"/>
  <c r="D8094" i="3"/>
  <c r="D8099" i="3"/>
  <c r="D8106" i="3"/>
  <c r="D8111" i="3"/>
  <c r="D8115" i="3"/>
  <c r="D8118" i="3"/>
  <c r="D8123" i="3"/>
  <c r="D8126" i="3"/>
  <c r="D8129" i="3"/>
  <c r="D8132" i="3"/>
  <c r="D8135" i="3"/>
  <c r="D8138" i="3"/>
  <c r="D8143" i="3"/>
  <c r="D8146" i="3"/>
  <c r="D8151" i="3"/>
  <c r="D8154" i="3"/>
  <c r="D8159" i="3"/>
  <c r="D8162" i="3"/>
  <c r="D8165" i="3"/>
  <c r="D8169" i="3"/>
  <c r="D8172" i="3"/>
  <c r="D8175" i="3"/>
  <c r="D8178" i="3"/>
  <c r="D8182" i="3"/>
  <c r="D8185" i="3"/>
  <c r="D8192" i="3"/>
  <c r="D8195" i="3"/>
  <c r="D8201" i="3"/>
  <c r="D8205" i="3"/>
  <c r="D8209" i="3"/>
  <c r="D8212" i="3"/>
  <c r="D8215" i="3"/>
  <c r="D8218" i="3"/>
  <c r="D8222" i="3"/>
  <c r="D8227" i="3"/>
  <c r="D8230" i="3"/>
  <c r="D8233" i="3"/>
  <c r="D8236" i="3"/>
  <c r="D8239" i="3"/>
  <c r="D8242" i="3"/>
  <c r="D8248" i="3"/>
  <c r="D8253" i="3"/>
  <c r="D8257" i="3"/>
  <c r="D8261" i="3"/>
  <c r="D8267" i="3"/>
  <c r="D8275" i="3"/>
  <c r="D8279" i="3"/>
  <c r="D8287" i="3"/>
  <c r="D8290" i="3"/>
  <c r="D8293" i="3"/>
  <c r="D8296" i="3"/>
  <c r="D8300" i="3"/>
  <c r="D8306" i="3"/>
  <c r="D8312" i="3"/>
  <c r="D8317" i="3"/>
  <c r="D8321" i="3"/>
  <c r="D8330" i="3"/>
  <c r="D8333" i="3"/>
  <c r="D8337" i="3"/>
  <c r="D8341" i="3"/>
  <c r="D8345" i="3"/>
  <c r="D8348" i="3"/>
  <c r="D8352" i="3"/>
  <c r="D8356" i="3"/>
  <c r="D8359" i="3"/>
  <c r="D8362" i="3"/>
  <c r="D8368" i="3"/>
  <c r="D8372" i="3"/>
  <c r="D8376" i="3"/>
  <c r="D8380" i="3"/>
  <c r="D8383" i="3"/>
  <c r="D8386" i="3"/>
  <c r="D8390" i="3"/>
  <c r="D8395" i="3"/>
  <c r="D8398" i="3"/>
  <c r="D8401" i="3"/>
  <c r="D8405" i="3"/>
  <c r="D8408" i="3"/>
  <c r="D8412" i="3"/>
  <c r="D8415" i="3"/>
  <c r="D8419" i="3"/>
  <c r="D8422" i="3"/>
  <c r="D8429" i="3"/>
  <c r="D8433" i="3"/>
  <c r="D8436" i="3"/>
  <c r="D8439" i="3"/>
  <c r="D8442" i="3"/>
  <c r="D8450" i="3"/>
  <c r="D8454" i="3"/>
  <c r="D8459" i="3"/>
  <c r="D8463" i="3"/>
  <c r="D8466" i="3"/>
  <c r="D8469" i="3"/>
  <c r="D8473" i="3"/>
  <c r="D8478" i="3"/>
  <c r="D8481" i="3"/>
  <c r="D8490" i="3"/>
  <c r="D8494" i="3"/>
  <c r="D8498" i="3"/>
  <c r="D8504" i="3"/>
  <c r="D8512" i="3"/>
  <c r="D8515" i="3"/>
  <c r="D8518" i="3"/>
  <c r="D8523" i="3"/>
  <c r="D8526" i="3"/>
  <c r="D8529" i="3"/>
  <c r="D8532" i="3"/>
  <c r="D8536" i="3"/>
  <c r="D8893" i="3"/>
  <c r="D8896" i="3"/>
  <c r="D8899" i="3"/>
  <c r="D8902" i="3"/>
  <c r="D8905" i="3"/>
  <c r="D8908" i="3"/>
  <c r="D9000" i="3"/>
  <c r="D9004" i="3"/>
  <c r="D9008" i="3"/>
  <c r="D9014" i="3"/>
  <c r="D9017" i="3"/>
  <c r="D9022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4" i="3"/>
  <c r="C5606" i="3"/>
  <c r="C5608" i="3"/>
  <c r="C5610" i="3"/>
  <c r="C5612" i="3"/>
  <c r="C5614" i="3"/>
  <c r="C5616" i="3"/>
  <c r="C5618" i="3"/>
  <c r="C5620" i="3"/>
  <c r="C5622" i="3"/>
  <c r="C5624" i="3"/>
  <c r="C5626" i="3"/>
  <c r="C5628" i="3"/>
  <c r="C5630" i="3"/>
  <c r="C5632" i="3"/>
  <c r="C5634" i="3"/>
  <c r="C5636" i="3"/>
  <c r="C5638" i="3"/>
  <c r="C5640" i="3"/>
  <c r="C5642" i="3"/>
  <c r="C5644" i="3"/>
  <c r="C5646" i="3"/>
  <c r="C5648" i="3"/>
  <c r="C5650" i="3"/>
  <c r="C5652" i="3"/>
  <c r="C5654" i="3"/>
  <c r="C5656" i="3"/>
  <c r="C5658" i="3"/>
  <c r="C5660" i="3"/>
  <c r="C5662" i="3"/>
  <c r="C5664" i="3"/>
  <c r="C5666" i="3"/>
  <c r="C5668" i="3"/>
  <c r="C5670" i="3"/>
  <c r="C5672" i="3"/>
  <c r="C5674" i="3"/>
  <c r="C5676" i="3"/>
  <c r="C5678" i="3"/>
  <c r="C5680" i="3"/>
  <c r="C5682" i="3"/>
  <c r="C5684" i="3"/>
  <c r="C5686" i="3"/>
  <c r="C5688" i="3"/>
  <c r="C5690" i="3"/>
  <c r="C5692" i="3"/>
  <c r="C5694" i="3"/>
  <c r="C5696" i="3"/>
  <c r="C5698" i="3"/>
  <c r="C5700" i="3"/>
  <c r="C5702" i="3"/>
  <c r="C5704" i="3"/>
  <c r="C5706" i="3"/>
  <c r="C5708" i="3"/>
  <c r="C5710" i="3"/>
  <c r="C5712" i="3"/>
  <c r="C5714" i="3"/>
  <c r="C5716" i="3"/>
  <c r="C5718" i="3"/>
  <c r="C5720" i="3"/>
  <c r="C5722" i="3"/>
  <c r="C5724" i="3"/>
  <c r="C5726" i="3"/>
  <c r="C5728" i="3"/>
  <c r="C5730" i="3"/>
  <c r="C5732" i="3"/>
  <c r="C5734" i="3"/>
  <c r="C5736" i="3"/>
  <c r="C5738" i="3"/>
  <c r="C5740" i="3"/>
  <c r="C5742" i="3"/>
  <c r="C5744" i="3"/>
  <c r="C5746" i="3"/>
  <c r="C5748" i="3"/>
  <c r="C5750" i="3"/>
  <c r="C5752" i="3"/>
  <c r="C5754" i="3"/>
  <c r="C5756" i="3"/>
  <c r="C5758" i="3"/>
  <c r="C5760" i="3"/>
  <c r="C5762" i="3"/>
  <c r="C5764" i="3"/>
  <c r="C5766" i="3"/>
  <c r="C5768" i="3"/>
  <c r="C5770" i="3"/>
  <c r="C5772" i="3"/>
  <c r="C5774" i="3"/>
  <c r="C5776" i="3"/>
  <c r="C5842" i="3"/>
  <c r="C5844" i="3"/>
  <c r="C5846" i="3"/>
  <c r="C5848" i="3"/>
  <c r="C5850" i="3"/>
  <c r="C5852" i="3"/>
  <c r="C5854" i="3"/>
  <c r="C5856" i="3"/>
  <c r="C5858" i="3"/>
  <c r="C5860" i="3"/>
  <c r="C5862" i="3"/>
  <c r="C5864" i="3"/>
  <c r="C5866" i="3"/>
  <c r="C5868" i="3"/>
  <c r="C5870" i="3"/>
  <c r="C5872" i="3"/>
  <c r="C7404" i="3"/>
  <c r="C7410" i="3"/>
  <c r="C7413" i="3"/>
  <c r="C7417" i="3"/>
  <c r="C7420" i="3"/>
  <c r="C7423" i="3"/>
  <c r="C7426" i="3"/>
  <c r="C7431" i="3"/>
  <c r="C7435" i="3"/>
  <c r="C7438" i="3"/>
  <c r="C7445" i="3"/>
  <c r="C7449" i="3"/>
  <c r="C7452" i="3"/>
  <c r="C7458" i="3"/>
  <c r="C7464" i="3"/>
  <c r="C7468" i="3"/>
  <c r="C7472" i="3"/>
  <c r="C7477" i="3"/>
  <c r="C7481" i="3"/>
  <c r="C7484" i="3"/>
  <c r="C7487" i="3"/>
  <c r="C7490" i="3"/>
  <c r="C7494" i="3"/>
  <c r="C7497" i="3"/>
  <c r="C7500" i="3"/>
  <c r="C7503" i="3"/>
  <c r="C7509" i="3"/>
  <c r="C7513" i="3"/>
  <c r="C7517" i="3"/>
  <c r="C7522" i="3"/>
  <c r="C7527" i="3"/>
  <c r="C7532" i="3"/>
  <c r="C7537" i="3"/>
  <c r="C7541" i="3"/>
  <c r="C7544" i="3"/>
  <c r="C7547" i="3"/>
  <c r="C7550" i="3"/>
  <c r="C7557" i="3"/>
  <c r="C7560" i="3"/>
  <c r="C7564" i="3"/>
  <c r="C7569" i="3"/>
  <c r="C7573" i="3"/>
  <c r="C7577" i="3"/>
  <c r="C7581" i="3"/>
  <c r="C7585" i="3"/>
  <c r="C7588" i="3"/>
  <c r="C7593" i="3"/>
  <c r="C7596" i="3"/>
  <c r="C7602" i="3"/>
  <c r="C7608" i="3"/>
  <c r="C7612" i="3"/>
  <c r="C7615" i="3"/>
  <c r="C7621" i="3"/>
  <c r="C7625" i="3"/>
  <c r="C7628" i="3"/>
  <c r="C7631" i="3"/>
  <c r="C7634" i="3"/>
  <c r="C7638" i="3"/>
  <c r="C7641" i="3"/>
  <c r="C7644" i="3"/>
  <c r="C7647" i="3"/>
  <c r="C7650" i="3"/>
  <c r="C7656" i="3"/>
  <c r="C7660" i="3"/>
  <c r="C7663" i="3"/>
  <c r="C7666" i="3"/>
  <c r="C7670" i="3"/>
  <c r="C7673" i="3"/>
  <c r="C7678" i="3"/>
  <c r="C7685" i="3"/>
  <c r="C7689" i="3"/>
  <c r="C7695" i="3"/>
  <c r="C7698" i="3"/>
  <c r="C7703" i="3"/>
  <c r="C7707" i="3"/>
  <c r="C7710" i="3"/>
  <c r="C7717" i="3"/>
  <c r="C7722" i="3"/>
  <c r="C7728" i="3"/>
  <c r="C7732" i="3"/>
  <c r="C7735" i="3"/>
  <c r="C7738" i="3"/>
  <c r="C7741" i="3"/>
  <c r="C7745" i="3"/>
  <c r="C7748" i="3"/>
  <c r="C7751" i="3"/>
  <c r="C7754" i="3"/>
  <c r="C7760" i="3"/>
  <c r="C7764" i="3"/>
  <c r="C7767" i="3"/>
  <c r="C7770" i="3"/>
  <c r="C7774" i="3"/>
  <c r="C7777" i="3"/>
  <c r="C7780" i="3"/>
  <c r="C7783" i="3"/>
  <c r="C7786" i="3"/>
  <c r="C7789" i="3"/>
  <c r="C7792" i="3"/>
  <c r="C7795" i="3"/>
  <c r="C7798" i="3"/>
  <c r="C7801" i="3"/>
  <c r="C7804" i="3"/>
  <c r="C7807" i="3"/>
  <c r="C7810" i="3"/>
  <c r="C7813" i="3"/>
  <c r="C7816" i="3"/>
  <c r="C7819" i="3"/>
  <c r="C7822" i="3"/>
  <c r="C7825" i="3"/>
  <c r="C7828" i="3"/>
  <c r="C7831" i="3"/>
  <c r="C7834" i="3"/>
  <c r="C7837" i="3"/>
  <c r="C7840" i="3"/>
  <c r="C7843" i="3"/>
  <c r="C7846" i="3"/>
  <c r="C7849" i="3"/>
  <c r="C7852" i="3"/>
  <c r="C7855" i="3"/>
  <c r="C7859" i="3"/>
  <c r="C7861" i="3"/>
  <c r="C7864" i="3"/>
  <c r="C7867" i="3"/>
  <c r="C7870" i="3"/>
  <c r="C7873" i="3"/>
  <c r="C7876" i="3"/>
  <c r="C7879" i="3"/>
  <c r="C7882" i="3"/>
  <c r="C7885" i="3"/>
  <c r="C7888" i="3"/>
  <c r="C7891" i="3"/>
  <c r="C7894" i="3"/>
  <c r="C7897" i="3"/>
  <c r="C7900" i="3"/>
  <c r="C7903" i="3"/>
  <c r="C7906" i="3"/>
  <c r="C7909" i="3"/>
  <c r="C7912" i="3"/>
  <c r="C7915" i="3"/>
  <c r="C7918" i="3"/>
  <c r="C7921" i="3"/>
  <c r="C7924" i="3"/>
  <c r="C7927" i="3"/>
  <c r="C7930" i="3"/>
  <c r="C7933" i="3"/>
  <c r="C7936" i="3"/>
  <c r="C7939" i="3"/>
  <c r="C7942" i="3"/>
  <c r="C7945" i="3"/>
  <c r="C7948" i="3"/>
  <c r="C7951" i="3"/>
  <c r="C7955" i="3"/>
  <c r="C7961" i="3"/>
  <c r="C7964" i="3"/>
  <c r="C7967" i="3"/>
  <c r="C7971" i="3"/>
  <c r="C7974" i="3"/>
  <c r="C7979" i="3"/>
  <c r="C7983" i="3"/>
  <c r="C7986" i="3"/>
  <c r="C7992" i="3"/>
  <c r="C7995" i="3"/>
  <c r="C7998" i="3"/>
  <c r="C8003" i="3"/>
  <c r="C8006" i="3"/>
  <c r="C8013" i="3"/>
  <c r="C8016" i="3"/>
  <c r="C8022" i="3"/>
  <c r="C8025" i="3"/>
  <c r="C8028" i="3"/>
  <c r="C8031" i="3"/>
  <c r="C8034" i="3"/>
  <c r="C8040" i="3"/>
  <c r="C8043" i="3"/>
  <c r="C8046" i="3"/>
  <c r="C8051" i="3"/>
  <c r="C8054" i="3"/>
  <c r="C8059" i="3"/>
  <c r="C8064" i="3"/>
  <c r="C8069" i="3"/>
  <c r="C8072" i="3"/>
  <c r="C8076" i="3"/>
  <c r="C8079" i="3"/>
  <c r="C8082" i="3"/>
  <c r="C8088" i="3"/>
  <c r="C8091" i="3"/>
  <c r="C8094" i="3"/>
  <c r="C8099" i="3"/>
  <c r="C8106" i="3"/>
  <c r="C8111" i="3"/>
  <c r="C8115" i="3"/>
  <c r="C8118" i="3"/>
  <c r="C8123" i="3"/>
  <c r="C8126" i="3"/>
  <c r="C8129" i="3"/>
  <c r="C8132" i="3"/>
  <c r="C8135" i="3"/>
  <c r="C8138" i="3"/>
  <c r="C8143" i="3"/>
  <c r="C8146" i="3"/>
  <c r="C8151" i="3"/>
  <c r="C8154" i="3"/>
  <c r="C8159" i="3"/>
  <c r="C8162" i="3"/>
  <c r="C8165" i="3"/>
  <c r="C8169" i="3"/>
  <c r="C8172" i="3"/>
  <c r="C8175" i="3"/>
  <c r="C8178" i="3"/>
  <c r="C8182" i="3"/>
  <c r="C8185" i="3"/>
  <c r="C8192" i="3"/>
  <c r="C8195" i="3"/>
  <c r="C8201" i="3"/>
  <c r="C8205" i="3"/>
  <c r="C8209" i="3"/>
  <c r="C8212" i="3"/>
  <c r="C8215" i="3"/>
  <c r="C8218" i="3"/>
  <c r="C8222" i="3"/>
  <c r="C8227" i="3"/>
  <c r="C8230" i="3"/>
  <c r="C8233" i="3"/>
  <c r="C8236" i="3"/>
  <c r="C8239" i="3"/>
  <c r="C8242" i="3"/>
  <c r="C8248" i="3"/>
  <c r="C8253" i="3"/>
  <c r="C8257" i="3"/>
  <c r="C8261" i="3"/>
  <c r="C8267" i="3"/>
  <c r="C8275" i="3"/>
  <c r="C8279" i="3"/>
  <c r="C8287" i="3"/>
  <c r="C8290" i="3"/>
  <c r="C8293" i="3"/>
  <c r="C8296" i="3"/>
  <c r="C8300" i="3"/>
  <c r="C8306" i="3"/>
  <c r="C8312" i="3"/>
  <c r="C8317" i="3"/>
  <c r="C8321" i="3"/>
  <c r="C8330" i="3"/>
  <c r="C8333" i="3"/>
  <c r="C8337" i="3"/>
  <c r="C8341" i="3"/>
  <c r="C8345" i="3"/>
  <c r="C8348" i="3"/>
  <c r="C8352" i="3"/>
  <c r="C8356" i="3"/>
  <c r="C8359" i="3"/>
  <c r="C8362" i="3"/>
  <c r="C8368" i="3"/>
  <c r="C8372" i="3"/>
  <c r="C8376" i="3"/>
  <c r="C8380" i="3"/>
  <c r="C8383" i="3"/>
  <c r="C8386" i="3"/>
  <c r="C8390" i="3"/>
  <c r="C8395" i="3"/>
  <c r="C8398" i="3"/>
  <c r="C8401" i="3"/>
  <c r="C8405" i="3"/>
  <c r="C8408" i="3"/>
  <c r="C8412" i="3"/>
  <c r="C8415" i="3"/>
  <c r="C8419" i="3"/>
  <c r="C8422" i="3"/>
  <c r="C8429" i="3"/>
  <c r="C8433" i="3"/>
  <c r="C8436" i="3"/>
  <c r="C8439" i="3"/>
  <c r="C8442" i="3"/>
  <c r="C8450" i="3"/>
  <c r="C8454" i="3"/>
  <c r="C8459" i="3"/>
  <c r="C8463" i="3"/>
  <c r="C8466" i="3"/>
  <c r="C8469" i="3"/>
  <c r="C8473" i="3"/>
  <c r="C8478" i="3"/>
  <c r="C8481" i="3"/>
  <c r="C8484" i="3"/>
  <c r="C8487" i="3"/>
  <c r="C8490" i="3"/>
  <c r="C8494" i="3"/>
  <c r="C8498" i="3"/>
  <c r="C8504" i="3"/>
  <c r="C8512" i="3"/>
  <c r="C8515" i="3"/>
  <c r="C8518" i="3"/>
  <c r="C8523" i="3"/>
  <c r="C8526" i="3"/>
  <c r="C8529" i="3"/>
  <c r="C8532" i="3"/>
  <c r="C8536" i="3"/>
  <c r="C8540" i="3"/>
  <c r="C8543" i="3"/>
  <c r="C8547" i="3"/>
  <c r="C8550" i="3"/>
  <c r="C8553" i="3"/>
  <c r="C8556" i="3"/>
  <c r="C8559" i="3"/>
  <c r="C8565" i="3"/>
  <c r="C8568" i="3"/>
  <c r="C8572" i="3"/>
  <c r="C8575" i="3"/>
  <c r="C8578" i="3"/>
  <c r="C8584" i="3"/>
  <c r="C8587" i="3"/>
  <c r="C8590" i="3"/>
  <c r="C8597" i="3"/>
  <c r="C8601" i="3"/>
  <c r="C8604" i="3"/>
  <c r="C8609" i="3"/>
  <c r="C8612" i="3"/>
  <c r="C8616" i="3"/>
  <c r="C8621" i="3"/>
  <c r="C8625" i="3"/>
  <c r="C8629" i="3"/>
  <c r="C8636" i="3"/>
  <c r="C8639" i="3"/>
  <c r="C8647" i="3"/>
  <c r="C8651" i="3"/>
  <c r="C8654" i="3"/>
  <c r="C8659" i="3"/>
  <c r="C8662" i="3"/>
  <c r="C8669" i="3"/>
  <c r="C8673" i="3"/>
  <c r="C8676" i="3"/>
  <c r="C8680" i="3"/>
  <c r="C8683" i="3"/>
  <c r="C8686" i="3"/>
  <c r="C8691" i="3"/>
  <c r="C8694" i="3"/>
  <c r="C8701" i="3"/>
  <c r="C8705" i="3"/>
  <c r="C8708" i="3"/>
  <c r="C8713" i="3"/>
  <c r="C8716" i="3"/>
  <c r="C8719" i="3"/>
  <c r="C8725" i="3"/>
  <c r="C8728" i="3"/>
  <c r="C8731" i="3"/>
  <c r="C8734" i="3"/>
  <c r="C8739" i="3"/>
  <c r="C8742" i="3"/>
  <c r="C8749" i="3"/>
  <c r="C8753" i="3"/>
  <c r="C8756" i="3"/>
  <c r="C8759" i="3"/>
  <c r="C8762" i="3"/>
  <c r="C8766" i="3"/>
  <c r="C8773" i="3"/>
  <c r="C8778" i="3"/>
  <c r="C8784" i="3"/>
  <c r="C8787" i="3"/>
  <c r="C8790" i="3"/>
  <c r="C8795" i="3"/>
  <c r="C8798" i="3"/>
  <c r="C8805" i="3"/>
  <c r="C8810" i="3"/>
  <c r="C8816" i="3"/>
  <c r="C8820" i="3"/>
  <c r="C8823" i="3"/>
  <c r="C8827" i="3"/>
  <c r="C8830" i="3"/>
  <c r="C8837" i="3"/>
  <c r="C8841" i="3"/>
  <c r="C8844" i="3"/>
  <c r="C8847" i="3"/>
  <c r="C8850" i="3"/>
  <c r="C8856" i="3"/>
  <c r="C8864" i="3"/>
  <c r="C8872" i="3"/>
  <c r="C8876" i="3"/>
  <c r="C8880" i="3"/>
  <c r="C8884" i="3"/>
  <c r="C8887" i="3"/>
  <c r="C8890" i="3"/>
  <c r="C8893" i="3"/>
  <c r="C8896" i="3"/>
  <c r="C8899" i="3"/>
  <c r="C8902" i="3"/>
  <c r="C8905" i="3"/>
  <c r="C8908" i="3"/>
  <c r="C8911" i="3"/>
  <c r="C8914" i="3"/>
  <c r="C8917" i="3"/>
  <c r="C8920" i="3"/>
  <c r="C8923" i="3"/>
  <c r="C8926" i="3"/>
  <c r="C8929" i="3"/>
  <c r="C8932" i="3"/>
  <c r="C8935" i="3"/>
  <c r="C8938" i="3"/>
  <c r="C8941" i="3"/>
  <c r="C8944" i="3"/>
  <c r="C8947" i="3"/>
  <c r="C8951" i="3"/>
  <c r="C8960" i="3"/>
  <c r="C8963" i="3"/>
  <c r="C8966" i="3"/>
  <c r="C8971" i="3"/>
  <c r="C8975" i="3"/>
  <c r="C8979" i="3"/>
  <c r="C8982" i="3"/>
  <c r="C8985" i="3"/>
  <c r="C8990" i="3"/>
  <c r="C8994" i="3"/>
  <c r="C9000" i="3"/>
  <c r="C9004" i="3"/>
  <c r="C9008" i="3"/>
  <c r="C9014" i="3"/>
  <c r="C9017" i="3"/>
  <c r="C9022" i="3"/>
  <c r="C9025" i="3"/>
  <c r="C9033" i="3"/>
  <c r="C9036" i="3"/>
  <c r="C9041" i="3"/>
  <c r="C9046" i="3"/>
  <c r="C9051" i="3"/>
  <c r="C9054" i="3"/>
  <c r="C9057" i="3"/>
  <c r="C9061" i="3"/>
  <c r="C9064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9" i="3"/>
  <c r="D4350" i="3"/>
  <c r="D4351" i="3"/>
  <c r="D4353" i="3"/>
  <c r="D4354" i="3"/>
  <c r="D4355" i="3"/>
  <c r="D4357" i="3"/>
  <c r="D4358" i="3"/>
  <c r="D4359" i="3"/>
  <c r="D4361" i="3"/>
  <c r="D4362" i="3"/>
  <c r="D4364" i="3"/>
  <c r="D4365" i="3"/>
  <c r="D4367" i="3"/>
  <c r="D4368" i="3"/>
  <c r="D4370" i="3"/>
  <c r="D4371" i="3"/>
  <c r="D4372" i="3"/>
  <c r="D4374" i="3"/>
  <c r="D4375" i="3"/>
  <c r="D4377" i="3"/>
  <c r="D4378" i="3"/>
  <c r="D4380" i="3"/>
  <c r="D4381" i="3"/>
  <c r="D4383" i="3"/>
  <c r="D4384" i="3"/>
  <c r="D4386" i="3"/>
  <c r="D4387" i="3"/>
  <c r="D4389" i="3"/>
  <c r="D4390" i="3"/>
  <c r="D4392" i="3"/>
  <c r="D4393" i="3"/>
  <c r="D4394" i="3"/>
  <c r="D4396" i="3"/>
  <c r="D4398" i="3"/>
  <c r="D4399" i="3"/>
  <c r="D4401" i="3"/>
  <c r="D4403" i="3"/>
  <c r="D4404" i="3"/>
  <c r="D4405" i="3"/>
  <c r="D4406" i="3"/>
  <c r="D4408" i="3"/>
  <c r="D4409" i="3"/>
  <c r="D4410" i="3"/>
  <c r="D4412" i="3"/>
  <c r="D4413" i="3"/>
  <c r="D4414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5" i="3"/>
  <c r="D4526" i="3"/>
  <c r="D4527" i="3"/>
  <c r="D4528" i="3"/>
  <c r="D4529" i="3"/>
  <c r="D4530" i="3"/>
  <c r="D4532" i="3"/>
  <c r="D4533" i="3"/>
  <c r="D4534" i="3"/>
  <c r="D4535" i="3"/>
  <c r="D4536" i="3"/>
  <c r="D4538" i="3"/>
  <c r="D4539" i="3"/>
  <c r="D4540" i="3"/>
  <c r="D4542" i="3"/>
  <c r="D4543" i="3"/>
  <c r="D4545" i="3"/>
  <c r="D4546" i="3"/>
  <c r="D4548" i="3"/>
  <c r="D4549" i="3"/>
  <c r="D4550" i="3"/>
  <c r="D4552" i="3"/>
  <c r="D4553" i="3"/>
  <c r="D4555" i="3"/>
  <c r="D4556" i="3"/>
  <c r="D4558" i="3"/>
  <c r="D4559" i="3"/>
  <c r="D4561" i="3"/>
  <c r="D4562" i="3"/>
  <c r="D4564" i="3"/>
  <c r="D4565" i="3"/>
  <c r="D4567" i="3"/>
  <c r="D4569" i="3"/>
  <c r="D4570" i="3"/>
  <c r="D4572" i="3"/>
  <c r="D4574" i="3"/>
  <c r="D4575" i="3"/>
  <c r="D4577" i="3"/>
  <c r="D4578" i="3"/>
  <c r="D4580" i="3"/>
  <c r="D4581" i="3"/>
  <c r="D4583" i="3"/>
  <c r="D4584" i="3"/>
  <c r="D4586" i="3"/>
  <c r="D4587" i="3"/>
  <c r="D4589" i="3"/>
  <c r="D4590" i="3"/>
  <c r="D4592" i="3"/>
  <c r="D4593" i="3"/>
  <c r="D4595" i="3"/>
  <c r="D4596" i="3"/>
  <c r="D4598" i="3"/>
  <c r="D4599" i="3"/>
  <c r="D4601" i="3"/>
  <c r="D4602" i="3"/>
  <c r="D4604" i="3"/>
  <c r="D4605" i="3"/>
  <c r="D4607" i="3"/>
  <c r="D4608" i="3"/>
  <c r="D4610" i="3"/>
  <c r="D4611" i="3"/>
  <c r="D4613" i="3"/>
  <c r="D4614" i="3"/>
  <c r="D4616" i="3"/>
  <c r="D4617" i="3"/>
  <c r="D4619" i="3"/>
  <c r="D4620" i="3"/>
  <c r="D4622" i="3"/>
  <c r="D4623" i="3"/>
  <c r="D4625" i="3"/>
  <c r="D4626" i="3"/>
  <c r="D4628" i="3"/>
  <c r="D4629" i="3"/>
  <c r="D4631" i="3"/>
  <c r="D4632" i="3"/>
  <c r="D4634" i="3"/>
  <c r="D4635" i="3"/>
  <c r="D4637" i="3"/>
  <c r="D4639" i="3"/>
  <c r="D4641" i="3"/>
  <c r="D4642" i="3"/>
  <c r="D4644" i="3"/>
  <c r="D4645" i="3"/>
  <c r="D4647" i="3"/>
  <c r="D4648" i="3"/>
  <c r="D4650" i="3"/>
  <c r="D4651" i="3"/>
  <c r="D4653" i="3"/>
  <c r="D4654" i="3"/>
  <c r="D4656" i="3"/>
  <c r="D4657" i="3"/>
  <c r="D4659" i="3"/>
  <c r="D4660" i="3"/>
  <c r="D4661" i="3"/>
  <c r="D4663" i="3"/>
  <c r="D4664" i="3"/>
  <c r="D4666" i="3"/>
  <c r="D4667" i="3"/>
  <c r="D4669" i="3"/>
  <c r="D4670" i="3"/>
  <c r="D3608" i="3"/>
  <c r="D3610" i="3"/>
  <c r="D3612" i="3"/>
  <c r="D3614" i="3"/>
  <c r="D3616" i="3"/>
  <c r="D3618" i="3"/>
  <c r="D3620" i="3"/>
  <c r="D3622" i="3"/>
  <c r="D3624" i="3"/>
  <c r="D3626" i="3"/>
  <c r="D3628" i="3"/>
  <c r="D3630" i="3"/>
  <c r="D3632" i="3"/>
  <c r="D3634" i="3"/>
  <c r="D3636" i="3"/>
  <c r="D3638" i="3"/>
  <c r="D3640" i="3"/>
  <c r="D3642" i="3"/>
  <c r="D3644" i="3"/>
  <c r="D3646" i="3"/>
  <c r="D3648" i="3"/>
  <c r="D3650" i="3"/>
  <c r="D3652" i="3"/>
  <c r="D3654" i="3"/>
  <c r="D3656" i="3"/>
  <c r="D3658" i="3"/>
  <c r="D3660" i="3"/>
  <c r="D3662" i="3"/>
  <c r="D3664" i="3"/>
  <c r="D3666" i="3"/>
  <c r="D3668" i="3"/>
  <c r="D3670" i="3"/>
  <c r="D3672" i="3"/>
  <c r="D3674" i="3"/>
  <c r="D3676" i="3"/>
  <c r="D3678" i="3"/>
  <c r="D3680" i="3"/>
  <c r="D3682" i="3"/>
  <c r="D3684" i="3"/>
  <c r="D3686" i="3"/>
  <c r="D3688" i="3"/>
  <c r="D3690" i="3"/>
  <c r="D3692" i="3"/>
  <c r="D3694" i="3"/>
  <c r="D3696" i="3"/>
  <c r="D3698" i="3"/>
  <c r="D3700" i="3"/>
  <c r="D3702" i="3"/>
  <c r="D3704" i="3"/>
  <c r="D3706" i="3"/>
  <c r="D3708" i="3"/>
  <c r="D3710" i="3"/>
  <c r="D3712" i="3"/>
  <c r="D3714" i="3"/>
  <c r="D3716" i="3"/>
  <c r="D3718" i="3"/>
  <c r="D3720" i="3"/>
  <c r="D3722" i="3"/>
  <c r="D3724" i="3"/>
  <c r="D3726" i="3"/>
  <c r="D3728" i="3"/>
  <c r="D3730" i="3"/>
  <c r="D3732" i="3"/>
  <c r="D3734" i="3"/>
  <c r="D3736" i="3"/>
  <c r="D3738" i="3"/>
  <c r="D3740" i="3"/>
  <c r="D3742" i="3"/>
  <c r="D3744" i="3"/>
  <c r="D3746" i="3"/>
  <c r="D3748" i="3"/>
  <c r="D3750" i="3"/>
  <c r="D3752" i="3"/>
  <c r="D3754" i="3"/>
  <c r="D6630" i="3"/>
  <c r="D6635" i="3"/>
  <c r="D6638" i="3"/>
  <c r="D6643" i="3"/>
  <c r="D6647" i="3"/>
  <c r="D6650" i="3"/>
  <c r="D6657" i="3"/>
  <c r="D6661" i="3"/>
  <c r="D6665" i="3"/>
  <c r="D6669" i="3"/>
  <c r="D6673" i="3"/>
  <c r="D6676" i="3"/>
  <c r="D6682" i="3"/>
  <c r="D6685" i="3"/>
  <c r="D6688" i="3"/>
  <c r="D6697" i="3"/>
  <c r="D6700" i="3"/>
  <c r="D6704" i="3"/>
  <c r="D6709" i="3"/>
  <c r="D6712" i="3"/>
  <c r="D6719" i="3"/>
  <c r="D6722" i="3"/>
  <c r="D6725" i="3"/>
  <c r="D6728" i="3"/>
  <c r="D6731" i="3"/>
  <c r="D6736" i="3"/>
  <c r="D6741" i="3"/>
  <c r="D6744" i="3"/>
  <c r="D6747" i="3"/>
  <c r="D6750" i="3"/>
  <c r="D6753" i="3"/>
  <c r="D6758" i="3"/>
  <c r="D6765" i="3"/>
  <c r="D6769" i="3"/>
  <c r="D6772" i="3"/>
  <c r="D6776" i="3"/>
  <c r="D6780" i="3"/>
  <c r="D6783" i="3"/>
  <c r="D6787" i="3"/>
  <c r="D6790" i="3"/>
  <c r="D6794" i="3"/>
  <c r="D6799" i="3"/>
  <c r="D6803" i="3"/>
  <c r="D6813" i="3"/>
  <c r="D6816" i="3"/>
  <c r="D6820" i="3"/>
  <c r="D6828" i="3"/>
  <c r="D6834" i="3"/>
  <c r="D6839" i="3"/>
  <c r="D6843" i="3"/>
  <c r="D6857" i="3"/>
  <c r="D6860" i="3"/>
  <c r="D6863" i="3"/>
  <c r="D6866" i="3"/>
  <c r="D6872" i="3"/>
  <c r="D6877" i="3"/>
  <c r="D6881" i="3"/>
  <c r="D6885" i="3"/>
  <c r="D6889" i="3"/>
  <c r="D6893" i="3"/>
  <c r="D6897" i="3"/>
  <c r="D6901" i="3"/>
  <c r="D6905" i="3"/>
  <c r="D6909" i="3"/>
  <c r="D6915" i="3"/>
  <c r="D6919" i="3"/>
  <c r="D6922" i="3"/>
  <c r="D6928" i="3"/>
  <c r="D6931" i="3"/>
  <c r="D6934" i="3"/>
  <c r="D6937" i="3"/>
  <c r="D6940" i="3"/>
  <c r="D6943" i="3"/>
  <c r="D6946" i="3"/>
  <c r="D6950" i="3"/>
  <c r="D6953" i="3"/>
  <c r="D6956" i="3"/>
  <c r="D6962" i="3"/>
  <c r="D6967" i="3"/>
  <c r="D6977" i="3"/>
  <c r="D6981" i="3"/>
  <c r="D6987" i="3"/>
  <c r="D6992" i="3"/>
  <c r="D6996" i="3"/>
  <c r="D7002" i="3"/>
  <c r="D7006" i="3"/>
  <c r="D7013" i="3"/>
  <c r="D7016" i="3"/>
  <c r="D7019" i="3"/>
  <c r="D7021" i="3"/>
  <c r="D7025" i="3"/>
  <c r="D7029" i="3"/>
  <c r="D7033" i="3"/>
  <c r="D7037" i="3"/>
  <c r="D7041" i="3"/>
  <c r="D7045" i="3"/>
  <c r="D7050" i="3"/>
  <c r="D7057" i="3"/>
  <c r="D7060" i="3"/>
  <c r="D7063" i="3"/>
  <c r="D7065" i="3"/>
  <c r="D7068" i="3"/>
  <c r="D7071" i="3"/>
  <c r="D7074" i="3"/>
  <c r="D7081" i="3"/>
  <c r="D7084" i="3"/>
  <c r="D7089" i="3"/>
  <c r="D7092" i="3"/>
  <c r="D7098" i="3"/>
  <c r="D7102" i="3"/>
  <c r="D7107" i="3"/>
  <c r="D7110" i="3"/>
  <c r="D7117" i="3"/>
  <c r="D7121" i="3"/>
  <c r="D7125" i="3"/>
  <c r="D7129" i="3"/>
  <c r="D7133" i="3"/>
  <c r="D7137" i="3"/>
  <c r="D7140" i="3"/>
  <c r="D7143" i="3"/>
  <c r="D7146" i="3"/>
  <c r="D7149" i="3"/>
  <c r="D7153" i="3"/>
  <c r="D7156" i="3"/>
  <c r="D7159" i="3"/>
  <c r="D7163" i="3"/>
  <c r="D7166" i="3"/>
  <c r="D7169" i="3"/>
  <c r="D7174" i="3"/>
  <c r="D7178" i="3"/>
  <c r="D7182" i="3"/>
  <c r="D7185" i="3"/>
  <c r="D7189" i="3"/>
  <c r="D7194" i="3"/>
  <c r="D7197" i="3"/>
  <c r="D7200" i="3"/>
  <c r="D7203" i="3"/>
  <c r="D7206" i="3"/>
  <c r="D7210" i="3"/>
  <c r="D7214" i="3"/>
  <c r="D7221" i="3"/>
  <c r="D7225" i="3"/>
  <c r="D7228" i="3"/>
  <c r="D7231" i="3"/>
  <c r="D7234" i="3"/>
  <c r="D7240" i="3"/>
  <c r="D7245" i="3"/>
  <c r="D7249" i="3"/>
  <c r="D7252" i="3"/>
  <c r="D7255" i="3"/>
  <c r="D7258" i="3"/>
  <c r="D7264" i="3"/>
  <c r="D7269" i="3"/>
  <c r="D7272" i="3"/>
  <c r="D7275" i="3"/>
  <c r="D7279" i="3"/>
  <c r="D7282" i="3"/>
  <c r="D7287" i="3"/>
  <c r="D7290" i="3"/>
  <c r="D7295" i="3"/>
  <c r="D7299" i="3"/>
  <c r="D7304" i="3"/>
  <c r="D7312" i="3"/>
  <c r="D7320" i="3"/>
  <c r="D7323" i="3"/>
  <c r="D7326" i="3"/>
  <c r="D7330" i="3"/>
  <c r="D7333" i="3"/>
  <c r="D7336" i="3"/>
  <c r="D7340" i="3"/>
  <c r="D7343" i="3"/>
  <c r="D7345" i="3"/>
  <c r="D7348" i="3"/>
  <c r="D7351" i="3"/>
  <c r="D7354" i="3"/>
  <c r="D7360" i="3"/>
  <c r="D7365" i="3"/>
  <c r="D7368" i="3"/>
  <c r="D7375" i="3"/>
  <c r="D7378" i="3"/>
  <c r="D7386" i="3"/>
  <c r="D7390" i="3"/>
  <c r="D7400" i="3"/>
  <c r="D7604" i="3"/>
  <c r="D7607" i="3"/>
  <c r="D7610" i="3"/>
  <c r="D7613" i="3"/>
  <c r="D7617" i="3"/>
  <c r="D7620" i="3"/>
  <c r="D7623" i="3"/>
  <c r="D7626" i="3"/>
  <c r="D7632" i="3"/>
  <c r="D7637" i="3"/>
  <c r="D7640" i="3"/>
  <c r="D7643" i="3"/>
  <c r="D7648" i="3"/>
  <c r="D7651" i="3"/>
  <c r="D7654" i="3"/>
  <c r="D7659" i="3"/>
  <c r="D7664" i="3"/>
  <c r="D7669" i="3"/>
  <c r="D7674" i="3"/>
  <c r="D7677" i="3"/>
  <c r="D7681" i="3"/>
  <c r="D7684" i="3"/>
  <c r="D7687" i="3"/>
  <c r="D7690" i="3"/>
  <c r="D7693" i="3"/>
  <c r="D7697" i="3"/>
  <c r="D7700" i="3"/>
  <c r="D7705" i="3"/>
  <c r="D7708" i="3"/>
  <c r="D7711" i="3"/>
  <c r="D7714" i="3"/>
  <c r="D7720" i="3"/>
  <c r="D7723" i="3"/>
  <c r="D7726" i="3"/>
  <c r="D7731" i="3"/>
  <c r="D7734" i="3"/>
  <c r="D7739" i="3"/>
  <c r="D7742" i="3"/>
  <c r="D7746" i="3"/>
  <c r="D7752" i="3"/>
  <c r="D7757" i="3"/>
  <c r="D7761" i="3"/>
  <c r="D7765" i="3"/>
  <c r="D7769" i="3"/>
  <c r="D7773" i="3"/>
  <c r="D7776" i="3"/>
  <c r="D7779" i="3"/>
  <c r="D7782" i="3"/>
  <c r="D7785" i="3"/>
  <c r="D7788" i="3"/>
  <c r="D7791" i="3"/>
  <c r="D7794" i="3"/>
  <c r="D7797" i="3"/>
  <c r="D7800" i="3"/>
  <c r="D7803" i="3"/>
  <c r="D7806" i="3"/>
  <c r="D7809" i="3"/>
  <c r="D7812" i="3"/>
  <c r="D7815" i="3"/>
  <c r="D7818" i="3"/>
  <c r="D7821" i="3"/>
  <c r="D7824" i="3"/>
  <c r="D7827" i="3"/>
  <c r="D7830" i="3"/>
  <c r="D7833" i="3"/>
  <c r="D7836" i="3"/>
  <c r="D7839" i="3"/>
  <c r="D7842" i="3"/>
  <c r="D7845" i="3"/>
  <c r="D7848" i="3"/>
  <c r="D7851" i="3"/>
  <c r="D7854" i="3"/>
  <c r="D7857" i="3"/>
  <c r="D7860" i="3"/>
  <c r="D7863" i="3"/>
  <c r="D7866" i="3"/>
  <c r="D7869" i="3"/>
  <c r="D7872" i="3"/>
  <c r="D7875" i="3"/>
  <c r="D7878" i="3"/>
  <c r="D7881" i="3"/>
  <c r="D7884" i="3"/>
  <c r="D7887" i="3"/>
  <c r="D7890" i="3"/>
  <c r="D7893" i="3"/>
  <c r="D7896" i="3"/>
  <c r="D7899" i="3"/>
  <c r="D7902" i="3"/>
  <c r="D7905" i="3"/>
  <c r="D7908" i="3"/>
  <c r="D7911" i="3"/>
  <c r="D7914" i="3"/>
  <c r="D7917" i="3"/>
  <c r="D7920" i="3"/>
  <c r="D7923" i="3"/>
  <c r="D7926" i="3"/>
  <c r="D7929" i="3"/>
  <c r="D7932" i="3"/>
  <c r="D7935" i="3"/>
  <c r="D7938" i="3"/>
  <c r="D7941" i="3"/>
  <c r="D7944" i="3"/>
  <c r="D7947" i="3"/>
  <c r="D7950" i="3"/>
  <c r="D7953" i="3"/>
  <c r="D7957" i="3"/>
  <c r="D7960" i="3"/>
  <c r="D7963" i="3"/>
  <c r="D7966" i="3"/>
  <c r="D7970" i="3"/>
  <c r="D7977" i="3"/>
  <c r="D7981" i="3"/>
  <c r="D7985" i="3"/>
  <c r="D7988" i="3"/>
  <c r="D7991" i="3"/>
  <c r="D7994" i="3"/>
  <c r="D7997" i="3"/>
  <c r="D8001" i="3"/>
  <c r="D8008" i="3"/>
  <c r="D8011" i="3"/>
  <c r="D8014" i="3"/>
  <c r="D8019" i="3"/>
  <c r="D8024" i="3"/>
  <c r="D8027" i="3"/>
  <c r="D8030" i="3"/>
  <c r="D8037" i="3"/>
  <c r="D8042" i="3"/>
  <c r="D8048" i="3"/>
  <c r="D8052" i="3"/>
  <c r="D8055" i="3"/>
  <c r="D8058" i="3"/>
  <c r="D8062" i="3"/>
  <c r="D8067" i="3"/>
  <c r="D8073" i="3"/>
  <c r="D8077" i="3"/>
  <c r="D8080" i="3"/>
  <c r="D8084" i="3"/>
  <c r="D8087" i="3"/>
  <c r="D8092" i="3"/>
  <c r="D8095" i="3"/>
  <c r="D8098" i="3"/>
  <c r="D8102" i="3"/>
  <c r="D8105" i="3"/>
  <c r="D8108" i="3"/>
  <c r="D8113" i="3"/>
  <c r="D8120" i="3"/>
  <c r="D8125" i="3"/>
  <c r="D8128" i="3"/>
  <c r="D8131" i="3"/>
  <c r="D8134" i="3"/>
  <c r="D8141" i="3"/>
  <c r="D8144" i="3"/>
  <c r="D8147" i="3"/>
  <c r="D8150" i="3"/>
  <c r="D8155" i="3"/>
  <c r="D8158" i="3"/>
  <c r="D8161" i="3"/>
  <c r="D8168" i="3"/>
  <c r="D8171" i="3"/>
  <c r="D8174" i="3"/>
  <c r="D8180" i="3"/>
  <c r="D8184" i="3"/>
  <c r="D8187" i="3"/>
  <c r="D8190" i="3"/>
  <c r="D8194" i="3"/>
  <c r="D8198" i="3"/>
  <c r="D8203" i="3"/>
  <c r="D8207" i="3"/>
  <c r="D8211" i="3"/>
  <c r="D8214" i="3"/>
  <c r="D8219" i="3"/>
  <c r="D8223" i="3"/>
  <c r="D8226" i="3"/>
  <c r="D8231" i="3"/>
  <c r="D8235" i="3"/>
  <c r="D8238" i="3"/>
  <c r="D8243" i="3"/>
  <c r="D8246" i="3"/>
  <c r="D8251" i="3"/>
  <c r="D8255" i="3"/>
  <c r="D8259" i="3"/>
  <c r="D8263" i="3"/>
  <c r="D8266" i="3"/>
  <c r="D8270" i="3"/>
  <c r="D8273" i="3"/>
  <c r="D8276" i="3"/>
  <c r="D8280" i="3"/>
  <c r="D8283" i="3"/>
  <c r="D8286" i="3"/>
  <c r="D8295" i="3"/>
  <c r="D8298" i="3"/>
  <c r="D8301" i="3"/>
  <c r="D8305" i="3"/>
  <c r="D8308" i="3"/>
  <c r="D8311" i="3"/>
  <c r="D8314" i="3"/>
  <c r="D8319" i="3"/>
  <c r="D8322" i="3"/>
  <c r="D8325" i="3"/>
  <c r="D8328" i="3"/>
  <c r="D8336" i="3"/>
  <c r="D8339" i="3"/>
  <c r="D8342" i="3"/>
  <c r="D8347" i="3"/>
  <c r="D8350" i="3"/>
  <c r="D8353" i="3"/>
  <c r="D8360" i="3"/>
  <c r="D8363" i="3"/>
  <c r="D8366" i="3"/>
  <c r="D8371" i="3"/>
  <c r="D8375" i="3"/>
  <c r="D8379" i="3"/>
  <c r="D8382" i="3"/>
  <c r="D8387" i="3"/>
  <c r="D8392" i="3"/>
  <c r="D8396" i="3"/>
  <c r="D8403" i="3"/>
  <c r="D8409" i="3"/>
  <c r="D8413" i="3"/>
  <c r="D8416" i="3"/>
  <c r="D8421" i="3"/>
  <c r="D8426" i="3"/>
  <c r="D8432" i="3"/>
  <c r="D8435" i="3"/>
  <c r="D8438" i="3"/>
  <c r="D8443" i="3"/>
  <c r="D8446" i="3"/>
  <c r="D8449" i="3"/>
  <c r="D8453" i="3"/>
  <c r="D8458" i="3"/>
  <c r="D8462" i="3"/>
  <c r="D8467" i="3"/>
  <c r="D8470" i="3"/>
  <c r="D8474" i="3"/>
  <c r="D8477" i="3"/>
  <c r="D8484" i="3"/>
  <c r="D8485" i="3"/>
  <c r="D8487" i="3"/>
  <c r="D8489" i="3"/>
  <c r="D8493" i="3"/>
  <c r="D8496" i="3"/>
  <c r="D8501" i="3"/>
  <c r="D8505" i="3"/>
  <c r="D8508" i="3"/>
  <c r="D8511" i="3"/>
  <c r="D8514" i="3"/>
  <c r="D8520" i="3"/>
  <c r="D8527" i="3"/>
  <c r="D8531" i="3"/>
  <c r="D8535" i="3"/>
  <c r="D8539" i="3"/>
  <c r="D8540" i="3"/>
  <c r="D8543" i="3"/>
  <c r="D8544" i="3"/>
  <c r="D8547" i="3"/>
  <c r="D8549" i="3"/>
  <c r="D8550" i="3"/>
  <c r="D8553" i="3"/>
  <c r="D8554" i="3"/>
  <c r="D8556" i="3"/>
  <c r="D8557" i="3"/>
  <c r="D8559" i="3"/>
  <c r="D8561" i="3"/>
  <c r="D8564" i="3"/>
  <c r="D8565" i="3"/>
  <c r="D8567" i="3"/>
  <c r="D8568" i="3"/>
  <c r="D8570" i="3"/>
  <c r="D8572" i="3"/>
  <c r="D8573" i="3"/>
  <c r="D8575" i="3"/>
  <c r="D8577" i="3"/>
  <c r="D8578" i="3"/>
  <c r="D8580" i="3"/>
  <c r="D8583" i="3"/>
  <c r="D8584" i="3"/>
  <c r="D8586" i="3"/>
  <c r="D8587" i="3"/>
  <c r="D8590" i="3"/>
  <c r="D8591" i="3"/>
  <c r="D8594" i="3"/>
  <c r="D8597" i="3"/>
  <c r="D8600" i="3"/>
  <c r="D8601" i="3"/>
  <c r="D8604" i="3"/>
  <c r="D8605" i="3"/>
  <c r="D8608" i="3"/>
  <c r="D8609" i="3"/>
  <c r="D8612" i="3"/>
  <c r="D8613" i="3"/>
  <c r="D8616" i="3"/>
  <c r="D8617" i="3"/>
  <c r="D8620" i="3"/>
  <c r="D8621" i="3"/>
  <c r="D8623" i="3"/>
  <c r="D8625" i="3"/>
  <c r="D8626" i="3"/>
  <c r="D8629" i="3"/>
  <c r="D8632" i="3"/>
  <c r="D8635" i="3"/>
  <c r="D8636" i="3"/>
  <c r="D8639" i="3"/>
  <c r="D8641" i="3"/>
  <c r="D8644" i="3"/>
  <c r="D8647" i="3"/>
  <c r="D8649" i="3"/>
  <c r="D8651" i="3"/>
  <c r="D8652" i="3"/>
  <c r="D8654" i="3"/>
  <c r="D8655" i="3"/>
  <c r="D8658" i="3"/>
  <c r="D8659" i="3"/>
  <c r="D8662" i="3"/>
  <c r="D8663" i="3"/>
  <c r="D8666" i="3"/>
  <c r="D8669" i="3"/>
  <c r="D8672" i="3"/>
  <c r="D8673" i="3"/>
  <c r="D8676" i="3"/>
  <c r="D8677" i="3"/>
  <c r="D8680" i="3"/>
  <c r="D8683" i="3"/>
  <c r="D8686" i="3"/>
  <c r="D8688" i="3"/>
  <c r="D8691" i="3"/>
  <c r="D8694" i="3"/>
  <c r="D8696" i="3"/>
  <c r="D8699" i="3"/>
  <c r="D8701" i="3"/>
  <c r="D8702" i="3"/>
  <c r="D8705" i="3"/>
  <c r="D8708" i="3"/>
  <c r="D8709" i="3"/>
  <c r="D8712" i="3"/>
  <c r="D8713" i="3"/>
  <c r="D8716" i="3"/>
  <c r="D8717" i="3"/>
  <c r="D8719" i="3"/>
  <c r="D8721" i="3"/>
  <c r="D8724" i="3"/>
  <c r="D8725" i="3"/>
  <c r="D8728" i="3"/>
  <c r="D8729" i="3"/>
  <c r="D8731" i="3"/>
  <c r="D8733" i="3"/>
  <c r="D8734" i="3"/>
  <c r="D8736" i="3"/>
  <c r="D8739" i="3"/>
  <c r="D8741" i="3"/>
  <c r="D8742" i="3"/>
  <c r="D8745" i="3"/>
  <c r="D8748" i="3"/>
  <c r="D8749" i="3"/>
  <c r="D8751" i="3"/>
  <c r="D8753" i="3"/>
  <c r="D8754" i="3"/>
  <c r="D8756" i="3"/>
  <c r="D8758" i="3"/>
  <c r="D8759" i="3"/>
  <c r="D8762" i="3"/>
  <c r="D8763" i="3"/>
  <c r="D8766" i="3"/>
  <c r="D8768" i="3"/>
  <c r="D8771" i="3"/>
  <c r="D8773" i="3"/>
  <c r="D8774" i="3"/>
  <c r="D8777" i="3"/>
  <c r="D8778" i="3"/>
  <c r="D8780" i="3"/>
  <c r="D8783" i="3"/>
  <c r="D8784" i="3"/>
  <c r="D8785" i="3"/>
  <c r="D8787" i="3"/>
  <c r="D8788" i="3"/>
  <c r="D8790" i="3"/>
  <c r="D8792" i="3"/>
  <c r="D8795" i="3"/>
  <c r="D8798" i="3"/>
  <c r="D8800" i="3"/>
  <c r="D8803" i="3"/>
  <c r="D8805" i="3"/>
  <c r="D8806" i="3"/>
  <c r="D8809" i="3"/>
  <c r="D8810" i="3"/>
  <c r="D8812" i="3"/>
  <c r="D8815" i="3"/>
  <c r="D8816" i="3"/>
  <c r="D8818" i="3"/>
  <c r="D8820" i="3"/>
  <c r="D8822" i="3"/>
  <c r="D8823" i="3"/>
  <c r="D8825" i="3"/>
  <c r="D8827" i="3"/>
  <c r="D8830" i="3"/>
  <c r="D8832" i="3"/>
  <c r="D8835" i="3"/>
  <c r="D8837" i="3"/>
  <c r="D8838" i="3"/>
  <c r="D8841" i="3"/>
  <c r="D8844" i="3"/>
  <c r="D8845" i="3"/>
  <c r="D8847" i="3"/>
  <c r="D8849" i="3"/>
  <c r="D8850" i="3"/>
  <c r="D8852" i="3"/>
  <c r="D8855" i="3"/>
  <c r="D8856" i="3"/>
  <c r="D8858" i="3"/>
  <c r="D8861" i="3"/>
  <c r="D8864" i="3"/>
  <c r="D8865" i="3"/>
  <c r="D8868" i="3"/>
  <c r="D8871" i="3"/>
  <c r="D8872" i="3"/>
  <c r="D8874" i="3"/>
  <c r="D8876" i="3"/>
  <c r="D8879" i="3"/>
  <c r="D8880" i="3"/>
  <c r="D8882" i="3"/>
  <c r="D8884" i="3"/>
  <c r="D8885" i="3"/>
  <c r="D8887" i="3"/>
  <c r="D8888" i="3"/>
  <c r="D8890" i="3"/>
  <c r="D8891" i="3"/>
  <c r="D8894" i="3"/>
  <c r="D8897" i="3"/>
  <c r="D8900" i="3"/>
  <c r="D8903" i="3"/>
  <c r="D8906" i="3"/>
  <c r="D8909" i="3"/>
  <c r="D8911" i="3"/>
  <c r="D8912" i="3"/>
  <c r="D8914" i="3"/>
  <c r="D8915" i="3"/>
  <c r="D8917" i="3"/>
  <c r="D8918" i="3"/>
  <c r="D8920" i="3"/>
  <c r="D8921" i="3"/>
  <c r="D8923" i="3"/>
  <c r="D8924" i="3"/>
  <c r="D8926" i="3"/>
  <c r="D8927" i="3"/>
  <c r="D8929" i="3"/>
  <c r="D8930" i="3"/>
  <c r="D8932" i="3"/>
  <c r="D8934" i="3"/>
  <c r="D8935" i="3"/>
  <c r="D8937" i="3"/>
  <c r="D8938" i="3"/>
  <c r="D8940" i="3"/>
  <c r="D8941" i="3"/>
  <c r="D8944" i="3"/>
  <c r="D8945" i="3"/>
  <c r="D8947" i="3"/>
  <c r="D8950" i="3"/>
  <c r="D8951" i="3"/>
  <c r="D8953" i="3"/>
  <c r="D8956" i="3"/>
  <c r="D8959" i="3"/>
  <c r="D8960" i="3"/>
  <c r="D8962" i="3"/>
  <c r="D8963" i="3"/>
  <c r="D8966" i="3"/>
  <c r="D8968" i="3"/>
  <c r="D8971" i="3"/>
  <c r="D8974" i="3"/>
  <c r="D8975" i="3"/>
  <c r="D8977" i="3"/>
  <c r="D8979" i="3"/>
  <c r="D8980" i="3"/>
  <c r="D8982" i="3"/>
  <c r="D8985" i="3"/>
  <c r="D8988" i="3"/>
  <c r="D8990" i="3"/>
  <c r="D8992" i="3"/>
  <c r="D8994" i="3"/>
  <c r="D8995" i="3"/>
  <c r="D8998" i="3"/>
  <c r="D9003" i="3"/>
  <c r="D9006" i="3"/>
  <c r="D9011" i="3"/>
  <c r="D9015" i="3"/>
  <c r="D9018" i="3"/>
  <c r="D9021" i="3"/>
  <c r="D9025" i="3"/>
  <c r="D9026" i="3"/>
  <c r="D9029" i="3"/>
  <c r="D9032" i="3"/>
  <c r="D9033" i="3"/>
  <c r="D9036" i="3"/>
  <c r="D9037" i="3"/>
  <c r="D9040" i="3"/>
  <c r="D9041" i="3"/>
  <c r="D9043" i="3"/>
  <c r="D9046" i="3"/>
  <c r="D9047" i="3"/>
  <c r="D9050" i="3"/>
  <c r="D9051" i="3"/>
  <c r="D9053" i="3"/>
  <c r="D9054" i="3"/>
  <c r="D9057" i="3"/>
  <c r="D9059" i="3"/>
  <c r="D9061" i="3"/>
  <c r="D9064" i="3"/>
  <c r="D9066" i="3"/>
  <c r="D9069" i="3"/>
  <c r="D9071" i="3"/>
  <c r="D9072" i="3"/>
  <c r="D9075" i="3"/>
  <c r="D9078" i="3"/>
  <c r="D9079" i="3"/>
  <c r="D9082" i="3"/>
  <c r="D9085" i="3"/>
  <c r="D9086" i="3"/>
  <c r="D9088" i="3"/>
  <c r="D9091" i="3"/>
  <c r="D9093" i="3"/>
  <c r="D9094" i="3"/>
  <c r="D9097" i="3"/>
  <c r="D9099" i="3"/>
  <c r="D9100" i="3"/>
  <c r="D9103" i="3"/>
  <c r="D9104" i="3"/>
  <c r="D9106" i="3"/>
  <c r="D9108" i="3"/>
  <c r="D9111" i="3"/>
  <c r="D9114" i="3"/>
  <c r="D9117" i="3"/>
  <c r="D9120" i="3"/>
  <c r="D9121" i="3"/>
  <c r="D9123" i="3"/>
  <c r="D9124" i="3"/>
  <c r="D9126" i="3"/>
  <c r="D9127" i="3"/>
  <c r="D9130" i="3"/>
  <c r="D9131" i="3"/>
  <c r="D9134" i="3"/>
  <c r="D9135" i="3"/>
  <c r="D9138" i="3"/>
  <c r="D9139" i="3"/>
  <c r="D9142" i="3"/>
  <c r="D9143" i="3"/>
  <c r="D9145" i="3"/>
  <c r="D9148" i="3"/>
  <c r="D9151" i="3"/>
  <c r="D9152" i="3"/>
  <c r="D9154" i="3"/>
  <c r="D9155" i="3"/>
  <c r="D9158" i="3"/>
  <c r="D9159" i="3"/>
  <c r="D9162" i="3"/>
  <c r="D9163" i="3"/>
  <c r="D9165" i="3"/>
  <c r="D9166" i="3"/>
  <c r="D9169" i="3"/>
  <c r="D9170" i="3"/>
  <c r="D9173" i="3"/>
  <c r="D9174" i="3"/>
  <c r="D9177" i="3"/>
  <c r="D9180" i="3"/>
  <c r="D9181" i="3"/>
  <c r="D9183" i="3"/>
  <c r="D9186" i="3"/>
  <c r="D9187" i="3"/>
  <c r="D9189" i="3"/>
  <c r="D9190" i="3"/>
  <c r="D9192" i="3"/>
  <c r="D9195" i="3"/>
  <c r="D9197" i="3"/>
  <c r="D9200" i="3"/>
  <c r="D9202" i="3"/>
  <c r="D9203" i="3"/>
  <c r="D9206" i="3"/>
  <c r="D9209" i="3"/>
  <c r="D9211" i="3"/>
  <c r="D9212" i="3"/>
  <c r="D9214" i="3"/>
  <c r="D9215" i="3"/>
  <c r="D9218" i="3"/>
  <c r="D9221" i="3"/>
  <c r="D9223" i="3"/>
  <c r="D9226" i="3"/>
  <c r="D9227" i="3"/>
  <c r="D9230" i="3"/>
  <c r="D9232" i="3"/>
  <c r="D9233" i="3"/>
  <c r="D9235" i="3"/>
  <c r="D9236" i="3"/>
  <c r="D9238" i="3"/>
  <c r="D9239" i="3"/>
  <c r="D9242" i="3"/>
  <c r="D9243" i="3"/>
  <c r="D9245" i="3"/>
  <c r="D9246" i="3"/>
  <c r="D9249" i="3"/>
  <c r="D9250" i="3"/>
  <c r="D9252" i="3"/>
  <c r="D9255" i="3"/>
  <c r="D9258" i="3"/>
  <c r="D9259" i="3"/>
  <c r="D9262" i="3"/>
  <c r="D9264" i="3"/>
  <c r="D9267" i="3"/>
  <c r="D9268" i="3"/>
  <c r="D9270" i="3"/>
  <c r="D9272" i="3"/>
  <c r="D9273" i="3"/>
  <c r="D9275" i="3"/>
  <c r="D9277" i="3"/>
  <c r="D9280" i="3"/>
  <c r="D9283" i="3"/>
  <c r="D9284" i="3"/>
  <c r="D9287" i="3"/>
  <c r="D9289" i="3"/>
  <c r="D9290" i="3"/>
  <c r="D9292" i="3"/>
  <c r="D9293" i="3"/>
  <c r="D9295" i="3"/>
  <c r="D9297" i="3"/>
  <c r="D9298" i="3"/>
  <c r="D9301" i="3"/>
  <c r="D9302" i="3"/>
  <c r="D9304" i="3"/>
  <c r="D9305" i="3"/>
  <c r="D9307" i="3"/>
  <c r="D9308" i="3"/>
  <c r="D9310" i="3"/>
  <c r="D9311" i="3"/>
  <c r="D9313" i="3"/>
  <c r="D9314" i="3"/>
  <c r="D9316" i="3"/>
  <c r="D9319" i="3"/>
  <c r="D9321" i="3"/>
  <c r="D9324" i="3"/>
  <c r="D9325" i="3"/>
  <c r="D9327" i="3"/>
  <c r="D9329" i="3"/>
  <c r="D9330" i="3"/>
  <c r="D9332" i="3"/>
  <c r="D9335" i="3"/>
  <c r="D9337" i="3"/>
  <c r="D9338" i="3"/>
  <c r="D9341" i="3"/>
  <c r="D9344" i="3"/>
  <c r="D9346" i="3"/>
  <c r="D9349" i="3"/>
  <c r="D9352" i="3"/>
  <c r="D9353" i="3"/>
  <c r="D9356" i="3"/>
  <c r="D9357" i="3"/>
  <c r="D9359" i="3"/>
  <c r="D9361" i="3"/>
  <c r="D9362" i="3"/>
  <c r="D9364" i="3"/>
  <c r="D9367" i="3"/>
  <c r="D9369" i="3"/>
  <c r="D9370" i="3"/>
  <c r="D9372" i="3"/>
  <c r="D9375" i="3"/>
  <c r="D9376" i="3"/>
  <c r="D9379" i="3"/>
  <c r="D9381" i="3"/>
  <c r="D9382" i="3"/>
  <c r="D9385" i="3"/>
  <c r="D9388" i="3"/>
  <c r="D9389" i="3"/>
  <c r="D9391" i="3"/>
  <c r="D9392" i="3"/>
  <c r="D9394" i="3"/>
  <c r="D9397" i="3"/>
  <c r="D9400" i="3"/>
  <c r="D9401" i="3"/>
  <c r="D9404" i="3"/>
  <c r="D9407" i="3"/>
  <c r="D9408" i="3"/>
  <c r="D9409" i="3"/>
  <c r="D9411" i="3"/>
  <c r="D9412" i="3"/>
  <c r="D9414" i="3"/>
  <c r="D9415" i="3"/>
  <c r="D9418" i="3"/>
  <c r="D9421" i="3"/>
  <c r="D9424" i="3"/>
  <c r="D9425" i="3"/>
  <c r="D9428" i="3"/>
  <c r="D9429" i="3"/>
  <c r="D9432" i="3"/>
  <c r="D9433" i="3"/>
  <c r="D9436" i="3"/>
  <c r="D9437" i="3"/>
  <c r="D9439" i="3"/>
  <c r="D9442" i="3"/>
  <c r="D9443" i="3"/>
  <c r="D9445" i="3"/>
  <c r="D9448" i="3"/>
  <c r="D9449" i="3"/>
  <c r="D9451" i="3"/>
  <c r="D9452" i="3"/>
  <c r="D9454" i="3"/>
  <c r="D9455" i="3"/>
  <c r="D9458" i="3"/>
  <c r="D9461" i="3"/>
  <c r="D9464" i="3"/>
  <c r="D9466" i="3"/>
  <c r="D9467" i="3"/>
  <c r="D9470" i="3"/>
  <c r="D9471" i="3"/>
  <c r="D9473" i="3"/>
  <c r="D9474" i="3"/>
  <c r="D9477" i="3"/>
  <c r="D9480" i="3"/>
  <c r="D9481" i="3"/>
  <c r="D9484" i="3"/>
  <c r="D9485" i="3"/>
  <c r="D9487" i="3"/>
  <c r="D9489" i="3"/>
  <c r="D9490" i="3"/>
  <c r="D9492" i="3"/>
  <c r="D9495" i="3"/>
  <c r="D9496" i="3"/>
  <c r="D9499" i="3"/>
  <c r="D9501" i="3"/>
  <c r="D9502" i="3"/>
  <c r="D9504" i="3"/>
  <c r="D9506" i="3"/>
  <c r="D9507" i="3"/>
  <c r="D9510" i="3"/>
  <c r="D9512" i="3"/>
  <c r="D9513" i="3"/>
  <c r="D9516" i="3"/>
  <c r="D9519" i="3"/>
  <c r="D9520" i="3"/>
  <c r="D9523" i="3"/>
  <c r="D9524" i="3"/>
  <c r="D9526" i="3"/>
  <c r="D9527" i="3"/>
  <c r="D9529" i="3"/>
  <c r="D9532" i="3"/>
  <c r="D9533" i="3"/>
  <c r="D9535" i="3"/>
  <c r="D9538" i="3"/>
  <c r="D9541" i="3"/>
  <c r="D9544" i="3"/>
  <c r="D9545" i="3"/>
  <c r="D9548" i="3"/>
  <c r="D9549" i="3"/>
  <c r="D9551" i="3"/>
  <c r="D9553" i="3"/>
  <c r="D9554" i="3"/>
  <c r="D9556" i="3"/>
  <c r="D9559" i="3"/>
  <c r="D9561" i="3"/>
  <c r="D9563" i="3"/>
  <c r="D9565" i="3"/>
  <c r="D9566" i="3"/>
  <c r="D9569" i="3"/>
  <c r="D9571" i="3"/>
  <c r="D9573" i="3"/>
  <c r="D9576" i="3"/>
  <c r="D9577" i="3"/>
  <c r="D9579" i="3"/>
  <c r="D9580" i="3"/>
  <c r="D9582" i="3"/>
  <c r="D9583" i="3"/>
  <c r="D9586" i="3"/>
  <c r="D9587" i="3"/>
  <c r="D9590" i="3"/>
  <c r="D9591" i="3"/>
  <c r="D9593" i="3"/>
  <c r="D9594" i="3"/>
  <c r="D9597" i="3"/>
  <c r="D9600" i="3"/>
  <c r="D9602" i="3"/>
  <c r="D9603" i="3"/>
  <c r="D9606" i="3"/>
  <c r="D9609" i="3"/>
  <c r="D9612" i="3"/>
  <c r="D9613" i="3"/>
  <c r="D9615" i="3"/>
  <c r="D9617" i="3"/>
  <c r="D9618" i="3"/>
  <c r="D9620" i="3"/>
  <c r="D9622" i="3"/>
  <c r="D9623" i="3"/>
  <c r="D9626" i="3"/>
  <c r="D9627" i="3"/>
  <c r="D9630" i="3"/>
  <c r="D9631" i="3"/>
  <c r="D9634" i="3"/>
  <c r="D9635" i="3"/>
  <c r="D9638" i="3"/>
  <c r="D9641" i="3"/>
  <c r="D9642" i="3"/>
  <c r="D9644" i="3"/>
  <c r="D9645" i="3"/>
  <c r="D9648" i="3"/>
  <c r="D9649" i="3"/>
  <c r="D9652" i="3"/>
  <c r="D9653" i="3"/>
  <c r="D9655" i="3"/>
  <c r="D9657" i="3"/>
  <c r="D9658" i="3"/>
  <c r="D9660" i="3"/>
  <c r="D9662" i="3"/>
  <c r="D9665" i="3"/>
  <c r="D9667" i="3"/>
  <c r="D9669" i="3"/>
  <c r="D9672" i="3"/>
  <c r="D9673" i="3"/>
  <c r="D9676" i="3"/>
  <c r="D9677" i="3"/>
  <c r="D9679" i="3"/>
  <c r="D9681" i="3"/>
  <c r="D9682" i="3"/>
  <c r="D9684" i="3"/>
  <c r="D9687" i="3"/>
  <c r="D9688" i="3"/>
  <c r="D9690" i="3"/>
  <c r="D9693" i="3"/>
  <c r="D9694" i="3"/>
  <c r="D9697" i="3"/>
  <c r="D9699" i="3"/>
  <c r="D9700" i="3"/>
  <c r="D9703" i="3"/>
  <c r="D9704" i="3"/>
  <c r="D9706" i="3"/>
  <c r="D9707" i="3"/>
  <c r="D9709" i="3"/>
  <c r="D9710" i="3"/>
  <c r="D9712" i="3"/>
  <c r="D9715" i="3"/>
  <c r="D9717" i="3"/>
  <c r="D9718" i="3"/>
  <c r="D9721" i="3"/>
  <c r="D9723" i="3"/>
  <c r="D9724" i="3"/>
  <c r="D9727" i="3"/>
  <c r="D9728" i="3"/>
  <c r="D9730" i="3"/>
  <c r="D9731" i="3"/>
  <c r="D9733" i="3"/>
  <c r="D9734" i="3"/>
  <c r="D9737" i="3"/>
  <c r="D9740" i="3"/>
  <c r="D9741" i="3"/>
  <c r="D9743" i="3"/>
  <c r="D9745" i="3"/>
  <c r="D9746" i="3"/>
  <c r="D9749" i="3"/>
  <c r="D9751" i="3"/>
  <c r="D9752" i="3"/>
  <c r="D9754" i="3"/>
  <c r="D9757" i="3"/>
  <c r="D9758" i="3"/>
  <c r="D9761" i="3"/>
  <c r="D9764" i="3"/>
  <c r="D9765" i="3"/>
  <c r="D9767" i="3"/>
  <c r="D9769" i="3"/>
  <c r="D9770" i="3"/>
  <c r="D9772" i="3"/>
  <c r="D9773" i="3"/>
  <c r="D9775" i="3"/>
  <c r="D9777" i="3"/>
  <c r="D9778" i="3"/>
  <c r="D9780" i="3"/>
  <c r="D9782" i="3"/>
  <c r="D9784" i="3"/>
  <c r="D9787" i="3"/>
  <c r="D9789" i="3"/>
  <c r="D9790" i="3"/>
  <c r="D9792" i="3"/>
  <c r="D9795" i="3"/>
  <c r="D9797" i="3"/>
  <c r="D9798" i="3"/>
  <c r="D9801" i="3"/>
  <c r="D9802" i="3"/>
  <c r="D9805" i="3"/>
  <c r="D9808" i="3"/>
  <c r="D9811" i="3"/>
  <c r="D9814" i="3"/>
  <c r="D9815" i="3"/>
  <c r="D9817" i="3"/>
  <c r="D9818" i="3"/>
  <c r="D9821" i="3"/>
  <c r="D9824" i="3"/>
  <c r="D9827" i="3"/>
  <c r="D9828" i="3"/>
  <c r="D9830" i="3"/>
  <c r="D9831" i="3"/>
  <c r="D9833" i="3"/>
  <c r="D9836" i="3"/>
  <c r="D9837" i="3"/>
  <c r="D9839" i="3"/>
  <c r="D9841" i="3"/>
  <c r="D9842" i="3"/>
  <c r="D9844" i="3"/>
  <c r="D9847" i="3"/>
  <c r="D9850" i="3"/>
  <c r="D9853" i="3"/>
  <c r="D9856" i="3"/>
  <c r="D9858" i="3"/>
  <c r="D9861" i="3"/>
  <c r="D9862" i="3"/>
  <c r="D9865" i="3"/>
  <c r="D9867" i="3"/>
  <c r="D9868" i="3"/>
  <c r="D9870" i="3"/>
  <c r="D9871" i="3"/>
  <c r="D9874" i="3"/>
  <c r="D9875" i="3"/>
  <c r="D9878" i="3"/>
  <c r="D9881" i="3"/>
  <c r="D9883" i="3"/>
  <c r="D9884" i="3"/>
  <c r="D9886" i="3"/>
  <c r="D9889" i="3"/>
  <c r="D9892" i="3"/>
  <c r="D9893" i="3"/>
  <c r="D9895" i="3"/>
  <c r="D9897" i="3"/>
  <c r="D9900" i="3"/>
  <c r="D9901" i="3"/>
  <c r="D9904" i="3"/>
  <c r="D9905" i="3"/>
  <c r="D9908" i="3"/>
  <c r="D9909" i="3"/>
  <c r="D9912" i="3"/>
  <c r="D9915" i="3"/>
  <c r="D9916" i="3"/>
  <c r="D9918" i="3"/>
  <c r="D9919" i="3"/>
  <c r="D9921" i="3"/>
  <c r="D9924" i="3"/>
  <c r="D9927" i="3"/>
  <c r="D9928" i="3"/>
  <c r="D9931" i="3"/>
  <c r="D9934" i="3"/>
  <c r="D9936" i="3"/>
  <c r="D9939" i="3"/>
  <c r="D9941" i="3"/>
  <c r="D9942" i="3"/>
  <c r="D9945" i="3"/>
  <c r="D9947" i="3"/>
  <c r="D9948" i="3"/>
  <c r="D9950" i="3"/>
  <c r="D9952" i="3"/>
  <c r="D9955" i="3"/>
  <c r="D9957" i="3"/>
  <c r="D9960" i="3"/>
  <c r="D9961" i="3"/>
  <c r="D9963" i="3"/>
  <c r="D9964" i="3"/>
  <c r="D9966" i="3"/>
  <c r="D9967" i="3"/>
  <c r="D9970" i="3"/>
  <c r="D9971" i="3"/>
  <c r="D9974" i="3"/>
  <c r="D9976" i="3"/>
  <c r="D9979" i="3"/>
  <c r="D9982" i="3"/>
  <c r="D9984" i="3"/>
  <c r="D9985" i="3"/>
  <c r="D9987" i="3"/>
  <c r="D9988" i="3"/>
  <c r="D9990" i="3"/>
  <c r="D9991" i="3"/>
  <c r="D9994" i="3"/>
  <c r="D9995" i="3"/>
  <c r="D9998" i="3"/>
  <c r="D9999" i="3"/>
  <c r="D2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1" i="3"/>
  <c r="C3273" i="3"/>
  <c r="C3275" i="3"/>
  <c r="C3277" i="3"/>
  <c r="C3279" i="3"/>
  <c r="C8264" i="3"/>
  <c r="C8270" i="3"/>
  <c r="C8278" i="3"/>
  <c r="C8286" i="3"/>
  <c r="C8301" i="3"/>
  <c r="C8308" i="3"/>
  <c r="C8311" i="3"/>
  <c r="C8319" i="3"/>
  <c r="C8324" i="3"/>
  <c r="C8327" i="3"/>
  <c r="C8329" i="3"/>
  <c r="C8336" i="3"/>
  <c r="C8338" i="3"/>
  <c r="C8339" i="3"/>
  <c r="C8343" i="3"/>
  <c r="C8358" i="3"/>
  <c r="C8360" i="3"/>
  <c r="C8363" i="3"/>
  <c r="C8365" i="3"/>
  <c r="C8366" i="3"/>
  <c r="C8373" i="3"/>
  <c r="C8379" i="3"/>
  <c r="C8387" i="3"/>
  <c r="C8393" i="3"/>
  <c r="C8397" i="3"/>
  <c r="C8403" i="3"/>
  <c r="C8404" i="3"/>
  <c r="C8409" i="3"/>
  <c r="C8416" i="3"/>
  <c r="C8424" i="3"/>
  <c r="C8426" i="3"/>
  <c r="C8427" i="3"/>
  <c r="C8432" i="3"/>
  <c r="C8437" i="3"/>
  <c r="C8443" i="3"/>
  <c r="C8449" i="3"/>
  <c r="C8460" i="3"/>
  <c r="C8462" i="3"/>
  <c r="C8468" i="3"/>
  <c r="C8470" i="3"/>
  <c r="C8474" i="3"/>
  <c r="C8475" i="3"/>
  <c r="C8483" i="3"/>
  <c r="C8485" i="3"/>
  <c r="C8486" i="3"/>
  <c r="C8493" i="3"/>
  <c r="C8497" i="3"/>
  <c r="C8505" i="3"/>
  <c r="C8509" i="3"/>
  <c r="C8513" i="3"/>
  <c r="C8514" i="3"/>
  <c r="C8516" i="3"/>
  <c r="C8519" i="3"/>
  <c r="C8520" i="3"/>
  <c r="C8533" i="3"/>
  <c r="C8537" i="3"/>
  <c r="C8539" i="3"/>
  <c r="C8542" i="3"/>
  <c r="C8552" i="3"/>
  <c r="C8555" i="3"/>
  <c r="C8558" i="3"/>
  <c r="C8562" i="3"/>
  <c r="C8567" i="3"/>
  <c r="C8574" i="3"/>
  <c r="C8577" i="3"/>
  <c r="C8579" i="3"/>
  <c r="C8580" i="3"/>
  <c r="C8583" i="3"/>
  <c r="C8594" i="3"/>
  <c r="C8595" i="3"/>
  <c r="C8600" i="3"/>
  <c r="C8607" i="3"/>
  <c r="C8613" i="3"/>
  <c r="C8617" i="3"/>
  <c r="C8624" i="3"/>
  <c r="C8627" i="3"/>
  <c r="C8633" i="3"/>
  <c r="C8637" i="3"/>
  <c r="C8643" i="3"/>
  <c r="C8644" i="3"/>
  <c r="C8656" i="3"/>
  <c r="C8663" i="3"/>
  <c r="C8664" i="3"/>
  <c r="C8666" i="3"/>
  <c r="C8677" i="3"/>
  <c r="C8681" i="3"/>
  <c r="C8684" i="3"/>
  <c r="C8690" i="3"/>
  <c r="C8693" i="3"/>
  <c r="C8696" i="3"/>
  <c r="C8698" i="3"/>
  <c r="C8699" i="3"/>
  <c r="C8709" i="3"/>
  <c r="C8712" i="3"/>
  <c r="C8717" i="3"/>
  <c r="C8723" i="3"/>
  <c r="C8726" i="3"/>
  <c r="C8732" i="3"/>
  <c r="C8733" i="3"/>
  <c r="C8741" i="3"/>
  <c r="C8744" i="3"/>
  <c r="C8747" i="3"/>
  <c r="C8748" i="3"/>
  <c r="C8767" i="3"/>
  <c r="C8780" i="3"/>
  <c r="C8785" i="3"/>
  <c r="C8791" i="3"/>
  <c r="C8792" i="3"/>
  <c r="C8794" i="3"/>
  <c r="C8803" i="3"/>
  <c r="C8806" i="3"/>
  <c r="C8807" i="3"/>
  <c r="C8813" i="3"/>
  <c r="C8818" i="3"/>
  <c r="C8821" i="3"/>
  <c r="C8822" i="3"/>
  <c r="C8828" i="3"/>
  <c r="C8832" i="3"/>
  <c r="C8835" i="3"/>
  <c r="C8840" i="3"/>
  <c r="C8853" i="3"/>
  <c r="C8860" i="3"/>
  <c r="C8861" i="3"/>
  <c r="C8863" i="3"/>
  <c r="C8866" i="3"/>
  <c r="C8871" i="3"/>
  <c r="C8877" i="3"/>
  <c r="C8881" i="3"/>
  <c r="C8886" i="3"/>
  <c r="C8895" i="3"/>
  <c r="C8897" i="3"/>
  <c r="C8898" i="3"/>
  <c r="C8900" i="3"/>
  <c r="C8901" i="3"/>
  <c r="C8904" i="3"/>
  <c r="C8906" i="3"/>
  <c r="C8907" i="3"/>
  <c r="C8910" i="3"/>
  <c r="C8912" i="3"/>
  <c r="C8913" i="3"/>
  <c r="C8925" i="3"/>
  <c r="C8928" i="3"/>
  <c r="C8931" i="3"/>
  <c r="C8940" i="3"/>
  <c r="C8950" i="3"/>
  <c r="C8952" i="3"/>
  <c r="C8955" i="3"/>
  <c r="C8956" i="3"/>
  <c r="C8958" i="3"/>
  <c r="C8964" i="3"/>
  <c r="C8970" i="3"/>
  <c r="C8973" i="3"/>
  <c r="C8980" i="3"/>
  <c r="C8987" i="3"/>
  <c r="C8997" i="3"/>
  <c r="C9007" i="3"/>
  <c r="C9010" i="3"/>
  <c r="C9020" i="3"/>
  <c r="C9031" i="3"/>
  <c r="C9034" i="3"/>
  <c r="C9037" i="3"/>
  <c r="C9040" i="3"/>
  <c r="C9043" i="3"/>
  <c r="C9044" i="3"/>
  <c r="C9052" i="3"/>
  <c r="C9062" i="3"/>
  <c r="C9068" i="3"/>
  <c r="C9072" i="3"/>
  <c r="C9075" i="3"/>
  <c r="C9076" i="3"/>
  <c r="C9079" i="3"/>
  <c r="C9081" i="3"/>
  <c r="C9085" i="3"/>
  <c r="C9088" i="3"/>
  <c r="C9096" i="3"/>
  <c r="C9099" i="3"/>
  <c r="C9100" i="3"/>
  <c r="C9101" i="3"/>
  <c r="C9111" i="3"/>
  <c r="C9118" i="3"/>
  <c r="C9121" i="3"/>
  <c r="C9123" i="3"/>
  <c r="C9124" i="3"/>
  <c r="C9129" i="3"/>
  <c r="C9135" i="3"/>
  <c r="C9139" i="3"/>
  <c r="C9140" i="3"/>
  <c r="C9145" i="3"/>
  <c r="C9151" i="3"/>
  <c r="C9152" i="3"/>
  <c r="C9155" i="3"/>
  <c r="C9158" i="3"/>
  <c r="C9159" i="3"/>
  <c r="C9165" i="3"/>
  <c r="C9168" i="3"/>
  <c r="C9169" i="3"/>
  <c r="C9176" i="3"/>
  <c r="C9179" i="3"/>
  <c r="C9181" i="3"/>
  <c r="C9182" i="3"/>
  <c r="C9186" i="3"/>
  <c r="C9188" i="3"/>
  <c r="C9190" i="3"/>
  <c r="C9192" i="3"/>
  <c r="C9194" i="3"/>
  <c r="C9195" i="3"/>
  <c r="C9201" i="3"/>
  <c r="C9203" i="3"/>
  <c r="C9204" i="3"/>
  <c r="C9209" i="3"/>
  <c r="C9210" i="3"/>
  <c r="C9215" i="3"/>
  <c r="C9218" i="3"/>
  <c r="C9221" i="3"/>
  <c r="C9222" i="3"/>
  <c r="C9223" i="3"/>
  <c r="C9225" i="3"/>
  <c r="C9235" i="3"/>
  <c r="C9237" i="3"/>
  <c r="C9238" i="3"/>
  <c r="C9242" i="3"/>
  <c r="C9251" i="3"/>
  <c r="C9252" i="3"/>
  <c r="C9258" i="3"/>
  <c r="C9261" i="3"/>
  <c r="C9262" i="3"/>
  <c r="C9265" i="3"/>
  <c r="C9267" i="3"/>
  <c r="C9268" i="3"/>
  <c r="C9272" i="3"/>
  <c r="C9273" i="3"/>
  <c r="C9282" i="3"/>
  <c r="C9284" i="3"/>
  <c r="C9285" i="3"/>
  <c r="C9289" i="3"/>
  <c r="C9290" i="3"/>
  <c r="C9291" i="3"/>
  <c r="C9292" i="3"/>
  <c r="C9295" i="3"/>
  <c r="C9298" i="3"/>
  <c r="C9299" i="3"/>
  <c r="C9301" i="3"/>
  <c r="C3281" i="3"/>
  <c r="C3283" i="3"/>
  <c r="C3285" i="3"/>
  <c r="C3287" i="3"/>
  <c r="C3289" i="3"/>
  <c r="C3291" i="3"/>
  <c r="C3293" i="3"/>
  <c r="C3295" i="3"/>
  <c r="C3297" i="3"/>
  <c r="C3299" i="3"/>
  <c r="C3301" i="3"/>
  <c r="C3303" i="3"/>
  <c r="C3305" i="3"/>
  <c r="C3307" i="3"/>
  <c r="C3309" i="3"/>
  <c r="C3311" i="3"/>
  <c r="C3313" i="3"/>
  <c r="C3315" i="3"/>
  <c r="C3317" i="3"/>
  <c r="C3319" i="3"/>
  <c r="C3321" i="3"/>
  <c r="C3323" i="3"/>
  <c r="C3325" i="3"/>
  <c r="C3327" i="3"/>
  <c r="C3329" i="3"/>
  <c r="C3331" i="3"/>
  <c r="C3333" i="3"/>
  <c r="C3335" i="3"/>
  <c r="C3337" i="3"/>
  <c r="C3339" i="3"/>
  <c r="C3341" i="3"/>
  <c r="C3343" i="3"/>
  <c r="C3345" i="3"/>
  <c r="C3347" i="3"/>
  <c r="C3349" i="3"/>
  <c r="C3351" i="3"/>
  <c r="C3353" i="3"/>
  <c r="C3355" i="3"/>
  <c r="C3357" i="3"/>
  <c r="C3359" i="3"/>
  <c r="C3361" i="3"/>
  <c r="C3363" i="3"/>
  <c r="C3365" i="3"/>
  <c r="C3367" i="3"/>
  <c r="C3369" i="3"/>
  <c r="C3371" i="3"/>
  <c r="C3373" i="3"/>
  <c r="C3375" i="3"/>
  <c r="C3377" i="3"/>
  <c r="C3379" i="3"/>
  <c r="C3381" i="3"/>
  <c r="C3383" i="3"/>
  <c r="C3385" i="3"/>
  <c r="C3387" i="3"/>
  <c r="C3389" i="3"/>
  <c r="C3391" i="3"/>
  <c r="C3393" i="3"/>
  <c r="C3395" i="3"/>
  <c r="C3397" i="3"/>
  <c r="C3399" i="3"/>
  <c r="C3401" i="3"/>
  <c r="C3403" i="3"/>
  <c r="C3405" i="3"/>
  <c r="C3407" i="3"/>
  <c r="C3409" i="3"/>
  <c r="C3411" i="3"/>
  <c r="C3413" i="3"/>
  <c r="C3415" i="3"/>
  <c r="C3417" i="3"/>
  <c r="C3419" i="3"/>
  <c r="C3421" i="3"/>
  <c r="C3423" i="3"/>
  <c r="C3425" i="3"/>
  <c r="C3427" i="3"/>
  <c r="C3429" i="3"/>
  <c r="C3431" i="3"/>
  <c r="C3433" i="3"/>
  <c r="C3435" i="3"/>
  <c r="C3437" i="3"/>
  <c r="C3439" i="3"/>
  <c r="C3441" i="3"/>
  <c r="C3443" i="3"/>
  <c r="C3445" i="3"/>
  <c r="C3447" i="3"/>
  <c r="C3449" i="3"/>
  <c r="C3451" i="3"/>
  <c r="C3453" i="3"/>
  <c r="C3455" i="3"/>
  <c r="C3457" i="3"/>
  <c r="C3459" i="3"/>
  <c r="C3461" i="3"/>
  <c r="C3463" i="3"/>
  <c r="C3465" i="3"/>
  <c r="C3467" i="3"/>
  <c r="C3469" i="3"/>
  <c r="C3471" i="3"/>
  <c r="C3473" i="3"/>
  <c r="C3475" i="3"/>
  <c r="C3477" i="3"/>
  <c r="C3479" i="3"/>
  <c r="C3481" i="3"/>
  <c r="C3483" i="3"/>
  <c r="C3485" i="3"/>
  <c r="C3487" i="3"/>
  <c r="C3489" i="3"/>
  <c r="C3491" i="3"/>
  <c r="C3493" i="3"/>
  <c r="C3495" i="3"/>
  <c r="C3497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80" i="3"/>
  <c r="C3582" i="3"/>
  <c r="C3584" i="3"/>
  <c r="C3586" i="3"/>
  <c r="C3588" i="3"/>
  <c r="C3590" i="3"/>
  <c r="C3592" i="3"/>
  <c r="C3594" i="3"/>
  <c r="C3596" i="3"/>
  <c r="C3598" i="3"/>
  <c r="C3600" i="3"/>
  <c r="C3602" i="3"/>
  <c r="C3604" i="3"/>
  <c r="C3606" i="3"/>
  <c r="C3608" i="3"/>
  <c r="C3610" i="3"/>
  <c r="C3612" i="3"/>
  <c r="C3614" i="3"/>
  <c r="C3616" i="3"/>
  <c r="C3618" i="3"/>
  <c r="C3620" i="3"/>
  <c r="C3622" i="3"/>
  <c r="C3624" i="3"/>
  <c r="C3626" i="3"/>
  <c r="C3628" i="3"/>
  <c r="C3630" i="3"/>
  <c r="C3632" i="3"/>
  <c r="C3634" i="3"/>
  <c r="C3636" i="3"/>
  <c r="C3638" i="3"/>
  <c r="C3640" i="3"/>
  <c r="C3642" i="3"/>
  <c r="C3644" i="3"/>
  <c r="C3646" i="3"/>
  <c r="C3648" i="3"/>
  <c r="C3650" i="3"/>
  <c r="C3652" i="3"/>
  <c r="C3654" i="3"/>
  <c r="C3656" i="3"/>
  <c r="C3658" i="3"/>
  <c r="C3660" i="3"/>
  <c r="C3662" i="3"/>
  <c r="C3664" i="3"/>
  <c r="C3666" i="3"/>
  <c r="C3668" i="3"/>
  <c r="C3670" i="3"/>
  <c r="C3672" i="3"/>
  <c r="C3674" i="3"/>
  <c r="C3676" i="3"/>
  <c r="C3678" i="3"/>
  <c r="C3680" i="3"/>
  <c r="C3682" i="3"/>
  <c r="C3684" i="3"/>
  <c r="C3686" i="3"/>
  <c r="C3688" i="3"/>
  <c r="C3690" i="3"/>
  <c r="C3692" i="3"/>
  <c r="C3694" i="3"/>
  <c r="C3696" i="3"/>
  <c r="C3698" i="3"/>
  <c r="C3700" i="3"/>
  <c r="C3702" i="3"/>
  <c r="C3704" i="3"/>
  <c r="C3706" i="3"/>
  <c r="C3708" i="3"/>
  <c r="C3710" i="3"/>
  <c r="C3712" i="3"/>
  <c r="C3714" i="3"/>
  <c r="C3716" i="3"/>
  <c r="C3718" i="3"/>
  <c r="C3720" i="3"/>
  <c r="C3722" i="3"/>
  <c r="C3724" i="3"/>
  <c r="C3726" i="3"/>
  <c r="C3728" i="3"/>
  <c r="C3730" i="3"/>
  <c r="C3732" i="3"/>
  <c r="C3734" i="3"/>
  <c r="C3736" i="3"/>
  <c r="C3738" i="3"/>
  <c r="C3740" i="3"/>
  <c r="C3742" i="3"/>
  <c r="C3744" i="3"/>
  <c r="C3746" i="3"/>
  <c r="C3748" i="3"/>
  <c r="C3750" i="3"/>
  <c r="C3752" i="3"/>
  <c r="C3754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5007" i="3"/>
  <c r="C9303" i="3"/>
  <c r="C9304" i="3"/>
  <c r="C9305" i="3"/>
  <c r="C9306" i="3"/>
  <c r="C9307" i="3"/>
  <c r="C9308" i="3"/>
  <c r="C9310" i="3"/>
  <c r="C9311" i="3"/>
  <c r="C9312" i="3"/>
  <c r="C9313" i="3"/>
  <c r="C9314" i="3"/>
  <c r="C9315" i="3"/>
  <c r="C9316" i="3"/>
  <c r="C9318" i="3"/>
  <c r="C9319" i="3"/>
  <c r="C9321" i="3"/>
  <c r="C9322" i="3"/>
  <c r="C9324" i="3"/>
  <c r="C9325" i="3"/>
  <c r="C9327" i="3"/>
  <c r="C9328" i="3"/>
  <c r="C9329" i="3"/>
  <c r="C9330" i="3"/>
  <c r="C9331" i="3"/>
  <c r="C9332" i="3"/>
  <c r="C9334" i="3"/>
  <c r="C9335" i="3"/>
  <c r="C9337" i="3"/>
  <c r="C9338" i="3"/>
  <c r="C9339" i="3"/>
  <c r="C9341" i="3"/>
  <c r="C9342" i="3"/>
  <c r="C9344" i="3"/>
  <c r="C9346" i="3"/>
  <c r="C9347" i="3"/>
  <c r="C9349" i="3"/>
  <c r="C9350" i="3"/>
  <c r="C9352" i="3"/>
  <c r="C9353" i="3"/>
  <c r="C9355" i="3"/>
  <c r="C9356" i="3"/>
  <c r="C9357" i="3"/>
  <c r="C9358" i="3"/>
  <c r="C9359" i="3"/>
  <c r="C9361" i="3"/>
  <c r="C9362" i="3"/>
  <c r="C9364" i="3"/>
  <c r="C9365" i="3"/>
  <c r="C9367" i="3"/>
  <c r="C9368" i="3"/>
  <c r="C9369" i="3"/>
  <c r="C9370" i="3"/>
  <c r="C9372" i="3"/>
  <c r="C9373" i="3"/>
  <c r="C9375" i="3"/>
  <c r="C9376" i="3"/>
  <c r="C9377" i="3"/>
  <c r="C9379" i="3"/>
  <c r="C9380" i="3"/>
  <c r="C9381" i="3"/>
  <c r="C9382" i="3"/>
  <c r="C9383" i="3"/>
  <c r="C9385" i="3"/>
  <c r="C9386" i="3"/>
  <c r="C9388" i="3"/>
  <c r="C9389" i="3"/>
  <c r="C9391" i="3"/>
  <c r="C9392" i="3"/>
  <c r="C9393" i="3"/>
  <c r="C9394" i="3"/>
  <c r="C9396" i="3"/>
  <c r="C9397" i="3"/>
  <c r="C9399" i="3"/>
  <c r="C9400" i="3"/>
  <c r="C9401" i="3"/>
  <c r="C9402" i="3"/>
  <c r="C9404" i="3"/>
  <c r="C9405" i="3"/>
  <c r="C9407" i="3"/>
  <c r="C9408" i="3"/>
  <c r="C9409" i="3"/>
  <c r="C9410" i="3"/>
  <c r="C9411" i="3"/>
  <c r="C9412" i="3"/>
  <c r="C9414" i="3"/>
  <c r="C9415" i="3"/>
  <c r="C9416" i="3"/>
  <c r="C9418" i="3"/>
  <c r="C9419" i="3"/>
  <c r="C9421" i="3"/>
  <c r="C9422" i="3"/>
  <c r="C9424" i="3"/>
  <c r="C9425" i="3"/>
  <c r="C9427" i="3"/>
  <c r="C9428" i="3"/>
  <c r="C9429" i="3"/>
  <c r="C9430" i="3"/>
  <c r="C9432" i="3"/>
  <c r="C9433" i="3"/>
  <c r="C9435" i="3"/>
  <c r="C9436" i="3"/>
  <c r="C9437" i="3"/>
  <c r="C9438" i="3"/>
  <c r="C9439" i="3"/>
  <c r="C9441" i="3"/>
  <c r="C9442" i="3"/>
  <c r="C9443" i="3"/>
  <c r="C9444" i="3"/>
  <c r="C9445" i="3"/>
  <c r="C9447" i="3"/>
  <c r="C9448" i="3"/>
  <c r="C9449" i="3"/>
  <c r="C9450" i="3"/>
  <c r="C9451" i="3"/>
  <c r="C9452" i="3"/>
  <c r="C9454" i="3"/>
  <c r="C9455" i="3"/>
  <c r="C9456" i="3"/>
  <c r="C9458" i="3"/>
  <c r="C9459" i="3"/>
  <c r="C9461" i="3"/>
  <c r="C9462" i="3"/>
  <c r="C9464" i="3"/>
  <c r="C9465" i="3"/>
  <c r="C9466" i="3"/>
  <c r="C9467" i="3"/>
  <c r="C9468" i="3"/>
  <c r="C9470" i="3"/>
  <c r="C9471" i="3"/>
  <c r="C9473" i="3"/>
  <c r="C9474" i="3"/>
  <c r="C9476" i="3"/>
  <c r="C9477" i="3"/>
  <c r="C9479" i="3"/>
  <c r="C9480" i="3"/>
  <c r="C9481" i="3"/>
  <c r="C9483" i="3"/>
  <c r="C9484" i="3"/>
  <c r="C9485" i="3"/>
  <c r="C9486" i="3"/>
  <c r="C9487" i="3"/>
  <c r="C9489" i="3"/>
  <c r="C9490" i="3"/>
  <c r="C9492" i="3"/>
  <c r="C9493" i="3"/>
  <c r="C9495" i="3"/>
  <c r="C9496" i="3"/>
  <c r="C9498" i="3"/>
  <c r="C9499" i="3"/>
  <c r="C9501" i="3"/>
  <c r="C9502" i="3"/>
  <c r="C9503" i="3"/>
  <c r="C9504" i="3"/>
  <c r="C9506" i="3"/>
  <c r="C9507" i="3"/>
  <c r="C9509" i="3"/>
  <c r="C9510" i="3"/>
  <c r="C9512" i="3"/>
  <c r="C9513" i="3"/>
  <c r="C9514" i="3"/>
  <c r="C9516" i="3"/>
  <c r="C9517" i="3"/>
  <c r="C9519" i="3"/>
  <c r="C9520" i="3"/>
  <c r="C9522" i="3"/>
  <c r="C9523" i="3"/>
  <c r="C9524" i="3"/>
  <c r="C9525" i="3"/>
  <c r="C9526" i="3"/>
  <c r="C9527" i="3"/>
  <c r="C9529" i="3"/>
  <c r="C9530" i="3"/>
  <c r="C9532" i="3"/>
  <c r="C9533" i="3"/>
  <c r="C9535" i="3"/>
  <c r="C9536" i="3"/>
  <c r="C9538" i="3"/>
  <c r="C9539" i="3"/>
  <c r="C9541" i="3"/>
  <c r="C9542" i="3"/>
  <c r="C9544" i="3"/>
  <c r="C9545" i="3"/>
  <c r="C9547" i="3"/>
  <c r="C9548" i="3"/>
  <c r="C9549" i="3"/>
  <c r="C9551" i="3"/>
  <c r="C9552" i="3"/>
  <c r="C9553" i="3"/>
  <c r="C9554" i="3"/>
  <c r="C9556" i="3"/>
  <c r="C9557" i="3"/>
  <c r="C9559" i="3"/>
  <c r="C9560" i="3"/>
  <c r="C9561" i="3"/>
  <c r="C9563" i="3"/>
  <c r="C9564" i="3"/>
  <c r="C9565" i="3"/>
  <c r="C9566" i="3"/>
  <c r="C9567" i="3"/>
  <c r="C9569" i="3"/>
  <c r="C9570" i="3"/>
  <c r="C9571" i="3"/>
  <c r="C9573" i="3"/>
  <c r="C9574" i="3"/>
  <c r="C9576" i="3"/>
  <c r="C9577" i="3"/>
  <c r="C9579" i="3"/>
  <c r="C9580" i="3"/>
  <c r="C9581" i="3"/>
  <c r="C9582" i="3"/>
  <c r="C9583" i="3"/>
  <c r="C9585" i="3"/>
  <c r="C9586" i="3"/>
  <c r="C9587" i="3"/>
  <c r="C9588" i="3"/>
  <c r="C9590" i="3"/>
  <c r="C9591" i="3"/>
  <c r="C9593" i="3"/>
  <c r="C9594" i="3"/>
  <c r="C9596" i="3"/>
  <c r="C9597" i="3"/>
  <c r="C9599" i="3"/>
  <c r="C9600" i="3"/>
  <c r="C9602" i="3"/>
  <c r="C9603" i="3"/>
  <c r="C9604" i="3"/>
  <c r="C9606" i="3"/>
  <c r="C9607" i="3"/>
  <c r="C9609" i="3"/>
  <c r="C9610" i="3"/>
  <c r="C9612" i="3"/>
  <c r="C9613" i="3"/>
  <c r="C9615" i="3"/>
  <c r="C9616" i="3"/>
  <c r="C9617" i="3"/>
  <c r="C9618" i="3"/>
  <c r="C9620" i="3"/>
  <c r="C9621" i="3"/>
  <c r="C9622" i="3"/>
  <c r="C9623" i="3"/>
  <c r="C9625" i="3"/>
  <c r="C9626" i="3"/>
  <c r="C9627" i="3"/>
  <c r="C9629" i="3"/>
  <c r="C9630" i="3"/>
  <c r="C9631" i="3"/>
  <c r="C9632" i="3"/>
  <c r="C9634" i="3"/>
  <c r="C9635" i="3"/>
  <c r="C9637" i="3"/>
  <c r="C9638" i="3"/>
  <c r="C9640" i="3"/>
  <c r="C9641" i="3"/>
  <c r="C9642" i="3"/>
  <c r="C9644" i="3"/>
  <c r="C9645" i="3"/>
  <c r="C9646" i="3"/>
  <c r="C9648" i="3"/>
  <c r="C9649" i="3"/>
  <c r="C9650" i="3"/>
  <c r="C9652" i="3"/>
  <c r="C9653" i="3"/>
  <c r="C9654" i="3"/>
  <c r="C9655" i="3"/>
  <c r="C9657" i="3"/>
  <c r="C9658" i="3"/>
  <c r="C9659" i="3"/>
  <c r="C9660" i="3"/>
  <c r="C9662" i="3"/>
  <c r="C9663" i="3"/>
  <c r="C9665" i="3"/>
  <c r="C9666" i="3"/>
  <c r="C9667" i="3"/>
  <c r="C9669" i="3"/>
  <c r="C9670" i="3"/>
  <c r="C9672" i="3"/>
  <c r="C9673" i="3"/>
  <c r="C9675" i="3"/>
  <c r="C9676" i="3"/>
  <c r="C9677" i="3"/>
  <c r="C9678" i="3"/>
  <c r="C9679" i="3"/>
  <c r="C9681" i="3"/>
  <c r="C9682" i="3"/>
  <c r="C9684" i="3"/>
  <c r="C9685" i="3"/>
  <c r="C9687" i="3"/>
  <c r="C9688" i="3"/>
  <c r="C9689" i="3"/>
  <c r="C9690" i="3"/>
  <c r="C9692" i="3"/>
  <c r="C9693" i="3"/>
  <c r="C9694" i="3"/>
  <c r="C9695" i="3"/>
  <c r="C9697" i="3"/>
  <c r="C9698" i="3"/>
  <c r="C9699" i="3"/>
  <c r="C9700" i="3"/>
  <c r="C9702" i="3"/>
  <c r="C9703" i="3"/>
  <c r="C9704" i="3"/>
  <c r="C9706" i="3"/>
  <c r="C9707" i="3"/>
  <c r="C9709" i="3"/>
  <c r="C9710" i="3"/>
  <c r="C9711" i="3"/>
  <c r="C9712" i="3"/>
  <c r="C9714" i="3"/>
  <c r="C9715" i="3"/>
  <c r="C9717" i="3"/>
  <c r="C9718" i="3"/>
  <c r="C9720" i="3"/>
  <c r="C9721" i="3"/>
  <c r="C9723" i="3"/>
  <c r="C9724" i="3"/>
  <c r="C9725" i="3"/>
  <c r="C9727" i="3"/>
  <c r="C9728" i="3"/>
  <c r="C9730" i="3"/>
  <c r="C9731" i="3"/>
  <c r="C9733" i="3"/>
  <c r="C9734" i="3"/>
  <c r="C9736" i="3"/>
  <c r="C9737" i="3"/>
  <c r="C9739" i="3"/>
  <c r="C9740" i="3"/>
  <c r="C9741" i="3"/>
  <c r="C9742" i="3"/>
  <c r="C9743" i="3"/>
  <c r="C9745" i="3"/>
  <c r="C9746" i="3"/>
  <c r="C9748" i="3"/>
  <c r="C9749" i="3"/>
  <c r="C9751" i="3"/>
  <c r="C9752" i="3"/>
  <c r="C9754" i="3"/>
  <c r="C9755" i="3"/>
  <c r="C9757" i="3"/>
  <c r="C9758" i="3"/>
  <c r="C9760" i="3"/>
  <c r="C9761" i="3"/>
  <c r="C9763" i="3"/>
  <c r="C9764" i="3"/>
  <c r="C9765" i="3"/>
  <c r="C9766" i="3"/>
  <c r="C9767" i="3"/>
  <c r="C9769" i="3"/>
  <c r="C9770" i="3"/>
  <c r="C9771" i="3"/>
  <c r="C9772" i="3"/>
  <c r="C9773" i="3"/>
  <c r="C9774" i="3"/>
  <c r="C9775" i="3"/>
  <c r="C9777" i="3"/>
  <c r="C9778" i="3"/>
  <c r="C9779" i="3"/>
  <c r="C9780" i="3"/>
  <c r="C9782" i="3"/>
  <c r="C9783" i="3"/>
  <c r="C9784" i="3"/>
  <c r="C9786" i="3"/>
  <c r="C9787" i="3"/>
  <c r="C9789" i="3"/>
  <c r="C9790" i="3"/>
  <c r="C9792" i="3"/>
  <c r="C9793" i="3"/>
  <c r="C9795" i="3"/>
  <c r="C9796" i="3"/>
  <c r="C9797" i="3"/>
  <c r="C9798" i="3"/>
  <c r="C9800" i="3"/>
  <c r="C9801" i="3"/>
  <c r="C9802" i="3"/>
  <c r="C9803" i="3"/>
  <c r="C9805" i="3"/>
  <c r="C9806" i="3"/>
  <c r="C9808" i="3"/>
  <c r="C9809" i="3"/>
  <c r="C9811" i="3"/>
  <c r="C9812" i="3"/>
  <c r="C9814" i="3"/>
  <c r="C9815" i="3"/>
  <c r="C9817" i="3"/>
  <c r="C9818" i="3"/>
  <c r="C9820" i="3"/>
  <c r="C9821" i="3"/>
  <c r="C9823" i="3"/>
  <c r="C9824" i="3"/>
  <c r="C9826" i="3"/>
  <c r="C9827" i="3"/>
  <c r="C9828" i="3"/>
  <c r="C9829" i="3"/>
  <c r="C9830" i="3"/>
  <c r="C9831" i="3"/>
  <c r="C9833" i="3"/>
  <c r="C9834" i="3"/>
  <c r="C9836" i="3"/>
  <c r="C9837" i="3"/>
  <c r="C9839" i="3"/>
  <c r="C9840" i="3"/>
  <c r="C9841" i="3"/>
  <c r="C9842" i="3"/>
  <c r="C9843" i="3"/>
  <c r="C9844" i="3"/>
  <c r="C9846" i="3"/>
  <c r="C9847" i="3"/>
  <c r="C9849" i="3"/>
  <c r="C9850" i="3"/>
  <c r="C9852" i="3"/>
  <c r="C9853" i="3"/>
  <c r="C9855" i="3"/>
  <c r="C9856" i="3"/>
  <c r="C9857" i="3"/>
  <c r="C9858" i="3"/>
  <c r="C9860" i="3"/>
  <c r="C9861" i="3"/>
  <c r="C9862" i="3"/>
  <c r="C9863" i="3"/>
  <c r="C9865" i="3"/>
  <c r="C9866" i="3"/>
  <c r="C9867" i="3"/>
  <c r="C9868" i="3"/>
  <c r="C9870" i="3"/>
  <c r="C9871" i="3"/>
  <c r="C9872" i="3"/>
  <c r="C9874" i="3"/>
  <c r="C9875" i="3"/>
  <c r="C9877" i="3"/>
  <c r="C9878" i="3"/>
  <c r="C9880" i="3"/>
  <c r="C9881" i="3"/>
  <c r="C9883" i="3"/>
  <c r="C9884" i="3"/>
  <c r="C9885" i="3"/>
  <c r="C9886" i="3"/>
  <c r="C9888" i="3"/>
  <c r="C9889" i="3"/>
  <c r="C9891" i="3"/>
  <c r="C9892" i="3"/>
  <c r="C9893" i="3"/>
  <c r="C9894" i="3"/>
  <c r="C9895" i="3"/>
  <c r="C9897" i="3"/>
  <c r="C9898" i="3"/>
  <c r="C9900" i="3"/>
  <c r="C9901" i="3"/>
  <c r="C9903" i="3"/>
  <c r="C9904" i="3"/>
  <c r="C9905" i="3"/>
  <c r="C9907" i="3"/>
  <c r="C9908" i="3"/>
  <c r="C9909" i="3"/>
  <c r="C9911" i="3"/>
  <c r="C9912" i="3"/>
  <c r="C9914" i="3"/>
  <c r="C9915" i="3"/>
  <c r="C9916" i="3"/>
  <c r="C9918" i="3"/>
  <c r="C9919" i="3"/>
  <c r="C9920" i="3"/>
  <c r="C9921" i="3"/>
  <c r="C9923" i="3"/>
  <c r="C9924" i="3"/>
  <c r="C9926" i="3"/>
  <c r="C9927" i="3"/>
  <c r="C9928" i="3"/>
  <c r="C9929" i="3"/>
  <c r="C9931" i="3"/>
  <c r="C9932" i="3"/>
  <c r="C9934" i="3"/>
  <c r="C9935" i="3"/>
  <c r="C9936" i="3"/>
  <c r="C9938" i="3"/>
  <c r="C9939" i="3"/>
  <c r="C9941" i="3"/>
  <c r="C9942" i="3"/>
  <c r="C9944" i="3"/>
  <c r="C9945" i="3"/>
  <c r="C9947" i="3"/>
  <c r="C9948" i="3"/>
  <c r="C9949" i="3"/>
  <c r="C9950" i="3"/>
  <c r="C9952" i="3"/>
  <c r="C9953" i="3"/>
  <c r="C9955" i="3"/>
  <c r="C9956" i="3"/>
  <c r="C9957" i="3"/>
  <c r="C9959" i="3"/>
  <c r="C9960" i="3"/>
  <c r="C9961" i="3"/>
  <c r="C9962" i="3"/>
  <c r="C9963" i="3"/>
  <c r="C9964" i="3"/>
  <c r="C9966" i="3"/>
  <c r="C9967" i="3"/>
  <c r="C9968" i="3"/>
  <c r="C9970" i="3"/>
  <c r="C9971" i="3"/>
  <c r="C9973" i="3"/>
  <c r="C9974" i="3"/>
  <c r="C9976" i="3"/>
  <c r="C9977" i="3"/>
  <c r="C9979" i="3"/>
  <c r="C9980" i="3"/>
  <c r="C9982" i="3"/>
  <c r="C9983" i="3"/>
  <c r="C9984" i="3"/>
  <c r="C9985" i="3"/>
  <c r="C9987" i="3"/>
  <c r="C9988" i="3"/>
  <c r="C9989" i="3"/>
  <c r="C9990" i="3"/>
  <c r="C9991" i="3"/>
  <c r="C9993" i="3"/>
  <c r="C9994" i="3"/>
  <c r="C9995" i="3"/>
  <c r="C9996" i="3"/>
  <c r="C9998" i="3"/>
  <c r="C9999" i="3"/>
  <c r="C10001" i="3"/>
  <c r="C2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7863" i="3"/>
  <c r="C7866" i="3"/>
  <c r="C7947" i="3"/>
  <c r="C7950" i="3"/>
  <c r="C7953" i="3"/>
  <c r="C7954" i="3"/>
  <c r="C7957" i="3"/>
  <c r="C7958" i="3"/>
  <c r="C7962" i="3"/>
  <c r="C7963" i="3"/>
  <c r="C7966" i="3"/>
  <c r="C7970" i="3"/>
  <c r="C7972" i="3"/>
  <c r="C7975" i="3"/>
  <c r="C7977" i="3"/>
  <c r="C7978" i="3"/>
  <c r="C7982" i="3"/>
  <c r="C7985" i="3"/>
  <c r="C7988" i="3"/>
  <c r="C7989" i="3"/>
  <c r="C7991" i="3"/>
  <c r="C7993" i="3"/>
  <c r="C7994" i="3"/>
  <c r="C7997" i="3"/>
  <c r="C8001" i="3"/>
  <c r="C8008" i="3"/>
  <c r="C8010" i="3"/>
  <c r="C8019" i="3"/>
  <c r="C8020" i="3"/>
  <c r="C8023" i="3"/>
  <c r="C8030" i="3"/>
  <c r="C8037" i="3"/>
  <c r="C8042" i="3"/>
  <c r="C8048" i="3"/>
  <c r="C8052" i="3"/>
  <c r="C8057" i="3"/>
  <c r="C8062" i="3"/>
  <c r="C8066" i="3"/>
  <c r="C8070" i="3"/>
  <c r="C8073" i="3"/>
  <c r="C8075" i="3"/>
  <c r="C8078" i="3"/>
  <c r="C8081" i="3"/>
  <c r="C8085" i="3"/>
  <c r="C8087" i="3"/>
  <c r="C8090" i="3"/>
  <c r="C8095" i="3"/>
  <c r="C8096" i="3"/>
  <c r="C8102" i="3"/>
  <c r="C8105" i="3"/>
  <c r="C8108" i="3"/>
  <c r="C8114" i="3"/>
  <c r="C8117" i="3"/>
  <c r="C8121" i="3"/>
  <c r="C8125" i="3"/>
  <c r="C8128" i="3"/>
  <c r="C8133" i="3"/>
  <c r="C8134" i="3"/>
  <c r="C8137" i="3"/>
  <c r="C8141" i="3"/>
  <c r="C8145" i="3"/>
  <c r="C8147" i="3"/>
  <c r="C8148" i="3"/>
  <c r="C8150" i="3"/>
  <c r="C8153" i="3"/>
  <c r="C8156" i="3"/>
  <c r="C8158" i="3"/>
  <c r="C8161" i="3"/>
  <c r="C8168" i="3"/>
  <c r="C8171" i="3"/>
  <c r="C8174" i="3"/>
  <c r="C8177" i="3"/>
  <c r="C8180" i="3"/>
  <c r="C8181" i="3"/>
  <c r="C8188" i="3"/>
  <c r="C8191" i="3"/>
  <c r="C8198" i="3"/>
  <c r="C8200" i="3"/>
  <c r="C8203" i="3"/>
  <c r="C8204" i="3"/>
  <c r="C8207" i="3"/>
  <c r="C8208" i="3"/>
  <c r="C8213" i="3"/>
  <c r="C8214" i="3"/>
  <c r="C8219" i="3"/>
  <c r="C8223" i="3"/>
  <c r="C8225" i="3"/>
  <c r="C8229" i="3"/>
  <c r="C8232" i="3"/>
  <c r="C8235" i="3"/>
  <c r="C8238" i="3"/>
  <c r="C8240" i="3"/>
  <c r="C8245" i="3"/>
  <c r="C8246" i="3"/>
  <c r="C8249" i="3"/>
  <c r="C8251" i="3"/>
  <c r="C8256" i="3"/>
  <c r="C8259" i="3"/>
  <c r="C8260" i="3"/>
  <c r="C8266" i="3"/>
  <c r="C8272" i="3"/>
  <c r="C8276" i="3"/>
  <c r="C8280" i="3"/>
  <c r="C8283" i="3"/>
  <c r="C8285" i="3"/>
  <c r="C8288" i="3"/>
  <c r="C8294" i="3"/>
  <c r="C8295" i="3"/>
  <c r="C8298" i="3"/>
  <c r="C8299" i="3"/>
  <c r="C8302" i="3"/>
  <c r="C8304" i="3"/>
  <c r="C8307" i="3"/>
  <c r="C8310" i="3"/>
  <c r="C8315" i="3"/>
  <c r="C8318" i="3"/>
  <c r="C8322" i="3"/>
  <c r="C8325" i="3"/>
  <c r="C8332" i="3"/>
  <c r="C8342" i="3"/>
  <c r="C8347" i="3"/>
  <c r="C8350" i="3"/>
  <c r="C8351" i="3"/>
  <c r="C8353" i="3"/>
  <c r="C8371" i="3"/>
  <c r="C8375" i="3"/>
  <c r="C8384" i="3"/>
  <c r="C8389" i="3"/>
  <c r="C8392" i="3"/>
  <c r="C8396" i="3"/>
  <c r="C8400" i="3"/>
  <c r="C8407" i="3"/>
  <c r="C8410" i="3"/>
  <c r="C8414" i="3"/>
  <c r="C8418" i="3"/>
  <c r="C8430" i="3"/>
  <c r="C8441" i="3"/>
  <c r="C8445" i="3"/>
  <c r="C8448" i="3"/>
  <c r="C8451" i="3"/>
  <c r="C8453" i="3"/>
  <c r="C8458" i="3"/>
  <c r="C8464" i="3"/>
  <c r="C8467" i="3"/>
  <c r="C8477" i="3"/>
  <c r="C8480" i="3"/>
  <c r="C8491" i="3"/>
  <c r="C8496" i="3"/>
  <c r="C8500" i="3"/>
  <c r="C8501" i="3"/>
  <c r="C8508" i="3"/>
  <c r="C8525" i="3"/>
  <c r="C8527" i="3"/>
  <c r="C8531" i="3"/>
  <c r="C8544" i="3"/>
  <c r="C8549" i="3"/>
  <c r="C8554" i="3"/>
  <c r="C8561" i="3"/>
  <c r="C8570" i="3"/>
  <c r="C8582" i="3"/>
  <c r="C8588" i="3"/>
  <c r="C8591" i="3"/>
  <c r="C8598" i="3"/>
  <c r="C8605" i="3"/>
  <c r="C8620" i="3"/>
  <c r="C8623" i="3"/>
  <c r="C8630" i="3"/>
  <c r="C8635" i="3"/>
  <c r="C8641" i="3"/>
  <c r="C8646" i="3"/>
  <c r="C8649" i="3"/>
  <c r="C8650" i="3"/>
  <c r="C8652" i="3"/>
  <c r="C8658" i="3"/>
  <c r="C8661" i="3"/>
  <c r="C8667" i="3"/>
  <c r="C8670" i="3"/>
  <c r="C8672" i="3"/>
  <c r="C8687" i="3"/>
  <c r="C8702" i="3"/>
  <c r="C8707" i="3"/>
  <c r="C8714" i="3"/>
  <c r="C8721" i="3"/>
  <c r="C8729" i="3"/>
  <c r="C8736" i="3"/>
  <c r="C8738" i="3"/>
  <c r="C8751" i="3"/>
  <c r="C8754" i="3"/>
  <c r="C8758" i="3"/>
  <c r="C8763" i="3"/>
  <c r="C8768" i="3"/>
  <c r="C8771" i="3"/>
  <c r="C8774" i="3"/>
  <c r="C8777" i="3"/>
  <c r="C8783" i="3"/>
  <c r="C8786" i="3"/>
  <c r="C8788" i="3"/>
  <c r="C8797" i="3"/>
  <c r="C8800" i="3"/>
  <c r="C8802" i="3"/>
  <c r="C8809" i="3"/>
  <c r="C8812" i="3"/>
  <c r="C8815" i="3"/>
  <c r="C8817" i="3"/>
  <c r="C8824" i="3"/>
  <c r="C8825" i="3"/>
  <c r="C8831" i="3"/>
  <c r="C8834" i="3"/>
  <c r="C8838" i="3"/>
  <c r="C8843" i="3"/>
  <c r="C8845" i="3"/>
  <c r="C8846" i="3"/>
  <c r="C8852" i="3"/>
  <c r="C8855" i="3"/>
  <c r="C8857" i="3"/>
  <c r="C8858" i="3"/>
  <c r="C8865" i="3"/>
  <c r="C8869" i="3"/>
  <c r="C8874" i="3"/>
  <c r="C8883" i="3"/>
  <c r="C8888" i="3"/>
  <c r="C8891" i="3"/>
  <c r="C8892" i="3"/>
  <c r="C8903" i="3"/>
  <c r="C8909" i="3"/>
  <c r="C8915" i="3"/>
  <c r="C8918" i="3"/>
  <c r="C8919" i="3"/>
  <c r="C8921" i="3"/>
  <c r="C8924" i="3"/>
  <c r="C8927" i="3"/>
  <c r="C8934" i="3"/>
  <c r="C8936" i="3"/>
  <c r="C8945" i="3"/>
  <c r="C8948" i="3"/>
  <c r="C8959" i="3"/>
  <c r="C8962" i="3"/>
  <c r="C8967" i="3"/>
  <c r="C8974" i="3"/>
  <c r="C8977" i="3"/>
  <c r="C8981" i="3"/>
  <c r="C8984" i="3"/>
  <c r="C8988" i="3"/>
  <c r="C8991" i="3"/>
  <c r="C8995" i="3"/>
  <c r="C9001" i="3"/>
  <c r="C9003" i="3"/>
  <c r="C9013" i="3"/>
  <c r="C9015" i="3"/>
  <c r="C9021" i="3"/>
  <c r="C9026" i="3"/>
  <c r="C9029" i="3"/>
  <c r="C9032" i="3"/>
  <c r="C9038" i="3"/>
  <c r="C9048" i="3"/>
  <c r="C9050" i="3"/>
  <c r="C9053" i="3"/>
  <c r="C9055" i="3"/>
  <c r="C9058" i="3"/>
  <c r="C9065" i="3"/>
  <c r="C9069" i="3"/>
  <c r="C9071" i="3"/>
  <c r="C9078" i="3"/>
  <c r="C9084" i="3"/>
  <c r="C9087" i="3"/>
  <c r="C9090" i="3"/>
  <c r="C9093" i="3"/>
  <c r="C9094" i="3"/>
  <c r="C9104" i="3"/>
  <c r="C9106" i="3"/>
  <c r="C9108" i="3"/>
  <c r="C9109" i="3"/>
  <c r="C9112" i="3"/>
  <c r="C9115" i="3"/>
  <c r="C9117" i="3"/>
  <c r="C9125" i="3"/>
  <c r="C9127" i="3"/>
  <c r="C9130" i="3"/>
  <c r="C9132" i="3"/>
  <c r="C9134" i="3"/>
  <c r="C9138" i="3"/>
  <c r="C9143" i="3"/>
  <c r="C9146" i="3"/>
  <c r="C9149" i="3"/>
  <c r="C9154" i="3"/>
  <c r="C9161" i="3"/>
  <c r="C9163" i="3"/>
  <c r="C9170" i="3"/>
  <c r="C9173" i="3"/>
  <c r="C9174" i="3"/>
  <c r="C9177" i="3"/>
  <c r="C9185" i="3"/>
  <c r="C9189" i="3"/>
  <c r="C9197" i="3"/>
  <c r="C9200" i="3"/>
  <c r="C9202" i="3"/>
  <c r="C9207" i="3"/>
  <c r="C9211" i="3"/>
  <c r="C9214" i="3"/>
  <c r="C9216" i="3"/>
  <c r="C9226" i="3"/>
  <c r="C9228" i="3"/>
  <c r="C9230" i="3"/>
  <c r="C9231" i="3"/>
  <c r="C9233" i="3"/>
  <c r="C9236" i="3"/>
  <c r="C9241" i="3"/>
  <c r="C9243" i="3"/>
  <c r="C9246" i="3"/>
  <c r="C9248" i="3"/>
  <c r="C9249" i="3"/>
  <c r="C9254" i="3"/>
  <c r="C9256" i="3"/>
  <c r="C9271" i="3"/>
  <c r="C9275" i="3"/>
  <c r="C9277" i="3"/>
  <c r="C9279" i="3"/>
  <c r="C9280" i="3"/>
  <c r="C9287" i="3"/>
  <c r="C9294" i="3"/>
  <c r="C9302" i="3"/>
  <c r="C5874" i="3"/>
  <c r="C5876" i="3"/>
  <c r="C5878" i="3"/>
  <c r="C5880" i="3"/>
  <c r="C5882" i="3"/>
  <c r="C5884" i="3"/>
  <c r="C5886" i="3"/>
  <c r="C5888" i="3"/>
  <c r="C5890" i="3"/>
  <c r="C5892" i="3"/>
  <c r="C5894" i="3"/>
  <c r="C5896" i="3"/>
  <c r="C5898" i="3"/>
  <c r="C5900" i="3"/>
  <c r="C5902" i="3"/>
  <c r="C5904" i="3"/>
  <c r="C5906" i="3"/>
  <c r="C5908" i="3"/>
  <c r="C5910" i="3"/>
  <c r="C5912" i="3"/>
  <c r="C5914" i="3"/>
  <c r="C5916" i="3"/>
  <c r="C5918" i="3"/>
  <c r="C5920" i="3"/>
  <c r="C5922" i="3"/>
  <c r="C5924" i="3"/>
  <c r="C5926" i="3"/>
  <c r="C5928" i="3"/>
  <c r="C5930" i="3"/>
  <c r="C5932" i="3"/>
  <c r="C5934" i="3"/>
  <c r="C5936" i="3"/>
  <c r="C5938" i="3"/>
  <c r="C5940" i="3"/>
  <c r="C5942" i="3"/>
  <c r="C5944" i="3"/>
  <c r="C5946" i="3"/>
  <c r="C5948" i="3"/>
  <c r="C5950" i="3"/>
  <c r="C5952" i="3"/>
  <c r="C5954" i="3"/>
  <c r="C5956" i="3"/>
  <c r="C5958" i="3"/>
  <c r="C5960" i="3"/>
  <c r="C5962" i="3"/>
  <c r="C5964" i="3"/>
  <c r="C5966" i="3"/>
  <c r="C5968" i="3"/>
  <c r="C5970" i="3"/>
  <c r="C5972" i="3"/>
  <c r="C5974" i="3"/>
  <c r="C5976" i="3"/>
  <c r="C5978" i="3"/>
  <c r="C5980" i="3"/>
  <c r="C5982" i="3"/>
  <c r="C5984" i="3"/>
  <c r="C5986" i="3"/>
  <c r="C5988" i="3"/>
  <c r="C5990" i="3"/>
  <c r="C5992" i="3"/>
  <c r="C5994" i="3"/>
  <c r="C5996" i="3"/>
  <c r="C5998" i="3"/>
  <c r="C6000" i="3"/>
  <c r="C6002" i="3"/>
  <c r="C6005" i="3"/>
  <c r="C6007" i="3"/>
  <c r="C6009" i="3"/>
  <c r="C6011" i="3"/>
  <c r="C6013" i="3"/>
  <c r="C6015" i="3"/>
  <c r="C6017" i="3"/>
  <c r="C6019" i="3"/>
  <c r="C6021" i="3"/>
  <c r="C6023" i="3"/>
  <c r="C6025" i="3"/>
  <c r="C6027" i="3"/>
  <c r="C6029" i="3"/>
  <c r="C6031" i="3"/>
  <c r="C6033" i="3"/>
  <c r="C6035" i="3"/>
  <c r="C6037" i="3"/>
  <c r="C6039" i="3"/>
  <c r="C6041" i="3"/>
  <c r="C6043" i="3"/>
  <c r="C6045" i="3"/>
  <c r="C6047" i="3"/>
  <c r="C6049" i="3"/>
  <c r="C6051" i="3"/>
  <c r="C6053" i="3"/>
  <c r="C6055" i="3"/>
  <c r="C6057" i="3"/>
  <c r="C6059" i="3"/>
  <c r="C6061" i="3"/>
  <c r="C6063" i="3"/>
  <c r="C6065" i="3"/>
  <c r="C6067" i="3"/>
  <c r="C6069" i="3"/>
  <c r="C6071" i="3"/>
  <c r="C6073" i="3"/>
  <c r="C6075" i="3"/>
  <c r="C6077" i="3"/>
  <c r="C6079" i="3"/>
  <c r="C6081" i="3"/>
  <c r="C6083" i="3"/>
  <c r="C6085" i="3"/>
  <c r="C6087" i="3"/>
  <c r="C6089" i="3"/>
  <c r="C6091" i="3"/>
  <c r="C6093" i="3"/>
  <c r="C6095" i="3"/>
  <c r="C6097" i="3"/>
  <c r="C6099" i="3"/>
  <c r="C6101" i="3"/>
  <c r="C6103" i="3"/>
  <c r="C6105" i="3"/>
  <c r="C6107" i="3"/>
  <c r="C6109" i="3"/>
  <c r="C6111" i="3"/>
  <c r="C6113" i="3"/>
  <c r="C6115" i="3"/>
  <c r="C6117" i="3"/>
  <c r="C6119" i="3"/>
  <c r="C6121" i="3"/>
  <c r="C6123" i="3"/>
  <c r="C6125" i="3"/>
  <c r="C6127" i="3"/>
  <c r="C6129" i="3"/>
  <c r="C6131" i="3"/>
  <c r="C6133" i="3"/>
  <c r="C6135" i="3"/>
  <c r="C6137" i="3"/>
  <c r="C6139" i="3"/>
  <c r="C6141" i="3"/>
  <c r="C6143" i="3"/>
  <c r="C6145" i="3"/>
  <c r="C6147" i="3"/>
  <c r="C6149" i="3"/>
  <c r="C6151" i="3"/>
  <c r="C6153" i="3"/>
  <c r="C6155" i="3"/>
  <c r="C6157" i="3"/>
  <c r="C6159" i="3"/>
  <c r="C6161" i="3"/>
  <c r="C6163" i="3"/>
  <c r="C6165" i="3"/>
  <c r="C6167" i="3"/>
  <c r="C6169" i="3"/>
  <c r="C6171" i="3"/>
  <c r="C6173" i="3"/>
  <c r="C6175" i="3"/>
  <c r="C6177" i="3"/>
  <c r="C6179" i="3"/>
  <c r="C6181" i="3"/>
  <c r="C6183" i="3"/>
  <c r="C6185" i="3"/>
  <c r="C6187" i="3"/>
  <c r="C6189" i="3"/>
  <c r="C6191" i="3"/>
  <c r="C6193" i="3"/>
  <c r="C6195" i="3"/>
  <c r="C6197" i="3"/>
  <c r="C6199" i="3"/>
  <c r="C6201" i="3"/>
  <c r="C6203" i="3"/>
  <c r="C6205" i="3"/>
  <c r="C6207" i="3"/>
  <c r="C6209" i="3"/>
  <c r="C6211" i="3"/>
  <c r="C6213" i="3"/>
  <c r="C6215" i="3"/>
  <c r="C6217" i="3"/>
  <c r="C6219" i="3"/>
  <c r="C6221" i="3"/>
  <c r="C6223" i="3"/>
  <c r="C6225" i="3"/>
  <c r="C6227" i="3"/>
  <c r="C6229" i="3"/>
  <c r="C6231" i="3"/>
  <c r="C6233" i="3"/>
  <c r="C6235" i="3"/>
  <c r="C6237" i="3"/>
  <c r="C6239" i="3"/>
  <c r="C6241" i="3"/>
  <c r="C6243" i="3"/>
  <c r="C6245" i="3"/>
  <c r="C6247" i="3"/>
  <c r="C6249" i="3"/>
  <c r="C6251" i="3"/>
  <c r="C6253" i="3"/>
  <c r="C6255" i="3"/>
  <c r="C6257" i="3"/>
  <c r="C6259" i="3"/>
  <c r="C6261" i="3"/>
  <c r="C6263" i="3"/>
  <c r="C6265" i="3"/>
  <c r="C6267" i="3"/>
  <c r="C6269" i="3"/>
  <c r="C6271" i="3"/>
  <c r="C6273" i="3"/>
  <c r="C6275" i="3"/>
  <c r="C6277" i="3"/>
  <c r="C6279" i="3"/>
  <c r="C6281" i="3"/>
  <c r="C6283" i="3"/>
  <c r="C6285" i="3"/>
  <c r="C6287" i="3"/>
  <c r="C6289" i="3"/>
  <c r="C6291" i="3"/>
  <c r="C6293" i="3"/>
  <c r="C6295" i="3"/>
  <c r="C6297" i="3"/>
  <c r="C6299" i="3"/>
  <c r="C6301" i="3"/>
  <c r="C6303" i="3"/>
  <c r="C6305" i="3"/>
  <c r="C6307" i="3"/>
  <c r="C6309" i="3"/>
  <c r="C6311" i="3"/>
  <c r="C6313" i="3"/>
  <c r="C6315" i="3"/>
  <c r="C6317" i="3"/>
  <c r="C6319" i="3"/>
  <c r="C6321" i="3"/>
  <c r="C6323" i="3"/>
  <c r="C6325" i="3"/>
  <c r="C6327" i="3"/>
  <c r="C6329" i="3"/>
  <c r="C6331" i="3"/>
  <c r="C6333" i="3"/>
  <c r="C6335" i="3"/>
  <c r="C6337" i="3"/>
  <c r="C6339" i="3"/>
  <c r="C6341" i="3"/>
  <c r="C6343" i="3"/>
  <c r="C6345" i="3"/>
  <c r="C6347" i="3"/>
  <c r="C6349" i="3"/>
  <c r="C6351" i="3"/>
  <c r="C6353" i="3"/>
  <c r="C6355" i="3"/>
  <c r="C6357" i="3"/>
  <c r="C6359" i="3"/>
  <c r="C6361" i="3"/>
  <c r="C6363" i="3"/>
  <c r="C6365" i="3"/>
  <c r="C6367" i="3"/>
  <c r="C6369" i="3"/>
  <c r="C6371" i="3"/>
  <c r="C6373" i="3"/>
  <c r="C6375" i="3"/>
  <c r="C6377" i="3"/>
  <c r="C6379" i="3"/>
  <c r="C6381" i="3"/>
  <c r="C6383" i="3"/>
  <c r="C6385" i="3"/>
  <c r="C6387" i="3"/>
  <c r="C6389" i="3"/>
  <c r="C6391" i="3"/>
  <c r="C6393" i="3"/>
  <c r="C6395" i="3"/>
  <c r="C6397" i="3"/>
  <c r="C6399" i="3"/>
  <c r="C6401" i="3"/>
  <c r="C6403" i="3"/>
  <c r="C6405" i="3"/>
  <c r="C6407" i="3"/>
  <c r="C6409" i="3"/>
  <c r="C6411" i="3"/>
  <c r="C6413" i="3"/>
  <c r="C6415" i="3"/>
  <c r="C6417" i="3"/>
  <c r="C6419" i="3"/>
  <c r="C6421" i="3"/>
  <c r="C6423" i="3"/>
  <c r="C6425" i="3"/>
  <c r="C6427" i="3"/>
  <c r="C6429" i="3"/>
  <c r="C6431" i="3"/>
  <c r="C6433" i="3"/>
  <c r="C6435" i="3"/>
  <c r="C6437" i="3"/>
  <c r="C6439" i="3"/>
  <c r="C6441" i="3"/>
  <c r="C6443" i="3"/>
  <c r="C6445" i="3"/>
  <c r="C6447" i="3"/>
  <c r="C6449" i="3"/>
  <c r="C6451" i="3"/>
  <c r="C6453" i="3"/>
  <c r="C6455" i="3"/>
  <c r="C6457" i="3"/>
  <c r="C6459" i="3"/>
  <c r="C6461" i="3"/>
  <c r="C6463" i="3"/>
  <c r="C6465" i="3"/>
  <c r="C6467" i="3"/>
  <c r="C6469" i="3"/>
  <c r="C6471" i="3"/>
  <c r="C6473" i="3"/>
  <c r="C6475" i="3"/>
  <c r="C6477" i="3"/>
  <c r="C6479" i="3"/>
  <c r="C6481" i="3"/>
  <c r="C6483" i="3"/>
  <c r="C6485" i="3"/>
  <c r="C6487" i="3"/>
  <c r="C6489" i="3"/>
  <c r="C6491" i="3"/>
  <c r="C6493" i="3"/>
  <c r="C6495" i="3"/>
  <c r="C6497" i="3"/>
  <c r="C6499" i="3"/>
  <c r="C6501" i="3"/>
  <c r="C6503" i="3"/>
  <c r="C6505" i="3"/>
  <c r="C6507" i="3"/>
  <c r="C6509" i="3"/>
  <c r="C6511" i="3"/>
  <c r="C6513" i="3"/>
  <c r="C6515" i="3"/>
  <c r="C6517" i="3"/>
  <c r="C6519" i="3"/>
  <c r="C6521" i="3"/>
  <c r="C6523" i="3"/>
  <c r="C6525" i="3"/>
  <c r="C6527" i="3"/>
  <c r="C6529" i="3"/>
  <c r="C6531" i="3"/>
  <c r="C6533" i="3"/>
  <c r="C6535" i="3"/>
  <c r="C6537" i="3"/>
  <c r="C6539" i="3"/>
  <c r="C6541" i="3"/>
  <c r="C6543" i="3"/>
  <c r="C6545" i="3"/>
  <c r="C6547" i="3"/>
  <c r="C6549" i="3"/>
  <c r="C6551" i="3"/>
  <c r="C6553" i="3"/>
  <c r="C6555" i="3"/>
  <c r="C6557" i="3"/>
  <c r="C6559" i="3"/>
  <c r="C6561" i="3"/>
  <c r="C6563" i="3"/>
  <c r="C6565" i="3"/>
  <c r="C6567" i="3"/>
  <c r="C6569" i="3"/>
  <c r="C6571" i="3"/>
  <c r="C6573" i="3"/>
  <c r="C6575" i="3"/>
  <c r="C6577" i="3"/>
  <c r="C6579" i="3"/>
  <c r="C6581" i="3"/>
  <c r="C6583" i="3"/>
  <c r="C6585" i="3"/>
  <c r="C6587" i="3"/>
  <c r="C6589" i="3"/>
  <c r="C6591" i="3"/>
  <c r="C6593" i="3"/>
  <c r="C6595" i="3"/>
  <c r="C6597" i="3"/>
  <c r="C6599" i="3"/>
  <c r="C6601" i="3"/>
  <c r="C6603" i="3"/>
  <c r="C6605" i="3"/>
  <c r="C6607" i="3"/>
  <c r="C6609" i="3"/>
  <c r="C6611" i="3"/>
  <c r="C6613" i="3"/>
  <c r="C6615" i="3"/>
  <c r="C6617" i="3"/>
  <c r="C6619" i="3"/>
  <c r="C6621" i="3"/>
  <c r="C6623" i="3"/>
  <c r="C6625" i="3"/>
  <c r="C6627" i="3"/>
  <c r="C6629" i="3"/>
  <c r="C6630" i="3"/>
  <c r="C6632" i="3"/>
  <c r="C6635" i="3"/>
  <c r="C6637" i="3"/>
  <c r="C6638" i="3"/>
  <c r="C6641" i="3"/>
  <c r="C6643" i="3"/>
  <c r="C6644" i="3"/>
  <c r="C6647" i="3"/>
  <c r="C6649" i="3"/>
  <c r="C6650" i="3"/>
  <c r="C6652" i="3"/>
  <c r="C6655" i="3"/>
  <c r="C6657" i="3"/>
  <c r="C6658" i="3"/>
  <c r="C6661" i="3"/>
  <c r="C6663" i="3"/>
  <c r="C6665" i="3"/>
  <c r="C6666" i="3"/>
  <c r="C6669" i="3"/>
  <c r="C6670" i="3"/>
  <c r="C6673" i="3"/>
  <c r="C6675" i="3"/>
  <c r="C6676" i="3"/>
  <c r="C6679" i="3"/>
  <c r="C6682" i="3"/>
  <c r="C6683" i="3"/>
  <c r="C6685" i="3"/>
  <c r="C6687" i="3"/>
  <c r="C6688" i="3"/>
  <c r="C6691" i="3"/>
  <c r="C6694" i="3"/>
  <c r="C6697" i="3"/>
  <c r="C6699" i="3"/>
  <c r="C6700" i="3"/>
  <c r="C6703" i="3"/>
  <c r="C6704" i="3"/>
  <c r="C6706" i="3"/>
  <c r="C6709" i="3"/>
  <c r="C6712" i="3"/>
  <c r="C6715" i="3"/>
  <c r="C6718" i="3"/>
  <c r="C6719" i="3"/>
  <c r="C6721" i="3"/>
  <c r="C6722" i="3"/>
  <c r="C6725" i="3"/>
  <c r="C6727" i="3"/>
  <c r="C6728" i="3"/>
  <c r="C6730" i="3"/>
  <c r="C6731" i="3"/>
  <c r="C6734" i="3"/>
  <c r="C6736" i="3"/>
  <c r="C6737" i="3"/>
  <c r="C6740" i="3"/>
  <c r="C6741" i="3"/>
  <c r="C6743" i="3"/>
  <c r="C6744" i="3"/>
  <c r="C6747" i="3"/>
  <c r="C6749" i="3"/>
  <c r="C6750" i="3"/>
  <c r="C6752" i="3"/>
  <c r="C6753" i="3"/>
  <c r="C6756" i="3"/>
  <c r="C6758" i="3"/>
  <c r="C6759" i="3"/>
  <c r="C6762" i="3"/>
  <c r="C6765" i="3"/>
  <c r="C6768" i="3"/>
  <c r="C6769" i="3"/>
  <c r="C6772" i="3"/>
  <c r="C6773" i="3"/>
  <c r="C6776" i="3"/>
  <c r="C6777" i="3"/>
  <c r="C6780" i="3"/>
  <c r="C6781" i="3"/>
  <c r="C6783" i="3"/>
  <c r="C6784" i="3"/>
  <c r="C6787" i="3"/>
  <c r="C6788" i="3"/>
  <c r="C6790" i="3"/>
  <c r="C6791" i="3"/>
  <c r="C6794" i="3"/>
  <c r="C6795" i="3"/>
  <c r="C6798" i="3"/>
  <c r="C6799" i="3"/>
  <c r="C6802" i="3"/>
  <c r="C6803" i="3"/>
  <c r="C6806" i="3"/>
  <c r="C6809" i="3"/>
  <c r="C6812" i="3"/>
  <c r="C6813" i="3"/>
  <c r="C6815" i="3"/>
  <c r="C6816" i="3"/>
  <c r="C6818" i="3"/>
  <c r="C6820" i="3"/>
  <c r="C6821" i="3"/>
  <c r="C6824" i="3"/>
  <c r="C6827" i="3"/>
  <c r="C6828" i="3"/>
  <c r="C6831" i="3"/>
  <c r="C6834" i="3"/>
  <c r="C6835" i="3"/>
  <c r="C6838" i="3"/>
  <c r="C6839" i="3"/>
  <c r="C6841" i="3"/>
  <c r="C6843" i="3"/>
  <c r="C6844" i="3"/>
  <c r="C6847" i="3"/>
  <c r="C6850" i="3"/>
  <c r="C6853" i="3"/>
  <c r="C6856" i="3"/>
  <c r="C6857" i="3"/>
  <c r="C6859" i="3"/>
  <c r="C6860" i="3"/>
  <c r="C6862" i="3"/>
  <c r="C6863" i="3"/>
  <c r="C6866" i="3"/>
  <c r="C6869" i="3"/>
  <c r="C6872" i="3"/>
  <c r="C6873" i="3"/>
  <c r="C6876" i="3"/>
  <c r="C6877" i="3"/>
  <c r="C6879" i="3"/>
  <c r="C6881" i="3"/>
  <c r="C6882" i="3"/>
  <c r="C6885" i="3"/>
  <c r="C6887" i="3"/>
  <c r="C6889" i="3"/>
  <c r="C6890" i="3"/>
  <c r="C6893" i="3"/>
  <c r="C6895" i="3"/>
  <c r="C6897" i="3"/>
  <c r="C6898" i="3"/>
  <c r="C6901" i="3"/>
  <c r="C6903" i="3"/>
  <c r="C6905" i="3"/>
  <c r="C6906" i="3"/>
  <c r="C6909" i="3"/>
  <c r="C6911" i="3"/>
  <c r="C6914" i="3"/>
  <c r="C6915" i="3"/>
  <c r="C6918" i="3"/>
  <c r="C6919" i="3"/>
  <c r="C6922" i="3"/>
  <c r="C6924" i="3"/>
  <c r="C6927" i="3"/>
  <c r="C6928" i="3"/>
  <c r="C6930" i="3"/>
  <c r="C6931" i="3"/>
  <c r="C6933" i="3"/>
  <c r="C6934" i="3"/>
  <c r="C6936" i="3"/>
  <c r="C6937" i="3"/>
  <c r="C6939" i="3"/>
  <c r="C6940" i="3"/>
  <c r="C6942" i="3"/>
  <c r="C6943" i="3"/>
  <c r="C6946" i="3"/>
  <c r="C6947" i="3"/>
  <c r="C6950" i="3"/>
  <c r="C6952" i="3"/>
  <c r="C6953" i="3"/>
  <c r="C6956" i="3"/>
  <c r="C6959" i="3"/>
  <c r="C6962" i="3"/>
  <c r="C6965" i="3"/>
  <c r="C6967" i="3"/>
  <c r="C6968" i="3"/>
  <c r="C6971" i="3"/>
  <c r="C6974" i="3"/>
  <c r="C6977" i="3"/>
  <c r="C6980" i="3"/>
  <c r="C6981" i="3"/>
  <c r="C6983" i="3"/>
  <c r="C6986" i="3"/>
  <c r="C6987" i="3"/>
  <c r="C6989" i="3"/>
  <c r="C6992" i="3"/>
  <c r="C6993" i="3"/>
  <c r="C6996" i="3"/>
  <c r="C6997" i="3"/>
  <c r="C7000" i="3"/>
  <c r="C7002" i="3"/>
  <c r="C7005" i="3"/>
  <c r="C7006" i="3"/>
  <c r="C7009" i="3"/>
  <c r="C7012" i="3"/>
  <c r="C7013" i="3"/>
  <c r="C7016" i="3"/>
  <c r="C7018" i="3"/>
  <c r="C7019" i="3"/>
  <c r="C7021" i="3"/>
  <c r="C7024" i="3"/>
  <c r="C7025" i="3"/>
  <c r="C7027" i="3"/>
  <c r="C7029" i="3"/>
  <c r="C7030" i="3"/>
  <c r="C7033" i="3"/>
  <c r="C7036" i="3"/>
  <c r="C7037" i="3"/>
  <c r="C7039" i="3"/>
  <c r="C7041" i="3"/>
  <c r="C7042" i="3"/>
  <c r="C7045" i="3"/>
  <c r="C7048" i="3"/>
  <c r="C7050" i="3"/>
  <c r="C7051" i="3"/>
  <c r="C7054" i="3"/>
  <c r="C7057" i="3"/>
  <c r="C7060" i="3"/>
  <c r="C7061" i="3"/>
  <c r="C7063" i="3"/>
  <c r="C7065" i="3"/>
  <c r="C7066" i="3"/>
  <c r="C7068" i="3"/>
  <c r="C7071" i="3"/>
  <c r="C7072" i="3"/>
  <c r="C7074" i="3"/>
  <c r="C7075" i="3"/>
  <c r="C7078" i="3"/>
  <c r="C7081" i="3"/>
  <c r="C7084" i="3"/>
  <c r="C7085" i="3"/>
  <c r="C7088" i="3"/>
  <c r="C7089" i="3"/>
  <c r="C7091" i="3"/>
  <c r="C7092" i="3"/>
  <c r="C7094" i="3"/>
  <c r="C7097" i="3"/>
  <c r="C7098" i="3"/>
  <c r="C7100" i="3"/>
  <c r="C7102" i="3"/>
  <c r="C7103" i="3"/>
  <c r="C7106" i="3"/>
  <c r="C7107" i="3"/>
  <c r="C7110" i="3"/>
  <c r="C7112" i="3"/>
  <c r="C7115" i="3"/>
  <c r="C7117" i="3"/>
  <c r="C7118" i="3"/>
  <c r="C7121" i="3"/>
  <c r="C7124" i="3"/>
  <c r="C7125" i="3"/>
  <c r="C7128" i="3"/>
  <c r="C7129" i="3"/>
  <c r="C7131" i="3"/>
  <c r="C7133" i="3"/>
  <c r="C7136" i="3"/>
  <c r="C7137" i="3"/>
  <c r="C7140" i="3"/>
  <c r="C7141" i="3"/>
  <c r="C7143" i="3"/>
  <c r="C7144" i="3"/>
  <c r="C7146" i="3"/>
  <c r="C7147" i="3"/>
  <c r="C7149" i="3"/>
  <c r="C7150" i="3"/>
  <c r="C7153" i="3"/>
  <c r="C7155" i="3"/>
  <c r="C7156" i="3"/>
  <c r="C7159" i="3"/>
  <c r="C7161" i="3"/>
  <c r="C7163" i="3"/>
  <c r="C7164" i="3"/>
  <c r="C7166" i="3"/>
  <c r="C7169" i="3"/>
  <c r="C7170" i="3"/>
  <c r="C7173" i="3"/>
  <c r="C7174" i="3"/>
  <c r="C7177" i="3"/>
  <c r="C7178" i="3"/>
  <c r="C7181" i="3"/>
  <c r="C7182" i="3"/>
  <c r="C7185" i="3"/>
  <c r="C7187" i="3"/>
  <c r="C7189" i="3"/>
  <c r="C7190" i="3"/>
  <c r="C7193" i="3"/>
  <c r="C7194" i="3"/>
  <c r="C7196" i="3"/>
  <c r="C7197" i="3"/>
  <c r="C7200" i="3"/>
  <c r="C7201" i="3"/>
  <c r="C7203" i="3"/>
  <c r="C7204" i="3"/>
  <c r="C7206" i="3"/>
  <c r="C7209" i="3"/>
  <c r="C7210" i="3"/>
  <c r="C7212" i="3"/>
  <c r="C7214" i="3"/>
  <c r="C7215" i="3"/>
  <c r="C7218" i="3"/>
  <c r="C7221" i="3"/>
  <c r="C7224" i="3"/>
  <c r="C7225" i="3"/>
  <c r="C7227" i="3"/>
  <c r="C7228" i="3"/>
  <c r="C7230" i="3"/>
  <c r="C7231" i="3"/>
  <c r="C7234" i="3"/>
  <c r="C7235" i="3"/>
  <c r="C7238" i="3"/>
  <c r="C7240" i="3"/>
  <c r="C7243" i="3"/>
  <c r="C7245" i="3"/>
  <c r="C7246" i="3"/>
  <c r="C7249" i="3"/>
  <c r="C7251" i="3"/>
  <c r="C7252" i="3"/>
  <c r="C7255" i="3"/>
  <c r="C7256" i="3"/>
  <c r="C7258" i="3"/>
  <c r="C7259" i="3"/>
  <c r="C7262" i="3"/>
  <c r="C7264" i="3"/>
  <c r="C7267" i="3"/>
  <c r="C7269" i="3"/>
  <c r="C7272" i="3"/>
  <c r="C7273" i="3"/>
  <c r="C7275" i="3"/>
  <c r="C7276" i="3"/>
  <c r="C7279" i="3"/>
  <c r="C7282" i="3"/>
  <c r="C7283" i="3"/>
  <c r="C7286" i="3"/>
  <c r="C7287" i="3"/>
  <c r="C7290" i="3"/>
  <c r="C7291" i="3"/>
  <c r="C7294" i="3"/>
  <c r="C7295" i="3"/>
  <c r="C7297" i="3"/>
  <c r="C7299" i="3"/>
  <c r="C7301" i="3"/>
  <c r="C7304" i="3"/>
  <c r="C7305" i="3"/>
  <c r="C7308" i="3"/>
  <c r="C7311" i="3"/>
  <c r="C7312" i="3"/>
  <c r="C7314" i="3"/>
  <c r="C7317" i="3"/>
  <c r="C7320" i="3"/>
  <c r="C7322" i="3"/>
  <c r="C7323" i="3"/>
  <c r="C7326" i="3"/>
  <c r="C7327" i="3"/>
  <c r="C7330" i="3"/>
  <c r="C7333" i="3"/>
  <c r="C7335" i="3"/>
  <c r="C7336" i="3"/>
  <c r="C7338" i="3"/>
  <c r="C7340" i="3"/>
  <c r="C7341" i="3"/>
  <c r="C7343" i="3"/>
  <c r="C7345" i="3"/>
  <c r="C7346" i="3"/>
  <c r="C7348" i="3"/>
  <c r="C7351" i="3"/>
  <c r="C7352" i="3"/>
  <c r="C7354" i="3"/>
  <c r="C7356" i="3"/>
  <c r="C7359" i="3"/>
  <c r="C7360" i="3"/>
  <c r="C7362" i="3"/>
  <c r="C7365" i="3"/>
  <c r="C7366" i="3"/>
  <c r="C7368" i="3"/>
  <c r="C7371" i="3"/>
  <c r="C7374" i="3"/>
  <c r="C7375" i="3"/>
  <c r="C7378" i="3"/>
  <c r="C7381" i="3"/>
  <c r="C7384" i="3"/>
  <c r="C7386" i="3"/>
  <c r="C7387" i="3"/>
  <c r="C7390" i="3"/>
  <c r="C7392" i="3"/>
  <c r="C7395" i="3"/>
  <c r="C7398" i="3"/>
  <c r="C7400" i="3"/>
  <c r="C7403" i="3"/>
  <c r="C7406" i="3"/>
  <c r="C7409" i="3"/>
  <c r="C7416" i="3"/>
  <c r="C7419" i="3"/>
  <c r="C7422" i="3"/>
  <c r="C7427" i="3"/>
  <c r="C7430" i="3"/>
  <c r="C7433" i="3"/>
  <c r="C7440" i="3"/>
  <c r="C7443" i="3"/>
  <c r="C7446" i="3"/>
  <c r="C7451" i="3"/>
  <c r="C7455" i="3"/>
  <c r="C7462" i="3"/>
  <c r="C7467" i="3"/>
  <c r="C7471" i="3"/>
  <c r="C7474" i="3"/>
  <c r="C7480" i="3"/>
  <c r="C7483" i="3"/>
  <c r="C7486" i="3"/>
  <c r="C7491" i="3"/>
  <c r="C7495" i="3"/>
  <c r="C7498" i="3"/>
  <c r="C7501" i="3"/>
  <c r="C7504" i="3"/>
  <c r="C7507" i="3"/>
  <c r="C7510" i="3"/>
  <c r="C7515" i="3"/>
  <c r="C7518" i="3"/>
  <c r="C7521" i="3"/>
  <c r="C7525" i="3"/>
  <c r="C7528" i="3"/>
  <c r="C7531" i="3"/>
  <c r="C7534" i="3"/>
  <c r="C7538" i="3"/>
  <c r="C7543" i="3"/>
  <c r="C7549" i="3"/>
  <c r="C7554" i="3"/>
  <c r="C7559" i="3"/>
  <c r="C7562" i="3"/>
  <c r="C7565" i="3"/>
  <c r="C7568" i="3"/>
  <c r="C7571" i="3"/>
  <c r="C7574" i="3"/>
  <c r="C7579" i="3"/>
  <c r="C7582" i="3"/>
  <c r="C7587" i="3"/>
  <c r="C7591" i="3"/>
  <c r="C7594" i="3"/>
  <c r="C7599" i="3"/>
  <c r="C7604" i="3"/>
  <c r="C7605" i="3"/>
  <c r="C7607" i="3"/>
  <c r="C7609" i="3"/>
  <c r="C7610" i="3"/>
  <c r="C7613" i="3"/>
  <c r="C7614" i="3"/>
  <c r="C7617" i="3"/>
  <c r="C7618" i="3"/>
  <c r="C7620" i="3"/>
  <c r="C7623" i="3"/>
  <c r="C7624" i="3"/>
  <c r="C7626" i="3"/>
  <c r="C7627" i="3"/>
  <c r="C7630" i="3"/>
  <c r="C7632" i="3"/>
  <c r="C7635" i="3"/>
  <c r="C7637" i="3"/>
  <c r="C7639" i="3"/>
  <c r="C7640" i="3"/>
  <c r="C7642" i="3"/>
  <c r="C7643" i="3"/>
  <c r="C7645" i="3"/>
  <c r="C7648" i="3"/>
  <c r="C7649" i="3"/>
  <c r="C7651" i="3"/>
  <c r="C7652" i="3"/>
  <c r="C7654" i="3"/>
  <c r="C7655" i="3"/>
  <c r="C7658" i="3"/>
  <c r="C7659" i="3"/>
  <c r="C7661" i="3"/>
  <c r="C7664" i="3"/>
  <c r="C7665" i="3"/>
  <c r="C7668" i="3"/>
  <c r="C7669" i="3"/>
  <c r="C7672" i="3"/>
  <c r="C7674" i="3"/>
  <c r="C7676" i="3"/>
  <c r="C7677" i="3"/>
  <c r="C7679" i="3"/>
  <c r="C7681" i="3"/>
  <c r="C7682" i="3"/>
  <c r="C7684" i="3"/>
  <c r="C7687" i="3"/>
  <c r="C7688" i="3"/>
  <c r="C7690" i="3"/>
  <c r="C7691" i="3"/>
  <c r="C7693" i="3"/>
  <c r="C7694" i="3"/>
  <c r="C7697" i="3"/>
  <c r="C7700" i="3"/>
  <c r="C7701" i="3"/>
  <c r="C7704" i="3"/>
  <c r="C7705" i="3"/>
  <c r="C7708" i="3"/>
  <c r="C7709" i="3"/>
  <c r="C7711" i="3"/>
  <c r="C7713" i="3"/>
  <c r="C7714" i="3"/>
  <c r="C7716" i="3"/>
  <c r="C7719" i="3"/>
  <c r="C7720" i="3"/>
  <c r="C7723" i="3"/>
  <c r="C7725" i="3"/>
  <c r="C7726" i="3"/>
  <c r="C7729" i="3"/>
  <c r="C7731" i="3"/>
  <c r="C7734" i="3"/>
  <c r="C7736" i="3"/>
  <c r="C7739" i="3"/>
  <c r="C7740" i="3"/>
  <c r="C7742" i="3"/>
  <c r="C7743" i="3"/>
  <c r="C7746" i="3"/>
  <c r="C7749" i="3"/>
  <c r="C7752" i="3"/>
  <c r="C7755" i="3"/>
  <c r="C7757" i="3"/>
  <c r="C7758" i="3"/>
  <c r="C7761" i="3"/>
  <c r="C7763" i="3"/>
  <c r="C7765" i="3"/>
  <c r="C7768" i="3"/>
  <c r="C7769" i="3"/>
  <c r="C7772" i="3"/>
  <c r="C7773" i="3"/>
  <c r="C7776" i="3"/>
  <c r="C7779" i="3"/>
  <c r="C7782" i="3"/>
  <c r="C7785" i="3"/>
  <c r="C7788" i="3"/>
  <c r="C7791" i="3"/>
  <c r="C7794" i="3"/>
  <c r="C7797" i="3"/>
  <c r="C7800" i="3"/>
  <c r="C7803" i="3"/>
  <c r="C7806" i="3"/>
  <c r="C7809" i="3"/>
  <c r="C7812" i="3"/>
  <c r="C7815" i="3"/>
  <c r="C7818" i="3"/>
  <c r="C7821" i="3"/>
  <c r="C7824" i="3"/>
  <c r="C7827" i="3"/>
  <c r="C7830" i="3"/>
  <c r="C7833" i="3"/>
  <c r="C7836" i="3"/>
  <c r="C7839" i="3"/>
  <c r="C7842" i="3"/>
  <c r="C7845" i="3"/>
  <c r="C7848" i="3"/>
  <c r="C7851" i="3"/>
  <c r="C7854" i="3"/>
  <c r="C7857" i="3"/>
  <c r="C7860" i="3"/>
  <c r="C7869" i="3"/>
  <c r="C7872" i="3"/>
  <c r="C7875" i="3"/>
  <c r="C7878" i="3"/>
  <c r="C7881" i="3"/>
  <c r="C7884" i="3"/>
  <c r="C7887" i="3"/>
  <c r="C7890" i="3"/>
  <c r="C7893" i="3"/>
  <c r="C7896" i="3"/>
  <c r="C7899" i="3"/>
  <c r="C7902" i="3"/>
  <c r="C7905" i="3"/>
  <c r="C7908" i="3"/>
  <c r="C7911" i="3"/>
  <c r="C7914" i="3"/>
  <c r="C7917" i="3"/>
  <c r="C7920" i="3"/>
  <c r="C7923" i="3"/>
  <c r="C7926" i="3"/>
  <c r="C7929" i="3"/>
  <c r="C7932" i="3"/>
  <c r="C7935" i="3"/>
  <c r="C7938" i="3"/>
  <c r="C7941" i="3"/>
  <c r="C7944" i="3"/>
  <c r="C7960" i="3"/>
  <c r="C7969" i="3"/>
  <c r="C7981" i="3"/>
  <c r="C8000" i="3"/>
  <c r="C8004" i="3"/>
  <c r="C8007" i="3"/>
  <c r="C8011" i="3"/>
  <c r="C8014" i="3"/>
  <c r="C8017" i="3"/>
  <c r="C8024" i="3"/>
  <c r="C8027" i="3"/>
  <c r="C8029" i="3"/>
  <c r="C8033" i="3"/>
  <c r="C8036" i="3"/>
  <c r="C8039" i="3"/>
  <c r="C8045" i="3"/>
  <c r="C8049" i="3"/>
  <c r="C8053" i="3"/>
  <c r="C8055" i="3"/>
  <c r="C8058" i="3"/>
  <c r="C8060" i="3"/>
  <c r="C8063" i="3"/>
  <c r="C8067" i="3"/>
  <c r="C8077" i="3"/>
  <c r="C8080" i="3"/>
  <c r="C8084" i="3"/>
  <c r="C8092" i="3"/>
  <c r="C8098" i="3"/>
  <c r="C8101" i="3"/>
  <c r="C8104" i="3"/>
  <c r="C8107" i="3"/>
  <c r="C8110" i="3"/>
  <c r="C8113" i="3"/>
  <c r="C8120" i="3"/>
  <c r="C8124" i="3"/>
  <c r="C8131" i="3"/>
  <c r="C8140" i="3"/>
  <c r="C8144" i="3"/>
  <c r="C8155" i="3"/>
  <c r="C8160" i="3"/>
  <c r="C8164" i="3"/>
  <c r="C8167" i="3"/>
  <c r="C8173" i="3"/>
  <c r="C8184" i="3"/>
  <c r="C8187" i="3"/>
  <c r="C8190" i="3"/>
  <c r="C8194" i="3"/>
  <c r="C8197" i="3"/>
  <c r="C8211" i="3"/>
  <c r="C8217" i="3"/>
  <c r="C8221" i="3"/>
  <c r="C8226" i="3"/>
  <c r="C8231" i="3"/>
  <c r="C8243" i="3"/>
  <c r="C8252" i="3"/>
  <c r="C8255" i="3"/>
  <c r="C8263" i="3"/>
  <c r="C8269" i="3"/>
  <c r="C8273" i="3"/>
  <c r="C8282" i="3"/>
  <c r="C8291" i="3"/>
  <c r="C8305" i="3"/>
  <c r="C8314" i="3"/>
  <c r="C8328" i="3"/>
  <c r="C8335" i="3"/>
  <c r="C8346" i="3"/>
  <c r="C8355" i="3"/>
  <c r="C8369" i="3"/>
  <c r="C8377" i="3"/>
  <c r="C8382" i="3"/>
  <c r="C8413" i="3"/>
  <c r="C8421" i="3"/>
  <c r="C8435" i="3"/>
  <c r="C8438" i="3"/>
  <c r="C8446" i="3"/>
  <c r="C8456" i="3"/>
  <c r="C8471" i="3"/>
  <c r="C8489" i="3"/>
  <c r="C8503" i="3"/>
  <c r="C8506" i="3"/>
  <c r="C8511" i="3"/>
  <c r="C8522" i="3"/>
  <c r="C8528" i="3"/>
  <c r="C8535" i="3"/>
  <c r="C8546" i="3"/>
  <c r="C8557" i="3"/>
  <c r="C8564" i="3"/>
  <c r="C8569" i="3"/>
  <c r="C8573" i="3"/>
  <c r="C8586" i="3"/>
  <c r="C8592" i="3"/>
  <c r="C8603" i="3"/>
  <c r="C8608" i="3"/>
  <c r="C8610" i="3"/>
  <c r="C8614" i="3"/>
  <c r="C8619" i="3"/>
  <c r="C8626" i="3"/>
  <c r="C8632" i="3"/>
  <c r="C8640" i="3"/>
  <c r="C8655" i="3"/>
  <c r="C8675" i="3"/>
  <c r="C8678" i="3"/>
  <c r="C8688" i="3"/>
  <c r="C8704" i="3"/>
  <c r="C8710" i="3"/>
  <c r="C8720" i="3"/>
  <c r="C8724" i="3"/>
  <c r="C8735" i="3"/>
  <c r="C8745" i="3"/>
  <c r="C8750" i="3"/>
  <c r="C8755" i="3"/>
  <c r="C8761" i="3"/>
  <c r="C8764" i="3"/>
  <c r="C8770" i="3"/>
  <c r="C8775" i="3"/>
  <c r="C8781" i="3"/>
  <c r="C8849" i="3"/>
  <c r="C8868" i="3"/>
  <c r="C8873" i="3"/>
  <c r="C8879" i="3"/>
  <c r="C8882" i="3"/>
  <c r="C8885" i="3"/>
  <c r="C8889" i="3"/>
  <c r="C8894" i="3"/>
  <c r="C8916" i="3"/>
  <c r="C8922" i="3"/>
  <c r="C8930" i="3"/>
  <c r="C8937" i="3"/>
  <c r="C8943" i="3"/>
  <c r="C8953" i="3"/>
  <c r="C8961" i="3"/>
  <c r="C8968" i="3"/>
  <c r="C8978" i="3"/>
  <c r="C8992" i="3"/>
  <c r="C8998" i="3"/>
  <c r="C9006" i="3"/>
  <c r="C9011" i="3"/>
  <c r="C9018" i="3"/>
  <c r="C9024" i="3"/>
  <c r="C9028" i="3"/>
  <c r="C9047" i="3"/>
  <c r="C9059" i="3"/>
  <c r="C9066" i="3"/>
  <c r="C9073" i="3"/>
  <c r="C9082" i="3"/>
  <c r="C9086" i="3"/>
  <c r="C9091" i="3"/>
  <c r="C9097" i="3"/>
  <c r="C9103" i="3"/>
  <c r="C9105" i="3"/>
  <c r="C9114" i="3"/>
  <c r="C9120" i="3"/>
  <c r="C9126" i="3"/>
  <c r="C9131" i="3"/>
  <c r="C9137" i="3"/>
  <c r="C9142" i="3"/>
  <c r="C9148" i="3"/>
  <c r="C9153" i="3"/>
  <c r="C9156" i="3"/>
  <c r="C9162" i="3"/>
  <c r="C9166" i="3"/>
  <c r="C9171" i="3"/>
  <c r="C9180" i="3"/>
  <c r="C9183" i="3"/>
  <c r="C9187" i="3"/>
  <c r="C9191" i="3"/>
  <c r="C9198" i="3"/>
  <c r="C9206" i="3"/>
  <c r="C9212" i="3"/>
  <c r="C9219" i="3"/>
  <c r="C9227" i="3"/>
  <c r="C9232" i="3"/>
  <c r="C9239" i="3"/>
  <c r="C9245" i="3"/>
  <c r="C9250" i="3"/>
  <c r="C9255" i="3"/>
  <c r="C9259" i="3"/>
  <c r="C9264" i="3"/>
  <c r="C9270" i="3"/>
  <c r="C9276" i="3"/>
  <c r="C9283" i="3"/>
  <c r="C9288" i="3"/>
  <c r="C9293" i="3"/>
  <c r="C9297" i="3"/>
  <c r="D3" i="3"/>
  <c r="D4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C3" i="3"/>
  <c r="C4" i="3"/>
  <c r="C5" i="3"/>
  <c r="C6" i="3"/>
  <c r="D4806" i="3"/>
  <c r="D4807" i="3"/>
  <c r="D4809" i="3"/>
  <c r="D4810" i="3"/>
  <c r="D4812" i="3"/>
  <c r="D4813" i="3"/>
  <c r="D4815" i="3"/>
  <c r="D4816" i="3"/>
  <c r="D4818" i="3"/>
  <c r="D4819" i="3"/>
  <c r="D4821" i="3"/>
  <c r="D4822" i="3"/>
  <c r="D4824" i="3"/>
  <c r="D4826" i="3"/>
  <c r="D4827" i="3"/>
  <c r="D4829" i="3"/>
  <c r="D4830" i="3"/>
  <c r="D4832" i="3"/>
  <c r="D4833" i="3"/>
  <c r="D4835" i="3"/>
  <c r="D4836" i="3"/>
  <c r="D4838" i="3"/>
  <c r="D4839" i="3"/>
  <c r="D4841" i="3"/>
  <c r="D4842" i="3"/>
  <c r="D4844" i="3"/>
  <c r="D4845" i="3"/>
  <c r="D4847" i="3"/>
  <c r="D4849" i="3"/>
  <c r="D4850" i="3"/>
  <c r="D4852" i="3"/>
  <c r="D4853" i="3"/>
  <c r="D4855" i="3"/>
  <c r="D4856" i="3"/>
  <c r="D4858" i="3"/>
  <c r="D4859" i="3"/>
  <c r="D4861" i="3"/>
  <c r="D4863" i="3"/>
  <c r="D4864" i="3"/>
  <c r="D4866" i="3"/>
  <c r="D4867" i="3"/>
  <c r="D4868" i="3"/>
  <c r="D4870" i="3"/>
  <c r="D4871" i="3"/>
  <c r="D4873" i="3"/>
  <c r="D4874" i="3"/>
  <c r="D4876" i="3"/>
  <c r="D4877" i="3"/>
  <c r="D4879" i="3"/>
  <c r="D4880" i="3"/>
  <c r="D4882" i="3"/>
  <c r="D4883" i="3"/>
  <c r="D4885" i="3"/>
  <c r="D4886" i="3"/>
  <c r="D4888" i="3"/>
  <c r="D4889" i="3"/>
  <c r="D4891" i="3"/>
  <c r="D4892" i="3"/>
  <c r="D4894" i="3"/>
  <c r="D4895" i="3"/>
  <c r="D4897" i="3"/>
  <c r="D4898" i="3"/>
  <c r="D4900" i="3"/>
  <c r="D4901" i="3"/>
  <c r="D4902" i="3"/>
  <c r="D4904" i="3"/>
  <c r="D4905" i="3"/>
  <c r="D4907" i="3"/>
  <c r="D4908" i="3"/>
  <c r="D4910" i="3"/>
  <c r="D4911" i="3"/>
  <c r="D4913" i="3"/>
  <c r="D4914" i="3"/>
  <c r="D4916" i="3"/>
  <c r="D4917" i="3"/>
  <c r="D4919" i="3"/>
  <c r="D4920" i="3"/>
  <c r="D4921" i="3"/>
  <c r="D4923" i="3"/>
  <c r="D4924" i="3"/>
  <c r="D4926" i="3"/>
  <c r="D4939" i="3"/>
  <c r="D5" i="3"/>
  <c r="D6" i="3"/>
  <c r="D7" i="3"/>
  <c r="D8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C6837" i="3"/>
  <c r="C6842" i="3"/>
  <c r="C6845" i="3"/>
  <c r="C6852" i="3"/>
  <c r="C6854" i="3"/>
  <c r="C6855" i="3"/>
  <c r="C6865" i="3"/>
  <c r="C6867" i="3"/>
  <c r="C6871" i="3"/>
  <c r="C6875" i="3"/>
  <c r="C6884" i="3"/>
  <c r="C6886" i="3"/>
  <c r="C6888" i="3"/>
  <c r="C6891" i="3"/>
  <c r="C6896" i="3"/>
  <c r="C6899" i="3"/>
  <c r="C6912" i="3"/>
  <c r="C6913" i="3"/>
  <c r="C6917" i="3"/>
  <c r="C6920" i="3"/>
  <c r="C6925" i="3"/>
  <c r="C6929" i="3"/>
  <c r="C6945" i="3"/>
  <c r="C6964" i="3"/>
  <c r="C6966" i="3"/>
  <c r="C6970" i="3"/>
  <c r="C6973" i="3"/>
  <c r="C6975" i="3"/>
  <c r="C6976" i="3"/>
  <c r="C6978" i="3"/>
  <c r="C6979" i="3"/>
  <c r="C6988" i="3"/>
  <c r="C6990" i="3"/>
  <c r="C6994" i="3"/>
  <c r="C6998" i="3"/>
  <c r="C6999" i="3"/>
  <c r="C7001" i="3"/>
  <c r="C7003" i="3"/>
  <c r="C7004" i="3"/>
  <c r="C7008" i="3"/>
  <c r="C7010" i="3"/>
  <c r="C7011" i="3"/>
  <c r="C7015" i="3"/>
  <c r="C7017" i="3"/>
  <c r="C7020" i="3"/>
  <c r="C7022" i="3"/>
  <c r="C7023" i="3"/>
  <c r="C7028" i="3"/>
  <c r="C7031" i="3"/>
  <c r="C7038" i="3"/>
  <c r="C7040" i="3"/>
  <c r="C7044" i="3"/>
  <c r="C7046" i="3"/>
  <c r="C7053" i="3"/>
  <c r="C7055" i="3"/>
  <c r="C7056" i="3"/>
  <c r="C7058" i="3"/>
  <c r="C7059" i="3"/>
  <c r="C7073" i="3"/>
  <c r="C7077" i="3"/>
  <c r="C7079" i="3"/>
  <c r="C7080" i="3"/>
  <c r="C7086" i="3"/>
  <c r="C7090" i="3"/>
  <c r="C7093" i="3"/>
  <c r="C7095" i="3"/>
  <c r="C7096" i="3"/>
  <c r="C7099" i="3"/>
  <c r="C7105" i="3"/>
  <c r="C7113" i="3"/>
  <c r="C7114" i="3"/>
  <c r="C7116" i="3"/>
  <c r="C7119" i="3"/>
  <c r="C7127" i="3"/>
  <c r="C7132" i="3"/>
  <c r="C7134" i="3"/>
  <c r="C7135" i="3"/>
  <c r="C7139" i="3"/>
  <c r="C7148" i="3"/>
  <c r="C7152" i="3"/>
  <c r="C7154" i="3"/>
  <c r="C7157" i="3"/>
  <c r="C7167" i="3"/>
  <c r="C7168" i="3"/>
  <c r="C7172" i="3"/>
  <c r="C7176" i="3"/>
  <c r="C7180" i="3"/>
  <c r="C7184" i="3"/>
  <c r="C7186" i="3"/>
  <c r="C7192" i="3"/>
  <c r="C7198" i="3"/>
  <c r="C7202" i="3"/>
  <c r="C7211" i="3"/>
  <c r="C7216" i="3"/>
  <c r="C7232" i="3"/>
  <c r="C7233" i="3"/>
  <c r="C7236" i="3"/>
  <c r="C7239" i="3"/>
  <c r="C7241" i="3"/>
  <c r="C7247" i="3"/>
  <c r="C7253" i="3"/>
  <c r="C7254" i="3"/>
  <c r="C7257" i="3"/>
  <c r="C7271" i="3"/>
  <c r="C7274" i="3"/>
  <c r="C7292" i="3"/>
  <c r="C7293" i="3"/>
  <c r="C7298" i="3"/>
  <c r="C7310" i="3"/>
  <c r="C7316" i="3"/>
  <c r="C7319" i="3"/>
  <c r="C7321" i="3"/>
  <c r="C7328" i="3"/>
  <c r="C7337" i="3"/>
  <c r="C7347" i="3"/>
  <c r="C7349" i="3"/>
  <c r="C7353" i="3"/>
  <c r="C7355" i="3"/>
  <c r="C7358" i="3"/>
  <c r="C7364" i="3"/>
  <c r="C7367" i="3"/>
  <c r="C7369" i="3"/>
  <c r="C7391" i="3"/>
  <c r="C7393" i="3"/>
  <c r="C7402" i="3"/>
  <c r="C7408" i="3"/>
  <c r="C7411" i="3"/>
  <c r="C7415" i="3"/>
  <c r="C7425" i="3"/>
  <c r="C7428" i="3"/>
  <c r="C7434" i="3"/>
  <c r="C7437" i="3"/>
  <c r="C7439" i="3"/>
  <c r="C7441" i="3"/>
  <c r="C7444" i="3"/>
  <c r="C7450" i="3"/>
  <c r="C7457" i="3"/>
  <c r="C7460" i="3"/>
  <c r="C7466" i="3"/>
  <c r="C7473" i="3"/>
  <c r="C7475" i="3"/>
  <c r="C7478" i="3"/>
  <c r="C7488" i="3"/>
  <c r="C7489" i="3"/>
  <c r="C7492" i="3"/>
  <c r="C7506" i="3"/>
  <c r="C7508" i="3"/>
  <c r="C7511" i="3"/>
  <c r="C7512" i="3"/>
  <c r="C7514" i="3"/>
  <c r="C7516" i="3"/>
  <c r="C7535" i="3"/>
  <c r="C7540" i="3"/>
  <c r="C7546" i="3"/>
  <c r="C7548" i="3"/>
  <c r="C7551" i="3"/>
  <c r="C7553" i="3"/>
  <c r="C7556" i="3"/>
  <c r="C7558" i="3"/>
  <c r="C7567" i="3"/>
  <c r="C7578" i="3"/>
  <c r="C7580" i="3"/>
  <c r="C7586" i="3"/>
  <c r="C7592" i="3"/>
  <c r="C7597" i="3"/>
  <c r="C7603" i="3"/>
  <c r="C7619" i="3"/>
  <c r="C7622" i="3"/>
  <c r="C7636" i="3"/>
  <c r="C7667" i="3"/>
  <c r="C7680" i="3"/>
  <c r="C7692" i="3"/>
  <c r="C7715" i="3"/>
  <c r="C7730" i="3"/>
  <c r="C7747" i="3"/>
  <c r="C7753" i="3"/>
  <c r="C7781" i="3"/>
  <c r="C7784" i="3"/>
  <c r="C7790" i="3"/>
  <c r="C7796" i="3"/>
  <c r="C7799" i="3"/>
  <c r="C7805" i="3"/>
  <c r="C7814" i="3"/>
  <c r="C7820" i="3"/>
  <c r="C7823" i="3"/>
  <c r="C7838" i="3"/>
  <c r="C7847" i="3"/>
  <c r="C7853" i="3"/>
  <c r="C7858" i="3"/>
  <c r="C7907" i="3"/>
  <c r="C7913" i="3"/>
  <c r="C7922" i="3"/>
  <c r="C7928" i="3"/>
  <c r="C7931" i="3"/>
  <c r="C7937" i="3"/>
  <c r="C7943" i="3"/>
  <c r="C7949" i="3"/>
  <c r="C7996" i="3"/>
  <c r="C7999" i="3"/>
  <c r="C8002" i="3"/>
  <c r="C8015" i="3"/>
  <c r="C8021" i="3"/>
  <c r="C8032" i="3"/>
  <c r="C8035" i="3"/>
  <c r="C8047" i="3"/>
  <c r="C8056" i="3"/>
  <c r="C8071" i="3"/>
  <c r="C8093" i="3"/>
  <c r="C8109" i="3"/>
  <c r="C8119" i="3"/>
  <c r="C8122" i="3"/>
  <c r="C8142" i="3"/>
  <c r="C8163" i="3"/>
  <c r="C8170" i="3"/>
  <c r="C8189" i="3"/>
  <c r="C8206" i="3"/>
  <c r="C8237" i="3"/>
  <c r="C8250" i="3"/>
  <c r="C8258" i="3"/>
  <c r="C8268" i="3"/>
  <c r="C8297" i="3"/>
  <c r="C8309" i="3"/>
  <c r="C8316" i="3"/>
  <c r="C8340" i="3"/>
  <c r="C8361" i="3"/>
  <c r="C8364" i="3"/>
  <c r="C8367" i="3"/>
  <c r="C8381" i="3"/>
  <c r="C8391" i="3"/>
  <c r="C8394" i="3"/>
  <c r="C8399" i="3"/>
  <c r="C8411" i="3"/>
  <c r="C8417" i="3"/>
  <c r="C8420" i="3"/>
  <c r="C8428" i="3"/>
  <c r="C8434" i="3"/>
  <c r="C8452" i="3"/>
  <c r="C8455" i="3"/>
  <c r="C8499" i="3"/>
  <c r="C8517" i="3"/>
  <c r="C8524" i="3"/>
  <c r="C8551" i="3"/>
  <c r="C8560" i="3"/>
  <c r="C8563" i="3"/>
  <c r="C8581" i="3"/>
  <c r="C8589" i="3"/>
  <c r="C8602" i="3"/>
  <c r="C8631" i="3"/>
  <c r="C8638" i="3"/>
  <c r="C8653" i="3"/>
  <c r="C8665" i="3"/>
  <c r="C8674" i="3"/>
  <c r="C8679" i="3"/>
  <c r="C8685" i="3"/>
  <c r="C8695" i="3"/>
  <c r="C8697" i="3"/>
  <c r="C8703" i="3"/>
  <c r="C8715" i="3"/>
  <c r="C8737" i="3"/>
  <c r="C8740" i="3"/>
  <c r="C8743" i="3"/>
  <c r="C8765" i="3"/>
  <c r="C8776" i="3"/>
  <c r="C8779" i="3"/>
  <c r="C8796" i="3"/>
  <c r="C8799" i="3"/>
  <c r="C8829" i="3"/>
  <c r="C8854" i="3"/>
  <c r="C8859" i="3"/>
  <c r="C8878" i="3"/>
  <c r="C8942" i="3"/>
  <c r="C8976" i="3"/>
  <c r="C9005" i="3"/>
  <c r="C9016" i="3"/>
  <c r="C9019" i="3"/>
  <c r="C9027" i="3"/>
  <c r="C9030" i="3"/>
  <c r="C9039" i="3"/>
  <c r="C9045" i="3"/>
  <c r="C9056" i="3"/>
  <c r="C9063" i="3"/>
  <c r="C9077" i="3"/>
  <c r="C9083" i="3"/>
  <c r="C9095" i="3"/>
  <c r="C9136" i="3"/>
  <c r="C9141" i="3"/>
  <c r="C9144" i="3"/>
  <c r="C9150" i="3"/>
  <c r="C9164" i="3"/>
  <c r="C9167" i="3"/>
  <c r="C9184" i="3"/>
  <c r="C9193" i="3"/>
  <c r="C9196" i="3"/>
  <c r="C9213" i="3"/>
  <c r="C9244" i="3"/>
  <c r="C9247" i="3"/>
  <c r="C9269" i="3"/>
  <c r="C9278" i="3"/>
  <c r="C9296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70" i="3"/>
  <c r="D3272" i="3"/>
  <c r="D3274" i="3"/>
  <c r="D3276" i="3"/>
  <c r="D3278" i="3"/>
  <c r="D3280" i="3"/>
  <c r="D3282" i="3"/>
  <c r="D3284" i="3"/>
  <c r="D3286" i="3"/>
  <c r="D3288" i="3"/>
  <c r="D3290" i="3"/>
  <c r="D3292" i="3"/>
  <c r="D3294" i="3"/>
  <c r="D3296" i="3"/>
  <c r="D3298" i="3"/>
  <c r="D3300" i="3"/>
  <c r="D3302" i="3"/>
  <c r="D3304" i="3"/>
  <c r="D3306" i="3"/>
  <c r="D3308" i="3"/>
  <c r="D3310" i="3"/>
  <c r="D3312" i="3"/>
  <c r="D3314" i="3"/>
  <c r="D3316" i="3"/>
  <c r="D3318" i="3"/>
  <c r="D3320" i="3"/>
  <c r="D3322" i="3"/>
  <c r="D3324" i="3"/>
  <c r="D3326" i="3"/>
  <c r="D3328" i="3"/>
  <c r="D3330" i="3"/>
  <c r="D3332" i="3"/>
  <c r="D3334" i="3"/>
  <c r="D3336" i="3"/>
  <c r="D3338" i="3"/>
  <c r="D3340" i="3"/>
  <c r="D3342" i="3"/>
  <c r="D3344" i="3"/>
  <c r="D3346" i="3"/>
  <c r="D3348" i="3"/>
  <c r="D3350" i="3"/>
  <c r="D3352" i="3"/>
  <c r="D3354" i="3"/>
  <c r="D3356" i="3"/>
  <c r="D3358" i="3"/>
  <c r="D3360" i="3"/>
  <c r="D3362" i="3"/>
  <c r="D3364" i="3"/>
  <c r="D3366" i="3"/>
  <c r="D3368" i="3"/>
  <c r="D3370" i="3"/>
  <c r="D3372" i="3"/>
  <c r="D3374" i="3"/>
  <c r="D3376" i="3"/>
  <c r="D3378" i="3"/>
  <c r="D3380" i="3"/>
  <c r="D3382" i="3"/>
  <c r="D3384" i="3"/>
  <c r="D3386" i="3"/>
  <c r="D3388" i="3"/>
  <c r="D3390" i="3"/>
  <c r="D3392" i="3"/>
  <c r="D3394" i="3"/>
  <c r="D3396" i="3"/>
  <c r="D3398" i="3"/>
  <c r="D3400" i="3"/>
  <c r="D3402" i="3"/>
  <c r="D3404" i="3"/>
  <c r="D3406" i="3"/>
  <c r="D3408" i="3"/>
  <c r="D3410" i="3"/>
  <c r="D3412" i="3"/>
  <c r="D3414" i="3"/>
  <c r="D3416" i="3"/>
  <c r="D3418" i="3"/>
  <c r="D3420" i="3"/>
  <c r="D3422" i="3"/>
  <c r="D3424" i="3"/>
  <c r="D3426" i="3"/>
  <c r="D3428" i="3"/>
  <c r="D3430" i="3"/>
  <c r="D3432" i="3"/>
  <c r="D3434" i="3"/>
  <c r="D3436" i="3"/>
  <c r="D3438" i="3"/>
  <c r="D3440" i="3"/>
  <c r="D3442" i="3"/>
  <c r="D3444" i="3"/>
  <c r="D3446" i="3"/>
  <c r="D3448" i="3"/>
  <c r="D3450" i="3"/>
  <c r="D3452" i="3"/>
  <c r="D3454" i="3"/>
  <c r="D3456" i="3"/>
  <c r="D3458" i="3"/>
  <c r="D3460" i="3"/>
  <c r="D3462" i="3"/>
  <c r="D3464" i="3"/>
  <c r="D3466" i="3"/>
  <c r="D3468" i="3"/>
  <c r="D3470" i="3"/>
  <c r="D3472" i="3"/>
  <c r="D3474" i="3"/>
  <c r="D3476" i="3"/>
  <c r="D3478" i="3"/>
  <c r="D3480" i="3"/>
  <c r="D3482" i="3"/>
  <c r="D3484" i="3"/>
  <c r="D3486" i="3"/>
  <c r="D3488" i="3"/>
  <c r="D3490" i="3"/>
  <c r="D3492" i="3"/>
  <c r="D3494" i="3"/>
  <c r="D3496" i="3"/>
  <c r="D3498" i="3"/>
  <c r="D3579" i="3"/>
  <c r="D3581" i="3"/>
  <c r="D3583" i="3"/>
  <c r="D3585" i="3"/>
  <c r="D3587" i="3"/>
  <c r="D3589" i="3"/>
  <c r="D3591" i="3"/>
  <c r="D3593" i="3"/>
  <c r="D3595" i="3"/>
  <c r="D3597" i="3"/>
  <c r="D3599" i="3"/>
  <c r="D3601" i="3"/>
  <c r="D3603" i="3"/>
  <c r="D3605" i="3"/>
  <c r="D3607" i="3"/>
  <c r="D3609" i="3"/>
  <c r="D3611" i="3"/>
  <c r="D3613" i="3"/>
  <c r="D3615" i="3"/>
  <c r="D3617" i="3"/>
  <c r="D3619" i="3"/>
  <c r="D3621" i="3"/>
  <c r="D3623" i="3"/>
  <c r="D3625" i="3"/>
  <c r="D3627" i="3"/>
  <c r="D3629" i="3"/>
  <c r="D3631" i="3"/>
  <c r="D3633" i="3"/>
  <c r="D3635" i="3"/>
  <c r="D3637" i="3"/>
  <c r="D3639" i="3"/>
  <c r="D3641" i="3"/>
  <c r="D3643" i="3"/>
  <c r="D3645" i="3"/>
  <c r="D3647" i="3"/>
  <c r="D3649" i="3"/>
  <c r="D3651" i="3"/>
  <c r="D3653" i="3"/>
  <c r="D3655" i="3"/>
  <c r="D3657" i="3"/>
  <c r="D3659" i="3"/>
  <c r="D3661" i="3"/>
  <c r="D3663" i="3"/>
  <c r="D3665" i="3"/>
  <c r="D3667" i="3"/>
  <c r="D3669" i="3"/>
  <c r="D3671" i="3"/>
  <c r="D3673" i="3"/>
  <c r="D3675" i="3"/>
  <c r="D3677" i="3"/>
  <c r="D3679" i="3"/>
  <c r="D3681" i="3"/>
  <c r="D3683" i="3"/>
  <c r="D3685" i="3"/>
  <c r="D3687" i="3"/>
  <c r="D3689" i="3"/>
  <c r="D3691" i="3"/>
  <c r="D3693" i="3"/>
  <c r="D3695" i="3"/>
  <c r="D3697" i="3"/>
  <c r="D3699" i="3"/>
  <c r="D3701" i="3"/>
  <c r="D3703" i="3"/>
  <c r="D3705" i="3"/>
  <c r="D3707" i="3"/>
  <c r="D3709" i="3"/>
  <c r="D3711" i="3"/>
  <c r="D3713" i="3"/>
  <c r="D3715" i="3"/>
  <c r="D3717" i="3"/>
  <c r="D3719" i="3"/>
  <c r="D3721" i="3"/>
  <c r="D3723" i="3"/>
  <c r="D3725" i="3"/>
  <c r="D3727" i="3"/>
  <c r="D3729" i="3"/>
  <c r="D3731" i="3"/>
  <c r="D3733" i="3"/>
  <c r="D3735" i="3"/>
  <c r="D3737" i="3"/>
  <c r="D3739" i="3"/>
  <c r="D3741" i="3"/>
  <c r="D3743" i="3"/>
  <c r="D3745" i="3"/>
  <c r="D3747" i="3"/>
  <c r="D3749" i="3"/>
  <c r="D3751" i="3"/>
  <c r="D3753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48" i="3"/>
  <c r="D4352" i="3"/>
  <c r="D4356" i="3"/>
  <c r="D4360" i="3"/>
  <c r="D4363" i="3"/>
  <c r="D4366" i="3"/>
  <c r="D4369" i="3"/>
  <c r="D4373" i="3"/>
  <c r="D4376" i="3"/>
  <c r="D4379" i="3"/>
  <c r="D4382" i="3"/>
  <c r="D4385" i="3"/>
  <c r="D4388" i="3"/>
  <c r="D4391" i="3"/>
  <c r="D4395" i="3"/>
  <c r="D4397" i="3"/>
  <c r="D4400" i="3"/>
  <c r="D4402" i="3"/>
  <c r="D4407" i="3"/>
  <c r="D4411" i="3"/>
  <c r="D4415" i="3"/>
  <c r="D4524" i="3"/>
  <c r="D4531" i="3"/>
  <c r="D4537" i="3"/>
  <c r="D4541" i="3"/>
  <c r="D4544" i="3"/>
  <c r="D4547" i="3"/>
  <c r="D4551" i="3"/>
  <c r="D4554" i="3"/>
  <c r="D4557" i="3"/>
  <c r="D4560" i="3"/>
  <c r="D4563" i="3"/>
  <c r="D4566" i="3"/>
  <c r="D4568" i="3"/>
  <c r="D4571" i="3"/>
  <c r="D4573" i="3"/>
  <c r="D4576" i="3"/>
  <c r="D4579" i="3"/>
  <c r="D4582" i="3"/>
  <c r="D4585" i="3"/>
  <c r="D4588" i="3"/>
  <c r="D4591" i="3"/>
  <c r="D4594" i="3"/>
  <c r="D4597" i="3"/>
  <c r="D4600" i="3"/>
  <c r="D4603" i="3"/>
  <c r="D4606" i="3"/>
  <c r="D4609" i="3"/>
  <c r="D4612" i="3"/>
  <c r="D4615" i="3"/>
  <c r="D4618" i="3"/>
  <c r="D4621" i="3"/>
  <c r="D4624" i="3"/>
  <c r="D4627" i="3"/>
  <c r="D4630" i="3"/>
  <c r="D4633" i="3"/>
  <c r="D4636" i="3"/>
  <c r="D4638" i="3"/>
  <c r="D4640" i="3"/>
  <c r="D4643" i="3"/>
  <c r="D4646" i="3"/>
  <c r="D4649" i="3"/>
  <c r="D4652" i="3"/>
  <c r="D4655" i="3"/>
  <c r="D4658" i="3"/>
  <c r="D4662" i="3"/>
  <c r="D4665" i="3"/>
  <c r="D4668" i="3"/>
  <c r="D4671" i="3"/>
  <c r="D4674" i="3"/>
  <c r="D4677" i="3"/>
  <c r="D4680" i="3"/>
  <c r="D4683" i="3"/>
  <c r="D4686" i="3"/>
  <c r="D4689" i="3"/>
  <c r="D4692" i="3"/>
  <c r="D4695" i="3"/>
  <c r="D4697" i="3"/>
  <c r="D4700" i="3"/>
  <c r="D4703" i="3"/>
  <c r="D4706" i="3"/>
  <c r="D4709" i="3"/>
  <c r="D4711" i="3"/>
  <c r="D4715" i="3"/>
  <c r="D4718" i="3"/>
  <c r="D4721" i="3"/>
  <c r="D4725" i="3"/>
  <c r="D4728" i="3"/>
  <c r="D4731" i="3"/>
  <c r="D4734" i="3"/>
  <c r="D4737" i="3"/>
  <c r="D4740" i="3"/>
  <c r="D4743" i="3"/>
  <c r="D4747" i="3"/>
  <c r="D4751" i="3"/>
  <c r="D4754" i="3"/>
  <c r="D4757" i="3"/>
  <c r="D4760" i="3"/>
  <c r="D4763" i="3"/>
  <c r="D4766" i="3"/>
  <c r="D4769" i="3"/>
  <c r="D4772" i="3"/>
  <c r="D4775" i="3"/>
  <c r="D4778" i="3"/>
  <c r="D4781" i="3"/>
  <c r="D4784" i="3"/>
  <c r="D4787" i="3"/>
  <c r="D4790" i="3"/>
  <c r="D4793" i="3"/>
  <c r="D4796" i="3"/>
  <c r="D4799" i="3"/>
  <c r="D4802" i="3"/>
  <c r="D4805" i="3"/>
  <c r="D4808" i="3"/>
  <c r="D4811" i="3"/>
  <c r="D4814" i="3"/>
  <c r="D4817" i="3"/>
  <c r="D4820" i="3"/>
  <c r="D4823" i="3"/>
  <c r="D4825" i="3"/>
  <c r="D4828" i="3"/>
  <c r="D4831" i="3"/>
  <c r="D4834" i="3"/>
  <c r="D4837" i="3"/>
  <c r="D4840" i="3"/>
  <c r="D4843" i="3"/>
  <c r="D4846" i="3"/>
  <c r="D4848" i="3"/>
  <c r="D4851" i="3"/>
  <c r="D4854" i="3"/>
  <c r="D4857" i="3"/>
  <c r="D4860" i="3"/>
  <c r="D4862" i="3"/>
  <c r="D4865" i="3"/>
  <c r="D4869" i="3"/>
  <c r="D4872" i="3"/>
  <c r="D4875" i="3"/>
  <c r="D4878" i="3"/>
  <c r="D4881" i="3"/>
  <c r="D4884" i="3"/>
  <c r="D4887" i="3"/>
  <c r="D4890" i="3"/>
  <c r="D4893" i="3"/>
  <c r="D4896" i="3"/>
  <c r="D4899" i="3"/>
  <c r="D4903" i="3"/>
  <c r="D4906" i="3"/>
  <c r="D4909" i="3"/>
  <c r="D4912" i="3"/>
  <c r="D4915" i="3"/>
  <c r="D4918" i="3"/>
  <c r="D4922" i="3"/>
  <c r="D4925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7721" i="3"/>
  <c r="D7727" i="3"/>
  <c r="D7729" i="3"/>
  <c r="D7737" i="3"/>
  <c r="D7743" i="3"/>
  <c r="D7747" i="3"/>
  <c r="D7749" i="3"/>
  <c r="D7753" i="3"/>
  <c r="D7755" i="3"/>
  <c r="D7756" i="3"/>
  <c r="D7758" i="3"/>
  <c r="D7759" i="3"/>
  <c r="D7766" i="3"/>
  <c r="D7772" i="3"/>
  <c r="D7778" i="3"/>
  <c r="D7781" i="3"/>
  <c r="D7787" i="3"/>
  <c r="D7793" i="3"/>
  <c r="D7802" i="3"/>
  <c r="D7808" i="3"/>
  <c r="D7814" i="3"/>
  <c r="D7820" i="3"/>
  <c r="D7826" i="3"/>
  <c r="D7829" i="3"/>
  <c r="D7835" i="3"/>
  <c r="D7838" i="3"/>
  <c r="D7844" i="3"/>
  <c r="D7847" i="3"/>
  <c r="D7850" i="3"/>
  <c r="D7856" i="3"/>
  <c r="D7858" i="3"/>
  <c r="D7868" i="3"/>
  <c r="D7874" i="3"/>
  <c r="D7877" i="3"/>
  <c r="D7883" i="3"/>
  <c r="D7889" i="3"/>
  <c r="D7898" i="3"/>
  <c r="D7907" i="3"/>
  <c r="D7913" i="3"/>
  <c r="D7919" i="3"/>
  <c r="D7928" i="3"/>
  <c r="D7934" i="3"/>
  <c r="D7940" i="3"/>
  <c r="D7943" i="3"/>
  <c r="D7949" i="3"/>
  <c r="D7952" i="3"/>
  <c r="D7954" i="3"/>
  <c r="D7958" i="3"/>
  <c r="D7962" i="3"/>
  <c r="D7965" i="3"/>
  <c r="D7968" i="3"/>
  <c r="D7972" i="3"/>
  <c r="D7976" i="3"/>
  <c r="D7978" i="3"/>
  <c r="D7980" i="3"/>
  <c r="D7984" i="3"/>
  <c r="D7987" i="3"/>
  <c r="D7989" i="3"/>
  <c r="D7993" i="3"/>
  <c r="D7996" i="3"/>
  <c r="D8000" i="3"/>
  <c r="D8002" i="3"/>
  <c r="D8004" i="3"/>
  <c r="D8015" i="3"/>
  <c r="D8017" i="3"/>
  <c r="D8020" i="3"/>
  <c r="D8021" i="3"/>
  <c r="D8023" i="3"/>
  <c r="D8026" i="3"/>
  <c r="D8032" i="3"/>
  <c r="D8036" i="3"/>
  <c r="D8038" i="3"/>
  <c r="D8039" i="3"/>
  <c r="D8041" i="3"/>
  <c r="D8045" i="3"/>
  <c r="D8047" i="3"/>
  <c r="D8050" i="3"/>
  <c r="D8056" i="3"/>
  <c r="D8060" i="3"/>
  <c r="D8065" i="3"/>
  <c r="D8070" i="3"/>
  <c r="D8074" i="3"/>
  <c r="D8075" i="3"/>
  <c r="D8081" i="3"/>
  <c r="D8083" i="3"/>
  <c r="D8085" i="3"/>
  <c r="D8089" i="3"/>
  <c r="D8093" i="3"/>
  <c r="D8097" i="3"/>
  <c r="D8107" i="3"/>
  <c r="D8109" i="3"/>
  <c r="D8110" i="3"/>
  <c r="D8112" i="3"/>
  <c r="D8114" i="3"/>
  <c r="D8121" i="3"/>
  <c r="D8127" i="3"/>
  <c r="D8133" i="3"/>
  <c r="D8137" i="3"/>
  <c r="D8139" i="3"/>
  <c r="D8140" i="3"/>
  <c r="D8142" i="3"/>
  <c r="D8145" i="3"/>
  <c r="D8153" i="3"/>
  <c r="D8157" i="3"/>
  <c r="D8163" i="3"/>
  <c r="D8167" i="3"/>
  <c r="D8173" i="3"/>
  <c r="D8177" i="3"/>
  <c r="D8179" i="3"/>
  <c r="D8181" i="3"/>
  <c r="D8183" i="3"/>
  <c r="D8186" i="3"/>
  <c r="D8188" i="3"/>
  <c r="D8193" i="3"/>
  <c r="D8204" i="3"/>
  <c r="D8206" i="3"/>
  <c r="D8210" i="3"/>
  <c r="D8216" i="3"/>
  <c r="D8221" i="3"/>
  <c r="D8225" i="3"/>
  <c r="D8232" i="3"/>
  <c r="D8234" i="3"/>
  <c r="D8241" i="3"/>
  <c r="D8249" i="3"/>
  <c r="D8256" i="3"/>
  <c r="D8258" i="3"/>
  <c r="D8262" i="3"/>
  <c r="D8264" i="3"/>
  <c r="D8265" i="3"/>
  <c r="D8269" i="3"/>
  <c r="D8271" i="3"/>
  <c r="D8272" i="3"/>
  <c r="D8274" i="3"/>
  <c r="D8277" i="3"/>
  <c r="D8281" i="3"/>
  <c r="D8288" i="3"/>
  <c r="D8292" i="3"/>
  <c r="D8294" i="3"/>
  <c r="D8303" i="3"/>
  <c r="D8307" i="3"/>
  <c r="D8309" i="3"/>
  <c r="D8313" i="3"/>
  <c r="D8315" i="3"/>
  <c r="D8316" i="3"/>
  <c r="D8318" i="3"/>
  <c r="D8320" i="3"/>
  <c r="D8323" i="3"/>
  <c r="D8331" i="3"/>
  <c r="D8332" i="3"/>
  <c r="D8334" i="3"/>
  <c r="D8338" i="3"/>
  <c r="D8344" i="3"/>
  <c r="D8346" i="3"/>
  <c r="D8355" i="3"/>
  <c r="D8357" i="3"/>
  <c r="D8361" i="3"/>
  <c r="D8364" i="3"/>
  <c r="D8369" i="3"/>
  <c r="D8373" i="3"/>
  <c r="D8377" i="3"/>
  <c r="D8381" i="3"/>
  <c r="D8385" i="3"/>
  <c r="D8393" i="3"/>
  <c r="D8394" i="3"/>
  <c r="D8404" i="3"/>
  <c r="D8410" i="3"/>
  <c r="D8414" i="3"/>
  <c r="D8418" i="3"/>
  <c r="D8424" i="3"/>
  <c r="D8431" i="3"/>
  <c r="D8440" i="3"/>
  <c r="D8444" i="3"/>
  <c r="D8452" i="3"/>
  <c r="D8456" i="3"/>
  <c r="D8460" i="3"/>
  <c r="D8464" i="3"/>
  <c r="D8468" i="3"/>
  <c r="D8471" i="3"/>
  <c r="D8475" i="3"/>
  <c r="D8476" i="3"/>
  <c r="D8480" i="3"/>
  <c r="D8482" i="3"/>
  <c r="D8483" i="3"/>
  <c r="D8491" i="3"/>
  <c r="D8495" i="3"/>
  <c r="D8497" i="3"/>
  <c r="D8499" i="3"/>
  <c r="D8503" i="3"/>
  <c r="D8507" i="3"/>
  <c r="D8509" i="3"/>
  <c r="D8513" i="3"/>
  <c r="D8521" i="3"/>
  <c r="D8525" i="3"/>
  <c r="D8534" i="3"/>
  <c r="D8538" i="3"/>
  <c r="D8542" i="3"/>
  <c r="D8546" i="3"/>
  <c r="D8548" i="3"/>
  <c r="D8551" i="3"/>
  <c r="D8552" i="3"/>
  <c r="D8566" i="3"/>
  <c r="D8579" i="3"/>
  <c r="D8581" i="3"/>
  <c r="D8585" i="3"/>
  <c r="D8588" i="3"/>
  <c r="D8593" i="3"/>
  <c r="D8595" i="3"/>
  <c r="D8599" i="3"/>
  <c r="D8606" i="3"/>
  <c r="D8610" i="3"/>
  <c r="D8611" i="3"/>
  <c r="D8615" i="3"/>
  <c r="D8619" i="3"/>
  <c r="D8628" i="3"/>
  <c r="D8630" i="3"/>
  <c r="D8631" i="3"/>
  <c r="D8633" i="3"/>
  <c r="D8634" i="3"/>
  <c r="D8637" i="3"/>
  <c r="D8642" i="3"/>
  <c r="D8643" i="3"/>
  <c r="D8645" i="3"/>
  <c r="D8656" i="3"/>
  <c r="D8660" i="3"/>
  <c r="D8661" i="3"/>
  <c r="D8664" i="3"/>
  <c r="D8674" i="3"/>
  <c r="D8675" i="3"/>
  <c r="D8679" i="3"/>
  <c r="D8681" i="3"/>
  <c r="D8685" i="3"/>
  <c r="D8687" i="3"/>
  <c r="D8690" i="3"/>
  <c r="D8692" i="3"/>
  <c r="D8693" i="3"/>
  <c r="D8695" i="3"/>
  <c r="D8698" i="3"/>
  <c r="D8700" i="3"/>
  <c r="D8704" i="3"/>
  <c r="D8706" i="3"/>
  <c r="D8707" i="3"/>
  <c r="D8711" i="3"/>
  <c r="D8715" i="3"/>
  <c r="D8722" i="3"/>
  <c r="D8723" i="3"/>
  <c r="D8727" i="3"/>
  <c r="D8738" i="3"/>
  <c r="D8740" i="3"/>
  <c r="D8744" i="3"/>
  <c r="D8746" i="3"/>
  <c r="D8750" i="3"/>
  <c r="D8752" i="3"/>
  <c r="D8755" i="3"/>
  <c r="D8757" i="3"/>
  <c r="D8761" i="3"/>
  <c r="D8764" i="3"/>
  <c r="D8769" i="3"/>
  <c r="D8776" i="3"/>
  <c r="D8781" i="3"/>
  <c r="D8782" i="3"/>
  <c r="D8786" i="3"/>
  <c r="D8789" i="3"/>
  <c r="D8791" i="3"/>
  <c r="D8793" i="3"/>
  <c r="D8794" i="3"/>
  <c r="D8796" i="3"/>
  <c r="D8797" i="3"/>
  <c r="D8799" i="3"/>
  <c r="D8802" i="3"/>
  <c r="D8808" i="3"/>
  <c r="D8817" i="3"/>
  <c r="D8819" i="3"/>
  <c r="D8829" i="3"/>
  <c r="D8831" i="3"/>
  <c r="D8833" i="3"/>
  <c r="D8840" i="3"/>
  <c r="D8842" i="3"/>
  <c r="D8846" i="3"/>
  <c r="D8848" i="3"/>
  <c r="D8851" i="3"/>
  <c r="D8853" i="3"/>
  <c r="D8857" i="3"/>
  <c r="D8859" i="3"/>
  <c r="D8860" i="3"/>
  <c r="D8862" i="3"/>
  <c r="D8866" i="3"/>
  <c r="D8867" i="3"/>
  <c r="D8869" i="3"/>
  <c r="D8873" i="3"/>
  <c r="D8877" i="3"/>
  <c r="D8881" i="3"/>
  <c r="D8883" i="3"/>
  <c r="D8889" i="3"/>
  <c r="D8895" i="3"/>
  <c r="D8904" i="3"/>
  <c r="D8913" i="3"/>
  <c r="D8922" i="3"/>
  <c r="D8928" i="3"/>
  <c r="D8936" i="3"/>
  <c r="D8942" i="3"/>
  <c r="D8946" i="3"/>
  <c r="D8952" i="3"/>
  <c r="D8954" i="3"/>
  <c r="D8958" i="3"/>
  <c r="D8964" i="3"/>
  <c r="D8973" i="3"/>
  <c r="D8981" i="3"/>
  <c r="D8983" i="3"/>
  <c r="D8987" i="3"/>
  <c r="D8989" i="3"/>
  <c r="D8991" i="3"/>
  <c r="D8996" i="3"/>
  <c r="D9001" i="3"/>
  <c r="D9002" i="3"/>
  <c r="D9009" i="3"/>
  <c r="D9013" i="3"/>
  <c r="D9016" i="3"/>
  <c r="D9019" i="3"/>
  <c r="D9020" i="3"/>
  <c r="D9023" i="3"/>
  <c r="D9024" i="3"/>
  <c r="D9027" i="3"/>
  <c r="D9028" i="3"/>
  <c r="D9030" i="3"/>
  <c r="D9031" i="3"/>
  <c r="D9034" i="3"/>
  <c r="D9035" i="3"/>
  <c r="D9038" i="3"/>
  <c r="D9039" i="3"/>
  <c r="D9042" i="3"/>
  <c r="D9044" i="3"/>
  <c r="D9045" i="3"/>
  <c r="D9048" i="3"/>
  <c r="D9049" i="3"/>
  <c r="D9052" i="3"/>
  <c r="D9055" i="3"/>
  <c r="D9056" i="3"/>
  <c r="D9058" i="3"/>
  <c r="D9060" i="3"/>
  <c r="D9062" i="3"/>
  <c r="D9063" i="3"/>
  <c r="D9065" i="3"/>
  <c r="D9067" i="3"/>
  <c r="D9068" i="3"/>
  <c r="D9070" i="3"/>
  <c r="D9073" i="3"/>
  <c r="D9074" i="3"/>
  <c r="D9076" i="3"/>
  <c r="D9077" i="3"/>
  <c r="D9081" i="3"/>
  <c r="D9087" i="3"/>
  <c r="D9090" i="3"/>
  <c r="D9092" i="3"/>
  <c r="D9095" i="3"/>
  <c r="D9102" i="3"/>
  <c r="D9110" i="3"/>
  <c r="D9112" i="3"/>
  <c r="D9116" i="3"/>
  <c r="D9118" i="3"/>
  <c r="D9119" i="3"/>
  <c r="D9128" i="3"/>
  <c r="D9132" i="3"/>
  <c r="D9136" i="3"/>
  <c r="D9140" i="3"/>
  <c r="D9141" i="3"/>
  <c r="D9147" i="3"/>
  <c r="D9149" i="3"/>
  <c r="D9153" i="3"/>
  <c r="D9160" i="3"/>
  <c r="D9164" i="3"/>
  <c r="D9168" i="3"/>
  <c r="D9172" i="3"/>
  <c r="D9176" i="3"/>
  <c r="D9178" i="3"/>
  <c r="D9179" i="3"/>
  <c r="D9188" i="3"/>
  <c r="D9191" i="3"/>
  <c r="D9193" i="3"/>
  <c r="D9204" i="3"/>
  <c r="D9205" i="3"/>
  <c r="D9207" i="3"/>
  <c r="D9208" i="3"/>
  <c r="D9210" i="3"/>
  <c r="D9216" i="3"/>
  <c r="D9220" i="3"/>
  <c r="D9222" i="3"/>
  <c r="D9224" i="3"/>
  <c r="D9225" i="3"/>
  <c r="D9229" i="3"/>
  <c r="D9231" i="3"/>
  <c r="D9234" i="3"/>
  <c r="D9237" i="3"/>
  <c r="D9241" i="3"/>
  <c r="D9247" i="3"/>
  <c r="D9254" i="3"/>
  <c r="D9256" i="3"/>
  <c r="D9260" i="3"/>
  <c r="D9265" i="3"/>
  <c r="D9278" i="3"/>
  <c r="D9279" i="3"/>
  <c r="D9281" i="3"/>
  <c r="D9286" i="3"/>
  <c r="D9288" i="3"/>
  <c r="D9291" i="3"/>
  <c r="D9299" i="3"/>
  <c r="D9303" i="3"/>
  <c r="D9309" i="3"/>
  <c r="D9315" i="3"/>
  <c r="D9317" i="3"/>
  <c r="D9323" i="3"/>
  <c r="D9331" i="3"/>
  <c r="D9333" i="3"/>
  <c r="D9339" i="3"/>
  <c r="D9343" i="3"/>
  <c r="D9345" i="3"/>
  <c r="D9347" i="3"/>
  <c r="D9351" i="3"/>
  <c r="D9355" i="3"/>
  <c r="D9366" i="3"/>
  <c r="D9368" i="3"/>
  <c r="D9374" i="3"/>
  <c r="D9378" i="3"/>
  <c r="D9380" i="3"/>
  <c r="D9383" i="3"/>
  <c r="D9390" i="3"/>
  <c r="D9396" i="3"/>
  <c r="D9398" i="3"/>
  <c r="D9402" i="3"/>
  <c r="D9406" i="3"/>
  <c r="D9410" i="3"/>
  <c r="D9413" i="3"/>
  <c r="D9417" i="3"/>
  <c r="D9419" i="3"/>
  <c r="D9426" i="3"/>
  <c r="D9427" i="3"/>
  <c r="D9434" i="3"/>
  <c r="D9438" i="3"/>
  <c r="D9440" i="3"/>
  <c r="D9444" i="3"/>
  <c r="D9447" i="3"/>
  <c r="D9453" i="3"/>
  <c r="D9457" i="3"/>
  <c r="D9459" i="3"/>
  <c r="D9462" i="3"/>
  <c r="D9468" i="3"/>
  <c r="D9472" i="3"/>
  <c r="D9476" i="3"/>
  <c r="D9478" i="3"/>
  <c r="D9482" i="3"/>
  <c r="D9486" i="3"/>
  <c r="D9488" i="3"/>
  <c r="D9491" i="3"/>
  <c r="D9493" i="3"/>
  <c r="D9497" i="3"/>
  <c r="D9508" i="3"/>
  <c r="D9509" i="3"/>
  <c r="D9511" i="3"/>
  <c r="D9514" i="3"/>
  <c r="D9518" i="3"/>
  <c r="D9522" i="3"/>
  <c r="D9528" i="3"/>
  <c r="D9530" i="3"/>
  <c r="D9531" i="3"/>
  <c r="D9540" i="3"/>
  <c r="D9542" i="3"/>
  <c r="D9546" i="3"/>
  <c r="D9547" i="3"/>
  <c r="D9558" i="3"/>
  <c r="D9560" i="3"/>
  <c r="D9564" i="3"/>
  <c r="D9567" i="3"/>
  <c r="D9572" i="3"/>
  <c r="D9578" i="3"/>
  <c r="D9584" i="3"/>
  <c r="D9588" i="3"/>
  <c r="D9589" i="3"/>
  <c r="D9595" i="3"/>
  <c r="D9596" i="3"/>
  <c r="D9598" i="3"/>
  <c r="D9604" i="3"/>
  <c r="D9605" i="3"/>
  <c r="D9607" i="3"/>
  <c r="D9608" i="3"/>
  <c r="D9610" i="3"/>
  <c r="D9611" i="3"/>
  <c r="D9619" i="3"/>
  <c r="D9621" i="3"/>
  <c r="D9625" i="3"/>
  <c r="D9629" i="3"/>
  <c r="D9633" i="3"/>
  <c r="D9643" i="3"/>
  <c r="D9646" i="3"/>
  <c r="D9650" i="3"/>
  <c r="D9651" i="3"/>
  <c r="D9663" i="3"/>
  <c r="D9668" i="3"/>
  <c r="D9670" i="3"/>
  <c r="D9671" i="3"/>
  <c r="D9675" i="3"/>
  <c r="D9680" i="3"/>
  <c r="D9683" i="3"/>
  <c r="D9685" i="3"/>
  <c r="D9689" i="3"/>
  <c r="D9691" i="3"/>
  <c r="D9692" i="3"/>
  <c r="D9702" i="3"/>
  <c r="D9708" i="3"/>
  <c r="D9714" i="3"/>
  <c r="D9716" i="3"/>
  <c r="D9719" i="3"/>
  <c r="D9725" i="3"/>
  <c r="D9729" i="3"/>
  <c r="D9739" i="3"/>
  <c r="D9747" i="3"/>
  <c r="D9750" i="3"/>
  <c r="D9756" i="3"/>
  <c r="D9760" i="3"/>
  <c r="D9762" i="3"/>
  <c r="D9763" i="3"/>
  <c r="D9768" i="3"/>
  <c r="D9774" i="3"/>
  <c r="D9776" i="3"/>
  <c r="D9779" i="3"/>
  <c r="D9781" i="3"/>
  <c r="D9783" i="3"/>
  <c r="D9791" i="3"/>
  <c r="D9793" i="3"/>
  <c r="D9803" i="3"/>
  <c r="D9810" i="3"/>
  <c r="D9812" i="3"/>
  <c r="D9813" i="3"/>
  <c r="D9819" i="3"/>
  <c r="D9823" i="3"/>
  <c r="D9825" i="3"/>
  <c r="D9829" i="3"/>
  <c r="D9835" i="3"/>
  <c r="D9846" i="3"/>
  <c r="D9848" i="3"/>
  <c r="D9860" i="3"/>
  <c r="D9864" i="3"/>
  <c r="D9866" i="3"/>
  <c r="D9872" i="3"/>
  <c r="D9876" i="3"/>
  <c r="D9880" i="3"/>
  <c r="D9882" i="3"/>
  <c r="D9888" i="3"/>
  <c r="D9890" i="3"/>
  <c r="D9891" i="3"/>
  <c r="D9898" i="3"/>
  <c r="D9899" i="3"/>
  <c r="D9903" i="3"/>
  <c r="D9910" i="3"/>
  <c r="D9911" i="3"/>
  <c r="D9913" i="3"/>
  <c r="D9914" i="3"/>
  <c r="D9920" i="3"/>
  <c r="D9929" i="3"/>
  <c r="D9937" i="3"/>
  <c r="D9953" i="3"/>
  <c r="D9958" i="3"/>
  <c r="D9965" i="3"/>
  <c r="D9969" i="3"/>
  <c r="D9977" i="3"/>
  <c r="D9981" i="3"/>
  <c r="D9983" i="3"/>
  <c r="D9992" i="3"/>
  <c r="D9996" i="3"/>
  <c r="D10000" i="3"/>
  <c r="C8" i="3"/>
  <c r="C10" i="3"/>
  <c r="C11" i="3"/>
  <c r="C13" i="3"/>
  <c r="C15" i="3"/>
  <c r="C17" i="3"/>
  <c r="C20" i="3"/>
  <c r="C22" i="3"/>
  <c r="C24" i="3"/>
  <c r="C26" i="3"/>
  <c r="C28" i="3"/>
  <c r="C30" i="3"/>
  <c r="C32" i="3"/>
  <c r="C34" i="3"/>
  <c r="C36" i="3"/>
  <c r="C38" i="3"/>
  <c r="C40" i="3"/>
  <c r="C42" i="3"/>
  <c r="C44" i="3"/>
  <c r="C46" i="3"/>
  <c r="C48" i="3"/>
  <c r="C50" i="3"/>
  <c r="C52" i="3"/>
  <c r="C54" i="3"/>
  <c r="C57" i="3"/>
  <c r="C59" i="3"/>
  <c r="C61" i="3"/>
  <c r="C62" i="3"/>
  <c r="C64" i="3"/>
  <c r="C66" i="3"/>
  <c r="C68" i="3"/>
  <c r="C70" i="3"/>
  <c r="C72" i="3"/>
  <c r="C74" i="3"/>
  <c r="C76" i="3"/>
  <c r="C78" i="3"/>
  <c r="C80" i="3"/>
  <c r="C82" i="3"/>
  <c r="C84" i="3"/>
  <c r="C86" i="3"/>
  <c r="C88" i="3"/>
  <c r="C90" i="3"/>
  <c r="C92" i="3"/>
  <c r="C94" i="3"/>
  <c r="C96" i="3"/>
  <c r="C98" i="3"/>
  <c r="C100" i="3"/>
  <c r="C102" i="3"/>
  <c r="C104" i="3"/>
  <c r="C106" i="3"/>
  <c r="C108" i="3"/>
  <c r="C110" i="3"/>
  <c r="C112" i="3"/>
  <c r="C114" i="3"/>
  <c r="C116" i="3"/>
  <c r="C118" i="3"/>
  <c r="C120" i="3"/>
  <c r="C122" i="3"/>
  <c r="C124" i="3"/>
  <c r="C126" i="3"/>
  <c r="C128" i="3"/>
  <c r="C130" i="3"/>
  <c r="C132" i="3"/>
  <c r="C134" i="3"/>
  <c r="C136" i="3"/>
  <c r="C138" i="3"/>
  <c r="C140" i="3"/>
  <c r="C142" i="3"/>
  <c r="C144" i="3"/>
  <c r="C146" i="3"/>
  <c r="C148" i="3"/>
  <c r="C150" i="3"/>
  <c r="C152" i="3"/>
  <c r="C154" i="3"/>
  <c r="C156" i="3"/>
  <c r="C158" i="3"/>
  <c r="C160" i="3"/>
  <c r="C162" i="3"/>
  <c r="C164" i="3"/>
  <c r="C166" i="3"/>
  <c r="C168" i="3"/>
  <c r="C170" i="3"/>
  <c r="C172" i="3"/>
  <c r="C174" i="3"/>
  <c r="C176" i="3"/>
  <c r="C178" i="3"/>
  <c r="C180" i="3"/>
  <c r="C182" i="3"/>
  <c r="C318" i="3"/>
  <c r="C322" i="3"/>
  <c r="C324" i="3"/>
  <c r="C326" i="3"/>
  <c r="C328" i="3"/>
  <c r="C330" i="3"/>
  <c r="C332" i="3"/>
  <c r="C334" i="3"/>
  <c r="C336" i="3"/>
  <c r="C338" i="3"/>
  <c r="C340" i="3"/>
  <c r="C342" i="3"/>
  <c r="C344" i="3"/>
  <c r="C346" i="3"/>
  <c r="C348" i="3"/>
  <c r="C350" i="3"/>
  <c r="C352" i="3"/>
  <c r="C354" i="3"/>
  <c r="C356" i="3"/>
  <c r="C358" i="3"/>
  <c r="C360" i="3"/>
  <c r="C362" i="3"/>
  <c r="C364" i="3"/>
  <c r="C366" i="3"/>
  <c r="C368" i="3"/>
  <c r="C370" i="3"/>
  <c r="C372" i="3"/>
  <c r="C374" i="3"/>
  <c r="C376" i="3"/>
  <c r="C378" i="3"/>
  <c r="C380" i="3"/>
  <c r="C382" i="3"/>
  <c r="C384" i="3"/>
  <c r="C386" i="3"/>
  <c r="C388" i="3"/>
  <c r="C390" i="3"/>
  <c r="C392" i="3"/>
  <c r="C394" i="3"/>
  <c r="C396" i="3"/>
  <c r="C398" i="3"/>
  <c r="C400" i="3"/>
  <c r="C402" i="3"/>
  <c r="C404" i="3"/>
  <c r="C406" i="3"/>
  <c r="C408" i="3"/>
  <c r="C410" i="3"/>
  <c r="C412" i="3"/>
  <c r="C414" i="3"/>
  <c r="C416" i="3"/>
  <c r="C418" i="3"/>
  <c r="C420" i="3"/>
  <c r="C422" i="3"/>
  <c r="C424" i="3"/>
  <c r="C426" i="3"/>
  <c r="C428" i="3"/>
  <c r="C430" i="3"/>
  <c r="C432" i="3"/>
  <c r="C434" i="3"/>
  <c r="C436" i="3"/>
  <c r="C438" i="3"/>
  <c r="C440" i="3"/>
  <c r="C442" i="3"/>
  <c r="C444" i="3"/>
  <c r="C446" i="3"/>
  <c r="C448" i="3"/>
  <c r="C450" i="3"/>
  <c r="C452" i="3"/>
  <c r="C454" i="3"/>
  <c r="C456" i="3"/>
  <c r="C458" i="3"/>
  <c r="C460" i="3"/>
  <c r="C462" i="3"/>
  <c r="C464" i="3"/>
  <c r="C466" i="3"/>
  <c r="C468" i="3"/>
  <c r="C470" i="3"/>
  <c r="C472" i="3"/>
  <c r="C474" i="3"/>
  <c r="C476" i="3"/>
  <c r="C478" i="3"/>
  <c r="C480" i="3"/>
  <c r="C482" i="3"/>
  <c r="C484" i="3"/>
  <c r="C486" i="3"/>
  <c r="C488" i="3"/>
  <c r="C490" i="3"/>
  <c r="C492" i="3"/>
  <c r="C494" i="3"/>
  <c r="C496" i="3"/>
  <c r="C498" i="3"/>
  <c r="C500" i="3"/>
  <c r="C502" i="3"/>
  <c r="C504" i="3"/>
  <c r="C506" i="3"/>
  <c r="C508" i="3"/>
  <c r="C526" i="3"/>
  <c r="C529" i="3"/>
  <c r="C532" i="3"/>
  <c r="C534" i="3"/>
  <c r="C536" i="3"/>
  <c r="C538" i="3"/>
  <c r="C540" i="3"/>
  <c r="C542" i="3"/>
  <c r="C544" i="3"/>
  <c r="C546" i="3"/>
  <c r="C548" i="3"/>
  <c r="C550" i="3"/>
  <c r="C552" i="3"/>
  <c r="C554" i="3"/>
  <c r="C556" i="3"/>
  <c r="C558" i="3"/>
  <c r="C560" i="3"/>
  <c r="C562" i="3"/>
  <c r="C564" i="3"/>
  <c r="C566" i="3"/>
  <c r="C568" i="3"/>
  <c r="C570" i="3"/>
  <c r="C572" i="3"/>
  <c r="C574" i="3"/>
  <c r="C576" i="3"/>
  <c r="C578" i="3"/>
  <c r="C580" i="3"/>
  <c r="C582" i="3"/>
  <c r="C584" i="3"/>
  <c r="C586" i="3"/>
  <c r="C588" i="3"/>
  <c r="C590" i="3"/>
  <c r="C592" i="3"/>
  <c r="C594" i="3"/>
  <c r="C596" i="3"/>
  <c r="C598" i="3"/>
  <c r="C600" i="3"/>
  <c r="C602" i="3"/>
  <c r="C604" i="3"/>
  <c r="C606" i="3"/>
  <c r="C608" i="3"/>
  <c r="C610" i="3"/>
  <c r="C612" i="3"/>
  <c r="C614" i="3"/>
  <c r="C616" i="3"/>
  <c r="C618" i="3"/>
  <c r="C620" i="3"/>
  <c r="C622" i="3"/>
  <c r="C624" i="3"/>
  <c r="C626" i="3"/>
  <c r="C628" i="3"/>
  <c r="C630" i="3"/>
  <c r="C632" i="3"/>
  <c r="C634" i="3"/>
  <c r="C636" i="3"/>
  <c r="C638" i="3"/>
  <c r="C640" i="3"/>
  <c r="C642" i="3"/>
  <c r="C644" i="3"/>
  <c r="C646" i="3"/>
  <c r="C648" i="3"/>
  <c r="C650" i="3"/>
  <c r="C652" i="3"/>
  <c r="C654" i="3"/>
  <c r="C656" i="3"/>
  <c r="C658" i="3"/>
  <c r="C660" i="3"/>
  <c r="C662" i="3"/>
  <c r="C664" i="3"/>
  <c r="C666" i="3"/>
  <c r="C668" i="3"/>
  <c r="C670" i="3"/>
  <c r="C672" i="3"/>
  <c r="C674" i="3"/>
  <c r="C676" i="3"/>
  <c r="C678" i="3"/>
  <c r="C680" i="3"/>
  <c r="C682" i="3"/>
  <c r="C684" i="3"/>
  <c r="C686" i="3"/>
  <c r="C688" i="3"/>
  <c r="C690" i="3"/>
  <c r="C692" i="3"/>
  <c r="C694" i="3"/>
  <c r="C696" i="3"/>
  <c r="C698" i="3"/>
  <c r="C700" i="3"/>
  <c r="C702" i="3"/>
  <c r="C704" i="3"/>
  <c r="C706" i="3"/>
  <c r="C708" i="3"/>
  <c r="C710" i="3"/>
  <c r="C712" i="3"/>
  <c r="C714" i="3"/>
  <c r="C716" i="3"/>
  <c r="C718" i="3"/>
  <c r="C720" i="3"/>
  <c r="C722" i="3"/>
  <c r="C724" i="3"/>
  <c r="C726" i="3"/>
  <c r="C728" i="3"/>
  <c r="C730" i="3"/>
  <c r="C732" i="3"/>
  <c r="C734" i="3"/>
  <c r="C736" i="3"/>
  <c r="C738" i="3"/>
  <c r="C739" i="3"/>
  <c r="C741" i="3"/>
  <c r="C743" i="3"/>
  <c r="C745" i="3"/>
  <c r="C747" i="3"/>
  <c r="C749" i="3"/>
  <c r="C751" i="3"/>
  <c r="C753" i="3"/>
  <c r="C755" i="3"/>
  <c r="C757" i="3"/>
  <c r="C759" i="3"/>
  <c r="C761" i="3"/>
  <c r="C763" i="3"/>
  <c r="C765" i="3"/>
  <c r="C767" i="3"/>
  <c r="C769" i="3"/>
  <c r="C1390" i="3"/>
  <c r="C1397" i="3"/>
  <c r="C1400" i="3"/>
  <c r="C1403" i="3"/>
  <c r="C1406" i="3"/>
  <c r="C1408" i="3"/>
  <c r="C1410" i="3"/>
  <c r="C1412" i="3"/>
  <c r="C1413" i="3"/>
  <c r="C1415" i="3"/>
  <c r="C1417" i="3"/>
  <c r="C1419" i="3"/>
  <c r="C1421" i="3"/>
  <c r="C1423" i="3"/>
  <c r="C1425" i="3"/>
  <c r="C1427" i="3"/>
  <c r="C1429" i="3"/>
  <c r="C1431" i="3"/>
  <c r="C1433" i="3"/>
  <c r="C1435" i="3"/>
  <c r="C1437" i="3"/>
  <c r="C1439" i="3"/>
  <c r="C1441" i="3"/>
  <c r="C1443" i="3"/>
  <c r="C1445" i="3"/>
  <c r="C1447" i="3"/>
  <c r="C1449" i="3"/>
  <c r="C1451" i="3"/>
  <c r="C1453" i="3"/>
  <c r="C1455" i="3"/>
  <c r="C1457" i="3"/>
  <c r="C1459" i="3"/>
  <c r="C1461" i="3"/>
  <c r="C1463" i="3"/>
  <c r="C1465" i="3"/>
  <c r="C1467" i="3"/>
  <c r="C1469" i="3"/>
  <c r="C1471" i="3"/>
  <c r="C1473" i="3"/>
  <c r="C1475" i="3"/>
  <c r="C1477" i="3"/>
  <c r="C1479" i="3"/>
  <c r="C1481" i="3"/>
  <c r="C1483" i="3"/>
  <c r="C1485" i="3"/>
  <c r="C1487" i="3"/>
  <c r="C1489" i="3"/>
  <c r="C1491" i="3"/>
  <c r="C1493" i="3"/>
  <c r="C1495" i="3"/>
  <c r="C1497" i="3"/>
  <c r="C1499" i="3"/>
  <c r="C1501" i="3"/>
  <c r="C1503" i="3"/>
  <c r="C1505" i="3"/>
  <c r="C1507" i="3"/>
  <c r="C1509" i="3"/>
  <c r="C1511" i="3"/>
  <c r="C1513" i="3"/>
  <c r="C1515" i="3"/>
  <c r="C1517" i="3"/>
  <c r="C1519" i="3"/>
  <c r="C1521" i="3"/>
  <c r="C1523" i="3"/>
  <c r="C1525" i="3"/>
  <c r="C1527" i="3"/>
  <c r="C1529" i="3"/>
  <c r="C1531" i="3"/>
  <c r="C1533" i="3"/>
  <c r="C1535" i="3"/>
  <c r="C1537" i="3"/>
  <c r="C1539" i="3"/>
  <c r="C1541" i="3"/>
  <c r="C1543" i="3"/>
  <c r="C1545" i="3"/>
  <c r="C1547" i="3"/>
  <c r="C1549" i="3"/>
  <c r="C1551" i="3"/>
  <c r="C1553" i="3"/>
  <c r="C1555" i="3"/>
  <c r="C1557" i="3"/>
  <c r="C1559" i="3"/>
  <c r="C1561" i="3"/>
  <c r="C1563" i="3"/>
  <c r="C1565" i="3"/>
  <c r="C1567" i="3"/>
  <c r="C1569" i="3"/>
  <c r="C1571" i="3"/>
  <c r="C1573" i="3"/>
  <c r="C1575" i="3"/>
  <c r="C1577" i="3"/>
  <c r="C1579" i="3"/>
  <c r="C1581" i="3"/>
  <c r="C1583" i="3"/>
  <c r="C1585" i="3"/>
  <c r="C1587" i="3"/>
  <c r="C1589" i="3"/>
  <c r="C1591" i="3"/>
  <c r="C1593" i="3"/>
  <c r="C1595" i="3"/>
  <c r="C1597" i="3"/>
  <c r="C1599" i="3"/>
  <c r="C1601" i="3"/>
  <c r="C1603" i="3"/>
  <c r="C1605" i="3"/>
  <c r="C1607" i="3"/>
  <c r="C1609" i="3"/>
  <c r="C1611" i="3"/>
  <c r="C1613" i="3"/>
  <c r="C1615" i="3"/>
  <c r="C1617" i="3"/>
  <c r="C1619" i="3"/>
  <c r="C1621" i="3"/>
  <c r="C1623" i="3"/>
  <c r="C1625" i="3"/>
  <c r="C1627" i="3"/>
  <c r="C1629" i="3"/>
  <c r="C1631" i="3"/>
  <c r="C1633" i="3"/>
  <c r="C1635" i="3"/>
  <c r="C1637" i="3"/>
  <c r="C1639" i="3"/>
  <c r="C1641" i="3"/>
  <c r="C1643" i="3"/>
  <c r="C1645" i="3"/>
  <c r="C1647" i="3"/>
  <c r="C1649" i="3"/>
  <c r="C1651" i="3"/>
  <c r="C1653" i="3"/>
  <c r="C1655" i="3"/>
  <c r="C1657" i="3"/>
  <c r="C1659" i="3"/>
  <c r="C1661" i="3"/>
  <c r="C1663" i="3"/>
  <c r="C1665" i="3"/>
  <c r="C1667" i="3"/>
  <c r="C1669" i="3"/>
  <c r="C1671" i="3"/>
  <c r="C1673" i="3"/>
  <c r="C1675" i="3"/>
  <c r="C1677" i="3"/>
  <c r="C1679" i="3"/>
  <c r="C1681" i="3"/>
  <c r="C1683" i="3"/>
  <c r="C1685" i="3"/>
  <c r="C1687" i="3"/>
  <c r="C1689" i="3"/>
  <c r="C1691" i="3"/>
  <c r="C1693" i="3"/>
  <c r="C1695" i="3"/>
  <c r="C1697" i="3"/>
  <c r="C1699" i="3"/>
  <c r="C1701" i="3"/>
  <c r="C1703" i="3"/>
  <c r="C1705" i="3"/>
  <c r="C1707" i="3"/>
  <c r="C1709" i="3"/>
  <c r="C1711" i="3"/>
  <c r="C1713" i="3"/>
  <c r="C1715" i="3"/>
  <c r="C1717" i="3"/>
  <c r="C1719" i="3"/>
  <c r="C1721" i="3"/>
  <c r="C1723" i="3"/>
  <c r="C1725" i="3"/>
  <c r="C1727" i="3"/>
  <c r="C1729" i="3"/>
  <c r="C1731" i="3"/>
  <c r="C1733" i="3"/>
  <c r="C1735" i="3"/>
  <c r="C1737" i="3"/>
  <c r="C1739" i="3"/>
  <c r="C1741" i="3"/>
  <c r="C1743" i="3"/>
  <c r="C1745" i="3"/>
  <c r="C1747" i="3"/>
  <c r="C1749" i="3"/>
  <c r="C1751" i="3"/>
  <c r="C1753" i="3"/>
  <c r="C1755" i="3"/>
  <c r="C1757" i="3"/>
  <c r="C1759" i="3"/>
  <c r="C1761" i="3"/>
  <c r="C1763" i="3"/>
  <c r="C1765" i="3"/>
  <c r="C1767" i="3"/>
  <c r="C1769" i="3"/>
  <c r="C1771" i="3"/>
  <c r="C1773" i="3"/>
  <c r="C1775" i="3"/>
  <c r="C1777" i="3"/>
  <c r="C1779" i="3"/>
  <c r="C1781" i="3"/>
  <c r="C1783" i="3"/>
  <c r="C1785" i="3"/>
  <c r="C1787" i="3"/>
  <c r="C1789" i="3"/>
  <c r="C1791" i="3"/>
  <c r="C1793" i="3"/>
  <c r="C1795" i="3"/>
  <c r="C1797" i="3"/>
  <c r="C1799" i="3"/>
  <c r="C1801" i="3"/>
  <c r="C1803" i="3"/>
  <c r="C1805" i="3"/>
  <c r="C1807" i="3"/>
  <c r="C1809" i="3"/>
  <c r="C1811" i="3"/>
  <c r="C1813" i="3"/>
  <c r="C1815" i="3"/>
  <c r="C1817" i="3"/>
  <c r="C1819" i="3"/>
  <c r="C1821" i="3"/>
  <c r="C1823" i="3"/>
  <c r="C1825" i="3"/>
  <c r="C1827" i="3"/>
  <c r="C1829" i="3"/>
  <c r="C1831" i="3"/>
  <c r="C1833" i="3"/>
  <c r="C1835" i="3"/>
  <c r="C1837" i="3"/>
  <c r="C1839" i="3"/>
  <c r="C1841" i="3"/>
  <c r="C1843" i="3"/>
  <c r="C1845" i="3"/>
  <c r="C1847" i="3"/>
  <c r="C1849" i="3"/>
  <c r="C1851" i="3"/>
  <c r="C1853" i="3"/>
  <c r="C1855" i="3"/>
  <c r="C1857" i="3"/>
  <c r="C1859" i="3"/>
  <c r="C1861" i="3"/>
  <c r="C1863" i="3"/>
  <c r="C1865" i="3"/>
  <c r="C1867" i="3"/>
  <c r="C1869" i="3"/>
  <c r="C1871" i="3"/>
  <c r="C1873" i="3"/>
  <c r="C1875" i="3"/>
  <c r="C1876" i="3"/>
  <c r="C1878" i="3"/>
  <c r="C1880" i="3"/>
  <c r="C1882" i="3"/>
  <c r="C1884" i="3"/>
  <c r="C1886" i="3"/>
  <c r="C1889" i="3"/>
  <c r="C1891" i="3"/>
  <c r="C1893" i="3"/>
  <c r="C1895" i="3"/>
  <c r="C1897" i="3"/>
  <c r="C1899" i="3"/>
  <c r="C1901" i="3"/>
  <c r="C1903" i="3"/>
  <c r="C1905" i="3"/>
  <c r="C1907" i="3"/>
  <c r="C1909" i="3"/>
  <c r="C1911" i="3"/>
  <c r="C1913" i="3"/>
  <c r="C1915" i="3"/>
  <c r="C1917" i="3"/>
  <c r="C1919" i="3"/>
  <c r="C1921" i="3"/>
  <c r="C1923" i="3"/>
  <c r="C1925" i="3"/>
  <c r="C1927" i="3"/>
  <c r="C1929" i="3"/>
  <c r="C1931" i="3"/>
  <c r="C1933" i="3"/>
  <c r="C1935" i="3"/>
  <c r="C1937" i="3"/>
  <c r="C1939" i="3"/>
  <c r="C1941" i="3"/>
  <c r="C1943" i="3"/>
  <c r="C1945" i="3"/>
  <c r="C1947" i="3"/>
  <c r="C1949" i="3"/>
  <c r="C1951" i="3"/>
  <c r="C1953" i="3"/>
  <c r="C1955" i="3"/>
  <c r="C1957" i="3"/>
  <c r="C1959" i="3"/>
  <c r="C1961" i="3"/>
  <c r="C1963" i="3"/>
  <c r="C1965" i="3"/>
  <c r="C1967" i="3"/>
  <c r="C1969" i="3"/>
  <c r="C1971" i="3"/>
  <c r="C1974" i="3"/>
  <c r="C1976" i="3"/>
  <c r="C1978" i="3"/>
  <c r="C1980" i="3"/>
  <c r="C1982" i="3"/>
  <c r="C1985" i="3"/>
  <c r="C1987" i="3"/>
  <c r="C1989" i="3"/>
  <c r="C1991" i="3"/>
  <c r="C1993" i="3"/>
  <c r="C1995" i="3"/>
  <c r="C1997" i="3"/>
  <c r="C1999" i="3"/>
  <c r="C2001" i="3"/>
  <c r="C2004" i="3"/>
  <c r="C2006" i="3"/>
  <c r="C2008" i="3"/>
  <c r="C2010" i="3"/>
  <c r="C2012" i="3"/>
  <c r="C2014" i="3"/>
  <c r="C2016" i="3"/>
  <c r="C2018" i="3"/>
  <c r="C2020" i="3"/>
  <c r="C2022" i="3"/>
  <c r="C2024" i="3"/>
  <c r="C2026" i="3"/>
  <c r="C2028" i="3"/>
  <c r="C2030" i="3"/>
  <c r="C2032" i="3"/>
  <c r="C2034" i="3"/>
  <c r="C2036" i="3"/>
  <c r="C2038" i="3"/>
  <c r="C2040" i="3"/>
  <c r="C2042" i="3"/>
  <c r="C2044" i="3"/>
  <c r="C2046" i="3"/>
  <c r="C2048" i="3"/>
  <c r="C2050" i="3"/>
  <c r="C2052" i="3"/>
  <c r="C2054" i="3"/>
  <c r="C2056" i="3"/>
  <c r="C2058" i="3"/>
  <c r="C2060" i="3"/>
  <c r="C2062" i="3"/>
  <c r="C2064" i="3"/>
  <c r="C2066" i="3"/>
  <c r="C2068" i="3"/>
  <c r="C2070" i="3"/>
  <c r="C2072" i="3"/>
  <c r="C2074" i="3"/>
  <c r="C2076" i="3"/>
  <c r="C2078" i="3"/>
  <c r="C2080" i="3"/>
  <c r="C2082" i="3"/>
  <c r="C2084" i="3"/>
  <c r="C2086" i="3"/>
  <c r="C2088" i="3"/>
  <c r="C2090" i="3"/>
  <c r="C2092" i="3"/>
  <c r="C2094" i="3"/>
  <c r="C2096" i="3"/>
  <c r="C2098" i="3"/>
  <c r="C2100" i="3"/>
  <c r="C2102" i="3"/>
  <c r="C2104" i="3"/>
  <c r="C2106" i="3"/>
  <c r="C2108" i="3"/>
  <c r="C2110" i="3"/>
  <c r="C2112" i="3"/>
  <c r="C2114" i="3"/>
  <c r="C2116" i="3"/>
  <c r="C2118" i="3"/>
  <c r="C2120" i="3"/>
  <c r="C2122" i="3"/>
  <c r="C2124" i="3"/>
  <c r="C2126" i="3"/>
  <c r="C2128" i="3"/>
  <c r="C2130" i="3"/>
  <c r="C2132" i="3"/>
  <c r="C2134" i="3"/>
  <c r="C2136" i="3"/>
  <c r="C2138" i="3"/>
  <c r="C2140" i="3"/>
  <c r="C2142" i="3"/>
  <c r="C2144" i="3"/>
  <c r="C2146" i="3"/>
  <c r="C2148" i="3"/>
  <c r="C2150" i="3"/>
  <c r="C2152" i="3"/>
  <c r="C2154" i="3"/>
  <c r="C2156" i="3"/>
  <c r="C2158" i="3"/>
  <c r="C2160" i="3"/>
  <c r="C2162" i="3"/>
  <c r="C2164" i="3"/>
  <c r="C2166" i="3"/>
  <c r="C2168" i="3"/>
  <c r="C2170" i="3"/>
  <c r="C2172" i="3"/>
  <c r="C2174" i="3"/>
  <c r="C2176" i="3"/>
  <c r="C2178" i="3"/>
  <c r="C2180" i="3"/>
  <c r="C2182" i="3"/>
  <c r="C2184" i="3"/>
  <c r="C2186" i="3"/>
  <c r="C2188" i="3"/>
  <c r="C2190" i="3"/>
  <c r="C2192" i="3"/>
  <c r="C2194" i="3"/>
  <c r="C2196" i="3"/>
  <c r="C2198" i="3"/>
  <c r="C2200" i="3"/>
  <c r="C2202" i="3"/>
  <c r="C2204" i="3"/>
  <c r="C2206" i="3"/>
  <c r="C2208" i="3"/>
  <c r="C2210" i="3"/>
  <c r="C2212" i="3"/>
  <c r="C2214" i="3"/>
  <c r="C2216" i="3"/>
  <c r="C2218" i="3"/>
  <c r="C2220" i="3"/>
  <c r="C2222" i="3"/>
  <c r="C2224" i="3"/>
  <c r="C2226" i="3"/>
  <c r="C2228" i="3"/>
  <c r="C2230" i="3"/>
  <c r="C2232" i="3"/>
  <c r="C2234" i="3"/>
  <c r="C2236" i="3"/>
  <c r="C2238" i="3"/>
  <c r="C2240" i="3"/>
  <c r="C2242" i="3"/>
  <c r="C2244" i="3"/>
  <c r="C2246" i="3"/>
  <c r="C2248" i="3"/>
  <c r="C2250" i="3"/>
  <c r="C2252" i="3"/>
  <c r="C2254" i="3"/>
  <c r="C2256" i="3"/>
  <c r="C2258" i="3"/>
  <c r="C2260" i="3"/>
  <c r="C2262" i="3"/>
  <c r="C2264" i="3"/>
  <c r="C2266" i="3"/>
  <c r="C2268" i="3"/>
  <c r="C2270" i="3"/>
  <c r="C2272" i="3"/>
  <c r="C2274" i="3"/>
  <c r="C2276" i="3"/>
  <c r="C2278" i="3"/>
  <c r="C2280" i="3"/>
  <c r="C2282" i="3"/>
  <c r="C2284" i="3"/>
  <c r="C2286" i="3"/>
  <c r="C2288" i="3"/>
  <c r="C2290" i="3"/>
  <c r="C2292" i="3"/>
  <c r="C2294" i="3"/>
  <c r="C2296" i="3"/>
  <c r="C2298" i="3"/>
  <c r="C2300" i="3"/>
  <c r="C2302" i="3"/>
  <c r="C2304" i="3"/>
  <c r="C2306" i="3"/>
  <c r="C2308" i="3"/>
  <c r="C2310" i="3"/>
  <c r="C2312" i="3"/>
  <c r="C2314" i="3"/>
  <c r="C2316" i="3"/>
  <c r="C2318" i="3"/>
  <c r="C2320" i="3"/>
  <c r="C2322" i="3"/>
  <c r="C2324" i="3"/>
  <c r="C2326" i="3"/>
  <c r="C2328" i="3"/>
  <c r="C2330" i="3"/>
  <c r="C2332" i="3"/>
  <c r="C2334" i="3"/>
  <c r="C2336" i="3"/>
  <c r="C2338" i="3"/>
  <c r="C2340" i="3"/>
  <c r="C2342" i="3"/>
  <c r="C2344" i="3"/>
  <c r="C2346" i="3"/>
  <c r="C2348" i="3"/>
  <c r="C2350" i="3"/>
  <c r="C2352" i="3"/>
  <c r="C2354" i="3"/>
  <c r="C2356" i="3"/>
  <c r="C2358" i="3"/>
  <c r="C2360" i="3"/>
  <c r="C2362" i="3"/>
  <c r="C2364" i="3"/>
  <c r="C2366" i="3"/>
  <c r="C2368" i="3"/>
  <c r="C2370" i="3"/>
  <c r="C2372" i="3"/>
  <c r="C2374" i="3"/>
  <c r="C2376" i="3"/>
  <c r="C2378" i="3"/>
  <c r="C2380" i="3"/>
  <c r="C2382" i="3"/>
  <c r="C2384" i="3"/>
  <c r="C2386" i="3"/>
  <c r="C2388" i="3"/>
  <c r="C2390" i="3"/>
  <c r="C2392" i="3"/>
  <c r="C2394" i="3"/>
  <c r="C2396" i="3"/>
  <c r="C2398" i="3"/>
  <c r="C2400" i="3"/>
  <c r="C2402" i="3"/>
  <c r="C2404" i="3"/>
  <c r="C2406" i="3"/>
  <c r="C2408" i="3"/>
  <c r="C2410" i="3"/>
  <c r="C2412" i="3"/>
  <c r="C2414" i="3"/>
  <c r="C2416" i="3"/>
  <c r="C2418" i="3"/>
  <c r="C2420" i="3"/>
  <c r="C2422" i="3"/>
  <c r="C2424" i="3"/>
  <c r="C2426" i="3"/>
  <c r="C2428" i="3"/>
  <c r="C2430" i="3"/>
  <c r="C2432" i="3"/>
  <c r="C2434" i="3"/>
  <c r="C2436" i="3"/>
  <c r="C2438" i="3"/>
  <c r="C2440" i="3"/>
  <c r="C2442" i="3"/>
  <c r="C2444" i="3"/>
  <c r="C2446" i="3"/>
  <c r="C2448" i="3"/>
  <c r="C2450" i="3"/>
  <c r="C2452" i="3"/>
  <c r="C2454" i="3"/>
  <c r="C2456" i="3"/>
  <c r="C2458" i="3"/>
  <c r="C2460" i="3"/>
  <c r="C2462" i="3"/>
  <c r="C2464" i="3"/>
  <c r="C2466" i="3"/>
  <c r="C2468" i="3"/>
  <c r="C2470" i="3"/>
  <c r="C2472" i="3"/>
  <c r="C2474" i="3"/>
  <c r="C2476" i="3"/>
  <c r="C2478" i="3"/>
  <c r="C2480" i="3"/>
  <c r="C2482" i="3"/>
  <c r="C2484" i="3"/>
  <c r="C2486" i="3"/>
  <c r="C2488" i="3"/>
  <c r="C2490" i="3"/>
  <c r="C2492" i="3"/>
  <c r="C2494" i="3"/>
  <c r="C2496" i="3"/>
  <c r="C2498" i="3"/>
  <c r="C2500" i="3"/>
  <c r="C2502" i="3"/>
  <c r="C2504" i="3"/>
  <c r="C3055" i="3"/>
  <c r="C3057" i="3"/>
  <c r="C3059" i="3"/>
  <c r="C3061" i="3"/>
  <c r="C3063" i="3"/>
  <c r="C3064" i="3"/>
  <c r="C3066" i="3"/>
  <c r="C3068" i="3"/>
  <c r="C3070" i="3"/>
  <c r="C3072" i="3"/>
  <c r="C3074" i="3"/>
  <c r="C3076" i="3"/>
  <c r="C3078" i="3"/>
  <c r="C3080" i="3"/>
  <c r="C3082" i="3"/>
  <c r="C3084" i="3"/>
  <c r="C3086" i="3"/>
  <c r="C3088" i="3"/>
  <c r="C3090" i="3"/>
  <c r="C3092" i="3"/>
  <c r="C3094" i="3"/>
  <c r="C3096" i="3"/>
  <c r="C3098" i="3"/>
  <c r="C3100" i="3"/>
  <c r="C3102" i="3"/>
  <c r="C3104" i="3"/>
  <c r="C3106" i="3"/>
  <c r="C3108" i="3"/>
  <c r="C3110" i="3"/>
  <c r="C3112" i="3"/>
  <c r="C3114" i="3"/>
  <c r="C3116" i="3"/>
  <c r="C3118" i="3"/>
  <c r="C3120" i="3"/>
  <c r="C3122" i="3"/>
  <c r="C3124" i="3"/>
  <c r="C3128" i="3"/>
  <c r="C3130" i="3"/>
  <c r="C3132" i="3"/>
  <c r="C3134" i="3"/>
  <c r="C3136" i="3"/>
  <c r="C3138" i="3"/>
  <c r="C3140" i="3"/>
  <c r="C3142" i="3"/>
  <c r="C3144" i="3"/>
  <c r="C3146" i="3"/>
  <c r="C3148" i="3"/>
  <c r="C3150" i="3"/>
  <c r="C3152" i="3"/>
  <c r="C3154" i="3"/>
  <c r="C3156" i="3"/>
  <c r="C3158" i="3"/>
  <c r="C3160" i="3"/>
  <c r="C3162" i="3"/>
  <c r="C3164" i="3"/>
  <c r="C3166" i="3"/>
  <c r="C3168" i="3"/>
  <c r="C3170" i="3"/>
  <c r="C3172" i="3"/>
  <c r="C3174" i="3"/>
  <c r="C3176" i="3"/>
  <c r="C3178" i="3"/>
  <c r="C3180" i="3"/>
  <c r="C3182" i="3"/>
  <c r="C3184" i="3"/>
  <c r="C3186" i="3"/>
  <c r="C3188" i="3"/>
  <c r="C3190" i="3"/>
  <c r="C3192" i="3"/>
  <c r="C3194" i="3"/>
  <c r="C3196" i="3"/>
  <c r="C3198" i="3"/>
  <c r="C3200" i="3"/>
  <c r="C3202" i="3"/>
  <c r="C3204" i="3"/>
  <c r="C3206" i="3"/>
  <c r="C3208" i="3"/>
  <c r="C3210" i="3"/>
  <c r="C3212" i="3"/>
  <c r="C3214" i="3"/>
  <c r="C3216" i="3"/>
  <c r="C3218" i="3"/>
  <c r="C3220" i="3"/>
  <c r="C3222" i="3"/>
  <c r="C3224" i="3"/>
  <c r="C3226" i="3"/>
  <c r="C3228" i="3"/>
  <c r="C3230" i="3"/>
  <c r="C3232" i="3"/>
  <c r="C3234" i="3"/>
  <c r="C3274" i="3"/>
  <c r="C3276" i="3"/>
  <c r="C3280" i="3"/>
  <c r="C3284" i="3"/>
  <c r="C3288" i="3"/>
  <c r="C3290" i="3"/>
  <c r="C3296" i="3"/>
  <c r="C3300" i="3"/>
  <c r="C3304" i="3"/>
  <c r="C3308" i="3"/>
  <c r="C3312" i="3"/>
  <c r="C3316" i="3"/>
  <c r="C3320" i="3"/>
  <c r="C3324" i="3"/>
  <c r="C3328" i="3"/>
  <c r="C3332" i="3"/>
  <c r="C3336" i="3"/>
  <c r="C3338" i="3"/>
  <c r="C3340" i="3"/>
  <c r="C3344" i="3"/>
  <c r="C3346" i="3"/>
  <c r="C3350" i="3"/>
  <c r="C3358" i="3"/>
  <c r="C3362" i="3"/>
  <c r="C3366" i="3"/>
  <c r="C3370" i="3"/>
  <c r="C3374" i="3"/>
  <c r="C3378" i="3"/>
  <c r="C3382" i="3"/>
  <c r="C3388" i="3"/>
  <c r="C3390" i="3"/>
  <c r="C3394" i="3"/>
  <c r="C3398" i="3"/>
  <c r="C3402" i="3"/>
  <c r="C3406" i="3"/>
  <c r="C3410" i="3"/>
  <c r="C3414" i="3"/>
  <c r="C3418" i="3"/>
  <c r="C3422" i="3"/>
  <c r="C3424" i="3"/>
  <c r="C3428" i="3"/>
  <c r="C3432" i="3"/>
  <c r="C3436" i="3"/>
  <c r="C3438" i="3"/>
  <c r="C3442" i="3"/>
  <c r="C3444" i="3"/>
  <c r="C3448" i="3"/>
  <c r="C3452" i="3"/>
  <c r="C3456" i="3"/>
  <c r="C3458" i="3"/>
  <c r="C3462" i="3"/>
  <c r="C3466" i="3"/>
  <c r="C3470" i="3"/>
  <c r="C3476" i="3"/>
  <c r="C3480" i="3"/>
  <c r="C3484" i="3"/>
  <c r="C3486" i="3"/>
  <c r="C3488" i="3"/>
  <c r="C3490" i="3"/>
  <c r="C3492" i="3"/>
  <c r="C3496" i="3"/>
  <c r="C3579" i="3"/>
  <c r="C3581" i="3"/>
  <c r="C3585" i="3"/>
  <c r="C3587" i="3"/>
  <c r="C3589" i="3"/>
  <c r="C3591" i="3"/>
  <c r="C3595" i="3"/>
  <c r="C3597" i="3"/>
  <c r="C3601" i="3"/>
  <c r="C3603" i="3"/>
  <c r="C3609" i="3"/>
  <c r="C3613" i="3"/>
  <c r="C3617" i="3"/>
  <c r="C3623" i="3"/>
  <c r="C3627" i="3"/>
  <c r="C3631" i="3"/>
  <c r="C3633" i="3"/>
  <c r="C3641" i="3"/>
  <c r="C3645" i="3"/>
  <c r="C3647" i="3"/>
  <c r="C3657" i="3"/>
  <c r="C3659" i="3"/>
  <c r="C3665" i="3"/>
  <c r="C3667" i="3"/>
  <c r="C3673" i="3"/>
  <c r="C3677" i="3"/>
  <c r="C3679" i="3"/>
  <c r="C3687" i="3"/>
  <c r="C3691" i="3"/>
  <c r="C3693" i="3"/>
  <c r="C3697" i="3"/>
  <c r="C3699" i="3"/>
  <c r="C3701" i="3"/>
  <c r="C3705" i="3"/>
  <c r="C3709" i="3"/>
  <c r="C3711" i="3"/>
  <c r="C3719" i="3"/>
  <c r="C3723" i="3"/>
  <c r="C3725" i="3"/>
  <c r="C3729" i="3"/>
  <c r="C3737" i="3"/>
  <c r="C3741" i="3"/>
  <c r="C3743" i="3"/>
  <c r="C3753" i="3"/>
  <c r="C3755" i="3"/>
  <c r="C9323" i="3"/>
  <c r="C9354" i="3"/>
  <c r="C9360" i="3"/>
  <c r="C9363" i="3"/>
  <c r="C9371" i="3"/>
  <c r="C9378" i="3"/>
  <c r="C9387" i="3"/>
  <c r="C9395" i="3"/>
  <c r="C9403" i="3"/>
  <c r="C9413" i="3"/>
  <c r="C9417" i="3"/>
  <c r="C9420" i="3"/>
  <c r="C9426" i="3"/>
  <c r="C9434" i="3"/>
  <c r="C9440" i="3"/>
  <c r="C9453" i="3"/>
  <c r="C9457" i="3"/>
  <c r="C9460" i="3"/>
  <c r="C9463" i="3"/>
  <c r="C9475" i="3"/>
  <c r="C9488" i="3"/>
  <c r="C9494" i="3"/>
  <c r="C9500" i="3"/>
  <c r="C9511" i="3"/>
  <c r="C9515" i="3"/>
  <c r="C9521" i="3"/>
  <c r="C9531" i="3"/>
  <c r="C9540" i="3"/>
  <c r="C9546" i="3"/>
  <c r="C9550" i="3"/>
  <c r="C9558" i="3"/>
  <c r="C9562" i="3"/>
  <c r="C9568" i="3"/>
  <c r="C9572" i="3"/>
  <c r="C9575" i="3"/>
  <c r="C9589" i="3"/>
  <c r="C9592" i="3"/>
  <c r="C9595" i="3"/>
  <c r="C9598" i="3"/>
  <c r="C9601" i="3"/>
  <c r="C9605" i="3"/>
  <c r="C9608" i="3"/>
  <c r="C9611" i="3"/>
  <c r="C9614" i="3"/>
  <c r="C9619" i="3"/>
  <c r="C9624" i="3"/>
  <c r="C9628" i="3"/>
  <c r="C9633" i="3"/>
  <c r="C9636" i="3"/>
  <c r="C9639" i="3"/>
  <c r="C9643" i="3"/>
  <c r="C9647" i="3"/>
  <c r="C9651" i="3"/>
  <c r="C9656" i="3"/>
  <c r="C9661" i="3"/>
  <c r="C9664" i="3"/>
  <c r="C9668" i="3"/>
  <c r="C9671" i="3"/>
  <c r="C9674" i="3"/>
  <c r="C9680" i="3"/>
  <c r="C9683" i="3"/>
  <c r="C9686" i="3"/>
  <c r="C9691" i="3"/>
  <c r="C9696" i="3"/>
  <c r="C9701" i="3"/>
  <c r="C9705" i="3"/>
  <c r="C9708" i="3"/>
  <c r="C9713" i="3"/>
  <c r="C9716" i="3"/>
  <c r="C9719" i="3"/>
  <c r="C9722" i="3"/>
  <c r="C9726" i="3"/>
  <c r="C9729" i="3"/>
  <c r="C9732" i="3"/>
  <c r="C9735" i="3"/>
  <c r="C9738" i="3"/>
  <c r="C9744" i="3"/>
  <c r="C9747" i="3"/>
  <c r="C9750" i="3"/>
  <c r="C9753" i="3"/>
  <c r="C9756" i="3"/>
  <c r="C9759" i="3"/>
  <c r="C9762" i="3"/>
  <c r="C9768" i="3"/>
  <c r="C9776" i="3"/>
  <c r="C9781" i="3"/>
  <c r="C9785" i="3"/>
  <c r="C9788" i="3"/>
  <c r="C9791" i="3"/>
  <c r="C9794" i="3"/>
  <c r="C9799" i="3"/>
  <c r="C9807" i="3"/>
  <c r="C9816" i="3"/>
  <c r="C9822" i="3"/>
  <c r="C9832" i="3"/>
  <c r="C9838" i="3"/>
  <c r="C9848" i="3"/>
  <c r="C9854" i="3"/>
  <c r="C9864" i="3"/>
  <c r="C9876" i="3"/>
  <c r="C9882" i="3"/>
  <c r="C9890" i="3"/>
  <c r="C9896" i="3"/>
  <c r="C9902" i="3"/>
  <c r="C9906" i="3"/>
  <c r="C9917" i="3"/>
  <c r="C9925" i="3"/>
  <c r="C9933" i="3"/>
  <c r="C9943" i="3"/>
  <c r="C9951" i="3"/>
  <c r="C9958" i="3"/>
  <c r="C9965" i="3"/>
  <c r="C9972" i="3"/>
  <c r="C9978" i="3"/>
  <c r="C9981" i="3"/>
  <c r="C9992" i="3"/>
  <c r="C9997" i="3"/>
  <c r="C5607" i="3"/>
  <c r="C5611" i="3"/>
  <c r="C5615" i="3"/>
  <c r="C5625" i="3"/>
  <c r="C5629" i="3"/>
  <c r="C5631" i="3"/>
  <c r="C5633" i="3"/>
  <c r="C5635" i="3"/>
  <c r="C5637" i="3"/>
  <c r="C5639" i="3"/>
  <c r="C5643" i="3"/>
  <c r="C5649" i="3"/>
  <c r="C5651" i="3"/>
  <c r="C5653" i="3"/>
  <c r="C5655" i="3"/>
  <c r="C5659" i="3"/>
  <c r="C5663" i="3"/>
  <c r="C5673" i="3"/>
  <c r="C5677" i="3"/>
  <c r="C5681" i="3"/>
  <c r="C5683" i="3"/>
  <c r="C5685" i="3"/>
  <c r="C5687" i="3"/>
  <c r="C5691" i="3"/>
  <c r="C5695" i="3"/>
  <c r="C5703" i="3"/>
  <c r="C5707" i="3"/>
  <c r="C5711" i="3"/>
  <c r="C5719" i="3"/>
  <c r="C5723" i="3"/>
  <c r="C5727" i="3"/>
  <c r="C5737" i="3"/>
  <c r="C5739" i="3"/>
  <c r="C5743" i="3"/>
  <c r="C5751" i="3"/>
  <c r="C5755" i="3"/>
  <c r="C5759" i="3"/>
  <c r="C5761" i="3"/>
  <c r="C5763" i="3"/>
  <c r="C5765" i="3"/>
  <c r="C5769" i="3"/>
  <c r="C5773" i="3"/>
  <c r="C5777" i="3"/>
  <c r="C5779" i="3"/>
  <c r="C5782" i="3"/>
  <c r="C5785" i="3"/>
  <c r="C5788" i="3"/>
  <c r="C5790" i="3"/>
  <c r="C5792" i="3"/>
  <c r="C5794" i="3"/>
  <c r="C5796" i="3"/>
  <c r="C5798" i="3"/>
  <c r="C5800" i="3"/>
  <c r="C5802" i="3"/>
  <c r="C5804" i="3"/>
  <c r="C5806" i="3"/>
  <c r="C5808" i="3"/>
  <c r="C5810" i="3"/>
  <c r="C5812" i="3"/>
  <c r="C5814" i="3"/>
  <c r="C5816" i="3"/>
  <c r="C5818" i="3"/>
  <c r="C5820" i="3"/>
  <c r="C5822" i="3"/>
  <c r="C5824" i="3"/>
  <c r="C5826" i="3"/>
  <c r="C5828" i="3"/>
  <c r="C5830" i="3"/>
  <c r="C5832" i="3"/>
  <c r="C5835" i="3"/>
  <c r="C5837" i="3"/>
  <c r="C5839" i="3"/>
  <c r="C5841" i="3"/>
  <c r="C5843" i="3"/>
  <c r="C5845" i="3"/>
  <c r="C5847" i="3"/>
  <c r="C5851" i="3"/>
  <c r="C5855" i="3"/>
  <c r="C5859" i="3"/>
  <c r="C5861" i="3"/>
  <c r="C5865" i="3"/>
  <c r="C5869" i="3"/>
  <c r="C5873" i="3"/>
  <c r="C5875" i="3"/>
  <c r="C5885" i="3"/>
  <c r="C5889" i="3"/>
  <c r="C5891" i="3"/>
  <c r="C5893" i="3"/>
  <c r="C5895" i="3"/>
  <c r="C5899" i="3"/>
  <c r="C5905" i="3"/>
  <c r="C5907" i="3"/>
  <c r="C5909" i="3"/>
  <c r="C5911" i="3"/>
  <c r="C5915" i="3"/>
  <c r="C5919" i="3"/>
  <c r="C5923" i="3"/>
  <c r="C5929" i="3"/>
  <c r="C5933" i="3"/>
  <c r="C5935" i="3"/>
  <c r="C5941" i="3"/>
  <c r="C5943" i="3"/>
  <c r="C5947" i="3"/>
  <c r="C5953" i="3"/>
  <c r="C5961" i="3"/>
  <c r="C5965" i="3"/>
  <c r="C5967" i="3"/>
  <c r="C5975" i="3"/>
  <c r="C5979" i="3"/>
  <c r="C5981" i="3"/>
  <c r="C5985" i="3"/>
  <c r="C5987" i="3"/>
  <c r="C5991" i="3"/>
  <c r="C5997" i="3"/>
  <c r="C6001" i="3"/>
  <c r="C6003" i="3"/>
  <c r="C6004" i="3"/>
  <c r="C6006" i="3"/>
  <c r="C6008" i="3"/>
  <c r="C6014" i="3"/>
  <c r="C6018" i="3"/>
  <c r="C6022" i="3"/>
  <c r="C6024" i="3"/>
  <c r="C6028" i="3"/>
  <c r="C6032" i="3"/>
  <c r="C6036" i="3"/>
  <c r="C6040" i="3"/>
  <c r="C6044" i="3"/>
  <c r="C6046" i="3"/>
  <c r="C6048" i="3"/>
  <c r="C6050" i="3"/>
  <c r="C6054" i="3"/>
  <c r="C6058" i="3"/>
  <c r="C6060" i="3"/>
  <c r="C6062" i="3"/>
  <c r="C6066" i="3"/>
  <c r="C6070" i="3"/>
  <c r="C6076" i="3"/>
  <c r="C6078" i="3"/>
  <c r="C6082" i="3"/>
  <c r="C6086" i="3"/>
  <c r="C6090" i="3"/>
  <c r="C6094" i="3"/>
  <c r="C6098" i="3"/>
  <c r="C6102" i="3"/>
  <c r="C6104" i="3"/>
  <c r="C6108" i="3"/>
  <c r="C6112" i="3"/>
  <c r="C6118" i="3"/>
  <c r="C6120" i="3"/>
  <c r="C6126" i="3"/>
  <c r="C6132" i="3"/>
  <c r="C6136" i="3"/>
  <c r="C6140" i="3"/>
  <c r="C6144" i="3"/>
  <c r="C6148" i="3"/>
  <c r="C6150" i="3"/>
  <c r="C6156" i="3"/>
  <c r="C6160" i="3"/>
  <c r="C6162" i="3"/>
  <c r="C6168" i="3"/>
  <c r="C6170" i="3"/>
  <c r="C6174" i="3"/>
  <c r="C6178" i="3"/>
  <c r="C6182" i="3"/>
  <c r="C6184" i="3"/>
  <c r="C6186" i="3"/>
  <c r="C6190" i="3"/>
  <c r="C6194" i="3"/>
  <c r="C6198" i="3"/>
  <c r="C6202" i="3"/>
  <c r="C6206" i="3"/>
  <c r="C6210" i="3"/>
  <c r="C6214" i="3"/>
  <c r="C6218" i="3"/>
  <c r="C6222" i="3"/>
  <c r="C6226" i="3"/>
  <c r="C6230" i="3"/>
  <c r="C6234" i="3"/>
  <c r="C6238" i="3"/>
  <c r="C6242" i="3"/>
  <c r="C6246" i="3"/>
  <c r="C6252" i="3"/>
  <c r="C6254" i="3"/>
  <c r="C6258" i="3"/>
  <c r="C6262" i="3"/>
  <c r="C6266" i="3"/>
  <c r="C6270" i="3"/>
  <c r="C6276" i="3"/>
  <c r="C6280" i="3"/>
  <c r="C6284" i="3"/>
  <c r="C6288" i="3"/>
  <c r="C6290" i="3"/>
  <c r="C6294" i="3"/>
  <c r="C6298" i="3"/>
  <c r="C6302" i="3"/>
  <c r="C6310" i="3"/>
  <c r="C6312" i="3"/>
  <c r="C6314" i="3"/>
  <c r="C6316" i="3"/>
  <c r="C6320" i="3"/>
  <c r="C6324" i="3"/>
  <c r="C6328" i="3"/>
  <c r="C6332" i="3"/>
  <c r="C6336" i="3"/>
  <c r="C6338" i="3"/>
  <c r="C6342" i="3"/>
  <c r="C6346" i="3"/>
  <c r="C6350" i="3"/>
  <c r="C6354" i="3"/>
  <c r="C6358" i="3"/>
  <c r="C6364" i="3"/>
  <c r="C6366" i="3"/>
  <c r="C6370" i="3"/>
  <c r="C6378" i="3"/>
  <c r="C6382" i="3"/>
  <c r="C6386" i="3"/>
  <c r="C6390" i="3"/>
  <c r="C6394" i="3"/>
  <c r="C6400" i="3"/>
  <c r="C6402" i="3"/>
  <c r="C6404" i="3"/>
  <c r="C6410" i="3"/>
  <c r="C6412" i="3"/>
  <c r="C6414" i="3"/>
  <c r="C6418" i="3"/>
  <c r="C6422" i="3"/>
  <c r="C6426" i="3"/>
  <c r="C6430" i="3"/>
  <c r="C6432" i="3"/>
  <c r="C6436" i="3"/>
  <c r="C6440" i="3"/>
  <c r="C6442" i="3"/>
  <c r="C6450" i="3"/>
  <c r="C6454" i="3"/>
  <c r="C6458" i="3"/>
  <c r="C6460" i="3"/>
  <c r="C6464" i="3"/>
  <c r="C6468" i="3"/>
  <c r="C6472" i="3"/>
  <c r="C6476" i="3"/>
  <c r="C6480" i="3"/>
  <c r="C6484" i="3"/>
  <c r="C6492" i="3"/>
  <c r="C6496" i="3"/>
  <c r="C6500" i="3"/>
  <c r="C6506" i="3"/>
  <c r="C6510" i="3"/>
  <c r="C6514" i="3"/>
  <c r="C6518" i="3"/>
  <c r="C6522" i="3"/>
  <c r="C6526" i="3"/>
  <c r="C6532" i="3"/>
  <c r="C6534" i="3"/>
  <c r="C6536" i="3"/>
  <c r="C6540" i="3"/>
  <c r="C6544" i="3"/>
  <c r="C6548" i="3"/>
  <c r="C6552" i="3"/>
  <c r="C6556" i="3"/>
  <c r="C6562" i="3"/>
  <c r="C6566" i="3"/>
  <c r="C6568" i="3"/>
  <c r="C6572" i="3"/>
  <c r="C6580" i="3"/>
  <c r="C6584" i="3"/>
  <c r="C6588" i="3"/>
  <c r="C6592" i="3"/>
  <c r="C6594" i="3"/>
  <c r="C6600" i="3"/>
  <c r="C6604" i="3"/>
  <c r="C6608" i="3"/>
  <c r="C6612" i="3"/>
  <c r="C6616" i="3"/>
  <c r="C6622" i="3"/>
  <c r="C6626" i="3"/>
  <c r="C6646" i="3"/>
  <c r="C6648" i="3"/>
  <c r="C6651" i="3"/>
  <c r="C6653" i="3"/>
  <c r="C6654" i="3"/>
  <c r="C6656" i="3"/>
  <c r="C6659" i="3"/>
  <c r="C6664" i="3"/>
  <c r="C6667" i="3"/>
  <c r="C6671" i="3"/>
  <c r="C6672" i="3"/>
  <c r="C6674" i="3"/>
  <c r="C6677" i="3"/>
  <c r="C7220" i="3"/>
  <c r="C7223" i="3"/>
  <c r="C7226" i="3"/>
  <c r="C7242" i="3"/>
  <c r="C7248" i="3"/>
  <c r="C7266" i="3"/>
  <c r="C7268" i="3"/>
  <c r="C7270" i="3"/>
  <c r="C7280" i="3"/>
  <c r="C7285" i="3"/>
  <c r="C7288" i="3"/>
  <c r="C7289" i="3"/>
  <c r="C7302" i="3"/>
  <c r="C7306" i="3"/>
  <c r="C7313" i="3"/>
  <c r="C7315" i="3"/>
  <c r="C7325" i="3"/>
  <c r="C7331" i="3"/>
  <c r="C7342" i="3"/>
  <c r="C7344" i="3"/>
  <c r="C7350" i="3"/>
  <c r="C7361" i="3"/>
  <c r="C7363" i="3"/>
  <c r="C7372" i="3"/>
  <c r="C7377" i="3"/>
  <c r="C7380" i="3"/>
  <c r="C7383" i="3"/>
  <c r="C7385" i="3"/>
  <c r="C7394" i="3"/>
  <c r="C7397" i="3"/>
  <c r="C7405" i="3"/>
  <c r="C7407" i="3"/>
  <c r="C7412" i="3"/>
  <c r="C7414" i="3"/>
  <c r="C7421" i="3"/>
  <c r="C7447" i="3"/>
  <c r="C7448" i="3"/>
  <c r="C7454" i="3"/>
  <c r="C7456" i="3"/>
  <c r="C7461" i="3"/>
  <c r="C7469" i="3"/>
  <c r="C7502" i="3"/>
  <c r="C7505" i="3"/>
  <c r="C7520" i="3"/>
  <c r="C7523" i="3"/>
  <c r="C7530" i="3"/>
  <c r="C7533" i="3"/>
  <c r="C7536" i="3"/>
  <c r="C7539" i="3"/>
  <c r="C7545" i="3"/>
  <c r="C7566" i="3"/>
  <c r="C7575" i="3"/>
  <c r="C7576" i="3"/>
  <c r="C7583" i="3"/>
  <c r="C7589" i="3"/>
  <c r="C7590" i="3"/>
  <c r="C7598" i="3"/>
  <c r="C7601" i="3"/>
  <c r="C7616" i="3"/>
  <c r="C7633" i="3"/>
  <c r="C7653" i="3"/>
  <c r="C7662" i="3"/>
  <c r="C7671" i="3"/>
  <c r="C7675" i="3"/>
  <c r="C7683" i="3"/>
  <c r="C7686" i="3"/>
  <c r="C7696" i="3"/>
  <c r="C7699" i="3"/>
  <c r="C7702" i="3"/>
  <c r="C7712" i="3"/>
  <c r="C7718" i="3"/>
  <c r="C7724" i="3"/>
  <c r="C7727" i="3"/>
  <c r="C7737" i="3"/>
  <c r="C7762" i="3"/>
  <c r="C7771" i="3"/>
  <c r="C7802" i="3"/>
  <c r="C7808" i="3"/>
  <c r="C7811" i="3"/>
  <c r="C7817" i="3"/>
  <c r="C7826" i="3"/>
  <c r="C7835" i="3"/>
  <c r="C7841" i="3"/>
  <c r="C7850" i="3"/>
  <c r="C7856" i="3"/>
  <c r="C7868" i="3"/>
  <c r="C7874" i="3"/>
  <c r="C7877" i="3"/>
  <c r="C7883" i="3"/>
  <c r="C7889" i="3"/>
  <c r="C7898" i="3"/>
  <c r="C7904" i="3"/>
  <c r="C7934" i="3"/>
  <c r="C7940" i="3"/>
  <c r="C7946" i="3"/>
  <c r="C7952" i="3"/>
  <c r="C7959" i="3"/>
  <c r="C7968" i="3"/>
  <c r="C7980" i="3"/>
  <c r="C7990" i="3"/>
  <c r="C8005" i="3"/>
  <c r="C8012" i="3"/>
  <c r="C8018" i="3"/>
  <c r="C8026" i="3"/>
  <c r="C8038" i="3"/>
  <c r="C8044" i="3"/>
  <c r="C8061" i="3"/>
  <c r="C8065" i="3"/>
  <c r="C8068" i="3"/>
  <c r="C8074" i="3"/>
  <c r="C8086" i="3"/>
  <c r="C8097" i="3"/>
  <c r="C8100" i="3"/>
  <c r="C8112" i="3"/>
  <c r="C8139" i="3"/>
  <c r="C8176" i="3"/>
  <c r="C8179" i="3"/>
  <c r="C8183" i="3"/>
  <c r="C8193" i="3"/>
  <c r="C8196" i="3"/>
  <c r="C8199" i="3"/>
  <c r="C8210" i="3"/>
  <c r="C8220" i="3"/>
  <c r="C8228" i="3"/>
  <c r="C8234" i="3"/>
  <c r="C8247" i="3"/>
  <c r="C8254" i="3"/>
  <c r="C8271" i="3"/>
  <c r="C8277" i="3"/>
  <c r="C8284" i="3"/>
  <c r="C8289" i="3"/>
  <c r="C8292" i="3"/>
  <c r="C8313" i="3"/>
  <c r="C8349" i="3"/>
  <c r="C8354" i="3"/>
  <c r="C8374" i="3"/>
  <c r="C8385" i="3"/>
  <c r="C8388" i="3"/>
  <c r="C8406" i="3"/>
  <c r="C8423" i="3"/>
  <c r="C8425" i="3"/>
  <c r="C8444" i="3"/>
  <c r="C8447" i="3"/>
  <c r="C8457" i="3"/>
  <c r="C8465" i="3"/>
  <c r="C8476" i="3"/>
  <c r="C8479" i="3"/>
  <c r="C8488" i="3"/>
  <c r="C8502" i="3"/>
  <c r="C8507" i="3"/>
  <c r="C8534" i="3"/>
  <c r="C8576" i="3"/>
  <c r="C8585" i="3"/>
  <c r="C8599" i="3"/>
  <c r="C8606" i="3"/>
  <c r="C8615" i="3"/>
  <c r="C8618" i="3"/>
  <c r="C8622" i="3"/>
  <c r="C8628" i="3"/>
  <c r="C8634" i="3"/>
  <c r="C8645" i="3"/>
  <c r="C8657" i="3"/>
  <c r="C8660" i="3"/>
  <c r="C8668" i="3"/>
  <c r="C8671" i="3"/>
  <c r="C8689" i="3"/>
  <c r="C8692" i="3"/>
  <c r="C8718" i="3"/>
  <c r="C8730" i="3"/>
  <c r="C8752" i="3"/>
  <c r="C8757" i="3"/>
  <c r="C8760" i="3"/>
  <c r="C8772" i="3"/>
  <c r="C8789" i="3"/>
  <c r="C8826" i="3"/>
  <c r="C8836" i="3"/>
  <c r="C8839" i="3"/>
  <c r="C8848" i="3"/>
  <c r="C8851" i="3"/>
  <c r="C8862" i="3"/>
  <c r="C8867" i="3"/>
  <c r="C8946" i="3"/>
  <c r="C8954" i="3"/>
  <c r="C8969" i="3"/>
  <c r="C8972" i="3"/>
  <c r="C8983" i="3"/>
  <c r="C8989" i="3"/>
  <c r="C8993" i="3"/>
  <c r="C8996" i="3"/>
  <c r="C8999" i="3"/>
  <c r="C9009" i="3"/>
  <c r="C9012" i="3"/>
  <c r="C9035" i="3"/>
  <c r="C9049" i="3"/>
  <c r="C9067" i="3"/>
  <c r="C9070" i="3"/>
  <c r="C9089" i="3"/>
  <c r="C9092" i="3"/>
  <c r="C9098" i="3"/>
  <c r="C9102" i="3"/>
  <c r="C9107" i="3"/>
  <c r="C9110" i="3"/>
  <c r="C9116" i="3"/>
  <c r="C9119" i="3"/>
  <c r="C9128" i="3"/>
  <c r="C9133" i="3"/>
  <c r="C9160" i="3"/>
  <c r="C9178" i="3"/>
  <c r="C9205" i="3"/>
  <c r="C9208" i="3"/>
  <c r="C9229" i="3"/>
  <c r="C9234" i="3"/>
  <c r="C9257" i="3"/>
  <c r="C9263" i="3"/>
  <c r="C9281" i="3"/>
  <c r="C9286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1" i="3"/>
  <c r="D6632" i="3"/>
  <c r="D6633" i="3"/>
  <c r="D6634" i="3"/>
  <c r="D6636" i="3"/>
  <c r="D6637" i="3"/>
  <c r="D6639" i="3"/>
  <c r="D6640" i="3"/>
  <c r="D6641" i="3"/>
  <c r="D6642" i="3"/>
  <c r="D6644" i="3"/>
  <c r="D6645" i="3"/>
  <c r="D6646" i="3"/>
  <c r="D6648" i="3"/>
  <c r="D6649" i="3"/>
  <c r="D6651" i="3"/>
  <c r="D6652" i="3"/>
  <c r="D6653" i="3"/>
  <c r="D6654" i="3"/>
  <c r="D6655" i="3"/>
  <c r="D6656" i="3"/>
  <c r="D6658" i="3"/>
  <c r="D6659" i="3"/>
  <c r="D6660" i="3"/>
  <c r="D6662" i="3"/>
  <c r="D6663" i="3"/>
  <c r="D6664" i="3"/>
  <c r="D6666" i="3"/>
  <c r="D6667" i="3"/>
  <c r="D6668" i="3"/>
  <c r="D6670" i="3"/>
  <c r="D6671" i="3"/>
  <c r="D6672" i="3"/>
  <c r="D6674" i="3"/>
  <c r="D6675" i="3"/>
  <c r="D6677" i="3"/>
  <c r="D6678" i="3"/>
  <c r="D6679" i="3"/>
  <c r="D6680" i="3"/>
  <c r="D6681" i="3"/>
  <c r="D6683" i="3"/>
  <c r="D6684" i="3"/>
  <c r="D6686" i="3"/>
  <c r="D6687" i="3"/>
  <c r="D6689" i="3"/>
  <c r="D6690" i="3"/>
  <c r="D6691" i="3"/>
  <c r="D6692" i="3"/>
  <c r="D6693" i="3"/>
  <c r="D6694" i="3"/>
  <c r="D6695" i="3"/>
  <c r="D6696" i="3"/>
  <c r="D6698" i="3"/>
  <c r="D6699" i="3"/>
  <c r="D6701" i="3"/>
  <c r="D6702" i="3"/>
  <c r="D6703" i="3"/>
  <c r="D6705" i="3"/>
  <c r="D6706" i="3"/>
  <c r="D6707" i="3"/>
  <c r="D6708" i="3"/>
  <c r="D6710" i="3"/>
  <c r="D6711" i="3"/>
  <c r="D6713" i="3"/>
  <c r="D6714" i="3"/>
  <c r="D6715" i="3"/>
  <c r="D6716" i="3"/>
  <c r="D6717" i="3"/>
  <c r="D6718" i="3"/>
  <c r="D6720" i="3"/>
  <c r="D6721" i="3"/>
  <c r="D6723" i="3"/>
  <c r="D6724" i="3"/>
  <c r="D6726" i="3"/>
  <c r="D6727" i="3"/>
  <c r="D6729" i="3"/>
  <c r="D6730" i="3"/>
  <c r="D6732" i="3"/>
  <c r="D6733" i="3"/>
  <c r="D6734" i="3"/>
  <c r="D6735" i="3"/>
  <c r="D6737" i="3"/>
  <c r="D6738" i="3"/>
  <c r="D6739" i="3"/>
  <c r="D6740" i="3"/>
  <c r="D6742" i="3"/>
  <c r="D6743" i="3"/>
  <c r="D6745" i="3"/>
  <c r="D6746" i="3"/>
  <c r="D6748" i="3"/>
  <c r="D6749" i="3"/>
  <c r="D6751" i="3"/>
  <c r="D6752" i="3"/>
  <c r="D6754" i="3"/>
  <c r="D6755" i="3"/>
  <c r="D6756" i="3"/>
  <c r="D6757" i="3"/>
  <c r="D6759" i="3"/>
  <c r="D6760" i="3"/>
  <c r="D6761" i="3"/>
  <c r="D6762" i="3"/>
  <c r="D6763" i="3"/>
  <c r="D6764" i="3"/>
  <c r="D6766" i="3"/>
  <c r="D6767" i="3"/>
  <c r="D6768" i="3"/>
  <c r="D6770" i="3"/>
  <c r="D6771" i="3"/>
  <c r="D6773" i="3"/>
  <c r="D6774" i="3"/>
  <c r="D6775" i="3"/>
  <c r="D6777" i="3"/>
  <c r="D6778" i="3"/>
  <c r="D6779" i="3"/>
  <c r="D6781" i="3"/>
  <c r="D6782" i="3"/>
  <c r="D6784" i="3"/>
  <c r="D6785" i="3"/>
  <c r="D6786" i="3"/>
  <c r="D6788" i="3"/>
  <c r="D6789" i="3"/>
  <c r="D6791" i="3"/>
  <c r="D6792" i="3"/>
  <c r="D6793" i="3"/>
  <c r="D6795" i="3"/>
  <c r="D6796" i="3"/>
  <c r="D6797" i="3"/>
  <c r="D6798" i="3"/>
  <c r="D6800" i="3"/>
  <c r="D6801" i="3"/>
  <c r="D6802" i="3"/>
  <c r="D6804" i="3"/>
  <c r="D6805" i="3"/>
  <c r="D6806" i="3"/>
  <c r="D6807" i="3"/>
  <c r="D6808" i="3"/>
  <c r="D6809" i="3"/>
  <c r="D6810" i="3"/>
  <c r="D6811" i="3"/>
  <c r="D6812" i="3"/>
  <c r="D6814" i="3"/>
  <c r="D6815" i="3"/>
  <c r="D6817" i="3"/>
  <c r="D6818" i="3"/>
  <c r="D6819" i="3"/>
  <c r="D6821" i="3"/>
  <c r="D6822" i="3"/>
  <c r="D6823" i="3"/>
  <c r="D6824" i="3"/>
  <c r="D6825" i="3"/>
  <c r="D6826" i="3"/>
  <c r="D6827" i="3"/>
  <c r="D6829" i="3"/>
  <c r="D6830" i="3"/>
  <c r="D6831" i="3"/>
  <c r="D6832" i="3"/>
  <c r="D6833" i="3"/>
  <c r="D6835" i="3"/>
  <c r="D6836" i="3"/>
  <c r="D6837" i="3"/>
  <c r="D6838" i="3"/>
  <c r="D6840" i="3"/>
  <c r="D6841" i="3"/>
  <c r="D6842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8" i="3"/>
  <c r="D6859" i="3"/>
  <c r="D6861" i="3"/>
  <c r="D6862" i="3"/>
  <c r="D6864" i="3"/>
  <c r="D6865" i="3"/>
  <c r="D6867" i="3"/>
  <c r="D6868" i="3"/>
  <c r="D6869" i="3"/>
  <c r="D6870" i="3"/>
  <c r="D6871" i="3"/>
  <c r="D6873" i="3"/>
  <c r="D6874" i="3"/>
  <c r="D6875" i="3"/>
  <c r="D6876" i="3"/>
  <c r="D6878" i="3"/>
  <c r="D6879" i="3"/>
  <c r="D6880" i="3"/>
  <c r="D6882" i="3"/>
  <c r="D6883" i="3"/>
  <c r="D6884" i="3"/>
  <c r="D6886" i="3"/>
  <c r="D6887" i="3"/>
  <c r="D6888" i="3"/>
  <c r="D6890" i="3"/>
  <c r="D6891" i="3"/>
  <c r="D6892" i="3"/>
  <c r="D6894" i="3"/>
  <c r="D6895" i="3"/>
  <c r="D6896" i="3"/>
  <c r="D6898" i="3"/>
  <c r="D6899" i="3"/>
  <c r="D6900" i="3"/>
  <c r="D6902" i="3"/>
  <c r="D6903" i="3"/>
  <c r="D6904" i="3"/>
  <c r="D6906" i="3"/>
  <c r="D6907" i="3"/>
  <c r="D6908" i="3"/>
  <c r="D6910" i="3"/>
  <c r="D6911" i="3"/>
  <c r="D6912" i="3"/>
  <c r="D6913" i="3"/>
  <c r="D6914" i="3"/>
  <c r="D6916" i="3"/>
  <c r="D6917" i="3"/>
  <c r="D6918" i="3"/>
  <c r="D6920" i="3"/>
  <c r="D6921" i="3"/>
  <c r="D6923" i="3"/>
  <c r="D6924" i="3"/>
  <c r="D6925" i="3"/>
  <c r="D6926" i="3"/>
  <c r="D6927" i="3"/>
  <c r="D6929" i="3"/>
  <c r="D6930" i="3"/>
  <c r="D6932" i="3"/>
  <c r="D6933" i="3"/>
  <c r="D6935" i="3"/>
  <c r="D6936" i="3"/>
  <c r="D6938" i="3"/>
  <c r="D6939" i="3"/>
  <c r="D6941" i="3"/>
  <c r="D6942" i="3"/>
  <c r="D6944" i="3"/>
  <c r="D6945" i="3"/>
  <c r="D6947" i="3"/>
  <c r="D6948" i="3"/>
  <c r="D6949" i="3"/>
  <c r="D6951" i="3"/>
  <c r="D6952" i="3"/>
  <c r="D6954" i="3"/>
  <c r="D6955" i="3"/>
  <c r="D6957" i="3"/>
  <c r="D6958" i="3"/>
  <c r="D6959" i="3"/>
  <c r="D6960" i="3"/>
  <c r="D6961" i="3"/>
  <c r="D6963" i="3"/>
  <c r="D6964" i="3"/>
  <c r="D6965" i="3"/>
  <c r="D6966" i="3"/>
  <c r="D6968" i="3"/>
  <c r="D6969" i="3"/>
  <c r="D6970" i="3"/>
  <c r="D6971" i="3"/>
  <c r="D6972" i="3"/>
  <c r="D6973" i="3"/>
  <c r="D6974" i="3"/>
  <c r="D6975" i="3"/>
  <c r="D6976" i="3"/>
  <c r="D6978" i="3"/>
  <c r="D6979" i="3"/>
  <c r="D6980" i="3"/>
  <c r="D6982" i="3"/>
  <c r="D6983" i="3"/>
  <c r="D6984" i="3"/>
  <c r="D6985" i="3"/>
  <c r="D6986" i="3"/>
  <c r="D6988" i="3"/>
  <c r="D6989" i="3"/>
  <c r="D6990" i="3"/>
  <c r="D6991" i="3"/>
  <c r="D6993" i="3"/>
  <c r="D6994" i="3"/>
  <c r="D6995" i="3"/>
  <c r="D6997" i="3"/>
  <c r="D6998" i="3"/>
  <c r="D6999" i="3"/>
  <c r="D7000" i="3"/>
  <c r="D7001" i="3"/>
  <c r="D7003" i="3"/>
  <c r="D7004" i="3"/>
  <c r="D7005" i="3"/>
  <c r="D7007" i="3"/>
  <c r="D7008" i="3"/>
  <c r="D7009" i="3"/>
  <c r="D7010" i="3"/>
  <c r="D7011" i="3"/>
  <c r="D7012" i="3"/>
  <c r="D7014" i="3"/>
  <c r="D7015" i="3"/>
  <c r="D7017" i="3"/>
  <c r="D7018" i="3"/>
  <c r="D7020" i="3"/>
  <c r="D7022" i="3"/>
  <c r="D7023" i="3"/>
  <c r="D7024" i="3"/>
  <c r="D7026" i="3"/>
  <c r="D7027" i="3"/>
  <c r="D7028" i="3"/>
  <c r="D7030" i="3"/>
  <c r="D7031" i="3"/>
  <c r="D7032" i="3"/>
  <c r="D7034" i="3"/>
  <c r="D7035" i="3"/>
  <c r="D7036" i="3"/>
  <c r="D7038" i="3"/>
  <c r="D7039" i="3"/>
  <c r="D7040" i="3"/>
  <c r="D7042" i="3"/>
  <c r="D7043" i="3"/>
  <c r="D7044" i="3"/>
  <c r="D7046" i="3"/>
  <c r="D7047" i="3"/>
  <c r="D7048" i="3"/>
  <c r="D7049" i="3"/>
  <c r="D7051" i="3"/>
  <c r="D7052" i="3"/>
  <c r="D7053" i="3"/>
  <c r="D7054" i="3"/>
  <c r="D7055" i="3"/>
  <c r="D7056" i="3"/>
  <c r="D7058" i="3"/>
  <c r="D7059" i="3"/>
  <c r="D7061" i="3"/>
  <c r="D7062" i="3"/>
  <c r="D7064" i="3"/>
  <c r="D7066" i="3"/>
  <c r="D7067" i="3"/>
  <c r="D7069" i="3"/>
  <c r="D7070" i="3"/>
  <c r="D7072" i="3"/>
  <c r="D7073" i="3"/>
  <c r="D7075" i="3"/>
  <c r="D7076" i="3"/>
  <c r="D7077" i="3"/>
  <c r="D7078" i="3"/>
  <c r="D7079" i="3"/>
  <c r="D7080" i="3"/>
  <c r="D7082" i="3"/>
  <c r="D7083" i="3"/>
  <c r="D7085" i="3"/>
  <c r="D7086" i="3"/>
  <c r="D7087" i="3"/>
  <c r="D7088" i="3"/>
  <c r="D7090" i="3"/>
  <c r="D7091" i="3"/>
  <c r="D7093" i="3"/>
  <c r="D7094" i="3"/>
  <c r="D7095" i="3"/>
  <c r="D7096" i="3"/>
  <c r="D7097" i="3"/>
  <c r="D7099" i="3"/>
  <c r="D7100" i="3"/>
  <c r="D7101" i="3"/>
  <c r="D7103" i="3"/>
  <c r="D7104" i="3"/>
  <c r="D7105" i="3"/>
  <c r="D7106" i="3"/>
  <c r="D7108" i="3"/>
  <c r="D7109" i="3"/>
  <c r="D7111" i="3"/>
  <c r="D7112" i="3"/>
  <c r="D7113" i="3"/>
  <c r="D7114" i="3"/>
  <c r="D7115" i="3"/>
  <c r="D7116" i="3"/>
  <c r="D7118" i="3"/>
  <c r="D7119" i="3"/>
  <c r="D7120" i="3"/>
  <c r="D7122" i="3"/>
  <c r="D7123" i="3"/>
  <c r="D7124" i="3"/>
  <c r="D7126" i="3"/>
  <c r="D7127" i="3"/>
  <c r="D7128" i="3"/>
  <c r="D7130" i="3"/>
  <c r="D7131" i="3"/>
  <c r="D7132" i="3"/>
  <c r="D7134" i="3"/>
  <c r="D7135" i="3"/>
  <c r="D7136" i="3"/>
  <c r="D7138" i="3"/>
  <c r="D7139" i="3"/>
  <c r="D7141" i="3"/>
  <c r="D7142" i="3"/>
  <c r="D7144" i="3"/>
  <c r="D7145" i="3"/>
  <c r="D7147" i="3"/>
  <c r="D7148" i="3"/>
  <c r="D7150" i="3"/>
  <c r="D7151" i="3"/>
  <c r="D7152" i="3"/>
  <c r="D7154" i="3"/>
  <c r="D7155" i="3"/>
  <c r="D7157" i="3"/>
  <c r="D7158" i="3"/>
  <c r="D7160" i="3"/>
  <c r="D7161" i="3"/>
  <c r="D7162" i="3"/>
  <c r="D7164" i="3"/>
  <c r="D7165" i="3"/>
  <c r="D7167" i="3"/>
  <c r="D7168" i="3"/>
  <c r="D7170" i="3"/>
  <c r="D7171" i="3"/>
  <c r="D7172" i="3"/>
  <c r="D7173" i="3"/>
  <c r="D7175" i="3"/>
  <c r="D7176" i="3"/>
  <c r="D7177" i="3"/>
  <c r="D7179" i="3"/>
  <c r="D7180" i="3"/>
  <c r="D7181" i="3"/>
  <c r="D7183" i="3"/>
  <c r="D7184" i="3"/>
  <c r="D7186" i="3"/>
  <c r="D7187" i="3"/>
  <c r="D7188" i="3"/>
  <c r="D7190" i="3"/>
  <c r="D7191" i="3"/>
  <c r="D7192" i="3"/>
  <c r="D7193" i="3"/>
  <c r="D7195" i="3"/>
  <c r="D7196" i="3"/>
  <c r="D7198" i="3"/>
  <c r="D7199" i="3"/>
  <c r="D7201" i="3"/>
  <c r="D7202" i="3"/>
  <c r="D7204" i="3"/>
  <c r="D7205" i="3"/>
  <c r="D7207" i="3"/>
  <c r="D7208" i="3"/>
  <c r="D7209" i="3"/>
  <c r="D7211" i="3"/>
  <c r="D7212" i="3"/>
  <c r="D7213" i="3"/>
  <c r="D7215" i="3"/>
  <c r="D7216" i="3"/>
  <c r="D7217" i="3"/>
  <c r="D7218" i="3"/>
  <c r="D7219" i="3"/>
  <c r="D7220" i="3"/>
  <c r="D7222" i="3"/>
  <c r="D7223" i="3"/>
  <c r="D7224" i="3"/>
  <c r="D7226" i="3"/>
  <c r="D7227" i="3"/>
  <c r="D7229" i="3"/>
  <c r="D7230" i="3"/>
  <c r="D7232" i="3"/>
  <c r="D7233" i="3"/>
  <c r="D7235" i="3"/>
  <c r="D7236" i="3"/>
  <c r="D7237" i="3"/>
  <c r="D7238" i="3"/>
  <c r="D7239" i="3"/>
  <c r="D7241" i="3"/>
  <c r="D7242" i="3"/>
  <c r="D7243" i="3"/>
  <c r="D7244" i="3"/>
  <c r="D7246" i="3"/>
  <c r="D7247" i="3"/>
  <c r="D7248" i="3"/>
  <c r="D7250" i="3"/>
  <c r="D7251" i="3"/>
  <c r="D7253" i="3"/>
  <c r="D7254" i="3"/>
  <c r="D7256" i="3"/>
  <c r="D7257" i="3"/>
  <c r="D7259" i="3"/>
  <c r="D7260" i="3"/>
  <c r="D7261" i="3"/>
  <c r="D7262" i="3"/>
  <c r="D7263" i="3"/>
  <c r="D7265" i="3"/>
  <c r="D7266" i="3"/>
  <c r="D7267" i="3"/>
  <c r="D7268" i="3"/>
  <c r="D7270" i="3"/>
  <c r="D7271" i="3"/>
  <c r="D7273" i="3"/>
  <c r="D7274" i="3"/>
  <c r="D7276" i="3"/>
  <c r="D7277" i="3"/>
  <c r="D7278" i="3"/>
  <c r="D7280" i="3"/>
  <c r="D7281" i="3"/>
  <c r="D7283" i="3"/>
  <c r="D7284" i="3"/>
  <c r="D7285" i="3"/>
  <c r="D7286" i="3"/>
  <c r="D7288" i="3"/>
  <c r="D7289" i="3"/>
  <c r="D7291" i="3"/>
  <c r="D7292" i="3"/>
  <c r="D7293" i="3"/>
  <c r="D7294" i="3"/>
  <c r="D7296" i="3"/>
  <c r="D7297" i="3"/>
  <c r="D7298" i="3"/>
  <c r="D7300" i="3"/>
  <c r="D7301" i="3"/>
  <c r="D7302" i="3"/>
  <c r="D7303" i="3"/>
  <c r="D7305" i="3"/>
  <c r="D7306" i="3"/>
  <c r="D7307" i="3"/>
  <c r="D7308" i="3"/>
  <c r="D7309" i="3"/>
  <c r="D7310" i="3"/>
  <c r="D7311" i="3"/>
  <c r="D7313" i="3"/>
  <c r="D7314" i="3"/>
  <c r="D7315" i="3"/>
  <c r="D7316" i="3"/>
  <c r="D7317" i="3"/>
  <c r="D7318" i="3"/>
  <c r="D7319" i="3"/>
  <c r="D7321" i="3"/>
  <c r="D7322" i="3"/>
  <c r="D7324" i="3"/>
  <c r="D7325" i="3"/>
  <c r="D7327" i="3"/>
  <c r="D7328" i="3"/>
  <c r="D7329" i="3"/>
  <c r="D7331" i="3"/>
  <c r="D7332" i="3"/>
  <c r="D7334" i="3"/>
  <c r="D7335" i="3"/>
  <c r="D7337" i="3"/>
  <c r="D7338" i="3"/>
  <c r="D7339" i="3"/>
  <c r="D7341" i="3"/>
  <c r="D7342" i="3"/>
  <c r="D7344" i="3"/>
  <c r="D7346" i="3"/>
  <c r="D7347" i="3"/>
  <c r="D7349" i="3"/>
  <c r="D7350" i="3"/>
  <c r="D7352" i="3"/>
  <c r="D7353" i="3"/>
  <c r="D7355" i="3"/>
  <c r="D7356" i="3"/>
  <c r="D7357" i="3"/>
  <c r="D7358" i="3"/>
  <c r="D7359" i="3"/>
  <c r="D7361" i="3"/>
  <c r="D7362" i="3"/>
  <c r="D7363" i="3"/>
  <c r="D7364" i="3"/>
  <c r="D7366" i="3"/>
  <c r="D7367" i="3"/>
  <c r="D7369" i="3"/>
  <c r="D7370" i="3"/>
  <c r="D7371" i="3"/>
  <c r="D7372" i="3"/>
  <c r="D7373" i="3"/>
  <c r="D7374" i="3"/>
  <c r="D7376" i="3"/>
  <c r="D7377" i="3"/>
  <c r="D7379" i="3"/>
  <c r="D7380" i="3"/>
  <c r="D7381" i="3"/>
  <c r="D7382" i="3"/>
  <c r="D7383" i="3"/>
  <c r="D7384" i="3"/>
  <c r="D7385" i="3"/>
  <c r="D7387" i="3"/>
  <c r="D7388" i="3"/>
  <c r="D7389" i="3"/>
  <c r="D7391" i="3"/>
  <c r="D7392" i="3"/>
  <c r="D7393" i="3"/>
  <c r="D7394" i="3"/>
  <c r="D7395" i="3"/>
  <c r="D7396" i="3"/>
  <c r="D7397" i="3"/>
  <c r="D7398" i="3"/>
  <c r="D7399" i="3"/>
  <c r="D7401" i="3"/>
  <c r="D7402" i="3"/>
  <c r="D7403" i="3"/>
  <c r="D7405" i="3"/>
  <c r="D7406" i="3"/>
  <c r="D7407" i="3"/>
  <c r="D7408" i="3"/>
  <c r="D7409" i="3"/>
  <c r="D7411" i="3"/>
  <c r="D7412" i="3"/>
  <c r="D7414" i="3"/>
  <c r="D7415" i="3"/>
  <c r="D7416" i="3"/>
  <c r="D7418" i="3"/>
  <c r="D7419" i="3"/>
  <c r="D7421" i="3"/>
  <c r="D7422" i="3"/>
  <c r="D7424" i="3"/>
  <c r="D7425" i="3"/>
  <c r="D7427" i="3"/>
  <c r="D7428" i="3"/>
  <c r="D7429" i="3"/>
  <c r="D7430" i="3"/>
  <c r="D7432" i="3"/>
  <c r="D7433" i="3"/>
  <c r="D7434" i="3"/>
  <c r="D7436" i="3"/>
  <c r="D7437" i="3"/>
  <c r="D7439" i="3"/>
  <c r="D7440" i="3"/>
  <c r="D7441" i="3"/>
  <c r="D7442" i="3"/>
  <c r="D7443" i="3"/>
  <c r="D7444" i="3"/>
  <c r="D7446" i="3"/>
  <c r="D7447" i="3"/>
  <c r="D7448" i="3"/>
  <c r="D7450" i="3"/>
  <c r="D7451" i="3"/>
  <c r="D7453" i="3"/>
  <c r="D7454" i="3"/>
  <c r="D7455" i="3"/>
  <c r="D7456" i="3"/>
  <c r="D7457" i="3"/>
  <c r="D7459" i="3"/>
  <c r="D7460" i="3"/>
  <c r="D7461" i="3"/>
  <c r="D7462" i="3"/>
  <c r="D7463" i="3"/>
  <c r="D7465" i="3"/>
  <c r="D7466" i="3"/>
  <c r="D7467" i="3"/>
  <c r="D7469" i="3"/>
  <c r="D7470" i="3"/>
  <c r="D7471" i="3"/>
  <c r="D7473" i="3"/>
  <c r="D7474" i="3"/>
  <c r="D7475" i="3"/>
  <c r="D7476" i="3"/>
  <c r="D7478" i="3"/>
  <c r="D7479" i="3"/>
  <c r="D7480" i="3"/>
  <c r="D7482" i="3"/>
  <c r="D7483" i="3"/>
  <c r="D7485" i="3"/>
  <c r="D7486" i="3"/>
  <c r="D7488" i="3"/>
  <c r="D7489" i="3"/>
  <c r="D7491" i="3"/>
  <c r="D7492" i="3"/>
  <c r="D7493" i="3"/>
  <c r="D7495" i="3"/>
  <c r="D7496" i="3"/>
  <c r="D7498" i="3"/>
  <c r="D7499" i="3"/>
  <c r="D7501" i="3"/>
  <c r="D7502" i="3"/>
  <c r="D7504" i="3"/>
  <c r="D7505" i="3"/>
  <c r="D7506" i="3"/>
  <c r="D7507" i="3"/>
  <c r="D7508" i="3"/>
  <c r="D7510" i="3"/>
  <c r="D7511" i="3"/>
  <c r="D7512" i="3"/>
  <c r="D7514" i="3"/>
  <c r="D7515" i="3"/>
  <c r="D7516" i="3"/>
  <c r="D7518" i="3"/>
  <c r="D7519" i="3"/>
  <c r="D7520" i="3"/>
  <c r="D7521" i="3"/>
  <c r="D7523" i="3"/>
  <c r="D7524" i="3"/>
  <c r="D7525" i="3"/>
  <c r="D7526" i="3"/>
  <c r="D7528" i="3"/>
  <c r="D7529" i="3"/>
  <c r="D7530" i="3"/>
  <c r="D7531" i="3"/>
  <c r="D7533" i="3"/>
  <c r="D7534" i="3"/>
  <c r="D7535" i="3"/>
  <c r="D7536" i="3"/>
  <c r="D7538" i="3"/>
  <c r="D7539" i="3"/>
  <c r="D7540" i="3"/>
  <c r="D7542" i="3"/>
  <c r="D7543" i="3"/>
  <c r="D7545" i="3"/>
  <c r="D7546" i="3"/>
  <c r="D7548" i="3"/>
  <c r="D7549" i="3"/>
  <c r="D7551" i="3"/>
  <c r="D7552" i="3"/>
  <c r="D7553" i="3"/>
  <c r="D7554" i="3"/>
  <c r="D7555" i="3"/>
  <c r="D7556" i="3"/>
  <c r="D7558" i="3"/>
  <c r="D7559" i="3"/>
  <c r="D7561" i="3"/>
  <c r="D7562" i="3"/>
  <c r="D7563" i="3"/>
  <c r="D7565" i="3"/>
  <c r="D7566" i="3"/>
  <c r="D7567" i="3"/>
  <c r="D7568" i="3"/>
  <c r="D7570" i="3"/>
  <c r="D7571" i="3"/>
  <c r="D7572" i="3"/>
  <c r="D7574" i="3"/>
  <c r="D7575" i="3"/>
  <c r="D7576" i="3"/>
  <c r="D7578" i="3"/>
  <c r="D7579" i="3"/>
  <c r="D7580" i="3"/>
  <c r="D7582" i="3"/>
  <c r="D7583" i="3"/>
  <c r="D7584" i="3"/>
  <c r="D7586" i="3"/>
  <c r="D7587" i="3"/>
  <c r="D7589" i="3"/>
  <c r="D7590" i="3"/>
  <c r="D7591" i="3"/>
  <c r="D7592" i="3"/>
  <c r="D7594" i="3"/>
  <c r="D7595" i="3"/>
  <c r="D7597" i="3"/>
  <c r="D7598" i="3"/>
  <c r="D7599" i="3"/>
  <c r="D7600" i="3"/>
  <c r="D7601" i="3"/>
  <c r="D7603" i="3"/>
  <c r="D7605" i="3"/>
  <c r="D7606" i="3"/>
  <c r="D7609" i="3"/>
  <c r="D7611" i="3"/>
  <c r="D7614" i="3"/>
  <c r="D7616" i="3"/>
  <c r="D7618" i="3"/>
  <c r="D7619" i="3"/>
  <c r="D7622" i="3"/>
  <c r="D7624" i="3"/>
  <c r="D7627" i="3"/>
  <c r="D7629" i="3"/>
  <c r="D7630" i="3"/>
  <c r="D7633" i="3"/>
  <c r="D7635" i="3"/>
  <c r="D7636" i="3"/>
  <c r="D7639" i="3"/>
  <c r="D7642" i="3"/>
  <c r="D7645" i="3"/>
  <c r="D7646" i="3"/>
  <c r="D7649" i="3"/>
  <c r="D7652" i="3"/>
  <c r="D7653" i="3"/>
  <c r="D7655" i="3"/>
  <c r="D7657" i="3"/>
  <c r="D7658" i="3"/>
  <c r="D7661" i="3"/>
  <c r="D7662" i="3"/>
  <c r="D7665" i="3"/>
  <c r="D7667" i="3"/>
  <c r="D7668" i="3"/>
  <c r="D7671" i="3"/>
  <c r="D7672" i="3"/>
  <c r="D7675" i="3"/>
  <c r="D7676" i="3"/>
  <c r="D7679" i="3"/>
  <c r="D7680" i="3"/>
  <c r="D7682" i="3"/>
  <c r="D7683" i="3"/>
  <c r="D7686" i="3"/>
  <c r="D7688" i="3"/>
  <c r="D7691" i="3"/>
  <c r="D7692" i="3"/>
  <c r="D7694" i="3"/>
  <c r="D7696" i="3"/>
  <c r="D7699" i="3"/>
  <c r="D7701" i="3"/>
  <c r="D7702" i="3"/>
  <c r="D7704" i="3"/>
  <c r="D7706" i="3"/>
  <c r="D7709" i="3"/>
  <c r="D7712" i="3"/>
  <c r="D7713" i="3"/>
  <c r="D7715" i="3"/>
  <c r="D7716" i="3"/>
  <c r="D7718" i="3"/>
  <c r="D7719" i="3"/>
  <c r="D7724" i="3"/>
  <c r="D7725" i="3"/>
  <c r="D7730" i="3"/>
  <c r="D7733" i="3"/>
  <c r="D7736" i="3"/>
  <c r="D7740" i="3"/>
  <c r="D7744" i="3"/>
  <c r="D7750" i="3"/>
  <c r="D7762" i="3"/>
  <c r="D7763" i="3"/>
  <c r="D7768" i="3"/>
  <c r="D7771" i="3"/>
  <c r="D7775" i="3"/>
  <c r="D7784" i="3"/>
  <c r="D7790" i="3"/>
  <c r="D7796" i="3"/>
  <c r="D7799" i="3"/>
  <c r="D7805" i="3"/>
  <c r="D7811" i="3"/>
  <c r="D7817" i="3"/>
  <c r="D7823" i="3"/>
  <c r="D7832" i="3"/>
  <c r="D7841" i="3"/>
  <c r="D7853" i="3"/>
  <c r="D7862" i="3"/>
  <c r="D7865" i="3"/>
  <c r="D7871" i="3"/>
  <c r="D7880" i="3"/>
  <c r="D7886" i="3"/>
  <c r="D7892" i="3"/>
  <c r="D7895" i="3"/>
  <c r="D7901" i="3"/>
  <c r="D7904" i="3"/>
  <c r="D7910" i="3"/>
  <c r="D7916" i="3"/>
  <c r="D7922" i="3"/>
  <c r="D7925" i="3"/>
  <c r="D7931" i="3"/>
  <c r="D7937" i="3"/>
  <c r="D7946" i="3"/>
  <c r="D7956" i="3"/>
  <c r="D7959" i="3"/>
  <c r="D7969" i="3"/>
  <c r="D7973" i="3"/>
  <c r="D7975" i="3"/>
  <c r="D7982" i="3"/>
  <c r="D7990" i="3"/>
  <c r="D7999" i="3"/>
  <c r="D8005" i="3"/>
  <c r="D8007" i="3"/>
  <c r="D8009" i="3"/>
  <c r="D8010" i="3"/>
  <c r="D8012" i="3"/>
  <c r="D8018" i="3"/>
  <c r="D8029" i="3"/>
  <c r="D8033" i="3"/>
  <c r="D8035" i="3"/>
  <c r="D8044" i="3"/>
  <c r="D8049" i="3"/>
  <c r="D8053" i="3"/>
  <c r="D8057" i="3"/>
  <c r="D8061" i="3"/>
  <c r="D8063" i="3"/>
  <c r="D8066" i="3"/>
  <c r="D8068" i="3"/>
  <c r="D8071" i="3"/>
  <c r="D8078" i="3"/>
  <c r="D8086" i="3"/>
  <c r="D8090" i="3"/>
  <c r="D8096" i="3"/>
  <c r="D8100" i="3"/>
  <c r="D8101" i="3"/>
  <c r="D8103" i="3"/>
  <c r="D8104" i="3"/>
  <c r="D8116" i="3"/>
  <c r="D8117" i="3"/>
  <c r="D8119" i="3"/>
  <c r="D8122" i="3"/>
  <c r="D8124" i="3"/>
  <c r="D8130" i="3"/>
  <c r="D8136" i="3"/>
  <c r="D8148" i="3"/>
  <c r="D8149" i="3"/>
  <c r="D8152" i="3"/>
  <c r="D8156" i="3"/>
  <c r="D8160" i="3"/>
  <c r="D8164" i="3"/>
  <c r="D8166" i="3"/>
  <c r="D8170" i="3"/>
  <c r="D8176" i="3"/>
  <c r="D8189" i="3"/>
  <c r="D8191" i="3"/>
  <c r="D8196" i="3"/>
  <c r="D8197" i="3"/>
  <c r="D8199" i="3"/>
  <c r="D8200" i="3"/>
  <c r="D8202" i="3"/>
  <c r="D8208" i="3"/>
  <c r="D8213" i="3"/>
  <c r="D8217" i="3"/>
  <c r="D8220" i="3"/>
  <c r="D8224" i="3"/>
  <c r="D8228" i="3"/>
  <c r="D8229" i="3"/>
  <c r="D8237" i="3"/>
  <c r="D8240" i="3"/>
  <c r="D8244" i="3"/>
  <c r="D8245" i="3"/>
  <c r="D8247" i="3"/>
  <c r="D8250" i="3"/>
  <c r="D8252" i="3"/>
  <c r="D8254" i="3"/>
  <c r="D8260" i="3"/>
  <c r="D8268" i="3"/>
  <c r="D8278" i="3"/>
  <c r="D8282" i="3"/>
  <c r="D8284" i="3"/>
  <c r="D8285" i="3"/>
  <c r="D8289" i="3"/>
  <c r="D8291" i="3"/>
  <c r="D8297" i="3"/>
  <c r="D8299" i="3"/>
  <c r="D8302" i="3"/>
  <c r="D8304" i="3"/>
  <c r="D8310" i="3"/>
  <c r="D8324" i="3"/>
  <c r="D8326" i="3"/>
  <c r="D8327" i="3"/>
  <c r="D8329" i="3"/>
  <c r="D8335" i="3"/>
  <c r="D8340" i="3"/>
  <c r="D8343" i="3"/>
  <c r="D8349" i="3"/>
  <c r="D8351" i="3"/>
  <c r="D8354" i="3"/>
  <c r="D8358" i="3"/>
  <c r="D8365" i="3"/>
  <c r="D8367" i="3"/>
  <c r="D8370" i="3"/>
  <c r="D8374" i="3"/>
  <c r="D8378" i="3"/>
  <c r="D8384" i="3"/>
  <c r="D8388" i="3"/>
  <c r="D8389" i="3"/>
  <c r="D8391" i="3"/>
  <c r="D8397" i="3"/>
  <c r="D8399" i="3"/>
  <c r="D8400" i="3"/>
  <c r="D8402" i="3"/>
  <c r="D8406" i="3"/>
  <c r="D8407" i="3"/>
  <c r="D8411" i="3"/>
  <c r="D8417" i="3"/>
  <c r="D8420" i="3"/>
  <c r="D8423" i="3"/>
  <c r="D8425" i="3"/>
  <c r="D8427" i="3"/>
  <c r="D8428" i="3"/>
  <c r="D8430" i="3"/>
  <c r="D8434" i="3"/>
  <c r="D8437" i="3"/>
  <c r="D8441" i="3"/>
  <c r="D8445" i="3"/>
  <c r="D8447" i="3"/>
  <c r="D8448" i="3"/>
  <c r="D8451" i="3"/>
  <c r="D8455" i="3"/>
  <c r="D8457" i="3"/>
  <c r="D8461" i="3"/>
  <c r="D8465" i="3"/>
  <c r="D8472" i="3"/>
  <c r="D8479" i="3"/>
  <c r="D8486" i="3"/>
  <c r="D8488" i="3"/>
  <c r="D8492" i="3"/>
  <c r="D8500" i="3"/>
  <c r="D8502" i="3"/>
  <c r="D8506" i="3"/>
  <c r="D8510" i="3"/>
  <c r="D8516" i="3"/>
  <c r="D8517" i="3"/>
  <c r="D8519" i="3"/>
  <c r="D8522" i="3"/>
  <c r="D8524" i="3"/>
  <c r="D8528" i="3"/>
  <c r="D8530" i="3"/>
  <c r="D8533" i="3"/>
  <c r="D8537" i="3"/>
  <c r="D8541" i="3"/>
  <c r="D8545" i="3"/>
  <c r="D8555" i="3"/>
  <c r="D8558" i="3"/>
  <c r="D8560" i="3"/>
  <c r="D8562" i="3"/>
  <c r="D8563" i="3"/>
  <c r="D8569" i="3"/>
  <c r="D8571" i="3"/>
  <c r="D8574" i="3"/>
  <c r="D8576" i="3"/>
  <c r="D8582" i="3"/>
  <c r="D8589" i="3"/>
  <c r="D8592" i="3"/>
  <c r="D8596" i="3"/>
  <c r="D8598" i="3"/>
  <c r="D8602" i="3"/>
  <c r="D8603" i="3"/>
  <c r="D8607" i="3"/>
  <c r="D8614" i="3"/>
  <c r="D8618" i="3"/>
  <c r="D8622" i="3"/>
  <c r="D8624" i="3"/>
  <c r="D8627" i="3"/>
  <c r="D8638" i="3"/>
  <c r="D8640" i="3"/>
  <c r="D8646" i="3"/>
  <c r="D8648" i="3"/>
  <c r="D8650" i="3"/>
  <c r="D8653" i="3"/>
  <c r="D8657" i="3"/>
  <c r="D8665" i="3"/>
  <c r="D8667" i="3"/>
  <c r="D8668" i="3"/>
  <c r="D8670" i="3"/>
  <c r="D8671" i="3"/>
  <c r="D8678" i="3"/>
  <c r="D8682" i="3"/>
  <c r="D8684" i="3"/>
  <c r="D8689" i="3"/>
  <c r="D8697" i="3"/>
  <c r="D8703" i="3"/>
  <c r="D8710" i="3"/>
  <c r="D8714" i="3"/>
  <c r="D8718" i="3"/>
  <c r="D8720" i="3"/>
  <c r="D8726" i="3"/>
  <c r="D8730" i="3"/>
  <c r="D8732" i="3"/>
  <c r="D8735" i="3"/>
  <c r="D8737" i="3"/>
  <c r="D8743" i="3"/>
  <c r="D8747" i="3"/>
  <c r="D8760" i="3"/>
  <c r="D8765" i="3"/>
  <c r="D8767" i="3"/>
  <c r="D8770" i="3"/>
  <c r="D8772" i="3"/>
  <c r="D8775" i="3"/>
  <c r="D8779" i="3"/>
  <c r="D8801" i="3"/>
  <c r="D8804" i="3"/>
  <c r="D8807" i="3"/>
  <c r="D8811" i="3"/>
  <c r="D8813" i="3"/>
  <c r="D8814" i="3"/>
  <c r="D8821" i="3"/>
  <c r="D8824" i="3"/>
  <c r="D8826" i="3"/>
  <c r="D8828" i="3"/>
  <c r="D8834" i="3"/>
  <c r="D8836" i="3"/>
  <c r="D8839" i="3"/>
  <c r="D8843" i="3"/>
  <c r="D8854" i="3"/>
  <c r="D8863" i="3"/>
  <c r="D8870" i="3"/>
  <c r="D8875" i="3"/>
  <c r="D8878" i="3"/>
  <c r="D8886" i="3"/>
  <c r="D8892" i="3"/>
  <c r="D8898" i="3"/>
  <c r="D8901" i="3"/>
  <c r="D8907" i="3"/>
  <c r="D8910" i="3"/>
  <c r="D8916" i="3"/>
  <c r="D8919" i="3"/>
  <c r="D8925" i="3"/>
  <c r="D8931" i="3"/>
  <c r="D8933" i="3"/>
  <c r="D8939" i="3"/>
  <c r="D8943" i="3"/>
  <c r="D8948" i="3"/>
  <c r="D8949" i="3"/>
  <c r="D8955" i="3"/>
  <c r="D8957" i="3"/>
  <c r="D8961" i="3"/>
  <c r="D8965" i="3"/>
  <c r="D8967" i="3"/>
  <c r="D8969" i="3"/>
  <c r="D8970" i="3"/>
  <c r="D8972" i="3"/>
  <c r="D8976" i="3"/>
  <c r="D8978" i="3"/>
  <c r="D8984" i="3"/>
  <c r="D8986" i="3"/>
  <c r="D8993" i="3"/>
  <c r="D8997" i="3"/>
  <c r="D8999" i="3"/>
  <c r="D9005" i="3"/>
  <c r="D9007" i="3"/>
  <c r="D9010" i="3"/>
  <c r="D9012" i="3"/>
  <c r="D9080" i="3"/>
  <c r="D9083" i="3"/>
  <c r="D9084" i="3"/>
  <c r="D9089" i="3"/>
  <c r="D9096" i="3"/>
  <c r="D9098" i="3"/>
  <c r="D9101" i="3"/>
  <c r="D9105" i="3"/>
  <c r="D9107" i="3"/>
  <c r="D9109" i="3"/>
  <c r="D9113" i="3"/>
  <c r="D9115" i="3"/>
  <c r="D9122" i="3"/>
  <c r="D9125" i="3"/>
  <c r="D9129" i="3"/>
  <c r="D9133" i="3"/>
  <c r="D9137" i="3"/>
  <c r="D9144" i="3"/>
  <c r="D9146" i="3"/>
  <c r="D9150" i="3"/>
  <c r="D9156" i="3"/>
  <c r="D9157" i="3"/>
  <c r="D9161" i="3"/>
  <c r="D9167" i="3"/>
  <c r="D9171" i="3"/>
  <c r="D9175" i="3"/>
  <c r="D9182" i="3"/>
  <c r="D9184" i="3"/>
  <c r="D9185" i="3"/>
  <c r="D9194" i="3"/>
  <c r="D9196" i="3"/>
  <c r="D9198" i="3"/>
  <c r="D9199" i="3"/>
  <c r="D9201" i="3"/>
  <c r="D9213" i="3"/>
  <c r="D9217" i="3"/>
  <c r="D9219" i="3"/>
  <c r="D9228" i="3"/>
  <c r="D9240" i="3"/>
  <c r="D9244" i="3"/>
  <c r="D9248" i="3"/>
  <c r="D9251" i="3"/>
  <c r="D9253" i="3"/>
  <c r="D9257" i="3"/>
  <c r="D9261" i="3"/>
  <c r="D9263" i="3"/>
  <c r="D9266" i="3"/>
  <c r="D9269" i="3"/>
  <c r="D9271" i="3"/>
  <c r="D9274" i="3"/>
  <c r="D9276" i="3"/>
  <c r="D9282" i="3"/>
  <c r="D9285" i="3"/>
  <c r="D9294" i="3"/>
  <c r="D9296" i="3"/>
  <c r="D9300" i="3"/>
  <c r="D9306" i="3"/>
  <c r="D9312" i="3"/>
  <c r="D9318" i="3"/>
  <c r="D9320" i="3"/>
  <c r="D9322" i="3"/>
  <c r="D9326" i="3"/>
  <c r="D9328" i="3"/>
  <c r="D9334" i="3"/>
  <c r="D9336" i="3"/>
  <c r="D9340" i="3"/>
  <c r="D9342" i="3"/>
  <c r="D9348" i="3"/>
  <c r="D9350" i="3"/>
  <c r="D9354" i="3"/>
  <c r="D9358" i="3"/>
  <c r="D9360" i="3"/>
  <c r="D9363" i="3"/>
  <c r="D9365" i="3"/>
  <c r="D9371" i="3"/>
  <c r="D9373" i="3"/>
  <c r="D9377" i="3"/>
  <c r="D9384" i="3"/>
  <c r="D9386" i="3"/>
  <c r="D9387" i="3"/>
  <c r="D9393" i="3"/>
  <c r="D9395" i="3"/>
  <c r="D9399" i="3"/>
  <c r="D9403" i="3"/>
  <c r="D9405" i="3"/>
  <c r="D9416" i="3"/>
  <c r="D9420" i="3"/>
  <c r="D9422" i="3"/>
  <c r="D9423" i="3"/>
  <c r="D9430" i="3"/>
  <c r="D9431" i="3"/>
  <c r="D9435" i="3"/>
  <c r="D9441" i="3"/>
  <c r="D9446" i="3"/>
  <c r="D9450" i="3"/>
  <c r="D9456" i="3"/>
  <c r="D9460" i="3"/>
  <c r="D9463" i="3"/>
  <c r="D9465" i="3"/>
  <c r="D9469" i="3"/>
  <c r="D9475" i="3"/>
  <c r="D9479" i="3"/>
  <c r="D9483" i="3"/>
  <c r="D9494" i="3"/>
  <c r="D9498" i="3"/>
  <c r="D9500" i="3"/>
  <c r="D9503" i="3"/>
  <c r="D9505" i="3"/>
  <c r="D9515" i="3"/>
  <c r="D9517" i="3"/>
  <c r="D9521" i="3"/>
  <c r="D9525" i="3"/>
  <c r="D9534" i="3"/>
  <c r="D9536" i="3"/>
  <c r="D9537" i="3"/>
  <c r="D9539" i="3"/>
  <c r="D9543" i="3"/>
  <c r="D9550" i="3"/>
  <c r="D9552" i="3"/>
  <c r="D9555" i="3"/>
  <c r="D9557" i="3"/>
  <c r="D9562" i="3"/>
  <c r="D9568" i="3"/>
  <c r="D9570" i="3"/>
  <c r="D9574" i="3"/>
  <c r="D9575" i="3"/>
  <c r="D9581" i="3"/>
  <c r="D9585" i="3"/>
  <c r="D9592" i="3"/>
  <c r="D9599" i="3"/>
  <c r="D9601" i="3"/>
  <c r="D9614" i="3"/>
  <c r="D9616" i="3"/>
  <c r="D9624" i="3"/>
  <c r="D9628" i="3"/>
  <c r="D9632" i="3"/>
  <c r="D9636" i="3"/>
  <c r="D9637" i="3"/>
  <c r="D9639" i="3"/>
  <c r="D9640" i="3"/>
  <c r="D9647" i="3"/>
  <c r="D9654" i="3"/>
  <c r="D9656" i="3"/>
  <c r="D9659" i="3"/>
  <c r="D9661" i="3"/>
  <c r="D9664" i="3"/>
  <c r="D9666" i="3"/>
  <c r="D9674" i="3"/>
  <c r="D9678" i="3"/>
  <c r="D9686" i="3"/>
  <c r="D9695" i="3"/>
  <c r="D9696" i="3"/>
  <c r="D9698" i="3"/>
  <c r="D9701" i="3"/>
  <c r="D9705" i="3"/>
  <c r="D9711" i="3"/>
  <c r="D9713" i="3"/>
  <c r="D9720" i="3"/>
  <c r="D9722" i="3"/>
  <c r="D9726" i="3"/>
  <c r="D9732" i="3"/>
  <c r="D9735" i="3"/>
  <c r="D9736" i="3"/>
  <c r="D9738" i="3"/>
  <c r="D9742" i="3"/>
  <c r="D9744" i="3"/>
  <c r="D9748" i="3"/>
  <c r="D9753" i="3"/>
  <c r="D9755" i="3"/>
  <c r="D9759" i="3"/>
  <c r="D9766" i="3"/>
  <c r="D9771" i="3"/>
  <c r="D9785" i="3"/>
  <c r="D9786" i="3"/>
  <c r="D9788" i="3"/>
  <c r="D9794" i="3"/>
  <c r="D9796" i="3"/>
  <c r="D9799" i="3"/>
  <c r="D9800" i="3"/>
  <c r="D9804" i="3"/>
  <c r="D9806" i="3"/>
  <c r="D9807" i="3"/>
  <c r="D9809" i="3"/>
  <c r="D9816" i="3"/>
  <c r="D9820" i="3"/>
  <c r="D9822" i="3"/>
  <c r="D9826" i="3"/>
  <c r="D9832" i="3"/>
  <c r="D9834" i="3"/>
  <c r="D9838" i="3"/>
  <c r="D9840" i="3"/>
  <c r="D9843" i="3"/>
  <c r="D9845" i="3"/>
  <c r="D9849" i="3"/>
  <c r="D9851" i="3"/>
  <c r="D9852" i="3"/>
  <c r="D9854" i="3"/>
  <c r="D9855" i="3"/>
  <c r="D9857" i="3"/>
  <c r="D9859" i="3"/>
  <c r="D9863" i="3"/>
  <c r="D9869" i="3"/>
  <c r="D9873" i="3"/>
  <c r="D9877" i="3"/>
  <c r="D9879" i="3"/>
  <c r="D9885" i="3"/>
  <c r="D9887" i="3"/>
  <c r="D9894" i="3"/>
  <c r="D9896" i="3"/>
  <c r="D9902" i="3"/>
  <c r="D9906" i="3"/>
  <c r="D9907" i="3"/>
  <c r="D9917" i="3"/>
  <c r="D9922" i="3"/>
  <c r="D9923" i="3"/>
  <c r="D9925" i="3"/>
  <c r="D9926" i="3"/>
  <c r="D9930" i="3"/>
  <c r="D9932" i="3"/>
  <c r="D9933" i="3"/>
  <c r="D9935" i="3"/>
  <c r="D9938" i="3"/>
  <c r="D9940" i="3"/>
  <c r="D9943" i="3"/>
  <c r="D9944" i="3"/>
  <c r="D9946" i="3"/>
  <c r="D9949" i="3"/>
  <c r="D9951" i="3"/>
  <c r="D9954" i="3"/>
  <c r="D9956" i="3"/>
  <c r="D9959" i="3"/>
  <c r="D9962" i="3"/>
  <c r="D9968" i="3"/>
  <c r="D9972" i="3"/>
  <c r="D9973" i="3"/>
  <c r="D9975" i="3"/>
  <c r="D9978" i="3"/>
  <c r="D9980" i="3"/>
  <c r="D9986" i="3"/>
  <c r="D9989" i="3"/>
  <c r="D9993" i="3"/>
  <c r="D9997" i="3"/>
  <c r="D10001" i="3"/>
  <c r="C7" i="3"/>
  <c r="C9" i="3"/>
  <c r="C12" i="3"/>
  <c r="C14" i="3"/>
  <c r="C16" i="3"/>
  <c r="C18" i="3"/>
  <c r="C19" i="3"/>
  <c r="C21" i="3"/>
  <c r="C23" i="3"/>
  <c r="C25" i="3"/>
  <c r="C27" i="3"/>
  <c r="C29" i="3"/>
  <c r="C31" i="3"/>
  <c r="C33" i="3"/>
  <c r="C35" i="3"/>
  <c r="C37" i="3"/>
  <c r="C39" i="3"/>
  <c r="C41" i="3"/>
  <c r="C43" i="3"/>
  <c r="C45" i="3"/>
  <c r="C47" i="3"/>
  <c r="C49" i="3"/>
  <c r="C51" i="3"/>
  <c r="C53" i="3"/>
  <c r="C55" i="3"/>
  <c r="C56" i="3"/>
  <c r="C58" i="3"/>
  <c r="C60" i="3"/>
  <c r="C63" i="3"/>
  <c r="C65" i="3"/>
  <c r="C67" i="3"/>
  <c r="C69" i="3"/>
  <c r="C71" i="3"/>
  <c r="C73" i="3"/>
  <c r="C75" i="3"/>
  <c r="C77" i="3"/>
  <c r="C79" i="3"/>
  <c r="C81" i="3"/>
  <c r="C83" i="3"/>
  <c r="C85" i="3"/>
  <c r="C87" i="3"/>
  <c r="C89" i="3"/>
  <c r="C91" i="3"/>
  <c r="C93" i="3"/>
  <c r="C95" i="3"/>
  <c r="C97" i="3"/>
  <c r="C99" i="3"/>
  <c r="C101" i="3"/>
  <c r="C103" i="3"/>
  <c r="C105" i="3"/>
  <c r="C107" i="3"/>
  <c r="C109" i="3"/>
  <c r="C111" i="3"/>
  <c r="C113" i="3"/>
  <c r="C115" i="3"/>
  <c r="C117" i="3"/>
  <c r="C119" i="3"/>
  <c r="C121" i="3"/>
  <c r="C123" i="3"/>
  <c r="C125" i="3"/>
  <c r="C127" i="3"/>
  <c r="C129" i="3"/>
  <c r="C131" i="3"/>
  <c r="C133" i="3"/>
  <c r="C135" i="3"/>
  <c r="C137" i="3"/>
  <c r="C139" i="3"/>
  <c r="C141" i="3"/>
  <c r="C143" i="3"/>
  <c r="C145" i="3"/>
  <c r="C147" i="3"/>
  <c r="C149" i="3"/>
  <c r="C151" i="3"/>
  <c r="C153" i="3"/>
  <c r="C155" i="3"/>
  <c r="C157" i="3"/>
  <c r="C159" i="3"/>
  <c r="C161" i="3"/>
  <c r="C163" i="3"/>
  <c r="C165" i="3"/>
  <c r="C167" i="3"/>
  <c r="C169" i="3"/>
  <c r="C171" i="3"/>
  <c r="C173" i="3"/>
  <c r="C175" i="3"/>
  <c r="C177" i="3"/>
  <c r="C179" i="3"/>
  <c r="C181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9" i="3"/>
  <c r="C320" i="3"/>
  <c r="C321" i="3"/>
  <c r="C323" i="3"/>
  <c r="C325" i="3"/>
  <c r="C327" i="3"/>
  <c r="C329" i="3"/>
  <c r="C331" i="3"/>
  <c r="C333" i="3"/>
  <c r="C335" i="3"/>
  <c r="C337" i="3"/>
  <c r="C339" i="3"/>
  <c r="C341" i="3"/>
  <c r="C343" i="3"/>
  <c r="C345" i="3"/>
  <c r="C347" i="3"/>
  <c r="C349" i="3"/>
  <c r="C351" i="3"/>
  <c r="C353" i="3"/>
  <c r="C355" i="3"/>
  <c r="C357" i="3"/>
  <c r="C359" i="3"/>
  <c r="C361" i="3"/>
  <c r="C363" i="3"/>
  <c r="C365" i="3"/>
  <c r="C367" i="3"/>
  <c r="C369" i="3"/>
  <c r="C371" i="3"/>
  <c r="C373" i="3"/>
  <c r="C375" i="3"/>
  <c r="C377" i="3"/>
  <c r="C379" i="3"/>
  <c r="C381" i="3"/>
  <c r="C383" i="3"/>
  <c r="C385" i="3"/>
  <c r="C387" i="3"/>
  <c r="C389" i="3"/>
  <c r="C391" i="3"/>
  <c r="C393" i="3"/>
  <c r="C395" i="3"/>
  <c r="C397" i="3"/>
  <c r="C399" i="3"/>
  <c r="C401" i="3"/>
  <c r="C403" i="3"/>
  <c r="C405" i="3"/>
  <c r="C407" i="3"/>
  <c r="C409" i="3"/>
  <c r="C411" i="3"/>
  <c r="C413" i="3"/>
  <c r="C415" i="3"/>
  <c r="C417" i="3"/>
  <c r="C419" i="3"/>
  <c r="C421" i="3"/>
  <c r="C423" i="3"/>
  <c r="C425" i="3"/>
  <c r="C427" i="3"/>
  <c r="C429" i="3"/>
  <c r="C431" i="3"/>
  <c r="C433" i="3"/>
  <c r="C435" i="3"/>
  <c r="C437" i="3"/>
  <c r="C439" i="3"/>
  <c r="C441" i="3"/>
  <c r="C443" i="3"/>
  <c r="C445" i="3"/>
  <c r="C447" i="3"/>
  <c r="C449" i="3"/>
  <c r="C451" i="3"/>
  <c r="C453" i="3"/>
  <c r="C455" i="3"/>
  <c r="C457" i="3"/>
  <c r="C459" i="3"/>
  <c r="C461" i="3"/>
  <c r="C463" i="3"/>
  <c r="C465" i="3"/>
  <c r="C467" i="3"/>
  <c r="C469" i="3"/>
  <c r="C471" i="3"/>
  <c r="C473" i="3"/>
  <c r="C475" i="3"/>
  <c r="C477" i="3"/>
  <c r="C479" i="3"/>
  <c r="C481" i="3"/>
  <c r="C483" i="3"/>
  <c r="C485" i="3"/>
  <c r="C487" i="3"/>
  <c r="C489" i="3"/>
  <c r="C491" i="3"/>
  <c r="C493" i="3"/>
  <c r="C495" i="3"/>
  <c r="C497" i="3"/>
  <c r="C499" i="3"/>
  <c r="C501" i="3"/>
  <c r="C503" i="3"/>
  <c r="C505" i="3"/>
  <c r="C507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7" i="3"/>
  <c r="C528" i="3"/>
  <c r="C530" i="3"/>
  <c r="C531" i="3"/>
  <c r="C533" i="3"/>
  <c r="C535" i="3"/>
  <c r="C537" i="3"/>
  <c r="C539" i="3"/>
  <c r="C541" i="3"/>
  <c r="C543" i="3"/>
  <c r="C545" i="3"/>
  <c r="C547" i="3"/>
  <c r="C549" i="3"/>
  <c r="C551" i="3"/>
  <c r="C553" i="3"/>
  <c r="C555" i="3"/>
  <c r="C557" i="3"/>
  <c r="C559" i="3"/>
  <c r="C561" i="3"/>
  <c r="C563" i="3"/>
  <c r="C565" i="3"/>
  <c r="C567" i="3"/>
  <c r="C569" i="3"/>
  <c r="C571" i="3"/>
  <c r="C573" i="3"/>
  <c r="C575" i="3"/>
  <c r="C577" i="3"/>
  <c r="C579" i="3"/>
  <c r="C581" i="3"/>
  <c r="C583" i="3"/>
  <c r="C585" i="3"/>
  <c r="C587" i="3"/>
  <c r="C589" i="3"/>
  <c r="C591" i="3"/>
  <c r="C593" i="3"/>
  <c r="C595" i="3"/>
  <c r="C597" i="3"/>
  <c r="C599" i="3"/>
  <c r="C601" i="3"/>
  <c r="C603" i="3"/>
  <c r="C605" i="3"/>
  <c r="C607" i="3"/>
  <c r="C609" i="3"/>
  <c r="C611" i="3"/>
  <c r="C613" i="3"/>
  <c r="C615" i="3"/>
  <c r="C617" i="3"/>
  <c r="C619" i="3"/>
  <c r="C621" i="3"/>
  <c r="C623" i="3"/>
  <c r="C625" i="3"/>
  <c r="C627" i="3"/>
  <c r="C629" i="3"/>
  <c r="C631" i="3"/>
  <c r="C633" i="3"/>
  <c r="C635" i="3"/>
  <c r="C637" i="3"/>
  <c r="C639" i="3"/>
  <c r="C641" i="3"/>
  <c r="C643" i="3"/>
  <c r="C645" i="3"/>
  <c r="C647" i="3"/>
  <c r="C649" i="3"/>
  <c r="C651" i="3"/>
  <c r="C653" i="3"/>
  <c r="C655" i="3"/>
  <c r="C657" i="3"/>
  <c r="C659" i="3"/>
  <c r="C661" i="3"/>
  <c r="C663" i="3"/>
  <c r="C665" i="3"/>
  <c r="C667" i="3"/>
  <c r="C669" i="3"/>
  <c r="C671" i="3"/>
  <c r="C673" i="3"/>
  <c r="C675" i="3"/>
  <c r="C677" i="3"/>
  <c r="C679" i="3"/>
  <c r="C681" i="3"/>
  <c r="C683" i="3"/>
  <c r="C685" i="3"/>
  <c r="C687" i="3"/>
  <c r="C689" i="3"/>
  <c r="C691" i="3"/>
  <c r="C693" i="3"/>
  <c r="C695" i="3"/>
  <c r="C697" i="3"/>
  <c r="C699" i="3"/>
  <c r="C701" i="3"/>
  <c r="C703" i="3"/>
  <c r="C705" i="3"/>
  <c r="C707" i="3"/>
  <c r="C709" i="3"/>
  <c r="C711" i="3"/>
  <c r="C713" i="3"/>
  <c r="C715" i="3"/>
  <c r="C717" i="3"/>
  <c r="C719" i="3"/>
  <c r="C721" i="3"/>
  <c r="C723" i="3"/>
  <c r="C725" i="3"/>
  <c r="C727" i="3"/>
  <c r="C729" i="3"/>
  <c r="C731" i="3"/>
  <c r="C733" i="3"/>
  <c r="C735" i="3"/>
  <c r="C737" i="3"/>
  <c r="C740" i="3"/>
  <c r="C742" i="3"/>
  <c r="C744" i="3"/>
  <c r="C746" i="3"/>
  <c r="C748" i="3"/>
  <c r="C750" i="3"/>
  <c r="C752" i="3"/>
  <c r="C754" i="3"/>
  <c r="C756" i="3"/>
  <c r="C758" i="3"/>
  <c r="C760" i="3"/>
  <c r="C762" i="3"/>
  <c r="C764" i="3"/>
  <c r="C766" i="3"/>
  <c r="C768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1" i="3"/>
  <c r="C1392" i="3"/>
  <c r="C1393" i="3"/>
  <c r="C1394" i="3"/>
  <c r="C1395" i="3"/>
  <c r="C1396" i="3"/>
  <c r="C1398" i="3"/>
  <c r="C1399" i="3"/>
  <c r="C1401" i="3"/>
  <c r="C1402" i="3"/>
  <c r="C1404" i="3"/>
  <c r="C1405" i="3"/>
  <c r="C1407" i="3"/>
  <c r="C1409" i="3"/>
  <c r="C1411" i="3"/>
  <c r="C1414" i="3"/>
  <c r="C1416" i="3"/>
  <c r="C1418" i="3"/>
  <c r="C1420" i="3"/>
  <c r="C1422" i="3"/>
  <c r="C1424" i="3"/>
  <c r="C1426" i="3"/>
  <c r="C1428" i="3"/>
  <c r="C1430" i="3"/>
  <c r="C1432" i="3"/>
  <c r="C1434" i="3"/>
  <c r="C1436" i="3"/>
  <c r="C1438" i="3"/>
  <c r="C1440" i="3"/>
  <c r="C1442" i="3"/>
  <c r="C1444" i="3"/>
  <c r="C1446" i="3"/>
  <c r="C1448" i="3"/>
  <c r="C1450" i="3"/>
  <c r="C1452" i="3"/>
  <c r="C1454" i="3"/>
  <c r="C1456" i="3"/>
  <c r="C1458" i="3"/>
  <c r="C1460" i="3"/>
  <c r="C1462" i="3"/>
  <c r="C1464" i="3"/>
  <c r="C1466" i="3"/>
  <c r="C1468" i="3"/>
  <c r="C1470" i="3"/>
  <c r="C1472" i="3"/>
  <c r="C1474" i="3"/>
  <c r="C1476" i="3"/>
  <c r="C1478" i="3"/>
  <c r="C1480" i="3"/>
  <c r="C1482" i="3"/>
  <c r="C1484" i="3"/>
  <c r="C1486" i="3"/>
  <c r="C1488" i="3"/>
  <c r="C1490" i="3"/>
  <c r="C1492" i="3"/>
  <c r="C1494" i="3"/>
  <c r="C1496" i="3"/>
  <c r="C1498" i="3"/>
  <c r="C1500" i="3"/>
  <c r="C1502" i="3"/>
  <c r="C1504" i="3"/>
  <c r="C1506" i="3"/>
  <c r="C1508" i="3"/>
  <c r="C1510" i="3"/>
  <c r="C1512" i="3"/>
  <c r="C1514" i="3"/>
  <c r="C1516" i="3"/>
  <c r="C1518" i="3"/>
  <c r="C1520" i="3"/>
  <c r="C1522" i="3"/>
  <c r="C1524" i="3"/>
  <c r="C1526" i="3"/>
  <c r="C1528" i="3"/>
  <c r="C1530" i="3"/>
  <c r="C1532" i="3"/>
  <c r="C1534" i="3"/>
  <c r="C1536" i="3"/>
  <c r="C1538" i="3"/>
  <c r="C1540" i="3"/>
  <c r="C1542" i="3"/>
  <c r="C1544" i="3"/>
  <c r="C1546" i="3"/>
  <c r="C1548" i="3"/>
  <c r="C1550" i="3"/>
  <c r="C1552" i="3"/>
  <c r="C1554" i="3"/>
  <c r="C1556" i="3"/>
  <c r="C1558" i="3"/>
  <c r="C1560" i="3"/>
  <c r="C1562" i="3"/>
  <c r="C1564" i="3"/>
  <c r="C1566" i="3"/>
  <c r="C1568" i="3"/>
  <c r="C1570" i="3"/>
  <c r="C1572" i="3"/>
  <c r="C1574" i="3"/>
  <c r="C1576" i="3"/>
  <c r="C1578" i="3"/>
  <c r="C1580" i="3"/>
  <c r="C1582" i="3"/>
  <c r="C1584" i="3"/>
  <c r="C1586" i="3"/>
  <c r="C1588" i="3"/>
  <c r="C1590" i="3"/>
  <c r="C1592" i="3"/>
  <c r="C1594" i="3"/>
  <c r="C1596" i="3"/>
  <c r="C1598" i="3"/>
  <c r="C1600" i="3"/>
  <c r="C1602" i="3"/>
  <c r="C1604" i="3"/>
  <c r="C1606" i="3"/>
  <c r="C1608" i="3"/>
  <c r="C1610" i="3"/>
  <c r="C1612" i="3"/>
  <c r="C1614" i="3"/>
  <c r="C1616" i="3"/>
  <c r="C1618" i="3"/>
  <c r="C1620" i="3"/>
  <c r="C1622" i="3"/>
  <c r="C1624" i="3"/>
  <c r="C1626" i="3"/>
  <c r="C1628" i="3"/>
  <c r="C1630" i="3"/>
  <c r="C1632" i="3"/>
  <c r="C1634" i="3"/>
  <c r="C1636" i="3"/>
  <c r="C1638" i="3"/>
  <c r="C1640" i="3"/>
  <c r="C1642" i="3"/>
  <c r="C1644" i="3"/>
  <c r="C1646" i="3"/>
  <c r="C1648" i="3"/>
  <c r="C1650" i="3"/>
  <c r="C1652" i="3"/>
  <c r="C1654" i="3"/>
  <c r="C1656" i="3"/>
  <c r="C1658" i="3"/>
  <c r="C1660" i="3"/>
  <c r="C1662" i="3"/>
  <c r="C1664" i="3"/>
  <c r="C1666" i="3"/>
  <c r="C1668" i="3"/>
  <c r="C1670" i="3"/>
  <c r="C1672" i="3"/>
  <c r="C1674" i="3"/>
  <c r="C1676" i="3"/>
  <c r="C1678" i="3"/>
  <c r="C1680" i="3"/>
  <c r="C1682" i="3"/>
  <c r="C1684" i="3"/>
  <c r="C1686" i="3"/>
  <c r="C1688" i="3"/>
  <c r="C1690" i="3"/>
  <c r="C1692" i="3"/>
  <c r="C1694" i="3"/>
  <c r="C1696" i="3"/>
  <c r="C1698" i="3"/>
  <c r="C1700" i="3"/>
  <c r="C1702" i="3"/>
  <c r="C1704" i="3"/>
  <c r="C1706" i="3"/>
  <c r="C1708" i="3"/>
  <c r="C1710" i="3"/>
  <c r="C1712" i="3"/>
  <c r="C1714" i="3"/>
  <c r="C1716" i="3"/>
  <c r="C1718" i="3"/>
  <c r="C1720" i="3"/>
  <c r="C1722" i="3"/>
  <c r="C1724" i="3"/>
  <c r="C1726" i="3"/>
  <c r="C1728" i="3"/>
  <c r="C1730" i="3"/>
  <c r="C1732" i="3"/>
  <c r="C1734" i="3"/>
  <c r="C1736" i="3"/>
  <c r="C1738" i="3"/>
  <c r="C1740" i="3"/>
  <c r="C1742" i="3"/>
  <c r="C1744" i="3"/>
  <c r="C1746" i="3"/>
  <c r="C1748" i="3"/>
  <c r="C1750" i="3"/>
  <c r="C1752" i="3"/>
  <c r="C1754" i="3"/>
  <c r="C1756" i="3"/>
  <c r="C1758" i="3"/>
  <c r="C1760" i="3"/>
  <c r="C1762" i="3"/>
  <c r="C1764" i="3"/>
  <c r="C1766" i="3"/>
  <c r="C1768" i="3"/>
  <c r="C1770" i="3"/>
  <c r="C1772" i="3"/>
  <c r="C1774" i="3"/>
  <c r="C1776" i="3"/>
  <c r="C1778" i="3"/>
  <c r="C1780" i="3"/>
  <c r="C1782" i="3"/>
  <c r="C1784" i="3"/>
  <c r="C1786" i="3"/>
  <c r="C1788" i="3"/>
  <c r="C1790" i="3"/>
  <c r="C1792" i="3"/>
  <c r="C1794" i="3"/>
  <c r="C1796" i="3"/>
  <c r="C1798" i="3"/>
  <c r="C1800" i="3"/>
  <c r="C1802" i="3"/>
  <c r="C1804" i="3"/>
  <c r="C1806" i="3"/>
  <c r="C1808" i="3"/>
  <c r="C1810" i="3"/>
  <c r="C1812" i="3"/>
  <c r="C1814" i="3"/>
  <c r="C1816" i="3"/>
  <c r="C1818" i="3"/>
  <c r="C1820" i="3"/>
  <c r="C1822" i="3"/>
  <c r="C1824" i="3"/>
  <c r="C1826" i="3"/>
  <c r="C1828" i="3"/>
  <c r="C1830" i="3"/>
  <c r="C1832" i="3"/>
  <c r="C1834" i="3"/>
  <c r="C1836" i="3"/>
  <c r="C1838" i="3"/>
  <c r="C1840" i="3"/>
  <c r="C1842" i="3"/>
  <c r="C1844" i="3"/>
  <c r="C1846" i="3"/>
  <c r="C1848" i="3"/>
  <c r="C1850" i="3"/>
  <c r="C1852" i="3"/>
  <c r="C1854" i="3"/>
  <c r="C1856" i="3"/>
  <c r="C1858" i="3"/>
  <c r="C1860" i="3"/>
  <c r="C1862" i="3"/>
  <c r="C1864" i="3"/>
  <c r="C1866" i="3"/>
  <c r="C1868" i="3"/>
  <c r="C1870" i="3"/>
  <c r="C1872" i="3"/>
  <c r="C1874" i="3"/>
  <c r="C1877" i="3"/>
  <c r="C1879" i="3"/>
  <c r="C1881" i="3"/>
  <c r="C1883" i="3"/>
  <c r="C1885" i="3"/>
  <c r="C1887" i="3"/>
  <c r="C1888" i="3"/>
  <c r="C1890" i="3"/>
  <c r="C1892" i="3"/>
  <c r="C1894" i="3"/>
  <c r="C1896" i="3"/>
  <c r="C1898" i="3"/>
  <c r="C1900" i="3"/>
  <c r="C1902" i="3"/>
  <c r="C1904" i="3"/>
  <c r="C1906" i="3"/>
  <c r="C1908" i="3"/>
  <c r="C1910" i="3"/>
  <c r="C1912" i="3"/>
  <c r="C1914" i="3"/>
  <c r="C1916" i="3"/>
  <c r="C1918" i="3"/>
  <c r="C1920" i="3"/>
  <c r="C1922" i="3"/>
  <c r="C1924" i="3"/>
  <c r="C1926" i="3"/>
  <c r="C1928" i="3"/>
  <c r="C1930" i="3"/>
  <c r="C1932" i="3"/>
  <c r="C1934" i="3"/>
  <c r="C1936" i="3"/>
  <c r="C1938" i="3"/>
  <c r="C1940" i="3"/>
  <c r="C1942" i="3"/>
  <c r="C1944" i="3"/>
  <c r="C1946" i="3"/>
  <c r="C1948" i="3"/>
  <c r="C1950" i="3"/>
  <c r="C1952" i="3"/>
  <c r="C1954" i="3"/>
  <c r="C1956" i="3"/>
  <c r="C1958" i="3"/>
  <c r="C1960" i="3"/>
  <c r="C1962" i="3"/>
  <c r="C1964" i="3"/>
  <c r="C1966" i="3"/>
  <c r="C1968" i="3"/>
  <c r="C1970" i="3"/>
  <c r="C1972" i="3"/>
  <c r="C1973" i="3"/>
  <c r="C1975" i="3"/>
  <c r="C1977" i="3"/>
  <c r="C1979" i="3"/>
  <c r="C1981" i="3"/>
  <c r="C1983" i="3"/>
  <c r="C1984" i="3"/>
  <c r="C1986" i="3"/>
  <c r="C1988" i="3"/>
  <c r="C1990" i="3"/>
  <c r="C1992" i="3"/>
  <c r="C1994" i="3"/>
  <c r="C1996" i="3"/>
  <c r="C1998" i="3"/>
  <c r="C2000" i="3"/>
  <c r="C2002" i="3"/>
  <c r="C2003" i="3"/>
  <c r="C2005" i="3"/>
  <c r="C2007" i="3"/>
  <c r="C2009" i="3"/>
  <c r="C2011" i="3"/>
  <c r="C2013" i="3"/>
  <c r="C2015" i="3"/>
  <c r="C2017" i="3"/>
  <c r="C2019" i="3"/>
  <c r="C2021" i="3"/>
  <c r="C2023" i="3"/>
  <c r="C2025" i="3"/>
  <c r="C2027" i="3"/>
  <c r="C2029" i="3"/>
  <c r="C2031" i="3"/>
  <c r="C2033" i="3"/>
  <c r="C2035" i="3"/>
  <c r="C2037" i="3"/>
  <c r="C2039" i="3"/>
  <c r="C2041" i="3"/>
  <c r="C2043" i="3"/>
  <c r="C2045" i="3"/>
  <c r="C2047" i="3"/>
  <c r="C2049" i="3"/>
  <c r="C2051" i="3"/>
  <c r="C2053" i="3"/>
  <c r="C2055" i="3"/>
  <c r="C2057" i="3"/>
  <c r="C2059" i="3"/>
  <c r="C2061" i="3"/>
  <c r="C2063" i="3"/>
  <c r="C2065" i="3"/>
  <c r="C2067" i="3"/>
  <c r="C2069" i="3"/>
  <c r="C2071" i="3"/>
  <c r="C2073" i="3"/>
  <c r="C2075" i="3"/>
  <c r="C2077" i="3"/>
  <c r="C2079" i="3"/>
  <c r="C2081" i="3"/>
  <c r="C2083" i="3"/>
  <c r="C2085" i="3"/>
  <c r="C2087" i="3"/>
  <c r="C2089" i="3"/>
  <c r="C2091" i="3"/>
  <c r="C2093" i="3"/>
  <c r="C2095" i="3"/>
  <c r="C2097" i="3"/>
  <c r="C2099" i="3"/>
  <c r="C2101" i="3"/>
  <c r="C2103" i="3"/>
  <c r="C2105" i="3"/>
  <c r="C2107" i="3"/>
  <c r="C2109" i="3"/>
  <c r="C2111" i="3"/>
  <c r="C2113" i="3"/>
  <c r="C2115" i="3"/>
  <c r="C2117" i="3"/>
  <c r="C2119" i="3"/>
  <c r="C2121" i="3"/>
  <c r="C2123" i="3"/>
  <c r="C2125" i="3"/>
  <c r="C2127" i="3"/>
  <c r="C2129" i="3"/>
  <c r="C2131" i="3"/>
  <c r="C2133" i="3"/>
  <c r="C2135" i="3"/>
  <c r="C2137" i="3"/>
  <c r="C2139" i="3"/>
  <c r="C2141" i="3"/>
  <c r="C2143" i="3"/>
  <c r="C2145" i="3"/>
  <c r="C2147" i="3"/>
  <c r="C2149" i="3"/>
  <c r="C2151" i="3"/>
  <c r="C2153" i="3"/>
  <c r="C2155" i="3"/>
  <c r="C2157" i="3"/>
  <c r="C2159" i="3"/>
  <c r="C2161" i="3"/>
  <c r="C2163" i="3"/>
  <c r="C2165" i="3"/>
  <c r="C2167" i="3"/>
  <c r="C2169" i="3"/>
  <c r="C2171" i="3"/>
  <c r="C2173" i="3"/>
  <c r="C2175" i="3"/>
  <c r="C2177" i="3"/>
  <c r="C2179" i="3"/>
  <c r="C2181" i="3"/>
  <c r="C2183" i="3"/>
  <c r="C2185" i="3"/>
  <c r="C2187" i="3"/>
  <c r="C2189" i="3"/>
  <c r="C2191" i="3"/>
  <c r="C2193" i="3"/>
  <c r="C2195" i="3"/>
  <c r="C2197" i="3"/>
  <c r="C2199" i="3"/>
  <c r="C2201" i="3"/>
  <c r="C2203" i="3"/>
  <c r="C2205" i="3"/>
  <c r="C2207" i="3"/>
  <c r="C2209" i="3"/>
  <c r="C2211" i="3"/>
  <c r="C2213" i="3"/>
  <c r="C2215" i="3"/>
  <c r="C2217" i="3"/>
  <c r="C2219" i="3"/>
  <c r="C2221" i="3"/>
  <c r="C2223" i="3"/>
  <c r="C2225" i="3"/>
  <c r="C2227" i="3"/>
  <c r="C2229" i="3"/>
  <c r="C2231" i="3"/>
  <c r="C2233" i="3"/>
  <c r="C2235" i="3"/>
  <c r="C2237" i="3"/>
  <c r="C2239" i="3"/>
  <c r="C2241" i="3"/>
  <c r="C2243" i="3"/>
  <c r="C2245" i="3"/>
  <c r="C2247" i="3"/>
  <c r="C2249" i="3"/>
  <c r="C2251" i="3"/>
  <c r="C2253" i="3"/>
  <c r="C2255" i="3"/>
  <c r="C2257" i="3"/>
  <c r="C2259" i="3"/>
  <c r="C2261" i="3"/>
  <c r="C2263" i="3"/>
  <c r="C2265" i="3"/>
  <c r="C2267" i="3"/>
  <c r="C2269" i="3"/>
  <c r="C2271" i="3"/>
  <c r="C2273" i="3"/>
  <c r="C2275" i="3"/>
  <c r="C2277" i="3"/>
  <c r="C2279" i="3"/>
  <c r="C2281" i="3"/>
  <c r="C2283" i="3"/>
  <c r="C2285" i="3"/>
  <c r="C2287" i="3"/>
  <c r="C2289" i="3"/>
  <c r="C2291" i="3"/>
  <c r="C2293" i="3"/>
  <c r="C2295" i="3"/>
  <c r="C2297" i="3"/>
  <c r="C2299" i="3"/>
  <c r="C2301" i="3"/>
  <c r="C2303" i="3"/>
  <c r="C2305" i="3"/>
  <c r="C2307" i="3"/>
  <c r="C2309" i="3"/>
  <c r="C2311" i="3"/>
  <c r="C2313" i="3"/>
  <c r="C2315" i="3"/>
  <c r="C2317" i="3"/>
  <c r="C2319" i="3"/>
  <c r="C2321" i="3"/>
  <c r="C2323" i="3"/>
  <c r="C2325" i="3"/>
  <c r="C2327" i="3"/>
  <c r="C2329" i="3"/>
  <c r="C2331" i="3"/>
  <c r="C2333" i="3"/>
  <c r="C2335" i="3"/>
  <c r="C2337" i="3"/>
  <c r="C2339" i="3"/>
  <c r="C2341" i="3"/>
  <c r="C2343" i="3"/>
  <c r="C2345" i="3"/>
  <c r="C2347" i="3"/>
  <c r="C2349" i="3"/>
  <c r="C2351" i="3"/>
  <c r="C2353" i="3"/>
  <c r="C2355" i="3"/>
  <c r="C2357" i="3"/>
  <c r="C2359" i="3"/>
  <c r="C2361" i="3"/>
  <c r="C2363" i="3"/>
  <c r="C2365" i="3"/>
  <c r="C2367" i="3"/>
  <c r="C2369" i="3"/>
  <c r="C2371" i="3"/>
  <c r="C2373" i="3"/>
  <c r="C2375" i="3"/>
  <c r="C2377" i="3"/>
  <c r="C2379" i="3"/>
  <c r="C2381" i="3"/>
  <c r="C2383" i="3"/>
  <c r="C2385" i="3"/>
  <c r="C2387" i="3"/>
  <c r="C2389" i="3"/>
  <c r="C2391" i="3"/>
  <c r="C2393" i="3"/>
  <c r="C2395" i="3"/>
  <c r="C2397" i="3"/>
  <c r="C2399" i="3"/>
  <c r="C2401" i="3"/>
  <c r="C2403" i="3"/>
  <c r="C2405" i="3"/>
  <c r="C2407" i="3"/>
  <c r="C2409" i="3"/>
  <c r="C2411" i="3"/>
  <c r="C2413" i="3"/>
  <c r="C2415" i="3"/>
  <c r="C2417" i="3"/>
  <c r="C2419" i="3"/>
  <c r="C2421" i="3"/>
  <c r="C2423" i="3"/>
  <c r="C2425" i="3"/>
  <c r="C2427" i="3"/>
  <c r="C2429" i="3"/>
  <c r="C2431" i="3"/>
  <c r="C2433" i="3"/>
  <c r="C2435" i="3"/>
  <c r="C2437" i="3"/>
  <c r="C2439" i="3"/>
  <c r="C2441" i="3"/>
  <c r="C2443" i="3"/>
  <c r="C2445" i="3"/>
  <c r="C2447" i="3"/>
  <c r="C2449" i="3"/>
  <c r="C2451" i="3"/>
  <c r="C2453" i="3"/>
  <c r="C2455" i="3"/>
  <c r="C2457" i="3"/>
  <c r="C2459" i="3"/>
  <c r="C2461" i="3"/>
  <c r="C2463" i="3"/>
  <c r="C2465" i="3"/>
  <c r="C2467" i="3"/>
  <c r="C2469" i="3"/>
  <c r="C2471" i="3"/>
  <c r="C2473" i="3"/>
  <c r="C2475" i="3"/>
  <c r="C2477" i="3"/>
  <c r="C2479" i="3"/>
  <c r="C2481" i="3"/>
  <c r="C2483" i="3"/>
  <c r="C2485" i="3"/>
  <c r="C2487" i="3"/>
  <c r="C2489" i="3"/>
  <c r="C2491" i="3"/>
  <c r="C2493" i="3"/>
  <c r="C2495" i="3"/>
  <c r="C2497" i="3"/>
  <c r="C2499" i="3"/>
  <c r="C2501" i="3"/>
  <c r="C2503" i="3"/>
  <c r="C3054" i="3"/>
  <c r="C3056" i="3"/>
  <c r="C3058" i="3"/>
  <c r="C3060" i="3"/>
  <c r="C3062" i="3"/>
  <c r="C3065" i="3"/>
  <c r="C3067" i="3"/>
  <c r="C3069" i="3"/>
  <c r="C3071" i="3"/>
  <c r="C3073" i="3"/>
  <c r="C3075" i="3"/>
  <c r="C3077" i="3"/>
  <c r="C3079" i="3"/>
  <c r="C3081" i="3"/>
  <c r="C3083" i="3"/>
  <c r="C3085" i="3"/>
  <c r="C3087" i="3"/>
  <c r="C3089" i="3"/>
  <c r="C3091" i="3"/>
  <c r="C3093" i="3"/>
  <c r="C3095" i="3"/>
  <c r="C3097" i="3"/>
  <c r="C3099" i="3"/>
  <c r="C3101" i="3"/>
  <c r="C3103" i="3"/>
  <c r="C3105" i="3"/>
  <c r="C3107" i="3"/>
  <c r="C3109" i="3"/>
  <c r="C3111" i="3"/>
  <c r="C3113" i="3"/>
  <c r="C3115" i="3"/>
  <c r="C3117" i="3"/>
  <c r="C3119" i="3"/>
  <c r="C3121" i="3"/>
  <c r="C3123" i="3"/>
  <c r="C3125" i="3"/>
  <c r="C3126" i="3"/>
  <c r="C3127" i="3"/>
  <c r="C3129" i="3"/>
  <c r="C3131" i="3"/>
  <c r="C3133" i="3"/>
  <c r="C3135" i="3"/>
  <c r="C3137" i="3"/>
  <c r="C3139" i="3"/>
  <c r="C3141" i="3"/>
  <c r="C3143" i="3"/>
  <c r="C3145" i="3"/>
  <c r="C3147" i="3"/>
  <c r="C3149" i="3"/>
  <c r="C3151" i="3"/>
  <c r="C3153" i="3"/>
  <c r="C3155" i="3"/>
  <c r="C3157" i="3"/>
  <c r="C3159" i="3"/>
  <c r="C3161" i="3"/>
  <c r="C3163" i="3"/>
  <c r="C3165" i="3"/>
  <c r="C3167" i="3"/>
  <c r="C3169" i="3"/>
  <c r="C3171" i="3"/>
  <c r="C3173" i="3"/>
  <c r="C3175" i="3"/>
  <c r="C3177" i="3"/>
  <c r="C3179" i="3"/>
  <c r="C3181" i="3"/>
  <c r="C3183" i="3"/>
  <c r="C3185" i="3"/>
  <c r="C3187" i="3"/>
  <c r="C3189" i="3"/>
  <c r="C3191" i="3"/>
  <c r="C3193" i="3"/>
  <c r="C3195" i="3"/>
  <c r="C3197" i="3"/>
  <c r="C3199" i="3"/>
  <c r="C3201" i="3"/>
  <c r="C3203" i="3"/>
  <c r="C3205" i="3"/>
  <c r="C3207" i="3"/>
  <c r="C3209" i="3"/>
  <c r="C3211" i="3"/>
  <c r="C3213" i="3"/>
  <c r="C3215" i="3"/>
  <c r="C3217" i="3"/>
  <c r="C3219" i="3"/>
  <c r="C3221" i="3"/>
  <c r="C3223" i="3"/>
  <c r="C3225" i="3"/>
  <c r="C3227" i="3"/>
  <c r="C3229" i="3"/>
  <c r="C3231" i="3"/>
  <c r="C3233" i="3"/>
  <c r="C3270" i="3"/>
  <c r="C3272" i="3"/>
  <c r="C3278" i="3"/>
  <c r="C3282" i="3"/>
  <c r="C3286" i="3"/>
  <c r="C3292" i="3"/>
  <c r="C3294" i="3"/>
  <c r="C3298" i="3"/>
  <c r="C3302" i="3"/>
  <c r="C3306" i="3"/>
  <c r="C3310" i="3"/>
  <c r="C3314" i="3"/>
  <c r="C3318" i="3"/>
  <c r="C3322" i="3"/>
  <c r="C3326" i="3"/>
  <c r="C3330" i="3"/>
  <c r="C3334" i="3"/>
  <c r="C3342" i="3"/>
  <c r="C3348" i="3"/>
  <c r="C3352" i="3"/>
  <c r="C3354" i="3"/>
  <c r="C3356" i="3"/>
  <c r="C3360" i="3"/>
  <c r="C3364" i="3"/>
  <c r="C3368" i="3"/>
  <c r="C3372" i="3"/>
  <c r="C3376" i="3"/>
  <c r="C3380" i="3"/>
  <c r="C3384" i="3"/>
  <c r="C3386" i="3"/>
  <c r="C3392" i="3"/>
  <c r="C3396" i="3"/>
  <c r="C3400" i="3"/>
  <c r="C3404" i="3"/>
  <c r="C3408" i="3"/>
  <c r="C3412" i="3"/>
  <c r="C3416" i="3"/>
  <c r="C3420" i="3"/>
  <c r="C3426" i="3"/>
  <c r="C3430" i="3"/>
  <c r="C3434" i="3"/>
  <c r="C3440" i="3"/>
  <c r="C3446" i="3"/>
  <c r="C3450" i="3"/>
  <c r="C3454" i="3"/>
  <c r="C3460" i="3"/>
  <c r="C3464" i="3"/>
  <c r="C3468" i="3"/>
  <c r="C3472" i="3"/>
  <c r="C3474" i="3"/>
  <c r="C3478" i="3"/>
  <c r="C3482" i="3"/>
  <c r="C3494" i="3"/>
  <c r="C3498" i="3"/>
  <c r="C3583" i="3"/>
  <c r="C3593" i="3"/>
  <c r="C3599" i="3"/>
  <c r="C3605" i="3"/>
  <c r="C3607" i="3"/>
  <c r="C3611" i="3"/>
  <c r="C3615" i="3"/>
  <c r="C3619" i="3"/>
  <c r="C3621" i="3"/>
  <c r="C3625" i="3"/>
  <c r="C3629" i="3"/>
  <c r="C3635" i="3"/>
  <c r="C3637" i="3"/>
  <c r="C3639" i="3"/>
  <c r="C3643" i="3"/>
  <c r="C3649" i="3"/>
  <c r="C3651" i="3"/>
  <c r="C3653" i="3"/>
  <c r="C3655" i="3"/>
  <c r="C3661" i="3"/>
  <c r="C3663" i="3"/>
  <c r="C3669" i="3"/>
  <c r="C3671" i="3"/>
  <c r="C3675" i="3"/>
  <c r="C3681" i="3"/>
  <c r="C3683" i="3"/>
  <c r="C3685" i="3"/>
  <c r="C3689" i="3"/>
  <c r="C3695" i="3"/>
  <c r="C3703" i="3"/>
  <c r="C3707" i="3"/>
  <c r="C3713" i="3"/>
  <c r="C3715" i="3"/>
  <c r="C3717" i="3"/>
  <c r="C3721" i="3"/>
  <c r="C3727" i="3"/>
  <c r="C3731" i="3"/>
  <c r="C3733" i="3"/>
  <c r="C3735" i="3"/>
  <c r="C3739" i="3"/>
  <c r="C3745" i="3"/>
  <c r="C3747" i="3"/>
  <c r="C3749" i="3"/>
  <c r="C3751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9309" i="3"/>
  <c r="C9317" i="3"/>
  <c r="C9320" i="3"/>
  <c r="C9326" i="3"/>
  <c r="C9333" i="3"/>
  <c r="C9336" i="3"/>
  <c r="C9340" i="3"/>
  <c r="C9343" i="3"/>
  <c r="C9345" i="3"/>
  <c r="C9348" i="3"/>
  <c r="C9351" i="3"/>
  <c r="C9366" i="3"/>
  <c r="C9374" i="3"/>
  <c r="C9384" i="3"/>
  <c r="C9390" i="3"/>
  <c r="C9398" i="3"/>
  <c r="C9406" i="3"/>
  <c r="C9423" i="3"/>
  <c r="C9431" i="3"/>
  <c r="C9446" i="3"/>
  <c r="C9469" i="3"/>
  <c r="C9472" i="3"/>
  <c r="C9478" i="3"/>
  <c r="C9482" i="3"/>
  <c r="C9491" i="3"/>
  <c r="C9497" i="3"/>
  <c r="C9505" i="3"/>
  <c r="C9508" i="3"/>
  <c r="C9518" i="3"/>
  <c r="C9528" i="3"/>
  <c r="C9534" i="3"/>
  <c r="C9537" i="3"/>
  <c r="C9543" i="3"/>
  <c r="C9555" i="3"/>
  <c r="C9578" i="3"/>
  <c r="C9584" i="3"/>
  <c r="C9804" i="3"/>
  <c r="C9810" i="3"/>
  <c r="C9813" i="3"/>
  <c r="C9819" i="3"/>
  <c r="C9825" i="3"/>
  <c r="C9835" i="3"/>
  <c r="C9845" i="3"/>
  <c r="C9851" i="3"/>
  <c r="C9859" i="3"/>
  <c r="C9869" i="3"/>
  <c r="C9873" i="3"/>
  <c r="C9879" i="3"/>
  <c r="C9887" i="3"/>
  <c r="C9899" i="3"/>
  <c r="C9910" i="3"/>
  <c r="C9913" i="3"/>
  <c r="C9922" i="3"/>
  <c r="C9930" i="3"/>
  <c r="C9937" i="3"/>
  <c r="C9940" i="3"/>
  <c r="C9946" i="3"/>
  <c r="C9954" i="3"/>
  <c r="C9969" i="3"/>
  <c r="C9975" i="3"/>
  <c r="C9986" i="3"/>
  <c r="C10000" i="3"/>
  <c r="C5603" i="3"/>
  <c r="C5605" i="3"/>
  <c r="C5609" i="3"/>
  <c r="C5613" i="3"/>
  <c r="C5617" i="3"/>
  <c r="C5619" i="3"/>
  <c r="C5621" i="3"/>
  <c r="C5623" i="3"/>
  <c r="C5627" i="3"/>
  <c r="C5641" i="3"/>
  <c r="C5645" i="3"/>
  <c r="C5647" i="3"/>
  <c r="C5657" i="3"/>
  <c r="C5661" i="3"/>
  <c r="C5665" i="3"/>
  <c r="C5667" i="3"/>
  <c r="C5669" i="3"/>
  <c r="C5671" i="3"/>
  <c r="C5675" i="3"/>
  <c r="C5679" i="3"/>
  <c r="C5689" i="3"/>
  <c r="C5693" i="3"/>
  <c r="C5697" i="3"/>
  <c r="C5699" i="3"/>
  <c r="C5701" i="3"/>
  <c r="C5705" i="3"/>
  <c r="C5709" i="3"/>
  <c r="C5713" i="3"/>
  <c r="C5715" i="3"/>
  <c r="C5717" i="3"/>
  <c r="C5721" i="3"/>
  <c r="C5725" i="3"/>
  <c r="C5729" i="3"/>
  <c r="C5731" i="3"/>
  <c r="C5733" i="3"/>
  <c r="C5735" i="3"/>
  <c r="C5741" i="3"/>
  <c r="C5745" i="3"/>
  <c r="C5747" i="3"/>
  <c r="C5749" i="3"/>
  <c r="C5753" i="3"/>
  <c r="C5757" i="3"/>
  <c r="C5767" i="3"/>
  <c r="C5771" i="3"/>
  <c r="C5775" i="3"/>
  <c r="C5778" i="3"/>
  <c r="C5780" i="3"/>
  <c r="C5781" i="3"/>
  <c r="C5783" i="3"/>
  <c r="C5784" i="3"/>
  <c r="C5786" i="3"/>
  <c r="C5787" i="3"/>
  <c r="C5789" i="3"/>
  <c r="C5791" i="3"/>
  <c r="C5793" i="3"/>
  <c r="C5795" i="3"/>
  <c r="C5797" i="3"/>
  <c r="C5799" i="3"/>
  <c r="C5801" i="3"/>
  <c r="C5803" i="3"/>
  <c r="C5805" i="3"/>
  <c r="C5807" i="3"/>
  <c r="C5809" i="3"/>
  <c r="C5811" i="3"/>
  <c r="C5813" i="3"/>
  <c r="C5815" i="3"/>
  <c r="C5817" i="3"/>
  <c r="C5819" i="3"/>
  <c r="C5821" i="3"/>
  <c r="C5823" i="3"/>
  <c r="C5825" i="3"/>
  <c r="C5827" i="3"/>
  <c r="C5829" i="3"/>
  <c r="C5831" i="3"/>
  <c r="C5833" i="3"/>
  <c r="C5834" i="3"/>
  <c r="C5836" i="3"/>
  <c r="C5838" i="3"/>
  <c r="C5840" i="3"/>
  <c r="C5849" i="3"/>
  <c r="C5853" i="3"/>
  <c r="C5857" i="3"/>
  <c r="C5863" i="3"/>
  <c r="C5867" i="3"/>
  <c r="C5871" i="3"/>
  <c r="C5877" i="3"/>
  <c r="C5879" i="3"/>
  <c r="C5881" i="3"/>
  <c r="C5883" i="3"/>
  <c r="C5887" i="3"/>
  <c r="C5897" i="3"/>
  <c r="C5901" i="3"/>
  <c r="C5903" i="3"/>
  <c r="C5913" i="3"/>
  <c r="C5917" i="3"/>
  <c r="C5921" i="3"/>
  <c r="C5925" i="3"/>
  <c r="C5927" i="3"/>
  <c r="C5931" i="3"/>
  <c r="C5937" i="3"/>
  <c r="C5939" i="3"/>
  <c r="C5945" i="3"/>
  <c r="C5949" i="3"/>
  <c r="C5951" i="3"/>
  <c r="C5955" i="3"/>
  <c r="C5957" i="3"/>
  <c r="C5959" i="3"/>
  <c r="C5963" i="3"/>
  <c r="C5969" i="3"/>
  <c r="C5971" i="3"/>
  <c r="C5973" i="3"/>
  <c r="C5977" i="3"/>
  <c r="C5983" i="3"/>
  <c r="C5989" i="3"/>
  <c r="C5993" i="3"/>
  <c r="C5995" i="3"/>
  <c r="C5999" i="3"/>
  <c r="C6010" i="3"/>
  <c r="C6012" i="3"/>
  <c r="C6016" i="3"/>
  <c r="C6020" i="3"/>
  <c r="C6026" i="3"/>
  <c r="C6030" i="3"/>
  <c r="C6034" i="3"/>
  <c r="C6038" i="3"/>
  <c r="C6042" i="3"/>
  <c r="C6052" i="3"/>
  <c r="C6056" i="3"/>
  <c r="C6064" i="3"/>
  <c r="C6068" i="3"/>
  <c r="C6072" i="3"/>
  <c r="C6074" i="3"/>
  <c r="C6080" i="3"/>
  <c r="C6084" i="3"/>
  <c r="C6088" i="3"/>
  <c r="C6092" i="3"/>
  <c r="C6096" i="3"/>
  <c r="C6100" i="3"/>
  <c r="C6106" i="3"/>
  <c r="C6110" i="3"/>
  <c r="C6114" i="3"/>
  <c r="C6116" i="3"/>
  <c r="C6122" i="3"/>
  <c r="C6124" i="3"/>
  <c r="C6128" i="3"/>
  <c r="C6130" i="3"/>
  <c r="C6134" i="3"/>
  <c r="C6138" i="3"/>
  <c r="C6142" i="3"/>
  <c r="C6146" i="3"/>
  <c r="C6152" i="3"/>
  <c r="C6154" i="3"/>
  <c r="C6158" i="3"/>
  <c r="C6164" i="3"/>
  <c r="C6166" i="3"/>
  <c r="C6172" i="3"/>
  <c r="C6176" i="3"/>
  <c r="C6180" i="3"/>
  <c r="C6188" i="3"/>
  <c r="C6192" i="3"/>
  <c r="C6196" i="3"/>
  <c r="C6200" i="3"/>
  <c r="C6204" i="3"/>
  <c r="C6208" i="3"/>
  <c r="C6212" i="3"/>
  <c r="C6216" i="3"/>
  <c r="C6220" i="3"/>
  <c r="C6224" i="3"/>
  <c r="C6228" i="3"/>
  <c r="C6232" i="3"/>
  <c r="C6236" i="3"/>
  <c r="C6240" i="3"/>
  <c r="C6244" i="3"/>
  <c r="C6248" i="3"/>
  <c r="C6250" i="3"/>
  <c r="C6256" i="3"/>
  <c r="C6260" i="3"/>
  <c r="C6264" i="3"/>
  <c r="C6268" i="3"/>
  <c r="C6272" i="3"/>
  <c r="C6274" i="3"/>
  <c r="C6278" i="3"/>
  <c r="C6282" i="3"/>
  <c r="C6286" i="3"/>
  <c r="C6292" i="3"/>
  <c r="C6296" i="3"/>
  <c r="C6300" i="3"/>
  <c r="C6304" i="3"/>
  <c r="C6306" i="3"/>
  <c r="C6308" i="3"/>
  <c r="C6318" i="3"/>
  <c r="C6322" i="3"/>
  <c r="C6326" i="3"/>
  <c r="C6330" i="3"/>
  <c r="C6334" i="3"/>
  <c r="C6340" i="3"/>
  <c r="C6344" i="3"/>
  <c r="C6348" i="3"/>
  <c r="C6352" i="3"/>
  <c r="C6356" i="3"/>
  <c r="C6360" i="3"/>
  <c r="C6362" i="3"/>
  <c r="C6368" i="3"/>
  <c r="C6372" i="3"/>
  <c r="C6374" i="3"/>
  <c r="C6376" i="3"/>
  <c r="C6380" i="3"/>
  <c r="C6384" i="3"/>
  <c r="C6388" i="3"/>
  <c r="C6392" i="3"/>
  <c r="C6396" i="3"/>
  <c r="C6398" i="3"/>
  <c r="C6406" i="3"/>
  <c r="C6408" i="3"/>
  <c r="C6416" i="3"/>
  <c r="C6420" i="3"/>
  <c r="C6424" i="3"/>
  <c r="C6428" i="3"/>
  <c r="C6434" i="3"/>
  <c r="C6438" i="3"/>
  <c r="C6444" i="3"/>
  <c r="C6446" i="3"/>
  <c r="C6448" i="3"/>
  <c r="C6452" i="3"/>
  <c r="C6456" i="3"/>
  <c r="C6462" i="3"/>
  <c r="C6466" i="3"/>
  <c r="C6470" i="3"/>
  <c r="C6474" i="3"/>
  <c r="C6478" i="3"/>
  <c r="C6482" i="3"/>
  <c r="C6486" i="3"/>
  <c r="C6488" i="3"/>
  <c r="C6490" i="3"/>
  <c r="C6494" i="3"/>
  <c r="C6498" i="3"/>
  <c r="C6502" i="3"/>
  <c r="C6504" i="3"/>
  <c r="C6508" i="3"/>
  <c r="C6512" i="3"/>
  <c r="C6516" i="3"/>
  <c r="C6520" i="3"/>
  <c r="C6524" i="3"/>
  <c r="C6528" i="3"/>
  <c r="C6530" i="3"/>
  <c r="C6538" i="3"/>
  <c r="C6542" i="3"/>
  <c r="C6546" i="3"/>
  <c r="C6550" i="3"/>
  <c r="C6554" i="3"/>
  <c r="C6558" i="3"/>
  <c r="C6560" i="3"/>
  <c r="C6564" i="3"/>
  <c r="C6570" i="3"/>
  <c r="C6574" i="3"/>
  <c r="C6576" i="3"/>
  <c r="C6578" i="3"/>
  <c r="C6582" i="3"/>
  <c r="C6586" i="3"/>
  <c r="C6590" i="3"/>
  <c r="C6596" i="3"/>
  <c r="C6598" i="3"/>
  <c r="C6602" i="3"/>
  <c r="C6606" i="3"/>
  <c r="C6610" i="3"/>
  <c r="C6614" i="3"/>
  <c r="C6618" i="3"/>
  <c r="C6620" i="3"/>
  <c r="C6624" i="3"/>
  <c r="C6628" i="3"/>
  <c r="C6631" i="3"/>
  <c r="C6633" i="3"/>
  <c r="C6634" i="3"/>
  <c r="C6636" i="3"/>
  <c r="C6639" i="3"/>
  <c r="C6640" i="3"/>
  <c r="C6642" i="3"/>
  <c r="C6645" i="3"/>
  <c r="C6660" i="3"/>
  <c r="C6662" i="3"/>
  <c r="C6668" i="3"/>
  <c r="C6678" i="3"/>
  <c r="C6680" i="3"/>
  <c r="C6681" i="3"/>
  <c r="C6684" i="3"/>
  <c r="C6686" i="3"/>
  <c r="C6689" i="3"/>
  <c r="C6690" i="3"/>
  <c r="C6692" i="3"/>
  <c r="C6693" i="3"/>
  <c r="C6695" i="3"/>
  <c r="C6696" i="3"/>
  <c r="C6698" i="3"/>
  <c r="C6701" i="3"/>
  <c r="C6702" i="3"/>
  <c r="C6705" i="3"/>
  <c r="C6707" i="3"/>
  <c r="C6708" i="3"/>
  <c r="C6710" i="3"/>
  <c r="C6711" i="3"/>
  <c r="C6713" i="3"/>
  <c r="C6714" i="3"/>
  <c r="C6716" i="3"/>
  <c r="C6717" i="3"/>
  <c r="C6720" i="3"/>
  <c r="C6723" i="3"/>
  <c r="C6724" i="3"/>
  <c r="C6726" i="3"/>
  <c r="C6729" i="3"/>
  <c r="C6732" i="3"/>
  <c r="C6733" i="3"/>
  <c r="C6735" i="3"/>
  <c r="C6738" i="3"/>
  <c r="C6739" i="3"/>
  <c r="C6742" i="3"/>
  <c r="C6745" i="3"/>
  <c r="C6746" i="3"/>
  <c r="C6748" i="3"/>
  <c r="C6751" i="3"/>
  <c r="C6754" i="3"/>
  <c r="C6755" i="3"/>
  <c r="C6757" i="3"/>
  <c r="C6760" i="3"/>
  <c r="C6761" i="3"/>
  <c r="C6763" i="3"/>
  <c r="C6764" i="3"/>
  <c r="C6766" i="3"/>
  <c r="C6767" i="3"/>
  <c r="C6770" i="3"/>
  <c r="C6771" i="3"/>
  <c r="C6774" i="3"/>
  <c r="C6775" i="3"/>
  <c r="C6778" i="3"/>
  <c r="C6779" i="3"/>
  <c r="C6782" i="3"/>
  <c r="C6785" i="3"/>
  <c r="C6786" i="3"/>
  <c r="C6789" i="3"/>
  <c r="C6792" i="3"/>
  <c r="C6793" i="3"/>
  <c r="C6796" i="3"/>
  <c r="C6797" i="3"/>
  <c r="C6800" i="3"/>
  <c r="C6801" i="3"/>
  <c r="C6804" i="3"/>
  <c r="C6805" i="3"/>
  <c r="C6807" i="3"/>
  <c r="C6808" i="3"/>
  <c r="C6810" i="3"/>
  <c r="C6811" i="3"/>
  <c r="C6814" i="3"/>
  <c r="C6817" i="3"/>
  <c r="C6819" i="3"/>
  <c r="C6822" i="3"/>
  <c r="C6823" i="3"/>
  <c r="C6825" i="3"/>
  <c r="C6826" i="3"/>
  <c r="C6829" i="3"/>
  <c r="C6830" i="3"/>
  <c r="C6832" i="3"/>
  <c r="C6833" i="3"/>
  <c r="C6836" i="3"/>
  <c r="C6840" i="3"/>
  <c r="C6846" i="3"/>
  <c r="C6848" i="3"/>
  <c r="C6849" i="3"/>
  <c r="C6851" i="3"/>
  <c r="C6858" i="3"/>
  <c r="C6861" i="3"/>
  <c r="C6864" i="3"/>
  <c r="C6868" i="3"/>
  <c r="C6870" i="3"/>
  <c r="C6874" i="3"/>
  <c r="C6878" i="3"/>
  <c r="C6880" i="3"/>
  <c r="C6883" i="3"/>
  <c r="C6892" i="3"/>
  <c r="C6894" i="3"/>
  <c r="C6900" i="3"/>
  <c r="C6902" i="3"/>
  <c r="C6904" i="3"/>
  <c r="C6907" i="3"/>
  <c r="C6908" i="3"/>
  <c r="C6910" i="3"/>
  <c r="C6916" i="3"/>
  <c r="C6921" i="3"/>
  <c r="C6923" i="3"/>
  <c r="C6926" i="3"/>
  <c r="C6932" i="3"/>
  <c r="C6935" i="3"/>
  <c r="C6938" i="3"/>
  <c r="C6941" i="3"/>
  <c r="C6944" i="3"/>
  <c r="C6948" i="3"/>
  <c r="C6949" i="3"/>
  <c r="C6951" i="3"/>
  <c r="C6954" i="3"/>
  <c r="C6955" i="3"/>
  <c r="C6957" i="3"/>
  <c r="C6958" i="3"/>
  <c r="C6960" i="3"/>
  <c r="C6961" i="3"/>
  <c r="C6963" i="3"/>
  <c r="C6969" i="3"/>
  <c r="C6972" i="3"/>
  <c r="C6982" i="3"/>
  <c r="C6984" i="3"/>
  <c r="C6985" i="3"/>
  <c r="C6991" i="3"/>
  <c r="C6995" i="3"/>
  <c r="C7007" i="3"/>
  <c r="C7014" i="3"/>
  <c r="C7026" i="3"/>
  <c r="C7032" i="3"/>
  <c r="C7034" i="3"/>
  <c r="C7035" i="3"/>
  <c r="C7043" i="3"/>
  <c r="C7047" i="3"/>
  <c r="C7049" i="3"/>
  <c r="C7052" i="3"/>
  <c r="C7062" i="3"/>
  <c r="C7064" i="3"/>
  <c r="C7067" i="3"/>
  <c r="C7069" i="3"/>
  <c r="C7070" i="3"/>
  <c r="C7076" i="3"/>
  <c r="C7082" i="3"/>
  <c r="C7083" i="3"/>
  <c r="C7087" i="3"/>
  <c r="C7101" i="3"/>
  <c r="C7104" i="3"/>
  <c r="C7108" i="3"/>
  <c r="C7109" i="3"/>
  <c r="C7111" i="3"/>
  <c r="C7120" i="3"/>
  <c r="C7122" i="3"/>
  <c r="C7123" i="3"/>
  <c r="C7126" i="3"/>
  <c r="C7130" i="3"/>
  <c r="C7138" i="3"/>
  <c r="C7142" i="3"/>
  <c r="C7145" i="3"/>
  <c r="C7151" i="3"/>
  <c r="C7158" i="3"/>
  <c r="C7160" i="3"/>
  <c r="C7162" i="3"/>
  <c r="C7165" i="3"/>
  <c r="C7171" i="3"/>
  <c r="C7175" i="3"/>
  <c r="C7179" i="3"/>
  <c r="C7183" i="3"/>
  <c r="C7188" i="3"/>
  <c r="C7191" i="3"/>
  <c r="C7195" i="3"/>
  <c r="C7199" i="3"/>
  <c r="C7205" i="3"/>
  <c r="C7207" i="3"/>
  <c r="C7208" i="3"/>
  <c r="C7213" i="3"/>
  <c r="C7217" i="3"/>
  <c r="C7219" i="3"/>
  <c r="C7222" i="3"/>
  <c r="C7229" i="3"/>
  <c r="C7237" i="3"/>
  <c r="C7244" i="3"/>
  <c r="C7250" i="3"/>
  <c r="C7260" i="3"/>
  <c r="C7261" i="3"/>
  <c r="C7263" i="3"/>
  <c r="C7265" i="3"/>
  <c r="C7277" i="3"/>
  <c r="C7278" i="3"/>
  <c r="C7281" i="3"/>
  <c r="C7284" i="3"/>
  <c r="C7296" i="3"/>
  <c r="C7300" i="3"/>
  <c r="C7303" i="3"/>
  <c r="C7307" i="3"/>
  <c r="C7309" i="3"/>
  <c r="C7318" i="3"/>
  <c r="C7324" i="3"/>
  <c r="C7329" i="3"/>
  <c r="C7332" i="3"/>
  <c r="C7334" i="3"/>
  <c r="C7339" i="3"/>
  <c r="C7357" i="3"/>
  <c r="C7370" i="3"/>
  <c r="C7373" i="3"/>
  <c r="C7376" i="3"/>
  <c r="C7379" i="3"/>
  <c r="C7382" i="3"/>
  <c r="C7388" i="3"/>
  <c r="C7389" i="3"/>
  <c r="C7396" i="3"/>
  <c r="C7399" i="3"/>
  <c r="C7401" i="3"/>
  <c r="C7418" i="3"/>
  <c r="C7424" i="3"/>
  <c r="C7429" i="3"/>
  <c r="C7432" i="3"/>
  <c r="C7436" i="3"/>
  <c r="C7442" i="3"/>
  <c r="C7453" i="3"/>
  <c r="C7459" i="3"/>
  <c r="C7463" i="3"/>
  <c r="C7465" i="3"/>
  <c r="C7470" i="3"/>
  <c r="C7476" i="3"/>
  <c r="C7479" i="3"/>
  <c r="C7482" i="3"/>
  <c r="C7485" i="3"/>
  <c r="C7493" i="3"/>
  <c r="C7496" i="3"/>
  <c r="C7499" i="3"/>
  <c r="C7519" i="3"/>
  <c r="C7524" i="3"/>
  <c r="C7526" i="3"/>
  <c r="C7529" i="3"/>
  <c r="C7542" i="3"/>
  <c r="C7552" i="3"/>
  <c r="C7555" i="3"/>
  <c r="C7561" i="3"/>
  <c r="C7563" i="3"/>
  <c r="C7570" i="3"/>
  <c r="C7572" i="3"/>
  <c r="C7584" i="3"/>
  <c r="C7595" i="3"/>
  <c r="C7600" i="3"/>
  <c r="C7606" i="3"/>
  <c r="C7611" i="3"/>
  <c r="C7629" i="3"/>
  <c r="C7646" i="3"/>
  <c r="C7657" i="3"/>
  <c r="C7706" i="3"/>
  <c r="C7721" i="3"/>
  <c r="C7733" i="3"/>
  <c r="C7744" i="3"/>
  <c r="C7750" i="3"/>
  <c r="C7756" i="3"/>
  <c r="C7759" i="3"/>
  <c r="C7766" i="3"/>
  <c r="C7775" i="3"/>
  <c r="C7778" i="3"/>
  <c r="C7787" i="3"/>
  <c r="C7793" i="3"/>
  <c r="C7829" i="3"/>
  <c r="C7832" i="3"/>
  <c r="C7844" i="3"/>
  <c r="C7862" i="3"/>
  <c r="C7865" i="3"/>
  <c r="C7871" i="3"/>
  <c r="C7880" i="3"/>
  <c r="C7886" i="3"/>
  <c r="C7892" i="3"/>
  <c r="C7895" i="3"/>
  <c r="C7901" i="3"/>
  <c r="C7910" i="3"/>
  <c r="C7916" i="3"/>
  <c r="C7919" i="3"/>
  <c r="C7925" i="3"/>
  <c r="C7956" i="3"/>
  <c r="C7965" i="3"/>
  <c r="C7973" i="3"/>
  <c r="C7976" i="3"/>
  <c r="C7984" i="3"/>
  <c r="C7987" i="3"/>
  <c r="C8009" i="3"/>
  <c r="C8041" i="3"/>
  <c r="C8050" i="3"/>
  <c r="C8083" i="3"/>
  <c r="C8089" i="3"/>
  <c r="C8103" i="3"/>
  <c r="C8116" i="3"/>
  <c r="C8127" i="3"/>
  <c r="C8130" i="3"/>
  <c r="C8136" i="3"/>
  <c r="C8149" i="3"/>
  <c r="C8152" i="3"/>
  <c r="C8157" i="3"/>
  <c r="C8166" i="3"/>
  <c r="C8186" i="3"/>
  <c r="C8202" i="3"/>
  <c r="C8216" i="3"/>
  <c r="C8224" i="3"/>
  <c r="C8241" i="3"/>
  <c r="C8244" i="3"/>
  <c r="C8262" i="3"/>
  <c r="C8265" i="3"/>
  <c r="C8274" i="3"/>
  <c r="C8281" i="3"/>
  <c r="C8303" i="3"/>
  <c r="C8320" i="3"/>
  <c r="C8323" i="3"/>
  <c r="C8326" i="3"/>
  <c r="C8331" i="3"/>
  <c r="C8334" i="3"/>
  <c r="C8344" i="3"/>
  <c r="C8357" i="3"/>
  <c r="C8370" i="3"/>
  <c r="C8378" i="3"/>
  <c r="C8402" i="3"/>
  <c r="C8431" i="3"/>
  <c r="C8440" i="3"/>
  <c r="C8461" i="3"/>
  <c r="C8472" i="3"/>
  <c r="C8482" i="3"/>
  <c r="C8492" i="3"/>
  <c r="C8495" i="3"/>
  <c r="C8510" i="3"/>
  <c r="C8521" i="3"/>
  <c r="C8530" i="3"/>
  <c r="C8538" i="3"/>
  <c r="C8541" i="3"/>
  <c r="C8545" i="3"/>
  <c r="C8548" i="3"/>
  <c r="C8566" i="3"/>
  <c r="C8571" i="3"/>
  <c r="C8593" i="3"/>
  <c r="C8596" i="3"/>
  <c r="C8611" i="3"/>
  <c r="C8642" i="3"/>
  <c r="C8648" i="3"/>
  <c r="C8682" i="3"/>
  <c r="C8700" i="3"/>
  <c r="C8706" i="3"/>
  <c r="C8711" i="3"/>
  <c r="C8722" i="3"/>
  <c r="C8727" i="3"/>
  <c r="C8746" i="3"/>
  <c r="C8769" i="3"/>
  <c r="C8782" i="3"/>
  <c r="C8793" i="3"/>
  <c r="C8801" i="3"/>
  <c r="C8804" i="3"/>
  <c r="C8808" i="3"/>
  <c r="C8811" i="3"/>
  <c r="C8814" i="3"/>
  <c r="C8819" i="3"/>
  <c r="C8833" i="3"/>
  <c r="C8842" i="3"/>
  <c r="C8870" i="3"/>
  <c r="C8875" i="3"/>
  <c r="C8933" i="3"/>
  <c r="C8939" i="3"/>
  <c r="C8949" i="3"/>
  <c r="C8957" i="3"/>
  <c r="C8965" i="3"/>
  <c r="C8986" i="3"/>
  <c r="C9002" i="3"/>
  <c r="C9023" i="3"/>
  <c r="C9042" i="3"/>
  <c r="C9060" i="3"/>
  <c r="C9074" i="3"/>
  <c r="C9080" i="3"/>
  <c r="C9113" i="3"/>
  <c r="C9122" i="3"/>
  <c r="C9147" i="3"/>
  <c r="C9157" i="3"/>
  <c r="C9172" i="3"/>
  <c r="C9175" i="3"/>
  <c r="C9199" i="3"/>
  <c r="C9217" i="3"/>
  <c r="C9220" i="3"/>
  <c r="C9224" i="3"/>
  <c r="C9240" i="3"/>
  <c r="C9253" i="3"/>
  <c r="C9260" i="3"/>
  <c r="C9266" i="3"/>
  <c r="C9274" i="3"/>
  <c r="C9300" i="3"/>
  <c r="B27" i="2" l="1"/>
  <c r="B30" i="2"/>
  <c r="B28" i="2"/>
  <c r="B29" i="2"/>
  <c r="B25" i="2"/>
  <c r="E8712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3" i="3"/>
  <c r="E596" i="3"/>
  <c r="E598" i="3"/>
  <c r="E600" i="3"/>
  <c r="E602" i="3"/>
  <c r="E604" i="3"/>
  <c r="E607" i="3"/>
  <c r="E610" i="3"/>
  <c r="E615" i="3"/>
  <c r="E621" i="3"/>
  <c r="E623" i="3"/>
  <c r="E625" i="3"/>
  <c r="E628" i="3"/>
  <c r="E631" i="3"/>
  <c r="E634" i="3"/>
  <c r="E637" i="3"/>
  <c r="E641" i="3"/>
  <c r="E645" i="3"/>
  <c r="E648" i="3"/>
  <c r="E650" i="3"/>
  <c r="E652" i="3"/>
  <c r="E654" i="3"/>
  <c r="E656" i="3"/>
  <c r="E658" i="3"/>
  <c r="E662" i="3"/>
  <c r="E666" i="3"/>
  <c r="E669" i="3"/>
  <c r="E672" i="3"/>
  <c r="E674" i="3"/>
  <c r="E676" i="3"/>
  <c r="E678" i="3"/>
  <c r="E680" i="3"/>
  <c r="E682" i="3"/>
  <c r="E684" i="3"/>
  <c r="E686" i="3"/>
  <c r="E690" i="3"/>
  <c r="E694" i="3"/>
  <c r="E697" i="3"/>
  <c r="E701" i="3"/>
  <c r="E704" i="3"/>
  <c r="E707" i="3"/>
  <c r="E709" i="3"/>
  <c r="E711" i="3"/>
  <c r="E713" i="3"/>
  <c r="E715" i="3"/>
  <c r="E717" i="3"/>
  <c r="E719" i="3"/>
  <c r="E720" i="3"/>
  <c r="E722" i="3"/>
  <c r="E724" i="3"/>
  <c r="E727" i="3"/>
  <c r="E728" i="3"/>
  <c r="E729" i="3"/>
  <c r="E730" i="3"/>
  <c r="E734" i="3"/>
  <c r="E738" i="3"/>
  <c r="E741" i="3"/>
  <c r="E746" i="3"/>
  <c r="E749" i="3"/>
  <c r="E752" i="3"/>
  <c r="E755" i="3"/>
  <c r="E761" i="3"/>
  <c r="E765" i="3"/>
  <c r="E769" i="3"/>
  <c r="E773" i="3"/>
  <c r="E777" i="3"/>
  <c r="E779" i="3"/>
  <c r="E782" i="3"/>
  <c r="E785" i="3"/>
  <c r="E788" i="3"/>
  <c r="E790" i="3"/>
  <c r="E793" i="3"/>
  <c r="E796" i="3"/>
  <c r="E802" i="3"/>
  <c r="E807" i="3"/>
  <c r="E809" i="3"/>
  <c r="E812" i="3"/>
  <c r="E815" i="3"/>
  <c r="E819" i="3"/>
  <c r="E825" i="3"/>
  <c r="E831" i="3"/>
  <c r="E835" i="3"/>
  <c r="E838" i="3"/>
  <c r="E840" i="3"/>
  <c r="E843" i="3"/>
  <c r="E845" i="3"/>
  <c r="E848" i="3"/>
  <c r="E849" i="3"/>
  <c r="E851" i="3"/>
  <c r="E857" i="3"/>
  <c r="E863" i="3"/>
  <c r="E866" i="3"/>
  <c r="E871" i="3"/>
  <c r="E875" i="3"/>
  <c r="E880" i="3"/>
  <c r="E885" i="3"/>
  <c r="E893" i="3"/>
  <c r="E897" i="3"/>
  <c r="E901" i="3"/>
  <c r="E904" i="3"/>
  <c r="E907" i="3"/>
  <c r="E913" i="3"/>
  <c r="E916" i="3"/>
  <c r="E921" i="3"/>
  <c r="E923" i="3"/>
  <c r="E926" i="3"/>
  <c r="E930" i="3"/>
  <c r="E936" i="3"/>
  <c r="E939" i="3"/>
  <c r="E945" i="3"/>
  <c r="E949" i="3"/>
  <c r="E953" i="3"/>
  <c r="E957" i="3"/>
  <c r="E959" i="3"/>
  <c r="E962" i="3"/>
  <c r="E966" i="3"/>
  <c r="E970" i="3"/>
  <c r="E973" i="3"/>
  <c r="E976" i="3"/>
  <c r="E979" i="3"/>
  <c r="E986" i="3"/>
  <c r="E989" i="3"/>
  <c r="E992" i="3"/>
  <c r="E997" i="3"/>
  <c r="E1001" i="3"/>
  <c r="E1005" i="3"/>
  <c r="E1009" i="3"/>
  <c r="E1013" i="3"/>
  <c r="E1016" i="3"/>
  <c r="E1018" i="3"/>
  <c r="E1022" i="3"/>
  <c r="E1025" i="3"/>
  <c r="E1031" i="3"/>
  <c r="E1037" i="3"/>
  <c r="E1039" i="3"/>
  <c r="E1041" i="3"/>
  <c r="E1045" i="3"/>
  <c r="E1050" i="3"/>
  <c r="E1052" i="3"/>
  <c r="E1055" i="3"/>
  <c r="E1062" i="3"/>
  <c r="E1069" i="3"/>
  <c r="E1073" i="3"/>
  <c r="E1076" i="3"/>
  <c r="E1077" i="3"/>
  <c r="E1078" i="3"/>
  <c r="E1079" i="3"/>
  <c r="E1082" i="3"/>
  <c r="E1084" i="3"/>
  <c r="E1086" i="3"/>
  <c r="E1088" i="3"/>
  <c r="E1090" i="3"/>
  <c r="E1094" i="3"/>
  <c r="E1097" i="3"/>
  <c r="E1102" i="3"/>
  <c r="E1104" i="3"/>
  <c r="E1106" i="3"/>
  <c r="E1111" i="3"/>
  <c r="E1116" i="3"/>
  <c r="E1118" i="3"/>
  <c r="E1122" i="3"/>
  <c r="E1126" i="3"/>
  <c r="E1129" i="3"/>
  <c r="E1132" i="3"/>
  <c r="E1136" i="3"/>
  <c r="E1138" i="3"/>
  <c r="E1141" i="3"/>
  <c r="E1145" i="3"/>
  <c r="E1148" i="3"/>
  <c r="E1153" i="3"/>
  <c r="E1157" i="3"/>
  <c r="E1162" i="3"/>
  <c r="E1164" i="3"/>
  <c r="E1167" i="3"/>
  <c r="E1170" i="3"/>
  <c r="E1178" i="3"/>
  <c r="E1182" i="3"/>
  <c r="E1186" i="3"/>
  <c r="E1190" i="3"/>
  <c r="E1195" i="3"/>
  <c r="E1198" i="3"/>
  <c r="E1200" i="3"/>
  <c r="E1204" i="3"/>
  <c r="E1208" i="3"/>
  <c r="E1210" i="3"/>
  <c r="E1213" i="3"/>
  <c r="E1215" i="3"/>
  <c r="E1219" i="3"/>
  <c r="E1226" i="3"/>
  <c r="E1230" i="3"/>
  <c r="E1233" i="3"/>
  <c r="E1238" i="3"/>
  <c r="E1243" i="3"/>
  <c r="E1247" i="3"/>
  <c r="E1251" i="3"/>
  <c r="E1257" i="3"/>
  <c r="E1262" i="3"/>
  <c r="E1265" i="3"/>
  <c r="E1271" i="3"/>
  <c r="E1273" i="3"/>
  <c r="E1275" i="3"/>
  <c r="E1277" i="3"/>
  <c r="E1280" i="3"/>
  <c r="E1283" i="3"/>
  <c r="E1287" i="3"/>
  <c r="E1289" i="3"/>
  <c r="E1292" i="3"/>
  <c r="E1296" i="3"/>
  <c r="E1299" i="3"/>
  <c r="E1304" i="3"/>
  <c r="E1306" i="3"/>
  <c r="E1310" i="3"/>
  <c r="E1314" i="3"/>
  <c r="E1319" i="3"/>
  <c r="E1321" i="3"/>
  <c r="E1324" i="3"/>
  <c r="E1328" i="3"/>
  <c r="E1330" i="3"/>
  <c r="E1334" i="3"/>
  <c r="E1337" i="3"/>
  <c r="E1340" i="3"/>
  <c r="E1342" i="3"/>
  <c r="E1346" i="3"/>
  <c r="E1351" i="3"/>
  <c r="E1354" i="3"/>
  <c r="E1357" i="3"/>
  <c r="E1361" i="3"/>
  <c r="E1364" i="3"/>
  <c r="E1368" i="3"/>
  <c r="E1371" i="3"/>
  <c r="E1378" i="3"/>
  <c r="E1386" i="3"/>
  <c r="E1393" i="3"/>
  <c r="E1398" i="3"/>
  <c r="E1402" i="3"/>
  <c r="E1406" i="3"/>
  <c r="E1408" i="3"/>
  <c r="E1411" i="3"/>
  <c r="E1418" i="3"/>
  <c r="E1422" i="3"/>
  <c r="E1425" i="3"/>
  <c r="E1430" i="3"/>
  <c r="E1433" i="3"/>
  <c r="E1437" i="3"/>
  <c r="E1442" i="3"/>
  <c r="E1446" i="3"/>
  <c r="E1449" i="3"/>
  <c r="E1452" i="3"/>
  <c r="E1458" i="3"/>
  <c r="E1461" i="3"/>
  <c r="E1464" i="3"/>
  <c r="E1468" i="3"/>
  <c r="E1471" i="3"/>
  <c r="E1474" i="3"/>
  <c r="E1476" i="3"/>
  <c r="E1481" i="3"/>
  <c r="E1485" i="3"/>
  <c r="E1488" i="3"/>
  <c r="E1492" i="3"/>
  <c r="E1499" i="3"/>
  <c r="E1506" i="3"/>
  <c r="E1513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8176" i="3"/>
  <c r="E8178" i="3"/>
  <c r="E8179" i="3"/>
  <c r="E8180" i="3"/>
  <c r="E8182" i="3"/>
  <c r="E8183" i="3"/>
  <c r="E8184" i="3"/>
  <c r="E8185" i="3"/>
  <c r="E8187" i="3"/>
  <c r="E8188" i="3"/>
  <c r="E8189" i="3"/>
  <c r="E8191" i="3"/>
  <c r="E8192" i="3"/>
  <c r="E8193" i="3"/>
  <c r="E8195" i="3"/>
  <c r="E8196" i="3"/>
  <c r="E8197" i="3"/>
  <c r="E8198" i="3"/>
  <c r="E8199" i="3"/>
  <c r="E8201" i="3"/>
  <c r="E8202" i="3"/>
  <c r="E8204" i="3"/>
  <c r="E8205" i="3"/>
  <c r="E8206" i="3"/>
  <c r="E8207" i="3"/>
  <c r="E8208" i="3"/>
  <c r="E8210" i="3"/>
  <c r="E8211" i="3"/>
  <c r="E8212" i="3"/>
  <c r="E8213" i="3"/>
  <c r="E8214" i="3"/>
  <c r="E8216" i="3"/>
  <c r="E8217" i="3"/>
  <c r="E8218" i="3"/>
  <c r="E8220" i="3"/>
  <c r="E8221" i="3"/>
  <c r="E8222" i="3"/>
  <c r="E8223" i="3"/>
  <c r="E8225" i="3"/>
  <c r="E8226" i="3"/>
  <c r="E8228" i="3"/>
  <c r="E8229" i="3"/>
  <c r="E8230" i="3"/>
  <c r="E8231" i="3"/>
  <c r="E8233" i="3"/>
  <c r="E8234" i="3"/>
  <c r="E8235" i="3"/>
  <c r="E8237" i="3"/>
  <c r="E8238" i="3"/>
  <c r="E8240" i="3"/>
  <c r="E8242" i="3"/>
  <c r="E8243" i="3"/>
  <c r="E8244" i="3"/>
  <c r="E8246" i="3"/>
  <c r="E8247" i="3"/>
  <c r="E8248" i="3"/>
  <c r="E8250" i="3"/>
  <c r="E8251" i="3"/>
  <c r="E8253" i="3"/>
  <c r="E8254" i="3"/>
  <c r="E8256" i="3"/>
  <c r="E8257" i="3"/>
  <c r="E8258" i="3"/>
  <c r="E8260" i="3"/>
  <c r="E8261" i="3"/>
  <c r="E8262" i="3"/>
  <c r="E8263" i="3"/>
  <c r="E8265" i="3"/>
  <c r="E8266" i="3"/>
  <c r="E8268" i="3"/>
  <c r="E8269" i="3"/>
  <c r="E8270" i="3"/>
  <c r="E8272" i="3"/>
  <c r="E8273" i="3"/>
  <c r="E8275" i="3"/>
  <c r="E8276" i="3"/>
  <c r="E8277" i="3"/>
  <c r="E8278" i="3"/>
  <c r="E8280" i="3"/>
  <c r="E8281" i="3"/>
  <c r="E8282" i="3"/>
  <c r="E8283" i="3"/>
  <c r="E8285" i="3"/>
  <c r="E8286" i="3"/>
  <c r="E8288" i="3"/>
  <c r="E8289" i="3"/>
  <c r="E8291" i="3"/>
  <c r="E8292" i="3"/>
  <c r="E8294" i="3"/>
  <c r="E8295" i="3"/>
  <c r="E8296" i="3"/>
  <c r="E8298" i="3"/>
  <c r="E8299" i="3"/>
  <c r="E8301" i="3"/>
  <c r="E8302" i="3"/>
  <c r="E8303" i="3"/>
  <c r="E8304" i="3"/>
  <c r="E8305" i="3"/>
  <c r="E8307" i="3"/>
  <c r="E8308" i="3"/>
  <c r="E8309" i="3"/>
  <c r="E8310" i="3"/>
  <c r="E8311" i="3"/>
  <c r="E8312" i="3"/>
  <c r="E8314" i="3"/>
  <c r="E8315" i="3"/>
  <c r="E8317" i="3"/>
  <c r="E8318" i="3"/>
  <c r="E8319" i="3"/>
  <c r="E8321" i="3"/>
  <c r="E8322" i="3"/>
  <c r="E8324" i="3"/>
  <c r="E8325" i="3"/>
  <c r="E8326" i="3"/>
  <c r="E8327" i="3"/>
  <c r="E8328" i="3"/>
  <c r="E8330" i="3"/>
  <c r="E8331" i="3"/>
  <c r="E8333" i="3"/>
  <c r="E8334" i="3"/>
  <c r="E8335" i="3"/>
  <c r="E8337" i="3"/>
  <c r="E8338" i="3"/>
  <c r="E8339" i="3"/>
  <c r="E8340" i="3"/>
  <c r="E8342" i="3"/>
  <c r="E8343" i="3"/>
  <c r="E8344" i="3"/>
  <c r="E8346" i="3"/>
  <c r="E8347" i="3"/>
  <c r="E8349" i="3"/>
  <c r="E8350" i="3"/>
  <c r="E8351" i="3"/>
  <c r="E8352" i="3"/>
  <c r="E8353" i="3"/>
  <c r="E8355" i="3"/>
  <c r="E8356" i="3"/>
  <c r="E8357" i="3"/>
  <c r="E8358" i="3"/>
  <c r="E8359" i="3"/>
  <c r="E8360" i="3"/>
  <c r="E8362" i="3"/>
  <c r="E8363" i="3"/>
  <c r="E8364" i="3"/>
  <c r="E8366" i="3"/>
  <c r="E8367" i="3"/>
  <c r="E8368" i="3"/>
  <c r="E8370" i="3"/>
  <c r="E8371" i="3"/>
  <c r="E8372" i="3"/>
  <c r="E8373" i="3"/>
  <c r="E8374" i="3"/>
  <c r="E8376" i="3"/>
  <c r="E8377" i="3"/>
  <c r="E8378" i="3"/>
  <c r="E8380" i="3"/>
  <c r="E8381" i="3"/>
  <c r="E8382" i="3"/>
  <c r="E8384" i="3"/>
  <c r="E8385" i="3"/>
  <c r="E8386" i="3"/>
  <c r="E8388" i="3"/>
  <c r="E8389" i="3"/>
  <c r="E8390" i="3"/>
  <c r="E8392" i="3"/>
  <c r="E8393" i="3"/>
  <c r="E8395" i="3"/>
  <c r="E8396" i="3"/>
  <c r="E8397" i="3"/>
  <c r="E8398" i="3"/>
  <c r="E8400" i="3"/>
  <c r="E8401" i="3"/>
  <c r="E8402" i="3"/>
  <c r="E8403" i="3"/>
  <c r="E8405" i="3"/>
  <c r="E8406" i="3"/>
  <c r="E8407" i="3"/>
  <c r="E8409" i="3"/>
  <c r="E8411" i="3"/>
  <c r="E8412" i="3"/>
  <c r="E8414" i="3"/>
  <c r="E8415" i="3"/>
  <c r="E8417" i="3"/>
  <c r="E8418" i="3"/>
  <c r="E8419" i="3"/>
  <c r="E8420" i="3"/>
  <c r="E8422" i="3"/>
  <c r="E8423" i="3"/>
  <c r="E8424" i="3"/>
  <c r="E8425" i="3"/>
  <c r="E8427" i="3"/>
  <c r="E8428" i="3"/>
  <c r="E8430" i="3"/>
  <c r="E8431" i="3"/>
  <c r="E8432" i="3"/>
  <c r="E8433" i="3"/>
  <c r="E8434" i="3"/>
  <c r="E8436" i="3"/>
  <c r="E8437" i="3"/>
  <c r="E8438" i="3"/>
  <c r="E8440" i="3"/>
  <c r="E8441" i="3"/>
  <c r="E8442" i="3"/>
  <c r="E8444" i="3"/>
  <c r="E8445" i="3"/>
  <c r="E8447" i="3"/>
  <c r="E8448" i="3"/>
  <c r="E8450" i="3"/>
  <c r="E8451" i="3"/>
  <c r="E8452" i="3"/>
  <c r="E8453" i="3"/>
  <c r="E8454" i="3"/>
  <c r="E8455" i="3"/>
  <c r="E8456" i="3"/>
  <c r="E8457" i="3"/>
  <c r="E8459" i="3"/>
  <c r="E8460" i="3"/>
  <c r="E8461" i="3"/>
  <c r="E8462" i="3"/>
  <c r="E8464" i="3"/>
  <c r="E8465" i="3"/>
  <c r="E8466" i="3"/>
  <c r="E8467" i="3"/>
  <c r="E8468" i="3"/>
  <c r="E8470" i="3"/>
  <c r="E8471" i="3"/>
  <c r="E8472" i="3"/>
  <c r="E8473" i="3"/>
  <c r="E8474" i="3"/>
  <c r="E8476" i="3"/>
  <c r="E8477" i="3"/>
  <c r="E8478" i="3"/>
  <c r="E8479" i="3"/>
  <c r="E8481" i="3"/>
  <c r="E8482" i="3"/>
  <c r="E8483" i="3"/>
  <c r="E8484" i="3"/>
  <c r="E8485" i="3"/>
  <c r="E8487" i="3"/>
  <c r="E8488" i="3"/>
  <c r="E8489" i="3"/>
  <c r="E8490" i="3"/>
  <c r="E8491" i="3"/>
  <c r="E8492" i="3"/>
  <c r="E8494" i="3"/>
  <c r="E8495" i="3"/>
  <c r="E8496" i="3"/>
  <c r="E8497" i="3"/>
  <c r="E8498" i="3"/>
  <c r="E8499" i="3"/>
  <c r="E8501" i="3"/>
  <c r="E8502" i="3"/>
  <c r="E8503" i="3"/>
  <c r="E8504" i="3"/>
  <c r="E8505" i="3"/>
  <c r="E8507" i="3"/>
  <c r="E8508" i="3"/>
  <c r="E8509" i="3"/>
  <c r="E8510" i="3"/>
  <c r="E8511" i="3"/>
  <c r="E8512" i="3"/>
  <c r="E8514" i="3"/>
  <c r="E8515" i="3"/>
  <c r="E8516" i="3"/>
  <c r="E8517" i="3"/>
  <c r="E8518" i="3"/>
  <c r="E8519" i="3"/>
  <c r="E8520" i="3"/>
  <c r="E8521" i="3"/>
  <c r="E8522" i="3"/>
  <c r="E8524" i="3"/>
  <c r="E8525" i="3"/>
  <c r="E8526" i="3"/>
  <c r="E8527" i="3"/>
  <c r="E8528" i="3"/>
  <c r="E8529" i="3"/>
  <c r="E8531" i="3"/>
  <c r="E8532" i="3"/>
  <c r="E8533" i="3"/>
  <c r="E8534" i="3"/>
  <c r="E8535" i="3"/>
  <c r="E8536" i="3"/>
  <c r="E8537" i="3"/>
  <c r="E8539" i="3"/>
  <c r="E8540" i="3"/>
  <c r="E8541" i="3"/>
  <c r="E8542" i="3"/>
  <c r="E8543" i="3"/>
  <c r="E8544" i="3"/>
  <c r="E8546" i="3"/>
  <c r="E8547" i="3"/>
  <c r="E8548" i="3"/>
  <c r="E8549" i="3"/>
  <c r="E8550" i="3"/>
  <c r="E8551" i="3"/>
  <c r="E8553" i="3"/>
  <c r="E8554" i="3"/>
  <c r="E8555" i="3"/>
  <c r="E8556" i="3"/>
  <c r="E8557" i="3"/>
  <c r="E8559" i="3"/>
  <c r="E8560" i="3"/>
  <c r="E8562" i="3"/>
  <c r="E8563" i="3"/>
  <c r="E8564" i="3"/>
  <c r="E8565" i="3"/>
  <c r="E8566" i="3"/>
  <c r="E8567" i="3"/>
  <c r="E8568" i="3"/>
  <c r="E8570" i="3"/>
  <c r="E8571" i="3"/>
  <c r="E8572" i="3"/>
  <c r="E8573" i="3"/>
  <c r="E8575" i="3"/>
  <c r="E8576" i="3"/>
  <c r="E8577" i="3"/>
  <c r="E8578" i="3"/>
  <c r="E8580" i="3"/>
  <c r="E8581" i="3"/>
  <c r="E8582" i="3"/>
  <c r="E8583" i="3"/>
  <c r="E8584" i="3"/>
  <c r="E8586" i="3"/>
  <c r="E8587" i="3"/>
  <c r="E8588" i="3"/>
  <c r="E8589" i="3"/>
  <c r="E8591" i="3"/>
  <c r="E8592" i="3"/>
  <c r="E8594" i="3"/>
  <c r="E8595" i="3"/>
  <c r="E8596" i="3"/>
  <c r="E8597" i="3"/>
  <c r="E8598" i="3"/>
  <c r="E8599" i="3"/>
  <c r="E8600" i="3"/>
  <c r="E8602" i="3"/>
  <c r="E8603" i="3"/>
  <c r="E8604" i="3"/>
  <c r="E8605" i="3"/>
  <c r="E8606" i="3"/>
  <c r="E8607" i="3"/>
  <c r="E8608" i="3"/>
  <c r="E8610" i="3"/>
  <c r="E8611" i="3"/>
  <c r="E8612" i="3"/>
  <c r="E8613" i="3"/>
  <c r="E8614" i="3"/>
  <c r="E8616" i="3"/>
  <c r="E8617" i="3"/>
  <c r="E8618" i="3"/>
  <c r="E8619" i="3"/>
  <c r="E8620" i="3"/>
  <c r="E8621" i="3"/>
  <c r="E8623" i="3"/>
  <c r="E8624" i="3"/>
  <c r="E8625" i="3"/>
  <c r="E8626" i="3"/>
  <c r="E8627" i="3"/>
  <c r="E8628" i="3"/>
  <c r="E8630" i="3"/>
  <c r="E8631" i="3"/>
  <c r="E8632" i="3"/>
  <c r="E8633" i="3"/>
  <c r="E8634" i="3"/>
  <c r="E8635" i="3"/>
  <c r="E8636" i="3"/>
  <c r="E8638" i="3"/>
  <c r="E8639" i="3"/>
  <c r="E8640" i="3"/>
  <c r="E8641" i="3"/>
  <c r="E8642" i="3"/>
  <c r="E8644" i="3"/>
  <c r="E8645" i="3"/>
  <c r="E8646" i="3"/>
  <c r="E8647" i="3"/>
  <c r="E8648" i="3"/>
  <c r="E8650" i="3"/>
  <c r="E8651" i="3"/>
  <c r="E8652" i="3"/>
  <c r="E8653" i="3"/>
  <c r="E8655" i="3"/>
  <c r="E8656" i="3"/>
  <c r="E8657" i="3"/>
  <c r="E8658" i="3"/>
  <c r="E8659" i="3"/>
  <c r="E8660" i="3"/>
  <c r="E8662" i="3"/>
  <c r="E8663" i="3"/>
  <c r="E8664" i="3"/>
  <c r="E8665" i="3"/>
  <c r="E8666" i="3"/>
  <c r="E8667" i="3"/>
  <c r="E8668" i="3"/>
  <c r="E8669" i="3"/>
  <c r="E8671" i="3"/>
  <c r="E8672" i="3"/>
  <c r="E8673" i="3"/>
  <c r="E8674" i="3"/>
  <c r="E8676" i="3"/>
  <c r="E8677" i="3"/>
  <c r="E8678" i="3"/>
  <c r="E8679" i="3"/>
  <c r="E8680" i="3"/>
  <c r="E8681" i="3"/>
  <c r="E8683" i="3"/>
  <c r="E8684" i="3"/>
  <c r="E8685" i="3"/>
  <c r="E8686" i="3"/>
  <c r="E8687" i="3"/>
  <c r="E8688" i="3"/>
  <c r="E8690" i="3"/>
  <c r="E8691" i="3"/>
  <c r="E8692" i="3"/>
  <c r="E8693" i="3"/>
  <c r="E8694" i="3"/>
  <c r="E8695" i="3"/>
  <c r="E8696" i="3"/>
  <c r="E8697" i="3"/>
  <c r="E8699" i="3"/>
  <c r="E8700" i="3"/>
  <c r="E8701" i="3"/>
  <c r="E8702" i="3"/>
  <c r="E8703" i="3"/>
  <c r="E8704" i="3"/>
  <c r="E8706" i="3"/>
  <c r="E8707" i="3"/>
  <c r="E8708" i="3"/>
  <c r="E8709" i="3"/>
  <c r="E8710" i="3"/>
  <c r="E3" i="3"/>
  <c r="E8713" i="3"/>
  <c r="E8714" i="3"/>
  <c r="E8715" i="3"/>
  <c r="E8716" i="3"/>
  <c r="E8717" i="3"/>
  <c r="E8719" i="3"/>
  <c r="E8720" i="3"/>
  <c r="E8721" i="3"/>
  <c r="E8722" i="3"/>
  <c r="E8723" i="3"/>
  <c r="E8724" i="3"/>
  <c r="E8726" i="3"/>
  <c r="E8727" i="3"/>
  <c r="E8728" i="3"/>
  <c r="E8729" i="3"/>
  <c r="E8730" i="3"/>
  <c r="E8731" i="3"/>
  <c r="E8732" i="3"/>
  <c r="E8734" i="3"/>
  <c r="E8735" i="3"/>
  <c r="E8736" i="3"/>
  <c r="E8737" i="3"/>
  <c r="E8739" i="3"/>
  <c r="E8740" i="3"/>
  <c r="E8741" i="3"/>
  <c r="E8742" i="3"/>
  <c r="E8743" i="3"/>
  <c r="E8744" i="3"/>
  <c r="E8745" i="3"/>
  <c r="E8746" i="3"/>
  <c r="E8748" i="3"/>
  <c r="E8749" i="3"/>
  <c r="E8750" i="3"/>
  <c r="E8751" i="3"/>
  <c r="E8752" i="3"/>
  <c r="E8753" i="3"/>
  <c r="E8754" i="3"/>
  <c r="E8756" i="3"/>
  <c r="E8757" i="3"/>
  <c r="E8758" i="3"/>
  <c r="E8759" i="3"/>
  <c r="E8760" i="3"/>
  <c r="E8761" i="3"/>
  <c r="E8763" i="3"/>
  <c r="E8764" i="3"/>
  <c r="E8765" i="3"/>
  <c r="E8766" i="3"/>
  <c r="E8767" i="3"/>
  <c r="E8769" i="3"/>
  <c r="E8770" i="3"/>
  <c r="E8771" i="3"/>
  <c r="E8772" i="3"/>
  <c r="E8773" i="3"/>
  <c r="E8775" i="3"/>
  <c r="E8776" i="3"/>
  <c r="E8777" i="3"/>
  <c r="E8778" i="3"/>
  <c r="E8779" i="3"/>
  <c r="E8780" i="3"/>
  <c r="E8781" i="3"/>
  <c r="E8783" i="3"/>
  <c r="E8784" i="3"/>
  <c r="E8785" i="3"/>
  <c r="E8786" i="3"/>
  <c r="E8787" i="3"/>
  <c r="E8789" i="3"/>
  <c r="E8790" i="3"/>
  <c r="E8791" i="3"/>
  <c r="E8792" i="3"/>
  <c r="E8793" i="3"/>
  <c r="E8794" i="3"/>
  <c r="E8796" i="3"/>
  <c r="E8797" i="3"/>
  <c r="E8798" i="3"/>
  <c r="E8799" i="3"/>
  <c r="E8800" i="3"/>
  <c r="E8801" i="3"/>
  <c r="E8803" i="3"/>
  <c r="E8804" i="3"/>
  <c r="E8805" i="3"/>
  <c r="E8806" i="3"/>
  <c r="E8807" i="3"/>
  <c r="E8808" i="3"/>
  <c r="E8810" i="3"/>
  <c r="E8811" i="3"/>
  <c r="E8812" i="3"/>
  <c r="E8813" i="3"/>
  <c r="E8814" i="3"/>
  <c r="E8816" i="3"/>
  <c r="E8817" i="3"/>
  <c r="E8818" i="3"/>
  <c r="E8819" i="3"/>
  <c r="E8820" i="3"/>
  <c r="E8822" i="3"/>
  <c r="E8823" i="3"/>
  <c r="E8824" i="3"/>
  <c r="E8825" i="3"/>
  <c r="E8826" i="3"/>
  <c r="E8827" i="3"/>
  <c r="E8828" i="3"/>
  <c r="E8830" i="3"/>
  <c r="E8831" i="3"/>
  <c r="E8832" i="3"/>
  <c r="E8833" i="3"/>
  <c r="E8834" i="3"/>
  <c r="E8836" i="3"/>
  <c r="E8837" i="3"/>
  <c r="E8838" i="3"/>
  <c r="E8839" i="3"/>
  <c r="E8840" i="3"/>
  <c r="E8841" i="3"/>
  <c r="E8843" i="3"/>
  <c r="E8844" i="3"/>
  <c r="E8845" i="3"/>
  <c r="E8846" i="3"/>
  <c r="E8847" i="3"/>
  <c r="E8848" i="3"/>
  <c r="E8850" i="3"/>
  <c r="E8851" i="3"/>
  <c r="E8852" i="3"/>
  <c r="E8853" i="3"/>
  <c r="E8854" i="3"/>
  <c r="E8855" i="3"/>
  <c r="E8856" i="3"/>
  <c r="E8857" i="3"/>
  <c r="E8858" i="3"/>
  <c r="E8860" i="3"/>
  <c r="E8861" i="3"/>
  <c r="E8862" i="3"/>
  <c r="E8863" i="3"/>
  <c r="E8864" i="3"/>
  <c r="E8865" i="3"/>
  <c r="E8867" i="3"/>
  <c r="E8868" i="3"/>
  <c r="E8869" i="3"/>
  <c r="E8870" i="3"/>
  <c r="E8871" i="3"/>
  <c r="E8872" i="3"/>
  <c r="E8873" i="3"/>
  <c r="E8875" i="3"/>
  <c r="E8876" i="3"/>
  <c r="E8877" i="3"/>
  <c r="E8878" i="3"/>
  <c r="E8879" i="3"/>
  <c r="E8880" i="3"/>
  <c r="E8882" i="3"/>
  <c r="E8883" i="3"/>
  <c r="E8884" i="3"/>
  <c r="E8885" i="3"/>
  <c r="E8886" i="3"/>
  <c r="E8888" i="3"/>
  <c r="E8889" i="3"/>
  <c r="E8890" i="3"/>
  <c r="E8891" i="3"/>
  <c r="E8892" i="3"/>
  <c r="E8894" i="3"/>
  <c r="E8895" i="3"/>
  <c r="E8896" i="3"/>
  <c r="E8897" i="3"/>
  <c r="E8898" i="3"/>
  <c r="E8899" i="3"/>
  <c r="E8900" i="3"/>
  <c r="E8902" i="3"/>
  <c r="E8903" i="3"/>
  <c r="E8904" i="3"/>
  <c r="E8905" i="3"/>
  <c r="E8906" i="3"/>
  <c r="E8907" i="3"/>
  <c r="E8908" i="3"/>
  <c r="E8910" i="3"/>
  <c r="E8911" i="3"/>
  <c r="E8912" i="3"/>
  <c r="E8913" i="3"/>
  <c r="E8914" i="3"/>
  <c r="E8916" i="3"/>
  <c r="E8917" i="3"/>
  <c r="E8918" i="3"/>
  <c r="E8919" i="3"/>
  <c r="E8920" i="3"/>
  <c r="E8922" i="3"/>
  <c r="E8923" i="3"/>
  <c r="E8924" i="3"/>
  <c r="E8925" i="3"/>
  <c r="E8926" i="3"/>
  <c r="E8927" i="3"/>
  <c r="E8928" i="3"/>
  <c r="E8930" i="3"/>
  <c r="E8931" i="3"/>
  <c r="E8932" i="3"/>
  <c r="E8933" i="3"/>
  <c r="E8934" i="3"/>
  <c r="E8935" i="3"/>
  <c r="E8937" i="3"/>
  <c r="E8938" i="3"/>
  <c r="E8939" i="3"/>
  <c r="E8940" i="3"/>
  <c r="E8942" i="3"/>
  <c r="E8943" i="3"/>
  <c r="E8944" i="3"/>
  <c r="E8945" i="3"/>
  <c r="E8947" i="3"/>
  <c r="E8948" i="3"/>
  <c r="E8949" i="3"/>
  <c r="E8950" i="3"/>
  <c r="E8951" i="3"/>
  <c r="E8952" i="3"/>
  <c r="E8953" i="3"/>
  <c r="E8954" i="3"/>
  <c r="E8955" i="3"/>
  <c r="E8956" i="3"/>
  <c r="E8958" i="3"/>
  <c r="E8959" i="3"/>
  <c r="E8960" i="3"/>
  <c r="E8961" i="3"/>
  <c r="E8962" i="3"/>
  <c r="E8963" i="3"/>
  <c r="E8965" i="3"/>
  <c r="E8966" i="3"/>
  <c r="E8967" i="3"/>
  <c r="E8968" i="3"/>
  <c r="E8969" i="3"/>
  <c r="E8970" i="3"/>
  <c r="E8971" i="3"/>
  <c r="E8973" i="3"/>
  <c r="E8974" i="3"/>
  <c r="E8975" i="3"/>
  <c r="E8976" i="3"/>
  <c r="E8977" i="3"/>
  <c r="E8978" i="3"/>
  <c r="E8980" i="3"/>
  <c r="E8981" i="3"/>
  <c r="E8982" i="3"/>
  <c r="E8983" i="3"/>
  <c r="E8984" i="3"/>
  <c r="E8985" i="3"/>
  <c r="E8987" i="3"/>
  <c r="E8988" i="3"/>
  <c r="E8989" i="3"/>
  <c r="E8990" i="3"/>
  <c r="E8991" i="3"/>
  <c r="E8993" i="3"/>
  <c r="E8994" i="3"/>
  <c r="E8995" i="3"/>
  <c r="E8996" i="3"/>
  <c r="E8998" i="3"/>
  <c r="E8999" i="3"/>
  <c r="E9000" i="3"/>
  <c r="E9001" i="3"/>
  <c r="E9002" i="3"/>
  <c r="E9003" i="3"/>
  <c r="E9005" i="3"/>
  <c r="E9006" i="3"/>
  <c r="E9007" i="3"/>
  <c r="E9008" i="3"/>
  <c r="E9010" i="3"/>
  <c r="E9011" i="3"/>
  <c r="E9012" i="3"/>
  <c r="E9013" i="3"/>
  <c r="E9014" i="3"/>
  <c r="E9015" i="3"/>
  <c r="E9016" i="3"/>
  <c r="E9017" i="3"/>
  <c r="E9019" i="3"/>
  <c r="E9020" i="3"/>
  <c r="E9021" i="3"/>
  <c r="E9022" i="3"/>
  <c r="E9023" i="3"/>
  <c r="E9024" i="3"/>
  <c r="E9026" i="3"/>
  <c r="E9027" i="3"/>
  <c r="E9028" i="3"/>
  <c r="E9029" i="3"/>
  <c r="E9031" i="3"/>
  <c r="E9032" i="3"/>
  <c r="E9033" i="3"/>
  <c r="E9035" i="3"/>
  <c r="E9036" i="3"/>
  <c r="E9037" i="3"/>
  <c r="E9038" i="3"/>
  <c r="E9039" i="3"/>
  <c r="E9041" i="3"/>
  <c r="E9042" i="3"/>
  <c r="E9043" i="3"/>
  <c r="E9044" i="3"/>
  <c r="E9045" i="3"/>
  <c r="E9046" i="3"/>
  <c r="E9048" i="3"/>
  <c r="E9049" i="3"/>
  <c r="E9050" i="3"/>
  <c r="E9051" i="3"/>
  <c r="E9052" i="3"/>
  <c r="E9054" i="3"/>
  <c r="E9055" i="3"/>
  <c r="E9056" i="3"/>
  <c r="E9057" i="3"/>
  <c r="E9058" i="3"/>
  <c r="E9059" i="3"/>
  <c r="E9061" i="3"/>
  <c r="E9062" i="3"/>
  <c r="E9063" i="3"/>
  <c r="E9064" i="3"/>
  <c r="E9066" i="3"/>
  <c r="E9067" i="3"/>
  <c r="E9068" i="3"/>
  <c r="E9069" i="3"/>
  <c r="E9070" i="3"/>
  <c r="E9071" i="3"/>
  <c r="E9072" i="3"/>
  <c r="E9074" i="3"/>
  <c r="E9075" i="3"/>
  <c r="E9076" i="3"/>
  <c r="E9077" i="3"/>
  <c r="E9078" i="3"/>
  <c r="E9079" i="3"/>
  <c r="E9080" i="3"/>
  <c r="E9082" i="3"/>
  <c r="E9083" i="3"/>
  <c r="E9084" i="3"/>
  <c r="E9085" i="3"/>
  <c r="E9086" i="3"/>
  <c r="E9088" i="3"/>
  <c r="E9089" i="3"/>
  <c r="E9090" i="3"/>
  <c r="E9091" i="3"/>
  <c r="E9092" i="3"/>
  <c r="E9093" i="3"/>
  <c r="E9094" i="3"/>
  <c r="E9096" i="3"/>
  <c r="E9097" i="3"/>
  <c r="E9098" i="3"/>
  <c r="E9099" i="3"/>
  <c r="E9100" i="3"/>
  <c r="E9101" i="3"/>
  <c r="E9102" i="3"/>
  <c r="E9104" i="3"/>
  <c r="E9105" i="3"/>
  <c r="E9106" i="3"/>
  <c r="E9108" i="3"/>
  <c r="E9109" i="3"/>
  <c r="E9110" i="3"/>
  <c r="E9111" i="3"/>
  <c r="E9112" i="3"/>
  <c r="E9113" i="3"/>
  <c r="E9114" i="3"/>
  <c r="E9115" i="3"/>
  <c r="E9117" i="3"/>
  <c r="E9118" i="3"/>
  <c r="E9119" i="3"/>
  <c r="E9120" i="3"/>
  <c r="E9122" i="3"/>
  <c r="E9123" i="3"/>
  <c r="E9124" i="3"/>
  <c r="E9125" i="3"/>
  <c r="E9127" i="3"/>
  <c r="E9128" i="3"/>
  <c r="E9129" i="3"/>
  <c r="E9131" i="3"/>
  <c r="E9132" i="3"/>
  <c r="E9133" i="3"/>
  <c r="E9134" i="3"/>
  <c r="E9135" i="3"/>
  <c r="E9136" i="3"/>
  <c r="E9137" i="3"/>
  <c r="E9139" i="3"/>
  <c r="E9140" i="3"/>
  <c r="E9141" i="3"/>
  <c r="E9142" i="3"/>
  <c r="E9143" i="3"/>
  <c r="E9144" i="3"/>
  <c r="E9145" i="3"/>
  <c r="E9147" i="3"/>
  <c r="E9148" i="3"/>
  <c r="E9149" i="3"/>
  <c r="E9150" i="3"/>
  <c r="E9151" i="3"/>
  <c r="E9152" i="3"/>
  <c r="E9154" i="3"/>
  <c r="E9155" i="3"/>
  <c r="E9156" i="3"/>
  <c r="E9157" i="3"/>
  <c r="E9158" i="3"/>
  <c r="E9159" i="3"/>
  <c r="E9160" i="3"/>
  <c r="E9162" i="3"/>
  <c r="E9163" i="3"/>
  <c r="E9164" i="3"/>
  <c r="E9165" i="3"/>
  <c r="E9166" i="3"/>
  <c r="E9168" i="3"/>
  <c r="E9169" i="3"/>
  <c r="E9170" i="3"/>
  <c r="E9172" i="3"/>
  <c r="E9173" i="3"/>
  <c r="E9174" i="3"/>
  <c r="E9175" i="3"/>
  <c r="E9176" i="3"/>
  <c r="E9177" i="3"/>
  <c r="E9178" i="3"/>
  <c r="E9180" i="3"/>
  <c r="E9181" i="3"/>
  <c r="E9182" i="3"/>
  <c r="E9183" i="3"/>
  <c r="E9184" i="3"/>
  <c r="E9186" i="3"/>
  <c r="E9187" i="3"/>
  <c r="E9188" i="3"/>
  <c r="E9189" i="3"/>
  <c r="E9190" i="3"/>
  <c r="E9192" i="3"/>
  <c r="E9193" i="3"/>
  <c r="E9195" i="3"/>
  <c r="E9196" i="3"/>
  <c r="E9197" i="3"/>
  <c r="E9198" i="3"/>
  <c r="E9199" i="3"/>
  <c r="E9200" i="3"/>
  <c r="E9201" i="3"/>
  <c r="E9203" i="3"/>
  <c r="E9204" i="3"/>
  <c r="E9205" i="3"/>
  <c r="E9206" i="3"/>
  <c r="E9207" i="3"/>
  <c r="E9208" i="3"/>
  <c r="E9210" i="3"/>
  <c r="E9211" i="3"/>
  <c r="E9212" i="3"/>
  <c r="E9213" i="3"/>
  <c r="E9214" i="3"/>
  <c r="E9216" i="3"/>
  <c r="E9217" i="3"/>
  <c r="E9218" i="3"/>
  <c r="E9219" i="3"/>
  <c r="E9220" i="3"/>
  <c r="E9222" i="3"/>
  <c r="E9223" i="3"/>
  <c r="E9224" i="3"/>
  <c r="E9225" i="3"/>
  <c r="E9226" i="3"/>
  <c r="E9228" i="3"/>
  <c r="E9229" i="3"/>
  <c r="E9230" i="3"/>
  <c r="E9231" i="3"/>
  <c r="E9232" i="3"/>
  <c r="E9233" i="3"/>
  <c r="E9235" i="3"/>
  <c r="E9236" i="3"/>
  <c r="E9237" i="3"/>
  <c r="E9238" i="3"/>
  <c r="E9239" i="3"/>
  <c r="E9240" i="3"/>
  <c r="E9241" i="3"/>
  <c r="E9242" i="3"/>
  <c r="E9244" i="3"/>
  <c r="E9245" i="3"/>
  <c r="E9246" i="3"/>
  <c r="E9247" i="3"/>
  <c r="E9248" i="3"/>
  <c r="E9250" i="3"/>
  <c r="E9251" i="3"/>
  <c r="E9252" i="3"/>
  <c r="E9253" i="3"/>
  <c r="E9254" i="3"/>
  <c r="E9255" i="3"/>
  <c r="E9256" i="3"/>
  <c r="E9258" i="3"/>
  <c r="E9259" i="3"/>
  <c r="E9260" i="3"/>
  <c r="E9261" i="3"/>
  <c r="E9263" i="3"/>
  <c r="E9264" i="3"/>
  <c r="E9265" i="3"/>
  <c r="E9266" i="3"/>
  <c r="E9267" i="3"/>
  <c r="E9269" i="3"/>
  <c r="E9270" i="3"/>
  <c r="E9271" i="3"/>
  <c r="E9272" i="3"/>
  <c r="E9273" i="3"/>
  <c r="E9274" i="3"/>
  <c r="E9275" i="3"/>
  <c r="E9277" i="3"/>
  <c r="E9278" i="3"/>
  <c r="E9279" i="3"/>
  <c r="E9280" i="3"/>
  <c r="E9281" i="3"/>
  <c r="E9283" i="3"/>
  <c r="E9284" i="3"/>
  <c r="E9285" i="3"/>
  <c r="E9286" i="3"/>
  <c r="E9288" i="3"/>
  <c r="E9289" i="3"/>
  <c r="E9290" i="3"/>
  <c r="E9292" i="3"/>
  <c r="E9293" i="3"/>
  <c r="E9294" i="3"/>
  <c r="E9295" i="3"/>
  <c r="E9296" i="3"/>
  <c r="E9297" i="3"/>
  <c r="E9299" i="3"/>
  <c r="E9300" i="3"/>
  <c r="E9301" i="3"/>
  <c r="E9302" i="3"/>
  <c r="E9303" i="3"/>
  <c r="E9304" i="3"/>
  <c r="E9305" i="3"/>
  <c r="E9307" i="3"/>
  <c r="E9308" i="3"/>
  <c r="E9309" i="3"/>
  <c r="E9310" i="3"/>
  <c r="E9311" i="3"/>
  <c r="E9312" i="3"/>
  <c r="E9314" i="3"/>
  <c r="E9315" i="3"/>
  <c r="E9316" i="3"/>
  <c r="E9317" i="3"/>
  <c r="E9318" i="3"/>
  <c r="E9320" i="3"/>
  <c r="E9321" i="3"/>
  <c r="E9322" i="3"/>
  <c r="E9323" i="3"/>
  <c r="E9324" i="3"/>
  <c r="E9326" i="3"/>
  <c r="E9327" i="3"/>
  <c r="E9328" i="3"/>
  <c r="E9329" i="3"/>
  <c r="E9330" i="3"/>
  <c r="E9332" i="3"/>
  <c r="E9333" i="3"/>
  <c r="E9334" i="3"/>
  <c r="E9335" i="3"/>
  <c r="E9336" i="3"/>
  <c r="E9338" i="3"/>
  <c r="E9339" i="3"/>
  <c r="E9340" i="3"/>
  <c r="E9342" i="3"/>
  <c r="E9343" i="3"/>
  <c r="E9344" i="3"/>
  <c r="E9345" i="3"/>
  <c r="E9347" i="3"/>
  <c r="E9348" i="3"/>
  <c r="E9349" i="3"/>
  <c r="E9350" i="3"/>
  <c r="E9352" i="3"/>
  <c r="E9353" i="3"/>
  <c r="E9354" i="3"/>
  <c r="E9356" i="3"/>
  <c r="E9357" i="3"/>
  <c r="E9358" i="3"/>
  <c r="E9359" i="3"/>
  <c r="E9360" i="3"/>
  <c r="E9362" i="3"/>
  <c r="E9363" i="3"/>
  <c r="E9364" i="3"/>
  <c r="E9365" i="3"/>
  <c r="E9366" i="3"/>
  <c r="E9368" i="3"/>
  <c r="E9369" i="3"/>
  <c r="E9370" i="3"/>
  <c r="E9371" i="3"/>
  <c r="E9372" i="3"/>
  <c r="E9373" i="3"/>
  <c r="E9375" i="3"/>
  <c r="E9376" i="3"/>
  <c r="E9378" i="3"/>
  <c r="E9379" i="3"/>
  <c r="E9380" i="3"/>
  <c r="E9381" i="3"/>
  <c r="E9382" i="3"/>
  <c r="E9383" i="3"/>
  <c r="E9384" i="3"/>
  <c r="E9386" i="3"/>
  <c r="E9387" i="3"/>
  <c r="E9388" i="3"/>
  <c r="E9389" i="3"/>
  <c r="E9390" i="3"/>
  <c r="E9392" i="3"/>
  <c r="E9393" i="3"/>
  <c r="E9394" i="3"/>
  <c r="E9396" i="3"/>
  <c r="E9397" i="3"/>
  <c r="E9398" i="3"/>
  <c r="E9399" i="3"/>
  <c r="E9400" i="3"/>
  <c r="E9402" i="3"/>
  <c r="E9403" i="3"/>
  <c r="E9404" i="3"/>
  <c r="E9405" i="3"/>
  <c r="E9406" i="3"/>
  <c r="E9407" i="3"/>
  <c r="E9409" i="3"/>
  <c r="E9410" i="3"/>
  <c r="E9411" i="3"/>
  <c r="E9413" i="3"/>
  <c r="E9414" i="3"/>
  <c r="E9415" i="3"/>
  <c r="E9416" i="3"/>
  <c r="E9418" i="3"/>
  <c r="E9419" i="3"/>
  <c r="E9420" i="3"/>
  <c r="E9421" i="3"/>
  <c r="E9423" i="3"/>
  <c r="E9424" i="3"/>
  <c r="E9425" i="3"/>
  <c r="E9427" i="3"/>
  <c r="E9428" i="3"/>
  <c r="E9429" i="3"/>
  <c r="E9430" i="3"/>
  <c r="E9431" i="3"/>
  <c r="E9432" i="3"/>
  <c r="E9434" i="3"/>
  <c r="E9435" i="3"/>
  <c r="E9436" i="3"/>
  <c r="E9437" i="3"/>
  <c r="E9438" i="3"/>
  <c r="E9439" i="3"/>
  <c r="E9441" i="3"/>
  <c r="E9442" i="3"/>
  <c r="E9443" i="3"/>
  <c r="E9444" i="3"/>
  <c r="E9445" i="3"/>
  <c r="E9446" i="3"/>
  <c r="E9448" i="3"/>
  <c r="E9449" i="3"/>
  <c r="E9450" i="3"/>
  <c r="E9451" i="3"/>
  <c r="E9452" i="3"/>
  <c r="E9453" i="3"/>
  <c r="E9454" i="3"/>
  <c r="E9455" i="3"/>
  <c r="E9457" i="3"/>
  <c r="E9458" i="3"/>
  <c r="E9459" i="3"/>
  <c r="E9461" i="3"/>
  <c r="E9462" i="3"/>
  <c r="E9463" i="3"/>
  <c r="E9464" i="3"/>
  <c r="E9466" i="3"/>
  <c r="E9467" i="3"/>
  <c r="E9468" i="3"/>
  <c r="E9469" i="3"/>
  <c r="E9470" i="3"/>
  <c r="E9472" i="3"/>
  <c r="E9473" i="3"/>
  <c r="E9474" i="3"/>
  <c r="E9476" i="3"/>
  <c r="E9477" i="3"/>
  <c r="E9478" i="3"/>
  <c r="E9479" i="3"/>
  <c r="E9480" i="3"/>
  <c r="E9482" i="3"/>
  <c r="E9483" i="3"/>
  <c r="E9484" i="3"/>
  <c r="E9485" i="3"/>
  <c r="E9486" i="3"/>
  <c r="E9488" i="3"/>
  <c r="E9489" i="3"/>
  <c r="E9490" i="3"/>
  <c r="E9491" i="3"/>
  <c r="E9492" i="3"/>
  <c r="E9494" i="3"/>
  <c r="E9495" i="3"/>
  <c r="E9496" i="3"/>
  <c r="E9497" i="3"/>
  <c r="E9499" i="3"/>
  <c r="E9500" i="3"/>
  <c r="E9501" i="3"/>
  <c r="E9502" i="3"/>
  <c r="E9504" i="3"/>
  <c r="E9505" i="3"/>
  <c r="E9506" i="3"/>
  <c r="E9507" i="3"/>
  <c r="E9509" i="3"/>
  <c r="E9510" i="3"/>
  <c r="E9511" i="3"/>
  <c r="E9512" i="3"/>
  <c r="E9514" i="3"/>
  <c r="E9515" i="3"/>
  <c r="E9516" i="3"/>
  <c r="E9517" i="3"/>
  <c r="E9518" i="3"/>
  <c r="E9519" i="3"/>
  <c r="E9521" i="3"/>
  <c r="E9522" i="3"/>
  <c r="E9523" i="3"/>
  <c r="E9525" i="3"/>
  <c r="E9526" i="3"/>
  <c r="E9527" i="3"/>
  <c r="E9528" i="3"/>
  <c r="E9530" i="3"/>
  <c r="E9531" i="3"/>
  <c r="E9532" i="3"/>
  <c r="E9533" i="3"/>
  <c r="E9534" i="3"/>
  <c r="E9536" i="3"/>
  <c r="E9537" i="3"/>
  <c r="E9538" i="3"/>
  <c r="E9539" i="3"/>
  <c r="E9541" i="3"/>
  <c r="E9542" i="3"/>
  <c r="E9543" i="3"/>
  <c r="E9544" i="3"/>
  <c r="E9546" i="3"/>
  <c r="E9547" i="3"/>
  <c r="E9548" i="3"/>
  <c r="E9549" i="3"/>
  <c r="E9550" i="3"/>
  <c r="E9551" i="3"/>
  <c r="E9553" i="3"/>
  <c r="E9554" i="3"/>
  <c r="E9555" i="3"/>
  <c r="E9556" i="3"/>
  <c r="E9558" i="3"/>
  <c r="E9559" i="3"/>
  <c r="E9560" i="3"/>
  <c r="E9561" i="3"/>
  <c r="E9562" i="3"/>
  <c r="E9564" i="3"/>
  <c r="E9565" i="3"/>
  <c r="E9566" i="3"/>
  <c r="E9567" i="3"/>
  <c r="E9568" i="3"/>
  <c r="E9570" i="3"/>
  <c r="E9571" i="3"/>
  <c r="E9572" i="3"/>
  <c r="E9573" i="3"/>
  <c r="E9574" i="3"/>
  <c r="E9576" i="3"/>
  <c r="E9577" i="3"/>
  <c r="E9578" i="3"/>
  <c r="E9579" i="3"/>
  <c r="E9581" i="3"/>
  <c r="E9582" i="3"/>
  <c r="E9583" i="3"/>
  <c r="E9584" i="3"/>
  <c r="E9585" i="3"/>
  <c r="E9587" i="3"/>
  <c r="E9588" i="3"/>
  <c r="E9589" i="3"/>
  <c r="E9590" i="3"/>
  <c r="E9591" i="3"/>
  <c r="E9593" i="3"/>
  <c r="E9594" i="3"/>
  <c r="E9595" i="3"/>
  <c r="E9596" i="3"/>
  <c r="E9597" i="3"/>
  <c r="E9598" i="3"/>
  <c r="E9600" i="3"/>
  <c r="E9601" i="3"/>
  <c r="E9603" i="3"/>
  <c r="E9604" i="3"/>
  <c r="E9605" i="3"/>
  <c r="E9606" i="3"/>
  <c r="E9607" i="3"/>
  <c r="E9608" i="3"/>
  <c r="E9610" i="3"/>
  <c r="E9611" i="3"/>
  <c r="E9612" i="3"/>
  <c r="E9613" i="3"/>
  <c r="E9614" i="3"/>
  <c r="E9615" i="3"/>
  <c r="E9617" i="3"/>
  <c r="E9618" i="3"/>
  <c r="E9619" i="3"/>
  <c r="E9620" i="3"/>
  <c r="E9621" i="3"/>
  <c r="E9623" i="3"/>
  <c r="E9624" i="3"/>
  <c r="E9625" i="3"/>
  <c r="E9626" i="3"/>
  <c r="E9627" i="3"/>
  <c r="E9628" i="3"/>
  <c r="E9629" i="3"/>
  <c r="E9631" i="3"/>
  <c r="E9632" i="3"/>
  <c r="E9634" i="3"/>
  <c r="E9635" i="3"/>
  <c r="E9636" i="3"/>
  <c r="E9637" i="3"/>
  <c r="E9638" i="3"/>
  <c r="E9640" i="3"/>
  <c r="E9641" i="3"/>
  <c r="E9642" i="3"/>
  <c r="E9644" i="3"/>
  <c r="E9645" i="3"/>
  <c r="E9646" i="3"/>
  <c r="E9647" i="3"/>
  <c r="E9648" i="3"/>
  <c r="E9649" i="3"/>
  <c r="E9651" i="3"/>
  <c r="E9652" i="3"/>
  <c r="E9653" i="3"/>
  <c r="E9654" i="3"/>
  <c r="E9655" i="3"/>
  <c r="E9656" i="3"/>
  <c r="E9657" i="3"/>
  <c r="E9659" i="3"/>
  <c r="E9660" i="3"/>
  <c r="E9661" i="3"/>
  <c r="E9662" i="3"/>
  <c r="E9663" i="3"/>
  <c r="E9664" i="3"/>
  <c r="E9665" i="3"/>
  <c r="E9667" i="3"/>
  <c r="E9668" i="3"/>
  <c r="E9669" i="3"/>
  <c r="E9670" i="3"/>
  <c r="E9671" i="3"/>
  <c r="E9672" i="3"/>
  <c r="E9674" i="3"/>
  <c r="E9675" i="3"/>
  <c r="E9676" i="3"/>
  <c r="E9677" i="3"/>
  <c r="E9678" i="3"/>
  <c r="E9680" i="3"/>
  <c r="E9681" i="3"/>
  <c r="E9682" i="3"/>
  <c r="E9683" i="3"/>
  <c r="E9685" i="3"/>
  <c r="E9686" i="3"/>
  <c r="E9687" i="3"/>
  <c r="E9688" i="3"/>
  <c r="E9690" i="3"/>
  <c r="E9691" i="3"/>
  <c r="E9692" i="3"/>
  <c r="E9693" i="3"/>
  <c r="E9694" i="3"/>
  <c r="E9695" i="3"/>
  <c r="E9696" i="3"/>
  <c r="E9698" i="3"/>
  <c r="E9699" i="3"/>
  <c r="E9700" i="3"/>
  <c r="E9701" i="3"/>
  <c r="E9702" i="3"/>
  <c r="E9703" i="3"/>
  <c r="E9704" i="3"/>
  <c r="E9706" i="3"/>
  <c r="E9707" i="3"/>
  <c r="E9708" i="3"/>
  <c r="E9709" i="3"/>
  <c r="E9711" i="3"/>
  <c r="E9712" i="3"/>
  <c r="E9713" i="3"/>
  <c r="E9715" i="3"/>
  <c r="E9716" i="3"/>
  <c r="E9717" i="3"/>
  <c r="E9718" i="3"/>
  <c r="E9719" i="3"/>
  <c r="E9720" i="3"/>
  <c r="E9722" i="3"/>
  <c r="E9723" i="3"/>
  <c r="E9724" i="3"/>
  <c r="E9725" i="3"/>
  <c r="E9726" i="3"/>
  <c r="E9727" i="3"/>
  <c r="E9728" i="3"/>
  <c r="E9730" i="3"/>
  <c r="E9731" i="3"/>
  <c r="E9732" i="3"/>
  <c r="E9733" i="3"/>
  <c r="E9734" i="3"/>
  <c r="E9735" i="3"/>
  <c r="E9736" i="3"/>
  <c r="E9738" i="3"/>
  <c r="E9739" i="3"/>
  <c r="E9740" i="3"/>
  <c r="E9741" i="3"/>
  <c r="E9743" i="3"/>
  <c r="E9744" i="3"/>
  <c r="E9745" i="3"/>
  <c r="E9746" i="3"/>
  <c r="E9748" i="3"/>
  <c r="E9749" i="3"/>
  <c r="E9750" i="3"/>
  <c r="E9751" i="3"/>
  <c r="E9752" i="3"/>
  <c r="E9753" i="3"/>
  <c r="E9755" i="3"/>
  <c r="E9756" i="3"/>
  <c r="E9757" i="3"/>
  <c r="E9758" i="3"/>
  <c r="E9759" i="3"/>
  <c r="E9761" i="3"/>
  <c r="E9762" i="3"/>
  <c r="E9763" i="3"/>
  <c r="E9764" i="3"/>
  <c r="E9765" i="3"/>
  <c r="E9767" i="3"/>
  <c r="E9768" i="3"/>
  <c r="E9769" i="3"/>
  <c r="E9770" i="3"/>
  <c r="E9771" i="3"/>
  <c r="E9773" i="3"/>
  <c r="E9774" i="3"/>
  <c r="E9775" i="3"/>
  <c r="E9776" i="3"/>
  <c r="E9778" i="3"/>
  <c r="E9779" i="3"/>
  <c r="E9780" i="3"/>
  <c r="E9781" i="3"/>
  <c r="E9782" i="3"/>
  <c r="E9783" i="3"/>
  <c r="E9784" i="3"/>
  <c r="E9785" i="3"/>
  <c r="E9787" i="3"/>
  <c r="E9788" i="3"/>
  <c r="E9789" i="3"/>
  <c r="E9790" i="3"/>
  <c r="E9791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9" i="3"/>
  <c r="E9820" i="3"/>
  <c r="E9821" i="3"/>
  <c r="E9822" i="3"/>
  <c r="E9823" i="3"/>
  <c r="E9824" i="3"/>
  <c r="E9825" i="3"/>
  <c r="E9827" i="3"/>
  <c r="E9828" i="3"/>
  <c r="E9829" i="3"/>
  <c r="E9830" i="3"/>
  <c r="E9831" i="3"/>
  <c r="E9832" i="3"/>
  <c r="E9834" i="3"/>
  <c r="E9835" i="3"/>
  <c r="E9836" i="3"/>
  <c r="E9837" i="3"/>
  <c r="E9838" i="3"/>
  <c r="E9839" i="3"/>
  <c r="E9841" i="3"/>
  <c r="E9842" i="3"/>
  <c r="E9843" i="3"/>
  <c r="E9844" i="3"/>
  <c r="E9845" i="3"/>
  <c r="E9847" i="3"/>
  <c r="E9848" i="3"/>
  <c r="E9849" i="3"/>
  <c r="E9850" i="3"/>
  <c r="E9852" i="3"/>
  <c r="E9853" i="3"/>
  <c r="E9854" i="3"/>
  <c r="E9855" i="3"/>
  <c r="E9856" i="3"/>
  <c r="E9858" i="3"/>
  <c r="E9859" i="3"/>
  <c r="E9860" i="3"/>
  <c r="E9861" i="3"/>
  <c r="E9862" i="3"/>
  <c r="E9863" i="3"/>
  <c r="E9864" i="3"/>
  <c r="E9866" i="3"/>
  <c r="E9867" i="3"/>
  <c r="E9868" i="3"/>
  <c r="E9869" i="3"/>
  <c r="E9870" i="3"/>
  <c r="E9872" i="3"/>
  <c r="E9873" i="3"/>
  <c r="E9874" i="3"/>
  <c r="E9875" i="3"/>
  <c r="E9876" i="3"/>
  <c r="E9878" i="3"/>
  <c r="E9879" i="3"/>
  <c r="E9880" i="3"/>
  <c r="E9881" i="3"/>
  <c r="E9883" i="3"/>
  <c r="E9884" i="3"/>
  <c r="E9885" i="3"/>
  <c r="E9886" i="3"/>
  <c r="E9887" i="3"/>
  <c r="E9888" i="3"/>
  <c r="E9889" i="3"/>
  <c r="E9891" i="3"/>
  <c r="E9892" i="3"/>
  <c r="E9893" i="3"/>
  <c r="E9894" i="3"/>
  <c r="E9895" i="3"/>
  <c r="E9896" i="3"/>
  <c r="E9897" i="3"/>
  <c r="E9899" i="3"/>
  <c r="E9900" i="3"/>
  <c r="E9901" i="3"/>
  <c r="E9902" i="3"/>
  <c r="E9903" i="3"/>
  <c r="E9904" i="3"/>
  <c r="E9906" i="3"/>
  <c r="E9907" i="3"/>
  <c r="E9908" i="3"/>
  <c r="E9909" i="3"/>
  <c r="E9910" i="3"/>
  <c r="E9911" i="3"/>
  <c r="E9912" i="3"/>
  <c r="E9913" i="3"/>
  <c r="E9915" i="3"/>
  <c r="E9916" i="3"/>
  <c r="E9917" i="3"/>
  <c r="E9918" i="3"/>
  <c r="E9919" i="3"/>
  <c r="E9921" i="3"/>
  <c r="E9922" i="3"/>
  <c r="E9923" i="3"/>
  <c r="E9924" i="3"/>
  <c r="E9925" i="3"/>
  <c r="E9926" i="3"/>
  <c r="E9928" i="3"/>
  <c r="E9929" i="3"/>
  <c r="E9930" i="3"/>
  <c r="E9931" i="3"/>
  <c r="E9932" i="3"/>
  <c r="E9933" i="3"/>
  <c r="E9935" i="3"/>
  <c r="E9936" i="3"/>
  <c r="E9937" i="3"/>
  <c r="E9938" i="3"/>
  <c r="E9940" i="3"/>
  <c r="E9941" i="3"/>
  <c r="E9942" i="3"/>
  <c r="E9943" i="3"/>
  <c r="E9944" i="3"/>
  <c r="E9945" i="3"/>
  <c r="E9946" i="3"/>
  <c r="E9948" i="3"/>
  <c r="E9949" i="3"/>
  <c r="E9950" i="3"/>
  <c r="E9951" i="3"/>
  <c r="E9952" i="3"/>
  <c r="E9953" i="3"/>
  <c r="E9955" i="3"/>
  <c r="E9956" i="3"/>
  <c r="E9957" i="3"/>
  <c r="E9958" i="3"/>
  <c r="E9959" i="3"/>
  <c r="E9960" i="3"/>
  <c r="E9961" i="3"/>
  <c r="E9963" i="3"/>
  <c r="E9964" i="3"/>
  <c r="E9965" i="3"/>
  <c r="E9966" i="3"/>
  <c r="E9967" i="3"/>
  <c r="E9968" i="3"/>
  <c r="E9970" i="3"/>
  <c r="E9971" i="3"/>
  <c r="E9972" i="3"/>
  <c r="E9973" i="3"/>
  <c r="E9974" i="3"/>
  <c r="E9975" i="3"/>
  <c r="E9976" i="3"/>
  <c r="E9978" i="3"/>
  <c r="E9979" i="3"/>
  <c r="E9980" i="3"/>
  <c r="E9981" i="3"/>
  <c r="E9982" i="3"/>
  <c r="E9984" i="3"/>
  <c r="E9985" i="3"/>
  <c r="E9986" i="3"/>
  <c r="E9988" i="3"/>
  <c r="E9989" i="3"/>
  <c r="E9990" i="3"/>
  <c r="E9991" i="3"/>
  <c r="E9992" i="3"/>
  <c r="E9993" i="3"/>
  <c r="E9995" i="3"/>
  <c r="E9996" i="3"/>
  <c r="E9997" i="3"/>
  <c r="E9998" i="3"/>
  <c r="E9999" i="3"/>
  <c r="E10000" i="3"/>
  <c r="E2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7" i="3"/>
  <c r="E8181" i="3"/>
  <c r="E8186" i="3"/>
  <c r="E8190" i="3"/>
  <c r="E8194" i="3"/>
  <c r="E8200" i="3"/>
  <c r="E8203" i="3"/>
  <c r="E8209" i="3"/>
  <c r="E8215" i="3"/>
  <c r="E8219" i="3"/>
  <c r="E8224" i="3"/>
  <c r="E8227" i="3"/>
  <c r="E8232" i="3"/>
  <c r="E8236" i="3"/>
  <c r="E8239" i="3"/>
  <c r="E8241" i="3"/>
  <c r="E8245" i="3"/>
  <c r="E8249" i="3"/>
  <c r="E8252" i="3"/>
  <c r="E8255" i="3"/>
  <c r="E8259" i="3"/>
  <c r="E8264" i="3"/>
  <c r="E8267" i="3"/>
  <c r="E8271" i="3"/>
  <c r="E8274" i="3"/>
  <c r="E8279" i="3"/>
  <c r="E8284" i="3"/>
  <c r="E8287" i="3"/>
  <c r="E8290" i="3"/>
  <c r="E8293" i="3"/>
  <c r="E8297" i="3"/>
  <c r="E8300" i="3"/>
  <c r="E8306" i="3"/>
  <c r="E8313" i="3"/>
  <c r="E8316" i="3"/>
  <c r="E8320" i="3"/>
  <c r="E8323" i="3"/>
  <c r="E8329" i="3"/>
  <c r="E8332" i="3"/>
  <c r="E8336" i="3"/>
  <c r="E8341" i="3"/>
  <c r="E8345" i="3"/>
  <c r="E8348" i="3"/>
  <c r="E8354" i="3"/>
  <c r="E8361" i="3"/>
  <c r="E8365" i="3"/>
  <c r="E8369" i="3"/>
  <c r="E8375" i="3"/>
  <c r="E8379" i="3"/>
  <c r="E8383" i="3"/>
  <c r="E8387" i="3"/>
  <c r="E8391" i="3"/>
  <c r="E8394" i="3"/>
  <c r="E8399" i="3"/>
  <c r="E8404" i="3"/>
  <c r="E8408" i="3"/>
  <c r="E8410" i="3"/>
  <c r="E8413" i="3"/>
  <c r="E8416" i="3"/>
  <c r="E8421" i="3"/>
  <c r="E8426" i="3"/>
  <c r="E8429" i="3"/>
  <c r="E8435" i="3"/>
  <c r="E8439" i="3"/>
  <c r="E8443" i="3"/>
  <c r="E8446" i="3"/>
  <c r="E8449" i="3"/>
  <c r="E8458" i="3"/>
  <c r="E8463" i="3"/>
  <c r="E8469" i="3"/>
  <c r="E8475" i="3"/>
  <c r="E8480" i="3"/>
  <c r="E8486" i="3"/>
  <c r="E8493" i="3"/>
  <c r="E8500" i="3"/>
  <c r="E8506" i="3"/>
  <c r="E8513" i="3"/>
  <c r="E8523" i="3"/>
  <c r="E8530" i="3"/>
  <c r="E8538" i="3"/>
  <c r="E8545" i="3"/>
  <c r="E8552" i="3"/>
  <c r="E8558" i="3"/>
  <c r="E8561" i="3"/>
  <c r="E8569" i="3"/>
  <c r="E8574" i="3"/>
  <c r="E8579" i="3"/>
  <c r="E8585" i="3"/>
  <c r="E8590" i="3"/>
  <c r="E8593" i="3"/>
  <c r="E8601" i="3"/>
  <c r="E8609" i="3"/>
  <c r="E8615" i="3"/>
  <c r="E8622" i="3"/>
  <c r="E8629" i="3"/>
  <c r="E8637" i="3"/>
  <c r="E8643" i="3"/>
  <c r="E8649" i="3"/>
  <c r="E8654" i="3"/>
  <c r="E8661" i="3"/>
  <c r="E8670" i="3"/>
  <c r="E8675" i="3"/>
  <c r="E8682" i="3"/>
  <c r="E8689" i="3"/>
  <c r="E8698" i="3"/>
  <c r="E8705" i="3"/>
  <c r="E8711" i="3"/>
  <c r="E8718" i="3"/>
  <c r="E8725" i="3"/>
  <c r="E8733" i="3"/>
  <c r="E8738" i="3"/>
  <c r="E8747" i="3"/>
  <c r="E8755" i="3"/>
  <c r="E8762" i="3"/>
  <c r="E8768" i="3"/>
  <c r="E8774" i="3"/>
  <c r="E8782" i="3"/>
  <c r="E8788" i="3"/>
  <c r="E8795" i="3"/>
  <c r="E8802" i="3"/>
  <c r="E8809" i="3"/>
  <c r="E8815" i="3"/>
  <c r="E8821" i="3"/>
  <c r="E8829" i="3"/>
  <c r="E8835" i="3"/>
  <c r="E8842" i="3"/>
  <c r="E8849" i="3"/>
  <c r="E8859" i="3"/>
  <c r="E8866" i="3"/>
  <c r="E8874" i="3"/>
  <c r="E8881" i="3"/>
  <c r="E8887" i="3"/>
  <c r="E8893" i="3"/>
  <c r="E8901" i="3"/>
  <c r="E8909" i="3"/>
  <c r="E8915" i="3"/>
  <c r="E8921" i="3"/>
  <c r="E8929" i="3"/>
  <c r="E8936" i="3"/>
  <c r="E8941" i="3"/>
  <c r="E8946" i="3"/>
  <c r="E8957" i="3"/>
  <c r="E8964" i="3"/>
  <c r="E8972" i="3"/>
  <c r="E8979" i="3"/>
  <c r="E8986" i="3"/>
  <c r="E8992" i="3"/>
  <c r="E8997" i="3"/>
  <c r="E9004" i="3"/>
  <c r="E9009" i="3"/>
  <c r="E9018" i="3"/>
  <c r="E9025" i="3"/>
  <c r="E9030" i="3"/>
  <c r="E9034" i="3"/>
  <c r="E9040" i="3"/>
  <c r="E9047" i="3"/>
  <c r="E9053" i="3"/>
  <c r="E9060" i="3"/>
  <c r="E9065" i="3"/>
  <c r="E9073" i="3"/>
  <c r="E9081" i="3"/>
  <c r="E9087" i="3"/>
  <c r="E9095" i="3"/>
  <c r="E9103" i="3"/>
  <c r="E9107" i="3"/>
  <c r="E9116" i="3"/>
  <c r="E9121" i="3"/>
  <c r="E9126" i="3"/>
  <c r="E9130" i="3"/>
  <c r="E9138" i="3"/>
  <c r="E9146" i="3"/>
  <c r="E9153" i="3"/>
  <c r="E9161" i="3"/>
  <c r="E9167" i="3"/>
  <c r="E9171" i="3"/>
  <c r="E9179" i="3"/>
  <c r="E9185" i="3"/>
  <c r="E9191" i="3"/>
  <c r="E9194" i="3"/>
  <c r="E9202" i="3"/>
  <c r="E9209" i="3"/>
  <c r="E9215" i="3"/>
  <c r="E9221" i="3"/>
  <c r="E9227" i="3"/>
  <c r="E9234" i="3"/>
  <c r="E9243" i="3"/>
  <c r="E9249" i="3"/>
  <c r="E9257" i="3"/>
  <c r="E9262" i="3"/>
  <c r="E9268" i="3"/>
  <c r="E9276" i="3"/>
  <c r="E9282" i="3"/>
  <c r="E9287" i="3"/>
  <c r="E9291" i="3"/>
  <c r="E9298" i="3"/>
  <c r="E9306" i="3"/>
  <c r="E9313" i="3"/>
  <c r="E9319" i="3"/>
  <c r="E9325" i="3"/>
  <c r="E9331" i="3"/>
  <c r="E9337" i="3"/>
  <c r="E9341" i="3"/>
  <c r="E9346" i="3"/>
  <c r="E9351" i="3"/>
  <c r="E9355" i="3"/>
  <c r="E9361" i="3"/>
  <c r="E9367" i="3"/>
  <c r="E9374" i="3"/>
  <c r="E9377" i="3"/>
  <c r="E9385" i="3"/>
  <c r="E9391" i="3"/>
  <c r="E9395" i="3"/>
  <c r="E9401" i="3"/>
  <c r="E9408" i="3"/>
  <c r="E9412" i="3"/>
  <c r="E9417" i="3"/>
  <c r="E9422" i="3"/>
  <c r="E9426" i="3"/>
  <c r="E9433" i="3"/>
  <c r="E9440" i="3"/>
  <c r="E9447" i="3"/>
  <c r="E9456" i="3"/>
  <c r="E9460" i="3"/>
  <c r="E9465" i="3"/>
  <c r="E9471" i="3"/>
  <c r="E9475" i="3"/>
  <c r="E9481" i="3"/>
  <c r="E9487" i="3"/>
  <c r="E9493" i="3"/>
  <c r="E9498" i="3"/>
  <c r="E9503" i="3"/>
  <c r="E9508" i="3"/>
  <c r="E9513" i="3"/>
  <c r="E9520" i="3"/>
  <c r="E9524" i="3"/>
  <c r="E9529" i="3"/>
  <c r="E9535" i="3"/>
  <c r="E9540" i="3"/>
  <c r="E9545" i="3"/>
  <c r="E9552" i="3"/>
  <c r="E9557" i="3"/>
  <c r="E9563" i="3"/>
  <c r="E9569" i="3"/>
  <c r="E9575" i="3"/>
  <c r="E9580" i="3"/>
  <c r="E9586" i="3"/>
  <c r="E9592" i="3"/>
  <c r="E9599" i="3"/>
  <c r="E9602" i="3"/>
  <c r="E9609" i="3"/>
  <c r="E9616" i="3"/>
  <c r="E9622" i="3"/>
  <c r="E9630" i="3"/>
  <c r="E9633" i="3"/>
  <c r="E9639" i="3"/>
  <c r="E9643" i="3"/>
  <c r="E9650" i="3"/>
  <c r="E9658" i="3"/>
  <c r="E9666" i="3"/>
  <c r="E9673" i="3"/>
  <c r="E9679" i="3"/>
  <c r="E9684" i="3"/>
  <c r="E9689" i="3"/>
  <c r="E9697" i="3"/>
  <c r="E9705" i="3"/>
  <c r="E9710" i="3"/>
  <c r="E9714" i="3"/>
  <c r="E9721" i="3"/>
  <c r="E9729" i="3"/>
  <c r="E9737" i="3"/>
  <c r="E9742" i="3"/>
  <c r="E9747" i="3"/>
  <c r="E9754" i="3"/>
  <c r="E9760" i="3"/>
  <c r="E9766" i="3"/>
  <c r="E9772" i="3"/>
  <c r="E9777" i="3"/>
  <c r="E9786" i="3"/>
  <c r="E9792" i="3"/>
  <c r="E9818" i="3"/>
  <c r="E9826" i="3"/>
  <c r="E9833" i="3"/>
  <c r="E9840" i="3"/>
  <c r="E9846" i="3"/>
  <c r="E9851" i="3"/>
  <c r="E9857" i="3"/>
  <c r="E9865" i="3"/>
  <c r="E9871" i="3"/>
  <c r="E9877" i="3"/>
  <c r="E9882" i="3"/>
  <c r="E9890" i="3"/>
  <c r="E9898" i="3"/>
  <c r="E9905" i="3"/>
  <c r="E9914" i="3"/>
  <c r="E9920" i="3"/>
  <c r="E9927" i="3"/>
  <c r="E9934" i="3"/>
  <c r="E9939" i="3"/>
  <c r="E9947" i="3"/>
  <c r="E9954" i="3"/>
  <c r="E9962" i="3"/>
  <c r="E9969" i="3"/>
  <c r="E9977" i="3"/>
  <c r="E9983" i="3"/>
  <c r="E9987" i="3"/>
  <c r="E9994" i="3"/>
  <c r="E10001" i="3"/>
  <c r="E577" i="3"/>
  <c r="E592" i="3"/>
  <c r="E594" i="3"/>
  <c r="E595" i="3"/>
  <c r="E597" i="3"/>
  <c r="E599" i="3"/>
  <c r="E601" i="3"/>
  <c r="E603" i="3"/>
  <c r="E605" i="3"/>
  <c r="E606" i="3"/>
  <c r="E608" i="3"/>
  <c r="E609" i="3"/>
  <c r="E611" i="3"/>
  <c r="E612" i="3"/>
  <c r="E613" i="3"/>
  <c r="E614" i="3"/>
  <c r="E616" i="3"/>
  <c r="E617" i="3"/>
  <c r="E618" i="3"/>
  <c r="E619" i="3"/>
  <c r="E620" i="3"/>
  <c r="E622" i="3"/>
  <c r="E624" i="3"/>
  <c r="E626" i="3"/>
  <c r="E627" i="3"/>
  <c r="E629" i="3"/>
  <c r="E630" i="3"/>
  <c r="E632" i="3"/>
  <c r="E633" i="3"/>
  <c r="E635" i="3"/>
  <c r="E636" i="3"/>
  <c r="E638" i="3"/>
  <c r="E639" i="3"/>
  <c r="E640" i="3"/>
  <c r="E642" i="3"/>
  <c r="E643" i="3"/>
  <c r="E644" i="3"/>
  <c r="E646" i="3"/>
  <c r="E647" i="3"/>
  <c r="E649" i="3"/>
  <c r="E651" i="3"/>
  <c r="E653" i="3"/>
  <c r="E655" i="3"/>
  <c r="E657" i="3"/>
  <c r="E659" i="3"/>
  <c r="E660" i="3"/>
  <c r="E661" i="3"/>
  <c r="E663" i="3"/>
  <c r="E664" i="3"/>
  <c r="E665" i="3"/>
  <c r="E667" i="3"/>
  <c r="E668" i="3"/>
  <c r="E670" i="3"/>
  <c r="E671" i="3"/>
  <c r="E673" i="3"/>
  <c r="E675" i="3"/>
  <c r="E677" i="3"/>
  <c r="E679" i="3"/>
  <c r="E681" i="3"/>
  <c r="E683" i="3"/>
  <c r="E685" i="3"/>
  <c r="E687" i="3"/>
  <c r="E688" i="3"/>
  <c r="E689" i="3"/>
  <c r="E691" i="3"/>
  <c r="E692" i="3"/>
  <c r="E693" i="3"/>
  <c r="E695" i="3"/>
  <c r="E696" i="3"/>
  <c r="E698" i="3"/>
  <c r="E699" i="3"/>
  <c r="E700" i="3"/>
  <c r="E702" i="3"/>
  <c r="E703" i="3"/>
  <c r="E705" i="3"/>
  <c r="E706" i="3"/>
  <c r="E708" i="3"/>
  <c r="E710" i="3"/>
  <c r="E712" i="3"/>
  <c r="E714" i="3"/>
  <c r="E716" i="3"/>
  <c r="E718" i="3"/>
  <c r="E721" i="3"/>
  <c r="E723" i="3"/>
  <c r="E725" i="3"/>
  <c r="E726" i="3"/>
  <c r="E731" i="3"/>
  <c r="E732" i="3"/>
  <c r="E733" i="3"/>
  <c r="E735" i="3"/>
  <c r="E736" i="3"/>
  <c r="E737" i="3"/>
  <c r="E739" i="3"/>
  <c r="E740" i="3"/>
  <c r="E742" i="3"/>
  <c r="E743" i="3"/>
  <c r="E744" i="3"/>
  <c r="E745" i="3"/>
  <c r="E747" i="3"/>
  <c r="E748" i="3"/>
  <c r="E750" i="3"/>
  <c r="E751" i="3"/>
  <c r="E753" i="3"/>
  <c r="E754" i="3"/>
  <c r="E756" i="3"/>
  <c r="E757" i="3"/>
  <c r="E758" i="3"/>
  <c r="E759" i="3"/>
  <c r="E760" i="3"/>
  <c r="E762" i="3"/>
  <c r="E763" i="3"/>
  <c r="E764" i="3"/>
  <c r="E766" i="3"/>
  <c r="E767" i="3"/>
  <c r="E768" i="3"/>
  <c r="E770" i="3"/>
  <c r="E771" i="3"/>
  <c r="E772" i="3"/>
  <c r="E774" i="3"/>
  <c r="E775" i="3"/>
  <c r="E776" i="3"/>
  <c r="E778" i="3"/>
  <c r="E780" i="3"/>
  <c r="E781" i="3"/>
  <c r="E783" i="3"/>
  <c r="E784" i="3"/>
  <c r="E786" i="3"/>
  <c r="E787" i="3"/>
  <c r="E789" i="3"/>
  <c r="E791" i="3"/>
  <c r="E792" i="3"/>
  <c r="E794" i="3"/>
  <c r="E795" i="3"/>
  <c r="E797" i="3"/>
  <c r="E798" i="3"/>
  <c r="E799" i="3"/>
  <c r="E800" i="3"/>
  <c r="E801" i="3"/>
  <c r="E803" i="3"/>
  <c r="E804" i="3"/>
  <c r="E805" i="3"/>
  <c r="E806" i="3"/>
  <c r="E808" i="3"/>
  <c r="E810" i="3"/>
  <c r="E811" i="3"/>
  <c r="E813" i="3"/>
  <c r="E814" i="3"/>
  <c r="E816" i="3"/>
  <c r="E817" i="3"/>
  <c r="E818" i="3"/>
  <c r="E820" i="3"/>
  <c r="E821" i="3"/>
  <c r="E822" i="3"/>
  <c r="E823" i="3"/>
  <c r="E824" i="3"/>
  <c r="E826" i="3"/>
  <c r="E827" i="3"/>
  <c r="E828" i="3"/>
  <c r="E829" i="3"/>
  <c r="E830" i="3"/>
  <c r="E832" i="3"/>
  <c r="E833" i="3"/>
  <c r="E834" i="3"/>
  <c r="E836" i="3"/>
  <c r="E837" i="3"/>
  <c r="E839" i="3"/>
  <c r="E841" i="3"/>
  <c r="E842" i="3"/>
  <c r="E844" i="3"/>
  <c r="E846" i="3"/>
  <c r="E847" i="3"/>
  <c r="E850" i="3"/>
  <c r="E852" i="3"/>
  <c r="E853" i="3"/>
  <c r="E854" i="3"/>
  <c r="E855" i="3"/>
  <c r="E856" i="3"/>
  <c r="E858" i="3"/>
  <c r="E859" i="3"/>
  <c r="E860" i="3"/>
  <c r="E861" i="3"/>
  <c r="E862" i="3"/>
  <c r="E864" i="3"/>
  <c r="E865" i="3"/>
  <c r="E867" i="3"/>
  <c r="E868" i="3"/>
  <c r="E869" i="3"/>
  <c r="E870" i="3"/>
  <c r="E872" i="3"/>
  <c r="E873" i="3"/>
  <c r="E874" i="3"/>
  <c r="E876" i="3"/>
  <c r="E877" i="3"/>
  <c r="E878" i="3"/>
  <c r="E879" i="3"/>
  <c r="E881" i="3"/>
  <c r="E882" i="3"/>
  <c r="E883" i="3"/>
  <c r="E884" i="3"/>
  <c r="E886" i="3"/>
  <c r="E887" i="3"/>
  <c r="E888" i="3"/>
  <c r="E889" i="3"/>
  <c r="E890" i="3"/>
  <c r="E891" i="3"/>
  <c r="E892" i="3"/>
  <c r="E894" i="3"/>
  <c r="E895" i="3"/>
  <c r="E896" i="3"/>
  <c r="E898" i="3"/>
  <c r="E899" i="3"/>
  <c r="E900" i="3"/>
  <c r="E902" i="3"/>
  <c r="E903" i="3"/>
  <c r="E905" i="3"/>
  <c r="E906" i="3"/>
  <c r="E908" i="3"/>
  <c r="E909" i="3"/>
  <c r="E910" i="3"/>
  <c r="E911" i="3"/>
  <c r="E912" i="3"/>
  <c r="E914" i="3"/>
  <c r="E915" i="3"/>
  <c r="E917" i="3"/>
  <c r="E918" i="3"/>
  <c r="E919" i="3"/>
  <c r="E920" i="3"/>
  <c r="E922" i="3"/>
  <c r="E924" i="3"/>
  <c r="E925" i="3"/>
  <c r="E927" i="3"/>
  <c r="E928" i="3"/>
  <c r="E929" i="3"/>
  <c r="E931" i="3"/>
  <c r="E932" i="3"/>
  <c r="E933" i="3"/>
  <c r="E934" i="3"/>
  <c r="E935" i="3"/>
  <c r="E937" i="3"/>
  <c r="E938" i="3"/>
  <c r="E940" i="3"/>
  <c r="E941" i="3"/>
  <c r="E942" i="3"/>
  <c r="E943" i="3"/>
  <c r="E944" i="3"/>
  <c r="E946" i="3"/>
  <c r="E947" i="3"/>
  <c r="E948" i="3"/>
  <c r="E950" i="3"/>
  <c r="E951" i="3"/>
  <c r="E952" i="3"/>
  <c r="E954" i="3"/>
  <c r="E955" i="3"/>
  <c r="E956" i="3"/>
  <c r="E958" i="3"/>
  <c r="E960" i="3"/>
  <c r="E961" i="3"/>
  <c r="E963" i="3"/>
  <c r="E964" i="3"/>
  <c r="E965" i="3"/>
  <c r="E967" i="3"/>
  <c r="E968" i="3"/>
  <c r="E969" i="3"/>
  <c r="E971" i="3"/>
  <c r="E972" i="3"/>
  <c r="E974" i="3"/>
  <c r="E975" i="3"/>
  <c r="E977" i="3"/>
  <c r="E978" i="3"/>
  <c r="E980" i="3"/>
  <c r="E981" i="3"/>
  <c r="E982" i="3"/>
  <c r="E983" i="3"/>
  <c r="E984" i="3"/>
  <c r="E985" i="3"/>
  <c r="E987" i="3"/>
  <c r="E988" i="3"/>
  <c r="E990" i="3"/>
  <c r="E991" i="3"/>
  <c r="E993" i="3"/>
  <c r="E994" i="3"/>
  <c r="E995" i="3"/>
  <c r="E996" i="3"/>
  <c r="E998" i="3"/>
  <c r="E999" i="3"/>
  <c r="E1000" i="3"/>
  <c r="E1002" i="3"/>
  <c r="E1003" i="3"/>
  <c r="E1004" i="3"/>
  <c r="E1006" i="3"/>
  <c r="E1007" i="3"/>
  <c r="E1008" i="3"/>
  <c r="E1010" i="3"/>
  <c r="E1011" i="3"/>
  <c r="E1012" i="3"/>
  <c r="E1014" i="3"/>
  <c r="E1015" i="3"/>
  <c r="E1017" i="3"/>
  <c r="E1019" i="3"/>
  <c r="E1020" i="3"/>
  <c r="E1021" i="3"/>
  <c r="E1023" i="3"/>
  <c r="E1024" i="3"/>
  <c r="E1026" i="3"/>
  <c r="E1027" i="3"/>
  <c r="E1028" i="3"/>
  <c r="E1029" i="3"/>
  <c r="E1030" i="3"/>
  <c r="E1032" i="3"/>
  <c r="E1033" i="3"/>
  <c r="E1034" i="3"/>
  <c r="E1035" i="3"/>
  <c r="E1036" i="3"/>
  <c r="E1038" i="3"/>
  <c r="E1040" i="3"/>
  <c r="E1042" i="3"/>
  <c r="E1043" i="3"/>
  <c r="E1044" i="3"/>
  <c r="E1046" i="3"/>
  <c r="E1047" i="3"/>
  <c r="E1048" i="3"/>
  <c r="E1049" i="3"/>
  <c r="E1051" i="3"/>
  <c r="E1053" i="3"/>
  <c r="E1054" i="3"/>
  <c r="E1056" i="3"/>
  <c r="E1057" i="3"/>
  <c r="E1058" i="3"/>
  <c r="E1059" i="3"/>
  <c r="E1060" i="3"/>
  <c r="E1061" i="3"/>
  <c r="E1063" i="3"/>
  <c r="E1064" i="3"/>
  <c r="E1065" i="3"/>
  <c r="E1066" i="3"/>
  <c r="E1067" i="3"/>
  <c r="E1068" i="3"/>
  <c r="E1070" i="3"/>
  <c r="E1071" i="3"/>
  <c r="E1072" i="3"/>
  <c r="E1074" i="3"/>
  <c r="E1075" i="3"/>
  <c r="E1080" i="3"/>
  <c r="E1081" i="3"/>
  <c r="E1083" i="3"/>
  <c r="E1085" i="3"/>
  <c r="E1087" i="3"/>
  <c r="E1089" i="3"/>
  <c r="E1091" i="3"/>
  <c r="E1092" i="3"/>
  <c r="E1093" i="3"/>
  <c r="E1095" i="3"/>
  <c r="E1096" i="3"/>
  <c r="E1098" i="3"/>
  <c r="E1099" i="3"/>
  <c r="E1100" i="3"/>
  <c r="E1101" i="3"/>
  <c r="E1103" i="3"/>
  <c r="E1105" i="3"/>
  <c r="E1107" i="3"/>
  <c r="E1108" i="3"/>
  <c r="E1109" i="3"/>
  <c r="E1110" i="3"/>
  <c r="E1112" i="3"/>
  <c r="E1113" i="3"/>
  <c r="E1114" i="3"/>
  <c r="E1115" i="3"/>
  <c r="E1117" i="3"/>
  <c r="E1119" i="3"/>
  <c r="E1120" i="3"/>
  <c r="E1121" i="3"/>
  <c r="E1123" i="3"/>
  <c r="E1124" i="3"/>
  <c r="E1125" i="3"/>
  <c r="E1127" i="3"/>
  <c r="E1128" i="3"/>
  <c r="E1130" i="3"/>
  <c r="E1131" i="3"/>
  <c r="E1133" i="3"/>
  <c r="E1134" i="3"/>
  <c r="E1135" i="3"/>
  <c r="E1137" i="3"/>
  <c r="E1139" i="3"/>
  <c r="E1140" i="3"/>
  <c r="E1142" i="3"/>
  <c r="E1143" i="3"/>
  <c r="E1144" i="3"/>
  <c r="E1146" i="3"/>
  <c r="E1147" i="3"/>
  <c r="E1149" i="3"/>
  <c r="E1150" i="3"/>
  <c r="E1151" i="3"/>
  <c r="E1152" i="3"/>
  <c r="E1154" i="3"/>
  <c r="E1155" i="3"/>
  <c r="E1156" i="3"/>
  <c r="E1158" i="3"/>
  <c r="E1159" i="3"/>
  <c r="E1160" i="3"/>
  <c r="E1161" i="3"/>
  <c r="E1163" i="3"/>
  <c r="E1165" i="3"/>
  <c r="E1166" i="3"/>
  <c r="E1168" i="3"/>
  <c r="E1169" i="3"/>
  <c r="E1171" i="3"/>
  <c r="E1172" i="3"/>
  <c r="E1173" i="3"/>
  <c r="E1174" i="3"/>
  <c r="E1175" i="3"/>
  <c r="E1176" i="3"/>
  <c r="E1177" i="3"/>
  <c r="E1179" i="3"/>
  <c r="E1180" i="3"/>
  <c r="E1181" i="3"/>
  <c r="E1183" i="3"/>
  <c r="E1184" i="3"/>
  <c r="E1185" i="3"/>
  <c r="E1187" i="3"/>
  <c r="E1188" i="3"/>
  <c r="E1189" i="3"/>
  <c r="E1191" i="3"/>
  <c r="E1192" i="3"/>
  <c r="E1193" i="3"/>
  <c r="E1194" i="3"/>
  <c r="E1196" i="3"/>
  <c r="E1197" i="3"/>
  <c r="E1199" i="3"/>
  <c r="E1201" i="3"/>
  <c r="E1202" i="3"/>
  <c r="E1203" i="3"/>
  <c r="E1205" i="3"/>
  <c r="E1206" i="3"/>
  <c r="E1207" i="3"/>
  <c r="E1209" i="3"/>
  <c r="E1211" i="3"/>
  <c r="E1212" i="3"/>
  <c r="E1214" i="3"/>
  <c r="E1216" i="3"/>
  <c r="E1217" i="3"/>
  <c r="E1218" i="3"/>
  <c r="E1220" i="3"/>
  <c r="E1221" i="3"/>
  <c r="E1222" i="3"/>
  <c r="E1223" i="3"/>
  <c r="E1224" i="3"/>
  <c r="E1225" i="3"/>
  <c r="E1227" i="3"/>
  <c r="E1228" i="3"/>
  <c r="E1229" i="3"/>
  <c r="E1231" i="3"/>
  <c r="E1232" i="3"/>
  <c r="E1234" i="3"/>
  <c r="E1235" i="3"/>
  <c r="E1236" i="3"/>
  <c r="E1237" i="3"/>
  <c r="E1239" i="3"/>
  <c r="E1240" i="3"/>
  <c r="E1241" i="3"/>
  <c r="E1242" i="3"/>
  <c r="E1244" i="3"/>
  <c r="E1245" i="3"/>
  <c r="E1246" i="3"/>
  <c r="E1248" i="3"/>
  <c r="E1249" i="3"/>
  <c r="E1250" i="3"/>
  <c r="E1252" i="3"/>
  <c r="E1253" i="3"/>
  <c r="E1254" i="3"/>
  <c r="E1255" i="3"/>
  <c r="E1256" i="3"/>
  <c r="E1258" i="3"/>
  <c r="E1259" i="3"/>
  <c r="E1260" i="3"/>
  <c r="E1261" i="3"/>
  <c r="E1263" i="3"/>
  <c r="E1264" i="3"/>
  <c r="E1266" i="3"/>
  <c r="E1267" i="3"/>
  <c r="E1268" i="3"/>
  <c r="E1269" i="3"/>
  <c r="E1270" i="3"/>
  <c r="E1272" i="3"/>
  <c r="E1274" i="3"/>
  <c r="E1276" i="3"/>
  <c r="E1278" i="3"/>
  <c r="E1279" i="3"/>
  <c r="E1281" i="3"/>
  <c r="E1282" i="3"/>
  <c r="E1284" i="3"/>
  <c r="E1285" i="3"/>
  <c r="E1286" i="3"/>
  <c r="E1288" i="3"/>
  <c r="E1290" i="3"/>
  <c r="E1291" i="3"/>
  <c r="E1293" i="3"/>
  <c r="E1294" i="3"/>
  <c r="E1295" i="3"/>
  <c r="E1297" i="3"/>
  <c r="E1298" i="3"/>
  <c r="E1300" i="3"/>
  <c r="E1301" i="3"/>
  <c r="E1302" i="3"/>
  <c r="E1303" i="3"/>
  <c r="E1305" i="3"/>
  <c r="E1307" i="3"/>
  <c r="E1308" i="3"/>
  <c r="E1309" i="3"/>
  <c r="E1311" i="3"/>
  <c r="E1312" i="3"/>
  <c r="E1313" i="3"/>
  <c r="E1315" i="3"/>
  <c r="E1316" i="3"/>
  <c r="E1317" i="3"/>
  <c r="E1318" i="3"/>
  <c r="E1320" i="3"/>
  <c r="E1322" i="3"/>
  <c r="E1323" i="3"/>
  <c r="E1325" i="3"/>
  <c r="E1326" i="3"/>
  <c r="E1327" i="3"/>
  <c r="E1329" i="3"/>
  <c r="E1331" i="3"/>
  <c r="E1332" i="3"/>
  <c r="E1333" i="3"/>
  <c r="E1335" i="3"/>
  <c r="E1336" i="3"/>
  <c r="E1338" i="3"/>
  <c r="E1339" i="3"/>
  <c r="E1341" i="3"/>
  <c r="E1343" i="3"/>
  <c r="E1344" i="3"/>
  <c r="E1345" i="3"/>
  <c r="E1347" i="3"/>
  <c r="E1348" i="3"/>
  <c r="E1349" i="3"/>
  <c r="E1350" i="3"/>
  <c r="E1352" i="3"/>
  <c r="E1353" i="3"/>
  <c r="E1355" i="3"/>
  <c r="E1356" i="3"/>
  <c r="E1358" i="3"/>
  <c r="E1359" i="3"/>
  <c r="E1360" i="3"/>
  <c r="E1362" i="3"/>
  <c r="E1363" i="3"/>
  <c r="E1365" i="3"/>
  <c r="E1366" i="3"/>
  <c r="E1367" i="3"/>
  <c r="E1369" i="3"/>
  <c r="E1370" i="3"/>
  <c r="E1372" i="3"/>
  <c r="E1373" i="3"/>
  <c r="E1374" i="3"/>
  <c r="E1375" i="3"/>
  <c r="E1376" i="3"/>
  <c r="E1377" i="3"/>
  <c r="E1379" i="3"/>
  <c r="E1380" i="3"/>
  <c r="E1381" i="3"/>
  <c r="E1382" i="3"/>
  <c r="E1383" i="3"/>
  <c r="E1384" i="3"/>
  <c r="E1385" i="3"/>
  <c r="E1387" i="3"/>
  <c r="E1388" i="3"/>
  <c r="E1389" i="3"/>
  <c r="E1390" i="3"/>
  <c r="E1391" i="3"/>
  <c r="E1392" i="3"/>
  <c r="E1394" i="3"/>
  <c r="E1395" i="3"/>
  <c r="E1396" i="3"/>
  <c r="E1397" i="3"/>
  <c r="E1399" i="3"/>
  <c r="E1400" i="3"/>
  <c r="E1401" i="3"/>
  <c r="E1403" i="3"/>
  <c r="E1404" i="3"/>
  <c r="E1405" i="3"/>
  <c r="E1407" i="3"/>
  <c r="E1409" i="3"/>
  <c r="E1410" i="3"/>
  <c r="E1412" i="3"/>
  <c r="E1413" i="3"/>
  <c r="E1414" i="3"/>
  <c r="E1415" i="3"/>
  <c r="E1416" i="3"/>
  <c r="E1417" i="3"/>
  <c r="E1419" i="3"/>
  <c r="E1420" i="3"/>
  <c r="E1421" i="3"/>
  <c r="E1423" i="3"/>
  <c r="E1424" i="3"/>
  <c r="E1426" i="3"/>
  <c r="E1427" i="3"/>
  <c r="E1428" i="3"/>
  <c r="E1429" i="3"/>
  <c r="E1431" i="3"/>
  <c r="E1432" i="3"/>
  <c r="E1434" i="3"/>
  <c r="E1435" i="3"/>
  <c r="E1436" i="3"/>
  <c r="E1438" i="3"/>
  <c r="E1439" i="3"/>
  <c r="E1440" i="3"/>
  <c r="E1441" i="3"/>
  <c r="E1443" i="3"/>
  <c r="E1444" i="3"/>
  <c r="E1445" i="3"/>
  <c r="E1447" i="3"/>
  <c r="E1448" i="3"/>
  <c r="E1450" i="3"/>
  <c r="E1451" i="3"/>
  <c r="E1453" i="3"/>
  <c r="E1454" i="3"/>
  <c r="E1455" i="3"/>
  <c r="E1456" i="3"/>
  <c r="E1457" i="3"/>
  <c r="E1459" i="3"/>
  <c r="E1460" i="3"/>
  <c r="E1462" i="3"/>
  <c r="E1463" i="3"/>
  <c r="E1465" i="3"/>
  <c r="E1466" i="3"/>
  <c r="E1467" i="3"/>
  <c r="E1469" i="3"/>
  <c r="E1470" i="3"/>
  <c r="E1472" i="3"/>
  <c r="E1473" i="3"/>
  <c r="E1475" i="3"/>
  <c r="E1477" i="3"/>
  <c r="E1478" i="3"/>
  <c r="E1479" i="3"/>
  <c r="E1480" i="3"/>
  <c r="E1482" i="3"/>
  <c r="E1483" i="3"/>
  <c r="E1484" i="3"/>
  <c r="E1486" i="3"/>
  <c r="E1487" i="3"/>
  <c r="E1489" i="3"/>
  <c r="E1490" i="3"/>
  <c r="E1491" i="3"/>
  <c r="E1493" i="3"/>
  <c r="E1494" i="3"/>
  <c r="E1495" i="3"/>
  <c r="E1496" i="3"/>
  <c r="E1497" i="3"/>
  <c r="E1498" i="3"/>
  <c r="E1500" i="3"/>
  <c r="E1501" i="3"/>
  <c r="E1502" i="3"/>
  <c r="E1503" i="3"/>
  <c r="E1504" i="3"/>
  <c r="E1505" i="3"/>
  <c r="E1507" i="3"/>
  <c r="E1508" i="3"/>
  <c r="E1509" i="3"/>
  <c r="E1510" i="3"/>
  <c r="E1511" i="3"/>
  <c r="E1512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C27" i="2"/>
  <c r="C30" i="2"/>
  <c r="C29" i="2"/>
  <c r="C25" i="2"/>
  <c r="G40" i="2" s="1"/>
  <c r="B35" i="2"/>
  <c r="B31" i="2"/>
  <c r="B26" i="2"/>
  <c r="B34" i="2" l="1"/>
  <c r="B36" i="2"/>
  <c r="C26" i="2"/>
  <c r="B3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Nicolás Rodríguez Pérez</author>
  </authors>
  <commentList>
    <comment ref="C18" authorId="0" shapeId="0" xr:uid="{AADF75B0-31DF-A247-93CF-027192651D16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Square-root-of-time scaling: σ_T = σ_1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√T</t>
        </r>
      </text>
    </comment>
    <comment ref="B20" authorId="0" shapeId="0" xr:uid="{B9AE16B0-9DF8-BF41-BA23-6CCB1C07C090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=NORM.S.INV(1-0.95) = -1.6449. The 5th percentile of the standard normal distribution.</t>
        </r>
      </text>
    </comment>
    <comment ref="B21" authorId="0" shapeId="0" xr:uid="{8A036268-1173-2A46-BE35-B1BDAB9DCFFE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Parametric (closed-form) VaR = μ·T + Z·σ·√T. Shown for comparison with MC result.</t>
        </r>
      </text>
    </comment>
    <comment ref="F24" authorId="0" shapeId="0" xr:uid="{E9ECF262-4898-9A4F-BEFF-C636EA539E52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Method-of-moments fit: for a Student's t, excess kurtosis = 6/(ν-4), so ν = 6/excess_kurtosis + 4. Floored at 5 to keep variance finite.</t>
        </r>
      </text>
    </comment>
    <comment ref="F26" authorId="0" shapeId="0" xr:uid="{6DA423AF-83D1-4E4D-8881-A37850D862E0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A raw t-variable has variance ν/(ν-2). Dividing the critical value by this factor standardizes it to unit variance so it can be scaled by the historical sigma.</t>
        </r>
      </text>
    </comment>
    <comment ref="F27" authorId="0" shapeId="0" xr:uid="{37BD4D73-FD3B-5040-811C-19D1ABD548CB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Parametric t VaR = mu_T + (t_crit / scale) * sigma_T. Standardized t-quantile scaled to historical 21-day mean and sigma.</t>
        </r>
      </text>
    </comment>
    <comment ref="F30" authorId="0" shapeId="0" xr:uid="{E089656D-62EF-654B-829D-24D56905D369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The fat-tail effect of the t-distribution is most visible deep in the tail (1%), where it produces a more severe loss than the normal.</t>
        </r>
      </text>
    </comment>
    <comment ref="F35" authorId="0" shapeId="0" xr:uid="{E2A4C5A0-6D88-D04D-B218-26690E30595C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Actual empirical 5th percentile of the 1,257 observed daily log-returns — no distribution assumed.</t>
        </r>
      </text>
    </comment>
    <comment ref="F36" authorId="0" shapeId="0" xr:uid="{D94BFC10-E034-B544-AEC3-BDE1727974FE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1-day historical percentile scaled to 21 days by square-root-of-time, consistent with the parametric scaling used elsewhere.</t>
        </r>
      </text>
    </comment>
    <comment ref="A91" authorId="0" shapeId="0" xr:uid="{C94DC239-13DD-5B41-B821-F392243B4FCE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Pearson correlation of date-matched daily log-returns. Array form excludes the 56 dates with no ORCL match.</t>
        </r>
      </text>
    </comment>
    <comment ref="A94" authorId="0" shapeId="0" xr:uid="{52AD7E24-9B73-234A-8624-2012B2C000C8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Position value x sigma_21 x |Z| (95% normal). Standalone = ignores diversification.</t>
        </r>
      </text>
    </comment>
    <comment ref="A97" authorId="0" shapeId="0" xr:uid="{D6BE4F2D-5AB7-2E4D-BD7D-3DD328B3E57D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Two-asset dollar volatility: sqrt(V1^2*s1^2 + V2^2*s2^2 + 2*V1*V2*s1*s2*rho), where V=position value, s=21-day sigma.</t>
        </r>
      </text>
    </comment>
    <comment ref="A98" authorId="0" shapeId="0" xr:uid="{2724B456-5B1C-984E-8EFE-F8535E5771F1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Diversified portfolio VaR = portfolio dollar sigma x |Z|. Lower than the sum of standalone VaRs because rho &lt; 1.</t>
        </r>
      </text>
    </comment>
    <comment ref="A99" authorId="0" shapeId="0" xr:uid="{026DFCB6-736E-474D-8C61-34309DF28D17}">
      <text>
        <r>
          <rPr>
            <b/>
            <sz val="10"/>
            <color rgb="FF000000"/>
            <rFont val="Tahoma"/>
            <family val="2"/>
          </rPr>
          <t>Nicolás Rodríguez Pérez:</t>
        </r>
        <r>
          <rPr>
            <sz val="10"/>
            <color rgb="FF000000"/>
            <rFont val="Tahoma"/>
            <family val="2"/>
          </rPr>
          <t xml:space="preserve">
How much correlation below 1 reduces VaR: sum of standalone VaRs minus diversified portfolio VaR.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<sst xmlns="http://schemas.openxmlformats.org/spreadsheetml/2006/main" count="177" uniqueCount="134">
  <si>
    <t>Date</t>
  </si>
  <si>
    <t>Open</t>
  </si>
  <si>
    <t>High</t>
  </si>
  <si>
    <t>Low</t>
  </si>
  <si>
    <t xml:space="preserve">Close </t>
  </si>
  <si>
    <t>Adj Close</t>
  </si>
  <si>
    <t>Volume</t>
  </si>
  <si>
    <t>PALANTIR TECHNOLOGIES (PLTR)</t>
  </si>
  <si>
    <t>1. INPUT PARAMETERS</t>
  </si>
  <si>
    <t>Ticker</t>
  </si>
  <si>
    <t>PLTR</t>
  </si>
  <si>
    <t>Latest Closing Price ($)</t>
  </si>
  <si>
    <t>Confidence Level</t>
  </si>
  <si>
    <t>Number of Simulations</t>
  </si>
  <si>
    <t>2. HISTORICAL RETURN STATISTICS</t>
  </si>
  <si>
    <t>Parameter</t>
  </si>
  <si>
    <t>Mean Return (μ)</t>
  </si>
  <si>
    <t>Std Dev of Returns (σ)</t>
  </si>
  <si>
    <t>Variance (σ²)</t>
  </si>
  <si>
    <t>Metric</t>
  </si>
  <si>
    <t>Value at Risk (VaR) — 95%</t>
  </si>
  <si>
    <t>CVaR / Expected Shortfall — 95%</t>
  </si>
  <si>
    <t>Mean Simulated Return</t>
  </si>
  <si>
    <t>INTERPRETATION</t>
  </si>
  <si>
    <t>4. SIMULATED RETURN DISTRIBUTION  (10,000 Scenarios)</t>
  </si>
  <si>
    <t>5. METHODOLOGY NOTES</t>
  </si>
  <si>
    <t>Return Model:</t>
  </si>
  <si>
    <t>Daily log-returns computed as ln(P_t / P_{t-1}) using Adj Close prices</t>
  </si>
  <si>
    <t>Distribution:</t>
  </si>
  <si>
    <t>Normal distribution fitted to historical μ and σ (parametric MC)</t>
  </si>
  <si>
    <t>Simulation:</t>
  </si>
  <si>
    <t>10,000 i.i.d. draws from N(μ, σ²); 1-day horizon (seed = 42 for reproducibility)</t>
  </si>
  <si>
    <t>VaR:</t>
  </si>
  <si>
    <t>5th percentile of simulated return distribution (loss exceeds VaR with 5% probability)</t>
  </si>
  <si>
    <t>CVaR:</t>
  </si>
  <si>
    <t>Mean of simulated returns below the VaR threshold (expected loss in the tail)</t>
  </si>
  <si>
    <t>Jun 2022 – Jun 2026</t>
  </si>
  <si>
    <t>Data Window</t>
  </si>
  <si>
    <t>Historical Observations (n)</t>
  </si>
  <si>
    <t>Holding Period (Trading Days)</t>
  </si>
  <si>
    <t>Random Seed</t>
  </si>
  <si>
    <t>1-Day (Log-Return)</t>
  </si>
  <si>
    <t>21-Day Scaled</t>
  </si>
  <si>
    <t>Annualized (×252)</t>
  </si>
  <si>
    <t>Z-Score (95% VaR cutoff)</t>
  </si>
  <si>
    <t>Parametric VaR (μ + Zσ)</t>
  </si>
  <si>
    <t>Sim #</t>
  </si>
  <si>
    <t>Log-Return (21-Day)</t>
  </si>
  <si>
    <t>Simple Return (%)</t>
  </si>
  <si>
    <t>P&amp;L per Share ($)</t>
  </si>
  <si>
    <t>In Loss Tail? (&lt; VaR)</t>
  </si>
  <si>
    <t>Log-Return</t>
  </si>
  <si>
    <t>$ P&amp;L per Share</t>
  </si>
  <si>
    <t>Formula Used</t>
  </si>
  <si>
    <t>=PERCENTILE(Simulations!B, 5%)</t>
  </si>
  <si>
    <t>=AVERAGEIF(B_sims, "≤ VaR")</t>
  </si>
  <si>
    <t>=AVERAGE(Simulations!B)</t>
  </si>
  <si>
    <t>Std Dev of Simulated Returns</t>
  </si>
  <si>
    <t>=STDEV(Simulations!B)</t>
  </si>
  <si>
    <t>Best Return (99th Pctile)</t>
  </si>
  <si>
    <t>=PERCENTILE(Simulations!B, 99%)</t>
  </si>
  <si>
    <t>Worst Return (1st Pctile)</t>
  </si>
  <si>
    <t>=PERCENTILE(Simulations!B, 1%)</t>
  </si>
  <si>
    <t>PLTR Floor Price (VaR scenario)</t>
  </si>
  <si>
    <t>=LatestPrice × exp(VaR%)</t>
  </si>
  <si>
    <t>With 95% confidence, the maximum 21-day loss per PLTR share will NOT exceed:</t>
  </si>
  <si>
    <t>Expressed as a return:</t>
  </si>
  <si>
    <t>Worst-case floor price (VaR scenario):</t>
  </si>
  <si>
    <t>There is a 5% probability that loss EXCEEDS the VaR. In those tail scenarios, the average loss (CVaR) is:</t>
  </si>
  <si>
    <t>4. SIMULATED RETURN DISTRIBUTION  (10,000 Scenarios — 21-Day Log-Return)</t>
  </si>
  <si>
    <t>Return Bin (Midpoint)</t>
  </si>
  <si>
    <t># Scenarios</t>
  </si>
  <si>
    <r>
      <t>0.5</t>
    </r>
    <r>
      <rPr>
        <sz val="14"/>
        <color rgb="FFE3E3E3"/>
        <rFont val="Arial"/>
        <family val="2"/>
      </rPr>
      <t> Dividend </t>
    </r>
  </si>
  <si>
    <r>
      <t>0.4</t>
    </r>
    <r>
      <rPr>
        <sz val="14"/>
        <color rgb="FFE3E3E3"/>
        <rFont val="Arial"/>
        <family val="2"/>
      </rPr>
      <t> Dividend </t>
    </r>
  </si>
  <si>
    <r>
      <t>0.32</t>
    </r>
    <r>
      <rPr>
        <sz val="14"/>
        <color rgb="FFE3E3E3"/>
        <rFont val="Arial"/>
        <family val="2"/>
      </rPr>
      <t> Dividend </t>
    </r>
  </si>
  <si>
    <t>Daily Log-Return</t>
  </si>
  <si>
    <t>2b. TAIL-RISK DIAGNOSTICS (Fat Tails)</t>
  </si>
  <si>
    <t>Diagnostic</t>
  </si>
  <si>
    <t>Value</t>
  </si>
  <si>
    <t>Skewness</t>
  </si>
  <si>
    <t>Excess Kurtosis (Excel KURT)</t>
  </si>
  <si>
    <t>Total Kurtosis (=3 if normal)</t>
  </si>
  <si>
    <t>Fat tails vs. Normal?</t>
  </si>
  <si>
    <t>2c. STUDENT'S t-VaR (Fat-Tailed)</t>
  </si>
  <si>
    <t>Implied Deg. of Freedom (ν)</t>
  </si>
  <si>
    <t>t critical value @ 5% (ν)</t>
  </si>
  <si>
    <t>Std. scale factor √(ν/(ν-2))</t>
  </si>
  <si>
    <t>t-VaR (21-Day Log-Return)</t>
  </si>
  <si>
    <t>t-VaR ($ P&amp;L per Share)</t>
  </si>
  <si>
    <t>vs. Normal Parametric VaR ($)</t>
  </si>
  <si>
    <t>t-VaR @ 99% (1% tail, log-ret)</t>
  </si>
  <si>
    <t>Normal VaR @ 99% (log-ret)</t>
  </si>
  <si>
    <t>2d. HISTORICAL SIMULATION VaR</t>
  </si>
  <si>
    <t>Hist. 5th Pctile (1-Day)</t>
  </si>
  <si>
    <t>Hist. VaR (21-Day, √T scaled)</t>
  </si>
  <si>
    <t>Hist. VaR ($ P&amp;L per Share)</t>
  </si>
  <si>
    <t>VaR METHOD COMPARISON ($/share, 21-Day)</t>
  </si>
  <si>
    <t>Monte Carlo (Normal)</t>
  </si>
  <si>
    <t>Parametric (Normal)</t>
  </si>
  <si>
    <t>Parametric (Student's t)</t>
  </si>
  <si>
    <t>Historical Simulation</t>
  </si>
  <si>
    <t>ORCL Ret (date-matched)</t>
  </si>
  <si>
    <t>6. TWO-STOCK PORTFOLIO VaR  (PLTR + ORCL, with Correlation)</t>
  </si>
  <si>
    <t>Inputs</t>
  </si>
  <si>
    <t>ORCL</t>
  </si>
  <si>
    <t>Portfolio</t>
  </si>
  <si>
    <t>Shares Held</t>
  </si>
  <si>
    <t>Latest Price ($)</t>
  </si>
  <si>
    <t>Position Value ($)</t>
  </si>
  <si>
    <t>Portfolio Weight</t>
  </si>
  <si>
    <t>Return Statistics (date-matched daily log-returns)</t>
  </si>
  <si>
    <t>Matched Observations</t>
  </si>
  <si>
    <t>Mean Daily Return (μ)</t>
  </si>
  <si>
    <t>Std Dev Daily (σ, 1-Day)</t>
  </si>
  <si>
    <t>Std Dev 21-Day (σ√T)</t>
  </si>
  <si>
    <t>Correlation ρ (PLTR, ORCL)</t>
  </si>
  <si>
    <t>Portfolio VaR (95%, 21-Day)</t>
  </si>
  <si>
    <t>Note</t>
  </si>
  <si>
    <t>PLTR standalone VaR ($)</t>
  </si>
  <si>
    <t>100 sh x price x σ₂₁ x 1.645</t>
  </si>
  <si>
    <t>ORCL standalone VaR ($)</t>
  </si>
  <si>
    <t>Sum of Standalone VaRs ($)</t>
  </si>
  <si>
    <t>Undiversified (ρ = 1 assumption)</t>
  </si>
  <si>
    <t>Portfolio σ ($, 21-Day)</t>
  </si>
  <si>
    <t>Includes covariance term (2·V₁V₂σ₁σ₂ρ)</t>
  </si>
  <si>
    <t>PORTFOLIO VaR ($, diversified)</t>
  </si>
  <si>
    <t>Portfolio σ x 1.645</t>
  </si>
  <si>
    <t>Diversification Benefit ($)</t>
  </si>
  <si>
    <t>VaR Threshold (marker)</t>
  </si>
  <si>
    <t>Fat Tails:</t>
  </si>
  <si>
    <t xml:space="preserve">3. MONTE CARLO VaR RESULTS  </t>
  </si>
  <si>
    <t>Monte Carlo Value at Risk (VaR)</t>
  </si>
  <si>
    <t>Holding Period  |  10,000 Simulations  |  Log-Normal Returns  |  Full Dataset Jun 2022 – Jun 2026</t>
  </si>
  <si>
    <t xml:space="preserve"> LOSS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</si>
</sst>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.00"/>
    <numFmt numFmtId="165" formatCode="0.0000%"/>
    <numFmt numFmtId="166" formatCode="&quot;($&quot;0.00&quot;)&quot;"/>
    <numFmt numFmtId="167" formatCode="0.000000%"/>
    <numFmt numFmtId="168" formatCode="0.0000"/>
    <numFmt numFmtId="173" formatCode="0.000"/>
    <numFmt numFmtId="174" formatCode="0.0"/>
    <numFmt numFmtId="175" formatCode="&quot;$&quot;#,##0"/>
    <numFmt numFmtId="176" formatCode="0.0%"/>
    <numFmt numFmtId="178" formatCode="&quot;($&quot;#,##0&quot;)&quot;"/>
  </numFmts>
  <fonts count="3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E3E3E3"/>
      <name val="Arial"/>
      <family val="2"/>
    </font>
    <font>
      <sz val="12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2"/>
      <color rgb="FF595959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b/>
      <i/>
      <sz val="12"/>
      <color rgb="FF2E75B6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rgb="FFE3E3E3"/>
      <name val="Arial"/>
      <family val="2"/>
    </font>
    <font>
      <sz val="12"/>
      <color rgb="FFFFFFFF"/>
      <name val="Aptos Narrow"/>
      <scheme val="minor"/>
    </font>
    <font>
      <sz val="14"/>
      <color rgb="FF000000"/>
      <name val="Arial"/>
      <family val="2"/>
    </font>
    <font>
      <sz val="11"/>
      <color rgb="FFFFFFFF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C00000"/>
      <name val="Aptos Narrow"/>
      <scheme val="minor"/>
    </font>
    <font>
      <sz val="12"/>
      <color rgb="FF595959"/>
      <name val="Aptos Narrow"/>
      <scheme val="minor"/>
    </font>
    <font>
      <sz val="14"/>
      <color theme="1"/>
      <name val="Arial"/>
      <family val="2"/>
    </font>
    <font>
      <b/>
      <sz val="11"/>
      <color rgb="FFFFFFFF"/>
      <name val="Aptos Narrow"/>
      <scheme val="minor"/>
    </font>
    <font>
      <sz val="12"/>
      <color rgb="FF0000FF"/>
      <name val="Aptos Narrow"/>
      <scheme val="minor"/>
    </font>
    <font>
      <sz val="12"/>
      <color rgb="FF008000"/>
      <name val="Aptos Narrow"/>
      <scheme val="minor"/>
    </font>
    <font>
      <sz val="12"/>
      <color rgb="FF1F3864"/>
      <name val="Aptos Narrow"/>
      <scheme val="minor"/>
    </font>
    <font>
      <sz val="11"/>
      <color rgb="FF595959"/>
      <name val="Aptos Narrow"/>
      <scheme val="minor"/>
    </font>
    <font>
      <sz val="11"/>
      <color rgb="FF008000"/>
      <name val="Aptos Narrow"/>
      <scheme val="minor"/>
    </font>
    <font>
      <b/>
      <sz val="12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28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15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2" fillId="2" borderId="0" xfId="0" applyFont="1" applyFill="1" applyAlignment="1">
      <alignment wrapText="1"/>
    </xf>
    <xf numFmtId="0" fontId="5" fillId="3" borderId="0" xfId="0" applyFont="1" applyFill="1"/>
    <xf numFmtId="0" fontId="0" fillId="3" borderId="0" xfId="0" applyFill="1"/>
    <xf numFmtId="0" fontId="1" fillId="0" borderId="0" xfId="0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9" fontId="6" fillId="0" borderId="0" xfId="0" applyNumberFormat="1" applyFont="1"/>
    <xf numFmtId="3" fontId="6" fillId="0" borderId="0" xfId="0" applyNumberFormat="1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10" fontId="4" fillId="0" borderId="0" xfId="0" applyNumberFormat="1" applyFont="1"/>
    <xf numFmtId="0" fontId="11" fillId="0" borderId="0" xfId="0" applyFont="1"/>
    <xf numFmtId="165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2" fillId="5" borderId="0" xfId="0" applyFont="1" applyFill="1"/>
    <xf numFmtId="0" fontId="0" fillId="5" borderId="0" xfId="0" applyFill="1"/>
    <xf numFmtId="0" fontId="1" fillId="5" borderId="0" xfId="0" applyFont="1" applyFill="1"/>
    <xf numFmtId="0" fontId="13" fillId="5" borderId="0" xfId="0" applyFont="1" applyFill="1"/>
    <xf numFmtId="10" fontId="0" fillId="6" borderId="0" xfId="0" applyNumberFormat="1" applyFill="1" applyAlignment="1">
      <alignment horizontal="center"/>
    </xf>
    <xf numFmtId="3" fontId="0" fillId="6" borderId="0" xfId="0" applyNumberFormat="1" applyFill="1" applyAlignment="1">
      <alignment horizontal="center"/>
    </xf>
    <xf numFmtId="0" fontId="11" fillId="6" borderId="0" xfId="0" applyFont="1" applyFill="1"/>
    <xf numFmtId="164" fontId="6" fillId="0" borderId="0" xfId="0" applyNumberFormat="1" applyFont="1"/>
    <xf numFmtId="165" fontId="6" fillId="0" borderId="0" xfId="0" applyNumberFormat="1" applyFont="1"/>
    <xf numFmtId="10" fontId="11" fillId="0" borderId="0" xfId="0" applyNumberFormat="1" applyFont="1"/>
    <xf numFmtId="166" fontId="11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10" fontId="0" fillId="7" borderId="0" xfId="0" applyNumberFormat="1" applyFill="1" applyAlignment="1">
      <alignment horizontal="center"/>
    </xf>
    <xf numFmtId="3" fontId="0" fillId="7" borderId="0" xfId="0" applyNumberFormat="1" applyFill="1" applyAlignment="1">
      <alignment horizontal="center"/>
    </xf>
    <xf numFmtId="0" fontId="4" fillId="7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165" fontId="4" fillId="0" borderId="0" xfId="0" applyNumberFormat="1" applyFont="1"/>
    <xf numFmtId="167" fontId="4" fillId="0" borderId="0" xfId="0" applyNumberFormat="1" applyFont="1"/>
    <xf numFmtId="168" fontId="17" fillId="0" borderId="0" xfId="0" applyNumberFormat="1" applyFont="1"/>
    <xf numFmtId="166" fontId="4" fillId="0" borderId="0" xfId="0" applyNumberFormat="1" applyFont="1"/>
    <xf numFmtId="0" fontId="8" fillId="3" borderId="0" xfId="0" applyFont="1" applyFill="1"/>
    <xf numFmtId="0" fontId="9" fillId="0" borderId="0" xfId="0" quotePrefix="1" applyFont="1"/>
    <xf numFmtId="164" fontId="11" fillId="0" borderId="0" xfId="0" applyNumberFormat="1" applyFont="1"/>
    <xf numFmtId="166" fontId="11" fillId="5" borderId="0" xfId="0" applyNumberFormat="1" applyFont="1" applyFill="1"/>
    <xf numFmtId="10" fontId="11" fillId="5" borderId="0" xfId="0" applyNumberFormat="1" applyFont="1" applyFill="1"/>
    <xf numFmtId="164" fontId="11" fillId="5" borderId="0" xfId="0" applyNumberFormat="1" applyFont="1" applyFill="1"/>
    <xf numFmtId="0" fontId="5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0" fontId="1" fillId="4" borderId="0" xfId="0" applyNumberFormat="1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0" fillId="7" borderId="0" xfId="0" applyFill="1"/>
    <xf numFmtId="0" fontId="20" fillId="0" borderId="0" xfId="0" applyFont="1"/>
    <xf numFmtId="0" fontId="21" fillId="8" borderId="0" xfId="0" applyFont="1" applyFill="1" applyAlignment="1">
      <alignment wrapText="1"/>
    </xf>
    <xf numFmtId="165" fontId="22" fillId="0" borderId="0" xfId="0" applyNumberFormat="1" applyFont="1"/>
    <xf numFmtId="0" fontId="23" fillId="3" borderId="0" xfId="0" applyFont="1" applyFill="1"/>
    <xf numFmtId="0" fontId="24" fillId="4" borderId="0" xfId="0" applyFont="1" applyFill="1" applyAlignment="1">
      <alignment horizontal="center"/>
    </xf>
    <xf numFmtId="0" fontId="25" fillId="0" borderId="0" xfId="0" applyFont="1"/>
    <xf numFmtId="173" fontId="25" fillId="0" borderId="0" xfId="0" applyNumberFormat="1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5" fillId="4" borderId="0" xfId="0" applyFont="1" applyFill="1"/>
    <xf numFmtId="0" fontId="25" fillId="4" borderId="0" xfId="0" applyFont="1" applyFill="1" applyAlignment="1">
      <alignment horizontal="center"/>
    </xf>
    <xf numFmtId="174" fontId="25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66" fontId="26" fillId="0" borderId="0" xfId="0" applyNumberFormat="1" applyFont="1" applyAlignment="1">
      <alignment horizontal="center"/>
    </xf>
    <xf numFmtId="0" fontId="27" fillId="0" borderId="0" xfId="0" applyFont="1"/>
    <xf numFmtId="166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10" fontId="25" fillId="7" borderId="0" xfId="0" applyNumberFormat="1" applyFont="1" applyFill="1" applyAlignment="1">
      <alignment horizontal="center"/>
    </xf>
    <xf numFmtId="165" fontId="28" fillId="0" borderId="0" xfId="0" applyNumberFormat="1" applyFont="1"/>
    <xf numFmtId="0" fontId="29" fillId="3" borderId="0" xfId="0" applyFont="1" applyFill="1"/>
    <xf numFmtId="3" fontId="30" fillId="0" borderId="0" xfId="0" applyNumberFormat="1" applyFont="1" applyAlignment="1">
      <alignment horizontal="center"/>
    </xf>
    <xf numFmtId="0" fontId="31" fillId="0" borderId="0" xfId="0" applyFont="1"/>
    <xf numFmtId="164" fontId="31" fillId="0" borderId="0" xfId="0" applyNumberFormat="1" applyFont="1" applyAlignment="1">
      <alignment horizontal="center"/>
    </xf>
    <xf numFmtId="175" fontId="25" fillId="0" borderId="0" xfId="0" applyNumberFormat="1" applyFont="1" applyAlignment="1">
      <alignment horizontal="center"/>
    </xf>
    <xf numFmtId="176" fontId="25" fillId="0" borderId="0" xfId="0" applyNumberFormat="1" applyFont="1" applyAlignment="1">
      <alignment horizontal="center"/>
    </xf>
    <xf numFmtId="0" fontId="0" fillId="4" borderId="0" xfId="0" applyFill="1"/>
    <xf numFmtId="3" fontId="25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center"/>
    </xf>
    <xf numFmtId="0" fontId="32" fillId="0" borderId="0" xfId="0" applyFont="1"/>
    <xf numFmtId="173" fontId="32" fillId="0" borderId="0" xfId="0" applyNumberFormat="1" applyFont="1" applyAlignment="1">
      <alignment horizontal="center"/>
    </xf>
    <xf numFmtId="178" fontId="25" fillId="0" borderId="0" xfId="0" applyNumberFormat="1" applyFont="1" applyAlignment="1">
      <alignment horizontal="center"/>
    </xf>
    <xf numFmtId="0" fontId="33" fillId="0" borderId="0" xfId="0" applyFont="1"/>
    <xf numFmtId="178" fontId="26" fillId="0" borderId="0" xfId="0" applyNumberFormat="1" applyFont="1" applyAlignment="1">
      <alignment horizontal="center"/>
    </xf>
    <xf numFmtId="175" fontId="31" fillId="0" borderId="0" xfId="0" applyNumberFormat="1" applyFont="1" applyAlignment="1">
      <alignment horizontal="center"/>
    </xf>
    <xf numFmtId="0" fontId="34" fillId="0" borderId="0" xfId="0" applyFont="1"/>
    <xf numFmtId="0" fontId="3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Monte Carlo Simulated Return Distribution (10,000 Scenarios)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Scenario Count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val>
            <c:numRef>
              <c:f>'Monte Carlo VaR'!$A$40:$A$69</c:f>
              <c:numCache>
                <c:formatCode>0.00%</c:formatCode>
                <c:ptCount val="30"/>
                <c:pt idx="0">
                  <c:v>0</c:v>
                </c:pt>
                <c:pt idx="1">
                  <c:v>-0.54398899999999994</c:v>
                </c:pt>
                <c:pt idx="2">
                  <c:v>-0.50194300000000003</c:v>
                </c:pt>
                <c:pt idx="3">
                  <c:v>-0.459897</c:v>
                </c:pt>
                <c:pt idx="4">
                  <c:v>-0.41785099999999997</c:v>
                </c:pt>
                <c:pt idx="5">
                  <c:v>-0.375805</c:v>
                </c:pt>
                <c:pt idx="6">
                  <c:v>-0.33375899999999997</c:v>
                </c:pt>
                <c:pt idx="7">
                  <c:v>-0.291713</c:v>
                </c:pt>
                <c:pt idx="8">
                  <c:v>-0.249667</c:v>
                </c:pt>
                <c:pt idx="9">
                  <c:v>-0.207622</c:v>
                </c:pt>
                <c:pt idx="10">
                  <c:v>-0.165576</c:v>
                </c:pt>
                <c:pt idx="11">
                  <c:v>-0.12353</c:v>
                </c:pt>
                <c:pt idx="12">
                  <c:v>-8.1484000000000001E-2</c:v>
                </c:pt>
                <c:pt idx="13">
                  <c:v>-3.9438000000000001E-2</c:v>
                </c:pt>
                <c:pt idx="14">
                  <c:v>2.6080000000000001E-3</c:v>
                </c:pt>
                <c:pt idx="15">
                  <c:v>4.4653999999999999E-2</c:v>
                </c:pt>
                <c:pt idx="16">
                  <c:v>8.6699999999999999E-2</c:v>
                </c:pt>
                <c:pt idx="17">
                  <c:v>0.128746</c:v>
                </c:pt>
                <c:pt idx="18">
                  <c:v>0.170792</c:v>
                </c:pt>
                <c:pt idx="19">
                  <c:v>0.212838</c:v>
                </c:pt>
                <c:pt idx="20">
                  <c:v>0.254884</c:v>
                </c:pt>
                <c:pt idx="21">
                  <c:v>0.29693000000000003</c:v>
                </c:pt>
                <c:pt idx="22">
                  <c:v>0.338976</c:v>
                </c:pt>
                <c:pt idx="23">
                  <c:v>0.38102200000000003</c:v>
                </c:pt>
                <c:pt idx="24">
                  <c:v>0.42306700000000003</c:v>
                </c:pt>
                <c:pt idx="25">
                  <c:v>0.465113</c:v>
                </c:pt>
                <c:pt idx="26">
                  <c:v>0.50715900000000003</c:v>
                </c:pt>
                <c:pt idx="27">
                  <c:v>0.54920500000000005</c:v>
                </c:pt>
                <c:pt idx="28">
                  <c:v>0.59125099999999997</c:v>
                </c:pt>
                <c:pt idx="29">
                  <c:v>0.633297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1-6047-BD54-2B449370AFC4}"/>
            </c:ext>
          </c:extLst>
        </c:ser>
        <c:ser>
          <c:idx val="1"/>
          <c:order val="1"/>
          <c:tx>
            <c:strRef>
              <c:f>'Monte Carlo VaR'!$B$39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'Monte Carlo VaR'!$B$40:$B$69</c:f>
              <c:numCache>
                <c:formatCode>#,##0</c:formatCode>
                <c:ptCount val="30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11</c:v>
                </c:pt>
                <c:pt idx="4">
                  <c:v>27</c:v>
                </c:pt>
                <c:pt idx="5">
                  <c:v>53</c:v>
                </c:pt>
                <c:pt idx="6">
                  <c:v>97</c:v>
                </c:pt>
                <c:pt idx="7">
                  <c:v>139</c:v>
                </c:pt>
                <c:pt idx="8">
                  <c:v>216</c:v>
                </c:pt>
                <c:pt idx="9">
                  <c:v>322</c:v>
                </c:pt>
                <c:pt idx="10">
                  <c:v>425</c:v>
                </c:pt>
                <c:pt idx="11">
                  <c:v>622</c:v>
                </c:pt>
                <c:pt idx="12">
                  <c:v>687</c:v>
                </c:pt>
                <c:pt idx="13">
                  <c:v>779</c:v>
                </c:pt>
                <c:pt idx="14">
                  <c:v>872</c:v>
                </c:pt>
                <c:pt idx="15">
                  <c:v>879</c:v>
                </c:pt>
                <c:pt idx="16">
                  <c:v>897</c:v>
                </c:pt>
                <c:pt idx="17">
                  <c:v>815</c:v>
                </c:pt>
                <c:pt idx="18">
                  <c:v>768</c:v>
                </c:pt>
                <c:pt idx="19">
                  <c:v>651</c:v>
                </c:pt>
                <c:pt idx="20">
                  <c:v>519</c:v>
                </c:pt>
                <c:pt idx="21">
                  <c:v>391</c:v>
                </c:pt>
                <c:pt idx="22">
                  <c:v>298</c:v>
                </c:pt>
                <c:pt idx="23">
                  <c:v>180</c:v>
                </c:pt>
                <c:pt idx="24">
                  <c:v>150</c:v>
                </c:pt>
                <c:pt idx="25">
                  <c:v>80</c:v>
                </c:pt>
                <c:pt idx="26">
                  <c:v>53</c:v>
                </c:pt>
                <c:pt idx="27">
                  <c:v>24</c:v>
                </c:pt>
                <c:pt idx="28">
                  <c:v>21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11-6047-BD54-2B449370A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641088"/>
        <c:axId val="1581521024"/>
      </c:barChart>
      <c:catAx>
        <c:axId val="158164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521024"/>
        <c:crosses val="autoZero"/>
        <c:auto val="1"/>
        <c:lblAlgn val="ctr"/>
        <c:lblOffset val="100"/>
        <c:noMultiLvlLbl val="0"/>
      </c:catAx>
      <c:valAx>
        <c:axId val="15815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Scenarios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6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PLTR  Simulated Return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'Monte Carlo VaR'!$B$40</c:f>
              <c:strCache>
                <c:ptCount val="1"/>
                <c:pt idx="0">
                  <c:v># Scenarios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numRef>
              <c:f>'Monte Carlo VaR'!$A$41:$A$70</c:f>
              <c:numCache>
                <c:formatCode>0.00%</c:formatCode>
                <c:ptCount val="30"/>
                <c:pt idx="0">
                  <c:v>-0.54398899999999994</c:v>
                </c:pt>
                <c:pt idx="1">
                  <c:v>-0.50194300000000003</c:v>
                </c:pt>
                <c:pt idx="2">
                  <c:v>-0.459897</c:v>
                </c:pt>
                <c:pt idx="3">
                  <c:v>-0.41785099999999997</c:v>
                </c:pt>
                <c:pt idx="4">
                  <c:v>-0.375805</c:v>
                </c:pt>
                <c:pt idx="5">
                  <c:v>-0.33375899999999997</c:v>
                </c:pt>
                <c:pt idx="6">
                  <c:v>-0.291713</c:v>
                </c:pt>
                <c:pt idx="7">
                  <c:v>-0.249667</c:v>
                </c:pt>
                <c:pt idx="8">
                  <c:v>-0.207622</c:v>
                </c:pt>
                <c:pt idx="9">
                  <c:v>-0.165576</c:v>
                </c:pt>
                <c:pt idx="10">
                  <c:v>-0.12353</c:v>
                </c:pt>
                <c:pt idx="11">
                  <c:v>-8.1484000000000001E-2</c:v>
                </c:pt>
                <c:pt idx="12">
                  <c:v>-3.9438000000000001E-2</c:v>
                </c:pt>
                <c:pt idx="13">
                  <c:v>2.6080000000000001E-3</c:v>
                </c:pt>
                <c:pt idx="14">
                  <c:v>4.4653999999999999E-2</c:v>
                </c:pt>
                <c:pt idx="15">
                  <c:v>8.6699999999999999E-2</c:v>
                </c:pt>
                <c:pt idx="16">
                  <c:v>0.128746</c:v>
                </c:pt>
                <c:pt idx="17">
                  <c:v>0.170792</c:v>
                </c:pt>
                <c:pt idx="18">
                  <c:v>0.212838</c:v>
                </c:pt>
                <c:pt idx="19">
                  <c:v>0.254884</c:v>
                </c:pt>
                <c:pt idx="20">
                  <c:v>0.29693000000000003</c:v>
                </c:pt>
                <c:pt idx="21">
                  <c:v>0.338976</c:v>
                </c:pt>
                <c:pt idx="22">
                  <c:v>0.38102200000000003</c:v>
                </c:pt>
                <c:pt idx="23">
                  <c:v>0.42306700000000003</c:v>
                </c:pt>
                <c:pt idx="24">
                  <c:v>0.465113</c:v>
                </c:pt>
                <c:pt idx="25">
                  <c:v>0.50715900000000003</c:v>
                </c:pt>
                <c:pt idx="26">
                  <c:v>0.54920500000000005</c:v>
                </c:pt>
                <c:pt idx="27">
                  <c:v>0.59125099999999997</c:v>
                </c:pt>
                <c:pt idx="28">
                  <c:v>0.633297</c:v>
                </c:pt>
                <c:pt idx="29">
                  <c:v>0.67534300000000003</c:v>
                </c:pt>
              </c:numCache>
            </c:numRef>
          </c:cat>
          <c:val>
            <c:numRef>
              <c:f>'Monte Carlo VaR'!$B$41:$B$70</c:f>
              <c:numCache>
                <c:formatCode>#,##0</c:formatCode>
                <c:ptCount val="30"/>
                <c:pt idx="0">
                  <c:v>5</c:v>
                </c:pt>
                <c:pt idx="1">
                  <c:v>12</c:v>
                </c:pt>
                <c:pt idx="2">
                  <c:v>11</c:v>
                </c:pt>
                <c:pt idx="3">
                  <c:v>27</c:v>
                </c:pt>
                <c:pt idx="4">
                  <c:v>53</c:v>
                </c:pt>
                <c:pt idx="5">
                  <c:v>97</c:v>
                </c:pt>
                <c:pt idx="6">
                  <c:v>139</c:v>
                </c:pt>
                <c:pt idx="7">
                  <c:v>216</c:v>
                </c:pt>
                <c:pt idx="8">
                  <c:v>322</c:v>
                </c:pt>
                <c:pt idx="9">
                  <c:v>425</c:v>
                </c:pt>
                <c:pt idx="10">
                  <c:v>622</c:v>
                </c:pt>
                <c:pt idx="11">
                  <c:v>687</c:v>
                </c:pt>
                <c:pt idx="12">
                  <c:v>779</c:v>
                </c:pt>
                <c:pt idx="13">
                  <c:v>872</c:v>
                </c:pt>
                <c:pt idx="14">
                  <c:v>879</c:v>
                </c:pt>
                <c:pt idx="15">
                  <c:v>897</c:v>
                </c:pt>
                <c:pt idx="16">
                  <c:v>815</c:v>
                </c:pt>
                <c:pt idx="17">
                  <c:v>768</c:v>
                </c:pt>
                <c:pt idx="18">
                  <c:v>651</c:v>
                </c:pt>
                <c:pt idx="19">
                  <c:v>519</c:v>
                </c:pt>
                <c:pt idx="20">
                  <c:v>391</c:v>
                </c:pt>
                <c:pt idx="21">
                  <c:v>298</c:v>
                </c:pt>
                <c:pt idx="22">
                  <c:v>180</c:v>
                </c:pt>
                <c:pt idx="23">
                  <c:v>150</c:v>
                </c:pt>
                <c:pt idx="24">
                  <c:v>80</c:v>
                </c:pt>
                <c:pt idx="25">
                  <c:v>53</c:v>
                </c:pt>
                <c:pt idx="26">
                  <c:v>24</c:v>
                </c:pt>
                <c:pt idx="27">
                  <c:v>21</c:v>
                </c:pt>
                <c:pt idx="28">
                  <c:v>2</c:v>
                </c:pt>
                <c:pt idx="29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B-2748-AA9D-5A5DFBF5C53F}"/>
            </c:ext>
          </c:extLst>
        </c:ser>
        <c:ser>
          <c:idx val="1"/>
          <c:order val="1"/>
          <c:tx>
            <c:v>VaR Threshold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'Monte Carlo VaR'!$K$41:$K$70</c:f>
              <c:numCache>
                <c:formatCode>General</c:formatCode>
                <c:ptCount val="30"/>
                <c:pt idx="7">
                  <c:v>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B-2748-AA9D-5A5DFBF5C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677729664"/>
        <c:axId val="1530580928"/>
      </c:barChart>
      <c:catAx>
        <c:axId val="167772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21-Day Return Bin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580928"/>
        <c:crosses val="autoZero"/>
        <c:auto val="1"/>
        <c:lblAlgn val="ctr"/>
        <c:lblOffset val="100"/>
        <c:noMultiLvlLbl val="0"/>
      </c:catAx>
      <c:valAx>
        <c:axId val="15305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(# of 10,000 scenarios)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7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435428</xdr:colOff>
      <xdr:row>4</xdr:row>
      <xdr:rowOff>38099</xdr:rowOff>
    </xdr:from>
    <xdr:to>
      <xdr:col>17</xdr:col>
      <xdr:colOff>625928</xdr:colOff>
      <xdr:row>27</xdr:row>
      <xdr:rowOff>190500</xdr:rowOff>
    </xdr:to>
    <xdr:graphicFrame macro="">
      <xdr:nvGraphicFramePr>
        <xdr:cNvPr id="2" name="MC Return Distribution">
          <a:extLst>
            <a:ext uri="{FF2B5EF4-FFF2-40B4-BE49-F238E27FC236}">
              <a16:creationId xmlns:a16="http://schemas.microsoft.com/office/drawing/2014/main" id="{D69AB84D-175A-F776-99D2-44DA39DB1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268111</xdr:colOff>
      <xdr:row>31</xdr:row>
      <xdr:rowOff>15413</xdr:rowOff>
    </xdr:from>
    <xdr:to>
      <xdr:col>28</xdr:col>
      <xdr:colOff>559560</xdr:colOff>
      <xdr:row>55</xdr:row>
      <xdr:rowOff>15413</xdr:rowOff>
    </xdr:to>
    <xdr:graphicFrame macro="">
      <xdr:nvGraphicFramePr>
        <xdr:cNvPr id="4" name="VaRHistogram">
          <a:extLst>
            <a:ext uri="{FF2B5EF4-FFF2-40B4-BE49-F238E27FC236}">
              <a16:creationId xmlns:a16="http://schemas.microsoft.com/office/drawing/2014/main" id="{59EC304C-5D08-3A1C-D325-8C8DFE14C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6B49FA-1F4C-8D4A-A5D7-0E6F9EB1F3F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7aef70f-2011-4bd6-9775-3689d3ad3f88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9199-26A9-9A46-93B3-87B0DD43F2E0}">
  <dimension ref="A1:I1259"/>
  <sheetViews>
    <sheetView workbookViewId="0">
      <selection activeCell="I9" sqref="I9"/>
    </sheetView>
  </sheetViews>
  <sheetFormatPr baseColWidth="10" defaultRowHeight="16" x14ac:dyDescent="0.2"/>
  <cols>
    <col min="1" max="1" width="12.6640625" bestFit="1" customWidth="1"/>
    <col min="2" max="2" width="9.1640625" bestFit="1" customWidth="1"/>
    <col min="7" max="8" width="14.5" bestFit="1" customWidth="1"/>
    <col min="9" max="9" width="22.5" bestFit="1" customWidth="1"/>
  </cols>
  <sheetData>
    <row r="1" spans="1:9" ht="17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6" t="s">
        <v>75</v>
      </c>
      <c r="I1" s="56" t="s">
        <v>101</v>
      </c>
    </row>
    <row r="2" spans="1:9" ht="18" x14ac:dyDescent="0.2">
      <c r="A2" s="1">
        <v>46178</v>
      </c>
      <c r="B2" s="2">
        <v>140.32</v>
      </c>
      <c r="C2" s="2">
        <v>141.97</v>
      </c>
      <c r="D2" s="2">
        <v>134.02000000000001</v>
      </c>
      <c r="E2" s="2">
        <v>135.53</v>
      </c>
      <c r="F2" s="2">
        <v>135.53</v>
      </c>
      <c r="G2" s="3">
        <v>38108100</v>
      </c>
      <c r="H2" s="57">
        <f>LN(F2/F3)</f>
        <v>-4.451912866871003E-2</v>
      </c>
      <c r="I2" s="76">
        <f>IFERROR(_xlfn.XLOOKUP(A2,' Data ORCL'!$A$2:$A$1260,' Data ORCL'!$H$2:$H$1260),"")</f>
        <v>-0.10079187740916402</v>
      </c>
    </row>
    <row r="3" spans="1:9" ht="18" x14ac:dyDescent="0.2">
      <c r="A3" s="1">
        <v>46177</v>
      </c>
      <c r="B3" s="2">
        <v>145.46</v>
      </c>
      <c r="C3" s="2">
        <v>146.37</v>
      </c>
      <c r="D3" s="2">
        <v>140.27000000000001</v>
      </c>
      <c r="E3" s="2">
        <v>141.69999999999999</v>
      </c>
      <c r="F3" s="2">
        <v>141.69999999999999</v>
      </c>
      <c r="G3" s="3">
        <v>40834000</v>
      </c>
      <c r="H3" s="57">
        <f t="shared" ref="H3:H66" si="0">LN(F3/F4)</f>
        <v>-3.522370672505781E-3</v>
      </c>
      <c r="I3" s="76">
        <f>IFERROR(_xlfn.XLOOKUP(A3,' Data ORCL'!$A$2:$A$1260,' Data ORCL'!$H$2:$H$1260),"")</f>
        <v>2.5758382996055523E-2</v>
      </c>
    </row>
    <row r="4" spans="1:9" ht="18" x14ac:dyDescent="0.2">
      <c r="A4" s="1">
        <v>46176</v>
      </c>
      <c r="B4" s="2">
        <v>149.69999999999999</v>
      </c>
      <c r="C4" s="2">
        <v>151.68</v>
      </c>
      <c r="D4" s="2">
        <v>141.25</v>
      </c>
      <c r="E4" s="2">
        <v>142.19999999999999</v>
      </c>
      <c r="F4" s="2">
        <v>142.19999999999999</v>
      </c>
      <c r="G4" s="3">
        <v>41072500</v>
      </c>
      <c r="H4" s="57">
        <f t="shared" si="0"/>
        <v>-6.7763799562882657E-2</v>
      </c>
      <c r="I4" s="76">
        <f>IFERROR(_xlfn.XLOOKUP(A4,' Data ORCL'!$A$2:$A$1260,' Data ORCL'!$H$2:$H$1260),"")</f>
        <v>-6.0029390546409794E-2</v>
      </c>
    </row>
    <row r="5" spans="1:9" ht="18" x14ac:dyDescent="0.2">
      <c r="A5" s="1">
        <v>46175</v>
      </c>
      <c r="B5" s="2">
        <v>156.69</v>
      </c>
      <c r="C5" s="2">
        <v>159.55000000000001</v>
      </c>
      <c r="D5" s="2">
        <v>149.80000000000001</v>
      </c>
      <c r="E5" s="2">
        <v>152.16999999999999</v>
      </c>
      <c r="F5" s="2">
        <v>152.16999999999999</v>
      </c>
      <c r="G5" s="3">
        <v>43163100</v>
      </c>
      <c r="H5" s="57">
        <f t="shared" si="0"/>
        <v>-5.4229768629844383E-2</v>
      </c>
      <c r="I5" s="76">
        <f>IFERROR(_xlfn.XLOOKUP(A5,' Data ORCL'!$A$2:$A$1260,' Data ORCL'!$H$2:$H$1260),"")</f>
        <v>-1.4490948272225931E-2</v>
      </c>
    </row>
    <row r="6" spans="1:9" ht="18" x14ac:dyDescent="0.2">
      <c r="A6" s="1">
        <v>46174</v>
      </c>
      <c r="B6" s="2">
        <v>159.97999999999999</v>
      </c>
      <c r="C6" s="2">
        <v>163.69999999999999</v>
      </c>
      <c r="D6" s="2">
        <v>155.88</v>
      </c>
      <c r="E6" s="2">
        <v>160.65</v>
      </c>
      <c r="F6" s="2">
        <v>160.65</v>
      </c>
      <c r="G6" s="3">
        <v>57654000</v>
      </c>
      <c r="H6" s="57">
        <f t="shared" si="0"/>
        <v>2.591651718517551E-2</v>
      </c>
      <c r="I6" s="76">
        <f>IFERROR(_xlfn.XLOOKUP(A6,' Data ORCL'!$A$2:$A$1260,' Data ORCL'!$H$2:$H$1260),"")</f>
        <v>9.4472328200048944E-2</v>
      </c>
    </row>
    <row r="7" spans="1:9" ht="18" x14ac:dyDescent="0.2">
      <c r="A7" s="1">
        <v>46171</v>
      </c>
      <c r="B7" s="2">
        <v>147.82</v>
      </c>
      <c r="C7" s="2">
        <v>157.78</v>
      </c>
      <c r="D7" s="2">
        <v>145.79</v>
      </c>
      <c r="E7" s="2">
        <v>156.54</v>
      </c>
      <c r="F7" s="2">
        <v>156.54</v>
      </c>
      <c r="G7" s="3">
        <v>92196600</v>
      </c>
      <c r="H7" s="57">
        <f t="shared" si="0"/>
        <v>8.8092137810918875E-2</v>
      </c>
      <c r="I7" s="76">
        <f>IFERROR(_xlfn.XLOOKUP(A7,' Data ORCL'!$A$2:$A$1260,' Data ORCL'!$H$2:$H$1260),"")</f>
        <v>0.10291275060064081</v>
      </c>
    </row>
    <row r="8" spans="1:9" ht="18" x14ac:dyDescent="0.2">
      <c r="A8" s="1">
        <v>46170</v>
      </c>
      <c r="B8" s="2">
        <v>133.16</v>
      </c>
      <c r="C8" s="2">
        <v>145</v>
      </c>
      <c r="D8" s="2">
        <v>133</v>
      </c>
      <c r="E8" s="2">
        <v>143.34</v>
      </c>
      <c r="F8" s="2">
        <v>143.34</v>
      </c>
      <c r="G8" s="3">
        <v>52085200</v>
      </c>
      <c r="H8" s="57">
        <f t="shared" si="0"/>
        <v>7.8561316289228494E-2</v>
      </c>
      <c r="I8" s="76">
        <f>IFERROR(_xlfn.XLOOKUP(A8,' Data ORCL'!$A$2:$A$1260,' Data ORCL'!$H$2:$H$1260),"")</f>
        <v>6.4584341202185425E-2</v>
      </c>
    </row>
    <row r="9" spans="1:9" ht="18" x14ac:dyDescent="0.2">
      <c r="A9" s="1">
        <v>46169</v>
      </c>
      <c r="B9" s="2">
        <v>133.30000000000001</v>
      </c>
      <c r="C9" s="2">
        <v>135.72999999999999</v>
      </c>
      <c r="D9" s="2">
        <v>131.63</v>
      </c>
      <c r="E9" s="2">
        <v>132.51</v>
      </c>
      <c r="F9" s="2">
        <v>132.51</v>
      </c>
      <c r="G9" s="3">
        <v>34159800</v>
      </c>
      <c r="H9" s="57">
        <f t="shared" si="0"/>
        <v>-3.039883286014498E-2</v>
      </c>
      <c r="I9" s="76">
        <f>IFERROR(_xlfn.XLOOKUP(A9,' Data ORCL'!$A$2:$A$1260,' Data ORCL'!$H$2:$H$1260),"")</f>
        <v>-1.0937039389894388E-2</v>
      </c>
    </row>
    <row r="10" spans="1:9" ht="18" x14ac:dyDescent="0.2">
      <c r="A10" s="1">
        <v>46168</v>
      </c>
      <c r="B10" s="2">
        <v>136.16</v>
      </c>
      <c r="C10" s="2">
        <v>138.68</v>
      </c>
      <c r="D10" s="2">
        <v>133.30000000000001</v>
      </c>
      <c r="E10" s="2">
        <v>136.6</v>
      </c>
      <c r="F10" s="2">
        <v>136.6</v>
      </c>
      <c r="G10" s="3">
        <v>31723900</v>
      </c>
      <c r="H10" s="57">
        <f t="shared" si="0"/>
        <v>-2.0476824472483515E-3</v>
      </c>
      <c r="I10" s="76">
        <f>IFERROR(_xlfn.XLOOKUP(A10,' Data ORCL'!$A$2:$A$1260,' Data ORCL'!$H$2:$H$1260),"")</f>
        <v>5.0890695074712281E-3</v>
      </c>
    </row>
    <row r="11" spans="1:9" ht="18" x14ac:dyDescent="0.2">
      <c r="A11" s="1">
        <v>46164</v>
      </c>
      <c r="B11" s="2">
        <v>137.43</v>
      </c>
      <c r="C11" s="2">
        <v>139.02000000000001</v>
      </c>
      <c r="D11" s="2">
        <v>134.30000000000001</v>
      </c>
      <c r="E11" s="2">
        <v>136.88</v>
      </c>
      <c r="F11" s="2">
        <v>136.88</v>
      </c>
      <c r="G11" s="3">
        <v>27578000</v>
      </c>
      <c r="H11" s="57">
        <f t="shared" si="0"/>
        <v>-3.8645277597449995E-3</v>
      </c>
      <c r="I11" s="76">
        <f>IFERROR(_xlfn.XLOOKUP(A11,' Data ORCL'!$A$2:$A$1260,' Data ORCL'!$H$2:$H$1260),"")</f>
        <v>1.2099139347110285E-2</v>
      </c>
    </row>
    <row r="12" spans="1:9" ht="18" x14ac:dyDescent="0.2">
      <c r="A12" s="1">
        <v>46163</v>
      </c>
      <c r="B12" s="2">
        <v>135.80000000000001</v>
      </c>
      <c r="C12" s="2">
        <v>138.55000000000001</v>
      </c>
      <c r="D12" s="2">
        <v>135.41999999999999</v>
      </c>
      <c r="E12" s="2">
        <v>137.41</v>
      </c>
      <c r="F12" s="2">
        <v>137.41</v>
      </c>
      <c r="G12" s="3">
        <v>24311900</v>
      </c>
      <c r="H12" s="57">
        <f t="shared" si="0"/>
        <v>1.8939399600707832E-3</v>
      </c>
      <c r="I12" s="76">
        <f>IFERROR(_xlfn.XLOOKUP(A12,' Data ORCL'!$A$2:$A$1260,' Data ORCL'!$H$2:$H$1260),"")</f>
        <v>8.5201478556254165E-3</v>
      </c>
    </row>
    <row r="13" spans="1:9" ht="18" x14ac:dyDescent="0.2">
      <c r="A13" s="1">
        <v>46162</v>
      </c>
      <c r="B13" s="2">
        <v>134.15</v>
      </c>
      <c r="C13" s="2">
        <v>137.24</v>
      </c>
      <c r="D13" s="2">
        <v>132.41999999999999</v>
      </c>
      <c r="E13" s="2">
        <v>137.15</v>
      </c>
      <c r="F13" s="2">
        <v>137.15</v>
      </c>
      <c r="G13" s="3">
        <v>31307700</v>
      </c>
      <c r="H13" s="57">
        <f t="shared" si="0"/>
        <v>1.3876365236818421E-2</v>
      </c>
      <c r="I13" s="76">
        <f>IFERROR(_xlfn.XLOOKUP(A13,' Data ORCL'!$A$2:$A$1260,' Data ORCL'!$H$2:$H$1260),"")</f>
        <v>3.6257420968779257E-2</v>
      </c>
    </row>
    <row r="14" spans="1:9" ht="18" x14ac:dyDescent="0.2">
      <c r="A14" s="1">
        <v>46161</v>
      </c>
      <c r="B14" s="2">
        <v>135.16999999999999</v>
      </c>
      <c r="C14" s="2">
        <v>137.47</v>
      </c>
      <c r="D14" s="2">
        <v>133.6</v>
      </c>
      <c r="E14" s="2">
        <v>135.26</v>
      </c>
      <c r="F14" s="2">
        <v>135.26</v>
      </c>
      <c r="G14" s="3">
        <v>29777300</v>
      </c>
      <c r="H14" s="57">
        <f t="shared" si="0"/>
        <v>8.8757402276538324E-4</v>
      </c>
      <c r="I14" s="76">
        <f>IFERROR(_xlfn.XLOOKUP(A14,' Data ORCL'!$A$2:$A$1260,' Data ORCL'!$H$2:$H$1260),"")</f>
        <v>-2.7985633803897462E-2</v>
      </c>
    </row>
    <row r="15" spans="1:9" ht="18" x14ac:dyDescent="0.2">
      <c r="A15" s="1">
        <v>46160</v>
      </c>
      <c r="B15" s="2">
        <v>132.5</v>
      </c>
      <c r="C15" s="2">
        <v>135.93</v>
      </c>
      <c r="D15" s="2">
        <v>131.33000000000001</v>
      </c>
      <c r="E15" s="2">
        <v>135.13999999999999</v>
      </c>
      <c r="F15" s="2">
        <v>135.13999999999999</v>
      </c>
      <c r="G15" s="3">
        <v>32034600</v>
      </c>
      <c r="H15" s="57">
        <f t="shared" si="0"/>
        <v>8.5461078235116172E-3</v>
      </c>
      <c r="I15" s="76">
        <f>IFERROR(_xlfn.XLOOKUP(A15,' Data ORCL'!$A$2:$A$1260,' Data ORCL'!$H$2:$H$1260),"")</f>
        <v>-3.3410210438247358E-2</v>
      </c>
    </row>
    <row r="16" spans="1:9" ht="18" x14ac:dyDescent="0.2">
      <c r="A16" s="1">
        <v>46157</v>
      </c>
      <c r="B16" s="2">
        <v>132.80000000000001</v>
      </c>
      <c r="C16" s="2">
        <v>135.63999999999999</v>
      </c>
      <c r="D16" s="2">
        <v>132.29</v>
      </c>
      <c r="E16" s="2">
        <v>133.99</v>
      </c>
      <c r="F16" s="2">
        <v>133.99</v>
      </c>
      <c r="G16" s="3">
        <v>32629700</v>
      </c>
      <c r="H16" s="57">
        <f t="shared" si="0"/>
        <v>1.942328415811568E-3</v>
      </c>
      <c r="I16" s="76">
        <f>IFERROR(_xlfn.XLOOKUP(A16,' Data ORCL'!$A$2:$A$1260,' Data ORCL'!$H$2:$H$1260),"")</f>
        <v>-1.3691793054640444E-2</v>
      </c>
    </row>
    <row r="17" spans="1:9" ht="18" x14ac:dyDescent="0.2">
      <c r="A17" s="1">
        <v>46156</v>
      </c>
      <c r="B17" s="2">
        <v>129.65</v>
      </c>
      <c r="C17" s="2">
        <v>134.47999999999999</v>
      </c>
      <c r="D17" s="2">
        <v>129.44999999999999</v>
      </c>
      <c r="E17" s="2">
        <v>133.72999999999999</v>
      </c>
      <c r="F17" s="2">
        <v>133.72999999999999</v>
      </c>
      <c r="G17" s="3">
        <v>37052600</v>
      </c>
      <c r="H17" s="57">
        <f t="shared" si="0"/>
        <v>2.7903849990044388E-2</v>
      </c>
      <c r="I17" s="76">
        <f>IFERROR(_xlfn.XLOOKUP(A17,' Data ORCL'!$A$2:$A$1260,' Data ORCL'!$H$2:$H$1260),"")</f>
        <v>3.0362765228907466E-2</v>
      </c>
    </row>
    <row r="18" spans="1:9" ht="18" x14ac:dyDescent="0.2">
      <c r="A18" s="1">
        <v>46155</v>
      </c>
      <c r="B18" s="2">
        <v>134.01</v>
      </c>
      <c r="C18" s="2">
        <v>136.99</v>
      </c>
      <c r="D18" s="2">
        <v>128.75</v>
      </c>
      <c r="E18" s="2">
        <v>130.05000000000001</v>
      </c>
      <c r="F18" s="2">
        <v>130.05000000000001</v>
      </c>
      <c r="G18" s="3">
        <v>55189400</v>
      </c>
      <c r="H18" s="57">
        <f t="shared" si="0"/>
        <v>-4.4735893841391414E-2</v>
      </c>
      <c r="I18" s="76">
        <f>IFERROR(_xlfn.XLOOKUP(A18,' Data ORCL'!$A$2:$A$1260,' Data ORCL'!$H$2:$H$1260),"")</f>
        <v>1.5561003337614369E-2</v>
      </c>
    </row>
    <row r="19" spans="1:9" ht="18" x14ac:dyDescent="0.2">
      <c r="A19" s="1">
        <v>46154</v>
      </c>
      <c r="B19" s="2">
        <v>136.6</v>
      </c>
      <c r="C19" s="2">
        <v>137.43</v>
      </c>
      <c r="D19" s="2">
        <v>133.46</v>
      </c>
      <c r="E19" s="2">
        <v>136</v>
      </c>
      <c r="F19" s="2">
        <v>136</v>
      </c>
      <c r="G19" s="3">
        <v>38781100</v>
      </c>
      <c r="H19" s="57">
        <f t="shared" si="0"/>
        <v>-6.5227978713687414E-3</v>
      </c>
      <c r="I19" s="76">
        <f>IFERROR(_xlfn.XLOOKUP(A19,' Data ORCL'!$A$2:$A$1260,' Data ORCL'!$H$2:$H$1260),"")</f>
        <v>-3.6833964036524211E-2</v>
      </c>
    </row>
    <row r="20" spans="1:9" ht="18" x14ac:dyDescent="0.2">
      <c r="A20" s="1">
        <v>46153</v>
      </c>
      <c r="B20" s="2">
        <v>134.91</v>
      </c>
      <c r="C20" s="2">
        <v>137.13999999999999</v>
      </c>
      <c r="D20" s="2">
        <v>132.77000000000001</v>
      </c>
      <c r="E20" s="2">
        <v>136.88999999999999</v>
      </c>
      <c r="F20" s="2">
        <v>136.88999999999999</v>
      </c>
      <c r="G20" s="3">
        <v>41414500</v>
      </c>
      <c r="H20" s="57">
        <f t="shared" si="0"/>
        <v>-6.6256749721374918E-3</v>
      </c>
      <c r="I20" s="76">
        <f>IFERROR(_xlfn.XLOOKUP(A20,' Data ORCL'!$A$2:$A$1260,' Data ORCL'!$H$2:$H$1260),"")</f>
        <v>-1.0826448137370119E-2</v>
      </c>
    </row>
    <row r="21" spans="1:9" ht="18" x14ac:dyDescent="0.2">
      <c r="A21" s="1">
        <v>46150</v>
      </c>
      <c r="B21" s="2">
        <v>135.87</v>
      </c>
      <c r="C21" s="2">
        <v>137.88</v>
      </c>
      <c r="D21" s="2">
        <v>133.02000000000001</v>
      </c>
      <c r="E21" s="2">
        <v>137.80000000000001</v>
      </c>
      <c r="F21" s="2">
        <v>137.80000000000001</v>
      </c>
      <c r="G21" s="3">
        <v>41745400</v>
      </c>
      <c r="H21" s="57">
        <f t="shared" si="0"/>
        <v>5.4575358307634133E-3</v>
      </c>
      <c r="I21" s="76">
        <f>IFERROR(_xlfn.XLOOKUP(A21,' Data ORCL'!$A$2:$A$1260,' Data ORCL'!$H$2:$H$1260),"")</f>
        <v>6.9647436755758737E-3</v>
      </c>
    </row>
    <row r="22" spans="1:9" ht="18" x14ac:dyDescent="0.2">
      <c r="A22" s="1">
        <v>46149</v>
      </c>
      <c r="B22" s="2">
        <v>135.1</v>
      </c>
      <c r="C22" s="2">
        <v>140.94999999999999</v>
      </c>
      <c r="D22" s="2">
        <v>134.78</v>
      </c>
      <c r="E22" s="2">
        <v>137.05000000000001</v>
      </c>
      <c r="F22" s="2">
        <v>137.05000000000001</v>
      </c>
      <c r="G22" s="3">
        <v>50184900</v>
      </c>
      <c r="H22" s="57">
        <f t="shared" si="0"/>
        <v>2.407441626326693E-2</v>
      </c>
      <c r="I22" s="76">
        <f>IFERROR(_xlfn.XLOOKUP(A22,' Data ORCL'!$A$2:$A$1260,' Data ORCL'!$H$2:$H$1260),"")</f>
        <v>2.8819946868833654E-3</v>
      </c>
    </row>
    <row r="23" spans="1:9" ht="18" x14ac:dyDescent="0.2">
      <c r="A23" s="1">
        <v>46148</v>
      </c>
      <c r="B23" s="2">
        <v>133.71</v>
      </c>
      <c r="C23" s="2">
        <v>135.69999999999999</v>
      </c>
      <c r="D23" s="2">
        <v>131.15</v>
      </c>
      <c r="E23" s="2">
        <v>133.79</v>
      </c>
      <c r="F23" s="2">
        <v>133.79</v>
      </c>
      <c r="G23" s="3">
        <v>55524800</v>
      </c>
      <c r="H23" s="57">
        <f t="shared" si="0"/>
        <v>-1.5721495481728062E-2</v>
      </c>
      <c r="I23" s="76">
        <f>IFERROR(_xlfn.XLOOKUP(A23,' Data ORCL'!$A$2:$A$1260,' Data ORCL'!$H$2:$H$1260),"")</f>
        <v>4.5766856686439844E-2</v>
      </c>
    </row>
    <row r="24" spans="1:9" ht="18" x14ac:dyDescent="0.2">
      <c r="A24" s="1">
        <v>46147</v>
      </c>
      <c r="B24" s="2">
        <v>140.29</v>
      </c>
      <c r="C24" s="2">
        <v>142.97999999999999</v>
      </c>
      <c r="D24" s="2">
        <v>134.72</v>
      </c>
      <c r="E24" s="2">
        <v>135.91</v>
      </c>
      <c r="F24" s="2">
        <v>135.91</v>
      </c>
      <c r="G24" s="3">
        <v>89747100</v>
      </c>
      <c r="H24" s="57">
        <f t="shared" si="0"/>
        <v>-7.1819178085124197E-2</v>
      </c>
      <c r="I24" s="76">
        <f>IFERROR(_xlfn.XLOOKUP(A24,' Data ORCL'!$A$2:$A$1260,' Data ORCL'!$H$2:$H$1260),"")</f>
        <v>2.7679264042632355E-2</v>
      </c>
    </row>
    <row r="25" spans="1:9" ht="18" x14ac:dyDescent="0.2">
      <c r="A25" s="1">
        <v>46146</v>
      </c>
      <c r="B25" s="2">
        <v>147.75</v>
      </c>
      <c r="C25" s="2">
        <v>149.63999999999999</v>
      </c>
      <c r="D25" s="2">
        <v>145.22999999999999</v>
      </c>
      <c r="E25" s="2">
        <v>146.03</v>
      </c>
      <c r="F25" s="2">
        <v>146.03</v>
      </c>
      <c r="G25" s="3">
        <v>70525900</v>
      </c>
      <c r="H25" s="57">
        <f t="shared" si="0"/>
        <v>1.3512787478998612E-2</v>
      </c>
      <c r="I25" s="76">
        <f>IFERROR(_xlfn.XLOOKUP(A25,' Data ORCL'!$A$2:$A$1260,' Data ORCL'!$H$2:$H$1260),"")</f>
        <v>4.8061049595454874E-2</v>
      </c>
    </row>
    <row r="26" spans="1:9" ht="18" x14ac:dyDescent="0.2">
      <c r="A26" s="1">
        <v>46143</v>
      </c>
      <c r="B26" s="2">
        <v>143.25</v>
      </c>
      <c r="C26" s="2">
        <v>146.44</v>
      </c>
      <c r="D26" s="2">
        <v>141.38999999999999</v>
      </c>
      <c r="E26" s="2">
        <v>144.07</v>
      </c>
      <c r="F26" s="2">
        <v>144.07</v>
      </c>
      <c r="G26" s="3">
        <v>33219900</v>
      </c>
      <c r="H26" s="57">
        <f t="shared" si="0"/>
        <v>3.5034305501902376E-2</v>
      </c>
      <c r="I26" s="76">
        <f>IFERROR(_xlfn.XLOOKUP(A26,' Data ORCL'!$A$2:$A$1260,' Data ORCL'!$H$2:$H$1260),"")</f>
        <v>6.2681819910922934E-2</v>
      </c>
    </row>
    <row r="27" spans="1:9" ht="18" x14ac:dyDescent="0.2">
      <c r="A27" s="1">
        <v>46142</v>
      </c>
      <c r="B27" s="2">
        <v>138.47999999999999</v>
      </c>
      <c r="C27" s="2">
        <v>140.19999999999999</v>
      </c>
      <c r="D27" s="2">
        <v>136.65</v>
      </c>
      <c r="E27" s="2">
        <v>139.11000000000001</v>
      </c>
      <c r="F27" s="2">
        <v>139.11000000000001</v>
      </c>
      <c r="G27" s="3">
        <v>32523600</v>
      </c>
      <c r="H27" s="57">
        <f t="shared" si="0"/>
        <v>8.2287168515371226E-3</v>
      </c>
      <c r="I27" s="76">
        <f>IFERROR(_xlfn.XLOOKUP(A27,' Data ORCL'!$A$2:$A$1260,' Data ORCL'!$H$2:$H$1260),"")</f>
        <v>-1.5005508784441112E-2</v>
      </c>
    </row>
    <row r="28" spans="1:9" ht="18" x14ac:dyDescent="0.2">
      <c r="A28" s="1">
        <v>46141</v>
      </c>
      <c r="B28" s="2">
        <v>139.76</v>
      </c>
      <c r="C28" s="2">
        <v>139.76</v>
      </c>
      <c r="D28" s="2">
        <v>134.68</v>
      </c>
      <c r="E28" s="2">
        <v>137.97</v>
      </c>
      <c r="F28" s="2">
        <v>137.97</v>
      </c>
      <c r="G28" s="3">
        <v>33348100</v>
      </c>
      <c r="H28" s="57">
        <f t="shared" si="0"/>
        <v>-2.2999401747384032E-2</v>
      </c>
      <c r="I28" s="76">
        <f>IFERROR(_xlfn.XLOOKUP(A28,' Data ORCL'!$A$2:$A$1260,' Data ORCL'!$H$2:$H$1260),"")</f>
        <v>-1.2917490632495088E-2</v>
      </c>
    </row>
    <row r="29" spans="1:9" ht="18" x14ac:dyDescent="0.2">
      <c r="A29" s="1">
        <v>46140</v>
      </c>
      <c r="B29" s="2">
        <v>142.30000000000001</v>
      </c>
      <c r="C29" s="2">
        <v>143.85</v>
      </c>
      <c r="D29" s="2">
        <v>140.41999999999999</v>
      </c>
      <c r="E29" s="2">
        <v>141.18</v>
      </c>
      <c r="F29" s="2">
        <v>141.18</v>
      </c>
      <c r="G29" s="3">
        <v>24757200</v>
      </c>
      <c r="H29" s="57">
        <f t="shared" si="0"/>
        <v>-1.350801459507903E-2</v>
      </c>
      <c r="I29" s="76">
        <f>IFERROR(_xlfn.XLOOKUP(A29,' Data ORCL'!$A$2:$A$1260,' Data ORCL'!$H$2:$H$1260),"")</f>
        <v>-4.1313558426231037E-2</v>
      </c>
    </row>
    <row r="30" spans="1:9" ht="18" x14ac:dyDescent="0.2">
      <c r="A30" s="1">
        <v>46139</v>
      </c>
      <c r="B30" s="2">
        <v>141.25</v>
      </c>
      <c r="C30" s="2">
        <v>145.07</v>
      </c>
      <c r="D30" s="2">
        <v>141.01</v>
      </c>
      <c r="E30" s="2">
        <v>143.1</v>
      </c>
      <c r="F30" s="2">
        <v>143.1</v>
      </c>
      <c r="G30" s="3">
        <v>31275400</v>
      </c>
      <c r="H30" s="57">
        <f t="shared" si="0"/>
        <v>6.9883643761543918E-5</v>
      </c>
      <c r="I30" s="76">
        <f>IFERROR(_xlfn.XLOOKUP(A30,' Data ORCL'!$A$2:$A$1260,' Data ORCL'!$H$2:$H$1260),"")</f>
        <v>-1.8484293617823161E-3</v>
      </c>
    </row>
    <row r="31" spans="1:9" ht="18" x14ac:dyDescent="0.2">
      <c r="A31" s="1">
        <v>46136</v>
      </c>
      <c r="B31" s="2">
        <v>142.96</v>
      </c>
      <c r="C31" s="2">
        <v>143.33000000000001</v>
      </c>
      <c r="D31" s="2">
        <v>138.93</v>
      </c>
      <c r="E31" s="2">
        <v>143.09</v>
      </c>
      <c r="F31" s="2">
        <v>143.09</v>
      </c>
      <c r="G31" s="3">
        <v>38677200</v>
      </c>
      <c r="H31" s="57">
        <f t="shared" si="0"/>
        <v>1.0679508512237873E-2</v>
      </c>
      <c r="I31" s="76">
        <f>IFERROR(_xlfn.XLOOKUP(A31,' Data ORCL'!$A$2:$A$1260,' Data ORCL'!$H$2:$H$1260),"")</f>
        <v>-1.7164856721105751E-2</v>
      </c>
    </row>
    <row r="32" spans="1:9" ht="18" x14ac:dyDescent="0.2">
      <c r="A32" s="1">
        <v>46135</v>
      </c>
      <c r="B32" s="2">
        <v>149.69999999999999</v>
      </c>
      <c r="C32" s="2">
        <v>150.29</v>
      </c>
      <c r="D32" s="2">
        <v>139.91999999999999</v>
      </c>
      <c r="E32" s="2">
        <v>141.57</v>
      </c>
      <c r="F32" s="2">
        <v>141.57</v>
      </c>
      <c r="G32" s="3">
        <v>58654400</v>
      </c>
      <c r="H32" s="57">
        <f t="shared" si="0"/>
        <v>-7.5156877455081414E-2</v>
      </c>
      <c r="I32" s="76">
        <f>IFERROR(_xlfn.XLOOKUP(A32,' Data ORCL'!$A$2:$A$1260,' Data ORCL'!$H$2:$H$1260),"")</f>
        <v>-6.1705205436679261E-2</v>
      </c>
    </row>
    <row r="33" spans="1:9" ht="18" x14ac:dyDescent="0.2">
      <c r="A33" s="1">
        <v>46134</v>
      </c>
      <c r="B33" s="2">
        <v>148.36000000000001</v>
      </c>
      <c r="C33" s="2">
        <v>152.68</v>
      </c>
      <c r="D33" s="2">
        <v>147.41</v>
      </c>
      <c r="E33" s="2">
        <v>152.62</v>
      </c>
      <c r="F33" s="2">
        <v>152.62</v>
      </c>
      <c r="G33" s="3">
        <v>43701500</v>
      </c>
      <c r="H33" s="57">
        <f t="shared" si="0"/>
        <v>4.4550050719000561E-2</v>
      </c>
      <c r="I33" s="76">
        <f>IFERROR(_xlfn.XLOOKUP(A33,' Data ORCL'!$A$2:$A$1260,' Data ORCL'!$H$2:$H$1260),"")</f>
        <v>3.4343028422546037E-2</v>
      </c>
    </row>
    <row r="34" spans="1:9" ht="18" x14ac:dyDescent="0.2">
      <c r="A34" s="1">
        <v>46133</v>
      </c>
      <c r="B34" s="2">
        <v>146.81</v>
      </c>
      <c r="C34" s="2">
        <v>149.87</v>
      </c>
      <c r="D34" s="2">
        <v>144</v>
      </c>
      <c r="E34" s="2">
        <v>145.97</v>
      </c>
      <c r="F34" s="2">
        <v>145.97</v>
      </c>
      <c r="G34" s="3">
        <v>44830000</v>
      </c>
      <c r="H34" s="57">
        <f t="shared" si="0"/>
        <v>5.4820805868266995E-4</v>
      </c>
      <c r="I34" s="76">
        <f>IFERROR(_xlfn.XLOOKUP(A34,' Data ORCL'!$A$2:$A$1260,' Data ORCL'!$H$2:$H$1260),"")</f>
        <v>2.0014605383738653E-2</v>
      </c>
    </row>
    <row r="35" spans="1:9" ht="18" x14ac:dyDescent="0.2">
      <c r="A35" s="1">
        <v>46132</v>
      </c>
      <c r="B35" s="2">
        <v>145</v>
      </c>
      <c r="C35" s="2">
        <v>147.19999999999999</v>
      </c>
      <c r="D35" s="2">
        <v>143.83000000000001</v>
      </c>
      <c r="E35" s="2">
        <v>145.88999999999999</v>
      </c>
      <c r="F35" s="2">
        <v>145.88999999999999</v>
      </c>
      <c r="G35" s="3">
        <v>33482700</v>
      </c>
      <c r="H35" s="57">
        <f t="shared" si="0"/>
        <v>-3.4213800995163365E-3</v>
      </c>
      <c r="I35" s="76">
        <f>IFERROR(_xlfn.XLOOKUP(A35,' Data ORCL'!$A$2:$A$1260,' Data ORCL'!$H$2:$H$1260),"")</f>
        <v>1.4292439299888814E-2</v>
      </c>
    </row>
    <row r="36" spans="1:9" ht="18" x14ac:dyDescent="0.2">
      <c r="A36" s="1">
        <v>46129</v>
      </c>
      <c r="B36" s="2">
        <v>145.32</v>
      </c>
      <c r="C36" s="2">
        <v>148.28</v>
      </c>
      <c r="D36" s="2">
        <v>143.30000000000001</v>
      </c>
      <c r="E36" s="2">
        <v>146.38999999999999</v>
      </c>
      <c r="F36" s="2">
        <v>146.38999999999999</v>
      </c>
      <c r="G36" s="3">
        <v>50657600</v>
      </c>
      <c r="H36" s="57">
        <f t="shared" si="0"/>
        <v>2.5109394561360864E-2</v>
      </c>
      <c r="I36" s="76">
        <f>IFERROR(_xlfn.XLOOKUP(A36,' Data ORCL'!$A$2:$A$1260,' Data ORCL'!$H$2:$H$1260),"")</f>
        <v>-1.8563068402441499E-2</v>
      </c>
    </row>
    <row r="37" spans="1:9" ht="18" x14ac:dyDescent="0.2">
      <c r="A37" s="1">
        <v>46128</v>
      </c>
      <c r="B37" s="2">
        <v>144.29</v>
      </c>
      <c r="C37" s="2">
        <v>145.55000000000001</v>
      </c>
      <c r="D37" s="2">
        <v>139.53</v>
      </c>
      <c r="E37" s="2">
        <v>142.76</v>
      </c>
      <c r="F37" s="2">
        <v>142.76</v>
      </c>
      <c r="G37" s="3">
        <v>43746000</v>
      </c>
      <c r="H37" s="57">
        <f t="shared" si="0"/>
        <v>4.2820605249506219E-3</v>
      </c>
      <c r="I37" s="76">
        <f>IFERROR(_xlfn.XLOOKUP(A37,' Data ORCL'!$A$2:$A$1260,' Data ORCL'!$H$2:$H$1260),"")</f>
        <v>4.9011675748523685E-2</v>
      </c>
    </row>
    <row r="38" spans="1:9" ht="18" x14ac:dyDescent="0.2">
      <c r="A38" s="1">
        <v>46127</v>
      </c>
      <c r="B38" s="2">
        <v>136.79</v>
      </c>
      <c r="C38" s="2">
        <v>142.58000000000001</v>
      </c>
      <c r="D38" s="2">
        <v>134.93</v>
      </c>
      <c r="E38" s="2">
        <v>142.15</v>
      </c>
      <c r="F38" s="2">
        <v>142.15</v>
      </c>
      <c r="G38" s="3">
        <v>48389400</v>
      </c>
      <c r="H38" s="57">
        <f t="shared" si="0"/>
        <v>4.6436271256185387E-2</v>
      </c>
      <c r="I38" s="76">
        <f>IFERROR(_xlfn.XLOOKUP(A38,' Data ORCL'!$A$2:$A$1260,' Data ORCL'!$H$2:$H$1260),"")</f>
        <v>4.0929964151447423E-2</v>
      </c>
    </row>
    <row r="39" spans="1:9" ht="18" x14ac:dyDescent="0.2">
      <c r="A39" s="1">
        <v>46126</v>
      </c>
      <c r="B39" s="2">
        <v>134.43</v>
      </c>
      <c r="C39" s="2">
        <v>138.07</v>
      </c>
      <c r="D39" s="2">
        <v>134</v>
      </c>
      <c r="E39" s="2">
        <v>135.69999999999999</v>
      </c>
      <c r="F39" s="2">
        <v>135.69999999999999</v>
      </c>
      <c r="G39" s="3">
        <v>52786800</v>
      </c>
      <c r="H39" s="57">
        <f t="shared" si="0"/>
        <v>2.4845535115143858E-2</v>
      </c>
      <c r="I39" s="76">
        <f>IFERROR(_xlfn.XLOOKUP(A39,' Data ORCL'!$A$2:$A$1260,' Data ORCL'!$H$2:$H$1260),"")</f>
        <v>4.6333062617978218E-2</v>
      </c>
    </row>
    <row r="40" spans="1:9" ht="18" x14ac:dyDescent="0.2">
      <c r="A40" s="1">
        <v>46125</v>
      </c>
      <c r="B40" s="2">
        <v>130.22999999999999</v>
      </c>
      <c r="C40" s="2">
        <v>134.41999999999999</v>
      </c>
      <c r="D40" s="2">
        <v>129.15</v>
      </c>
      <c r="E40" s="2">
        <v>132.37</v>
      </c>
      <c r="F40" s="2">
        <v>132.37</v>
      </c>
      <c r="G40" s="3">
        <v>65772800</v>
      </c>
      <c r="H40" s="57">
        <f t="shared" si="0"/>
        <v>3.3102127635023328E-2</v>
      </c>
      <c r="I40" s="76">
        <f>IFERROR(_xlfn.XLOOKUP(A40,' Data ORCL'!$A$2:$A$1260,' Data ORCL'!$H$2:$H$1260),"")</f>
        <v>0.11951149169152438</v>
      </c>
    </row>
    <row r="41" spans="1:9" ht="18" x14ac:dyDescent="0.2">
      <c r="A41" s="1">
        <v>46122</v>
      </c>
      <c r="B41" s="2">
        <v>128.47999999999999</v>
      </c>
      <c r="C41" s="2">
        <v>129.19999999999999</v>
      </c>
      <c r="D41" s="2">
        <v>122.68</v>
      </c>
      <c r="E41" s="2">
        <v>128.06</v>
      </c>
      <c r="F41" s="2">
        <v>128.06</v>
      </c>
      <c r="G41" s="3">
        <v>116656800</v>
      </c>
      <c r="H41" s="57">
        <f t="shared" si="0"/>
        <v>-1.8797691383499442E-2</v>
      </c>
      <c r="I41" s="76" t="str">
        <f>IFERROR(_xlfn.XLOOKUP(A41,' Data ORCL'!$A$2:$A$1260,' Data ORCL'!$H$2:$H$1260),"")</f>
        <v/>
      </c>
    </row>
    <row r="42" spans="1:9" ht="18" x14ac:dyDescent="0.2">
      <c r="A42" s="1">
        <v>46121</v>
      </c>
      <c r="B42" s="2">
        <v>139.4</v>
      </c>
      <c r="C42" s="2">
        <v>139.54</v>
      </c>
      <c r="D42" s="2">
        <v>128.47</v>
      </c>
      <c r="E42" s="2">
        <v>130.49</v>
      </c>
      <c r="F42" s="2">
        <v>130.49</v>
      </c>
      <c r="G42" s="3">
        <v>92361400</v>
      </c>
      <c r="H42" s="57">
        <f t="shared" si="0"/>
        <v>-7.5759716979228731E-2</v>
      </c>
      <c r="I42" s="76" t="str">
        <f>IFERROR(_xlfn.XLOOKUP(A42,' Data ORCL'!$A$2:$A$1260,' Data ORCL'!$H$2:$H$1260),"")</f>
        <v/>
      </c>
    </row>
    <row r="43" spans="1:9" ht="18" x14ac:dyDescent="0.2">
      <c r="A43" s="1">
        <v>46120</v>
      </c>
      <c r="B43" s="2">
        <v>154.76</v>
      </c>
      <c r="C43" s="2">
        <v>156.28</v>
      </c>
      <c r="D43" s="2">
        <v>139.16999999999999</v>
      </c>
      <c r="E43" s="2">
        <v>140.76</v>
      </c>
      <c r="F43" s="2">
        <v>140.76</v>
      </c>
      <c r="G43" s="3">
        <v>64827700</v>
      </c>
      <c r="H43" s="57">
        <f t="shared" si="0"/>
        <v>-6.404553945451387E-2</v>
      </c>
      <c r="I43" s="76">
        <f>IFERROR(_xlfn.XLOOKUP(A43,' Data ORCL'!$A$2:$A$1260,' Data ORCL'!$H$2:$H$1260),"")</f>
        <v>3.4286147711020485E-3</v>
      </c>
    </row>
    <row r="44" spans="1:9" ht="18" x14ac:dyDescent="0.2">
      <c r="A44" s="1">
        <v>46119</v>
      </c>
      <c r="B44" s="2">
        <v>146.88</v>
      </c>
      <c r="C44" s="2">
        <v>150.27000000000001</v>
      </c>
      <c r="D44" s="2">
        <v>144.44999999999999</v>
      </c>
      <c r="E44" s="2">
        <v>150.07</v>
      </c>
      <c r="F44" s="2">
        <v>150.07</v>
      </c>
      <c r="G44" s="3">
        <v>28671100</v>
      </c>
      <c r="H44" s="57">
        <f t="shared" si="0"/>
        <v>1.4362663003753722E-2</v>
      </c>
      <c r="I44" s="76">
        <f>IFERROR(_xlfn.XLOOKUP(A44,' Data ORCL'!$A$2:$A$1260,' Data ORCL'!$H$2:$H$1260),"")</f>
        <v>-1.6406346445435763E-2</v>
      </c>
    </row>
    <row r="45" spans="1:9" ht="18" x14ac:dyDescent="0.2">
      <c r="A45" s="1">
        <v>46118</v>
      </c>
      <c r="B45" s="2">
        <v>148.36000000000001</v>
      </c>
      <c r="C45" s="2">
        <v>150.61000000000001</v>
      </c>
      <c r="D45" s="2">
        <v>146.63</v>
      </c>
      <c r="E45" s="2">
        <v>147.93</v>
      </c>
      <c r="F45" s="2">
        <v>147.93</v>
      </c>
      <c r="G45" s="3">
        <v>25142200</v>
      </c>
      <c r="H45" s="57">
        <f t="shared" si="0"/>
        <v>-3.5763727852564306E-3</v>
      </c>
      <c r="I45" s="76">
        <f>IFERROR(_xlfn.XLOOKUP(A45,' Data ORCL'!$A$2:$A$1260,' Data ORCL'!$H$2:$H$1260),"")</f>
        <v>-5.7751965259631652E-3</v>
      </c>
    </row>
    <row r="46" spans="1:9" ht="18" x14ac:dyDescent="0.2">
      <c r="A46" s="1">
        <v>46114</v>
      </c>
      <c r="B46" s="2">
        <v>143.49</v>
      </c>
      <c r="C46" s="2">
        <v>148.51</v>
      </c>
      <c r="D46" s="2">
        <v>137.99</v>
      </c>
      <c r="E46" s="2">
        <v>148.46</v>
      </c>
      <c r="F46" s="2">
        <v>148.46</v>
      </c>
      <c r="G46" s="3">
        <v>30437000</v>
      </c>
      <c r="H46" s="57">
        <f t="shared" si="0"/>
        <v>1.3358394947722346E-2</v>
      </c>
      <c r="I46" s="76">
        <f>IFERROR(_xlfn.XLOOKUP(A46,' Data ORCL'!$A$2:$A$1260,' Data ORCL'!$H$2:$H$1260),"")</f>
        <v>7.9149730110822866E-3</v>
      </c>
    </row>
    <row r="47" spans="1:9" ht="18" x14ac:dyDescent="0.2">
      <c r="A47" s="1">
        <v>46113</v>
      </c>
      <c r="B47" s="2">
        <v>147</v>
      </c>
      <c r="C47" s="2">
        <v>148.30000000000001</v>
      </c>
      <c r="D47" s="2">
        <v>144.47</v>
      </c>
      <c r="E47" s="2">
        <v>146.49</v>
      </c>
      <c r="F47" s="2">
        <v>146.49</v>
      </c>
      <c r="G47" s="3">
        <v>34171000</v>
      </c>
      <c r="H47" s="57">
        <f t="shared" si="0"/>
        <v>1.4345734604982758E-3</v>
      </c>
      <c r="I47" s="76">
        <f>IFERROR(_xlfn.XLOOKUP(A47,' Data ORCL'!$A$2:$A$1260,' Data ORCL'!$H$2:$H$1260),"")</f>
        <v>-1.2906948365511412E-2</v>
      </c>
    </row>
    <row r="48" spans="1:9" ht="18" x14ac:dyDescent="0.2">
      <c r="A48" s="1">
        <v>46112</v>
      </c>
      <c r="B48" s="2">
        <v>140.02000000000001</v>
      </c>
      <c r="C48" s="2">
        <v>147.86000000000001</v>
      </c>
      <c r="D48" s="2">
        <v>138.97</v>
      </c>
      <c r="E48" s="2">
        <v>146.28</v>
      </c>
      <c r="F48" s="2">
        <v>146.28</v>
      </c>
      <c r="G48" s="3">
        <v>45558600</v>
      </c>
      <c r="H48" s="57">
        <f t="shared" si="0"/>
        <v>6.153510591059682E-2</v>
      </c>
      <c r="I48" s="76">
        <f>IFERROR(_xlfn.XLOOKUP(A48,' Data ORCL'!$A$2:$A$1260,' Data ORCL'!$H$2:$H$1260),"")</f>
        <v>5.8137948077516044E-2</v>
      </c>
    </row>
    <row r="49" spans="1:9" ht="18" x14ac:dyDescent="0.2">
      <c r="A49" s="1">
        <v>46111</v>
      </c>
      <c r="B49" s="2">
        <v>143.27000000000001</v>
      </c>
      <c r="C49" s="2">
        <v>144.12</v>
      </c>
      <c r="D49" s="2">
        <v>136.30000000000001</v>
      </c>
      <c r="E49" s="2">
        <v>137.55000000000001</v>
      </c>
      <c r="F49" s="2">
        <v>137.55000000000001</v>
      </c>
      <c r="G49" s="3">
        <v>41289800</v>
      </c>
      <c r="H49" s="57">
        <f t="shared" si="0"/>
        <v>-3.9276635309654202E-2</v>
      </c>
      <c r="I49" s="76">
        <f>IFERROR(_xlfn.XLOOKUP(A49,' Data ORCL'!$A$2:$A$1260,' Data ORCL'!$H$2:$H$1260),"")</f>
        <v>-6.1263660567269403E-3</v>
      </c>
    </row>
    <row r="50" spans="1:9" ht="18" x14ac:dyDescent="0.2">
      <c r="A50" s="1">
        <v>46108</v>
      </c>
      <c r="B50" s="2">
        <v>145.88</v>
      </c>
      <c r="C50" s="2">
        <v>145.96</v>
      </c>
      <c r="D50" s="2">
        <v>141.56</v>
      </c>
      <c r="E50" s="2">
        <v>143.06</v>
      </c>
      <c r="F50" s="2">
        <v>143.06</v>
      </c>
      <c r="G50" s="3">
        <v>35790800</v>
      </c>
      <c r="H50" s="57">
        <f t="shared" si="0"/>
        <v>-3.0970750048237069E-2</v>
      </c>
      <c r="I50" s="76">
        <f>IFERROR(_xlfn.XLOOKUP(A50,' Data ORCL'!$A$2:$A$1260,' Data ORCL'!$H$2:$H$1260),"")</f>
        <v>-2.2311569263806699E-2</v>
      </c>
    </row>
    <row r="51" spans="1:9" ht="18" x14ac:dyDescent="0.2">
      <c r="A51" s="1">
        <v>46107</v>
      </c>
      <c r="B51" s="2">
        <v>153.05000000000001</v>
      </c>
      <c r="C51" s="2">
        <v>153.12</v>
      </c>
      <c r="D51" s="2">
        <v>147.25</v>
      </c>
      <c r="E51" s="2">
        <v>147.56</v>
      </c>
      <c r="F51" s="2">
        <v>147.56</v>
      </c>
      <c r="G51" s="3">
        <v>43038400</v>
      </c>
      <c r="H51" s="57">
        <f t="shared" si="0"/>
        <v>-4.8932146370265585E-2</v>
      </c>
      <c r="I51" s="76">
        <f>IFERROR(_xlfn.XLOOKUP(A51,' Data ORCL'!$A$2:$A$1260,' Data ORCL'!$H$2:$H$1260),"")</f>
        <v>-2.2237036076618661E-2</v>
      </c>
    </row>
    <row r="52" spans="1:9" ht="18" x14ac:dyDescent="0.2">
      <c r="A52" s="1">
        <v>46106</v>
      </c>
      <c r="B52" s="2">
        <v>157.41999999999999</v>
      </c>
      <c r="C52" s="2">
        <v>160.27000000000001</v>
      </c>
      <c r="D52" s="2">
        <v>154.85</v>
      </c>
      <c r="E52" s="2">
        <v>154.96</v>
      </c>
      <c r="F52" s="2">
        <v>154.96</v>
      </c>
      <c r="G52" s="3">
        <v>38543300</v>
      </c>
      <c r="H52" s="57">
        <f t="shared" si="0"/>
        <v>1.1622652564274702E-3</v>
      </c>
      <c r="I52" s="76">
        <f>IFERROR(_xlfn.XLOOKUP(A52,' Data ORCL'!$A$2:$A$1260,' Data ORCL'!$H$2:$H$1260),"")</f>
        <v>-7.3265417255169432E-3</v>
      </c>
    </row>
    <row r="53" spans="1:9" ht="18" x14ac:dyDescent="0.2">
      <c r="A53" s="1">
        <v>46105</v>
      </c>
      <c r="B53" s="2">
        <v>160.07</v>
      </c>
      <c r="C53" s="2">
        <v>162.4</v>
      </c>
      <c r="D53" s="2">
        <v>151.63999999999999</v>
      </c>
      <c r="E53" s="2">
        <v>154.78</v>
      </c>
      <c r="F53" s="2">
        <v>154.78</v>
      </c>
      <c r="G53" s="3">
        <v>56155700</v>
      </c>
      <c r="H53" s="57">
        <f t="shared" si="0"/>
        <v>-3.8405328186760249E-2</v>
      </c>
      <c r="I53" s="76">
        <f>IFERROR(_xlfn.XLOOKUP(A53,' Data ORCL'!$A$2:$A$1260,' Data ORCL'!$H$2:$H$1260),"")</f>
        <v>-4.8081702573839466E-2</v>
      </c>
    </row>
    <row r="54" spans="1:9" ht="18" x14ac:dyDescent="0.2">
      <c r="A54" s="1">
        <v>46104</v>
      </c>
      <c r="B54" s="2">
        <v>153.24</v>
      </c>
      <c r="C54" s="2">
        <v>161.08000000000001</v>
      </c>
      <c r="D54" s="2">
        <v>153.24</v>
      </c>
      <c r="E54" s="2">
        <v>160.84</v>
      </c>
      <c r="F54" s="2">
        <v>160.84</v>
      </c>
      <c r="G54" s="3">
        <v>57507100</v>
      </c>
      <c r="H54" s="57">
        <f t="shared" si="0"/>
        <v>6.5251699205232896E-2</v>
      </c>
      <c r="I54" s="76">
        <f>IFERROR(_xlfn.XLOOKUP(A54,' Data ORCL'!$A$2:$A$1260,' Data ORCL'!$H$2:$H$1260),"")</f>
        <v>3.0633501760923734E-2</v>
      </c>
    </row>
    <row r="55" spans="1:9" ht="18" x14ac:dyDescent="0.2">
      <c r="A55" s="1">
        <v>46101</v>
      </c>
      <c r="B55" s="2">
        <v>155.19999999999999</v>
      </c>
      <c r="C55" s="2">
        <v>156.65</v>
      </c>
      <c r="D55" s="2">
        <v>149.09</v>
      </c>
      <c r="E55" s="2">
        <v>150.68</v>
      </c>
      <c r="F55" s="2">
        <v>150.68</v>
      </c>
      <c r="G55" s="3">
        <v>48700200</v>
      </c>
      <c r="H55" s="57">
        <f t="shared" si="0"/>
        <v>-3.2644235613854621E-2</v>
      </c>
      <c r="I55" s="76">
        <f>IFERROR(_xlfn.XLOOKUP(A55,' Data ORCL'!$A$2:$A$1260,' Data ORCL'!$H$2:$H$1260),"")</f>
        <v>-3.8276521025184015E-2</v>
      </c>
    </row>
    <row r="56" spans="1:9" ht="18" x14ac:dyDescent="0.2">
      <c r="A56" s="1">
        <v>46100</v>
      </c>
      <c r="B56" s="2">
        <v>153.1</v>
      </c>
      <c r="C56" s="2">
        <v>156.15</v>
      </c>
      <c r="D56" s="2">
        <v>150.5</v>
      </c>
      <c r="E56" s="2">
        <v>155.68</v>
      </c>
      <c r="F56" s="2">
        <v>155.68</v>
      </c>
      <c r="G56" s="3">
        <v>33915900</v>
      </c>
      <c r="H56" s="57">
        <f t="shared" si="0"/>
        <v>1.8869096060063383E-2</v>
      </c>
      <c r="I56" s="76">
        <f>IFERROR(_xlfn.XLOOKUP(A56,' Data ORCL'!$A$2:$A$1260,' Data ORCL'!$H$2:$H$1260),"")</f>
        <v>1.6984302854540695E-2</v>
      </c>
    </row>
    <row r="57" spans="1:9" ht="18" x14ac:dyDescent="0.2">
      <c r="A57" s="1">
        <v>46099</v>
      </c>
      <c r="B57" s="2">
        <v>154.94999999999999</v>
      </c>
      <c r="C57" s="2">
        <v>156.69</v>
      </c>
      <c r="D57" s="2">
        <v>152.61000000000001</v>
      </c>
      <c r="E57" s="2">
        <v>152.77000000000001</v>
      </c>
      <c r="F57" s="2">
        <v>152.77000000000001</v>
      </c>
      <c r="G57" s="3">
        <v>32476700</v>
      </c>
      <c r="H57" s="57">
        <f t="shared" si="0"/>
        <v>-1.5007590425096895E-2</v>
      </c>
      <c r="I57" s="76">
        <f>IFERROR(_xlfn.XLOOKUP(A57,' Data ORCL'!$A$2:$A$1260,' Data ORCL'!$H$2:$H$1260),"")</f>
        <v>-1.1614380850896012E-2</v>
      </c>
    </row>
    <row r="58" spans="1:9" ht="18" x14ac:dyDescent="0.2">
      <c r="A58" s="1">
        <v>46098</v>
      </c>
      <c r="B58" s="2">
        <v>152.4</v>
      </c>
      <c r="C58" s="2">
        <v>156.75</v>
      </c>
      <c r="D58" s="2">
        <v>152.12</v>
      </c>
      <c r="E58" s="2">
        <v>155.08000000000001</v>
      </c>
      <c r="F58" s="2">
        <v>155.08000000000001</v>
      </c>
      <c r="G58" s="3">
        <v>37118500</v>
      </c>
      <c r="H58" s="57">
        <f t="shared" si="0"/>
        <v>1.5334933385236203E-2</v>
      </c>
      <c r="I58" s="76">
        <f>IFERROR(_xlfn.XLOOKUP(A58,' Data ORCL'!$A$2:$A$1260,' Data ORCL'!$H$2:$H$1260),"")</f>
        <v>-8.2693151626472838E-3</v>
      </c>
    </row>
    <row r="59" spans="1:9" ht="18" x14ac:dyDescent="0.2">
      <c r="A59" s="1">
        <v>46097</v>
      </c>
      <c r="B59" s="2">
        <v>152.44999999999999</v>
      </c>
      <c r="C59" s="2">
        <v>153.86000000000001</v>
      </c>
      <c r="D59" s="2">
        <v>151.16999999999999</v>
      </c>
      <c r="E59" s="2">
        <v>152.72</v>
      </c>
      <c r="F59" s="2">
        <v>152.72</v>
      </c>
      <c r="G59" s="3">
        <v>32898900</v>
      </c>
      <c r="H59" s="57">
        <f t="shared" si="0"/>
        <v>1.1657523264644327E-2</v>
      </c>
      <c r="I59" s="76">
        <f>IFERROR(_xlfn.XLOOKUP(A59,' Data ORCL'!$A$2:$A$1260,' Data ORCL'!$H$2:$H$1260),"")</f>
        <v>5.5484013305794741E-3</v>
      </c>
    </row>
    <row r="60" spans="1:9" ht="18" x14ac:dyDescent="0.2">
      <c r="A60" s="1">
        <v>46094</v>
      </c>
      <c r="B60" s="2">
        <v>153.30000000000001</v>
      </c>
      <c r="C60" s="2">
        <v>154.56</v>
      </c>
      <c r="D60" s="2">
        <v>148.58000000000001</v>
      </c>
      <c r="E60" s="2">
        <v>150.94999999999999</v>
      </c>
      <c r="F60" s="2">
        <v>150.94999999999999</v>
      </c>
      <c r="G60" s="3">
        <v>42460600</v>
      </c>
      <c r="H60" s="57">
        <f t="shared" si="0"/>
        <v>-1.6751910874404065E-2</v>
      </c>
      <c r="I60" s="76">
        <f>IFERROR(_xlfn.XLOOKUP(A60,' Data ORCL'!$A$2:$A$1260,' Data ORCL'!$H$2:$H$1260),"")</f>
        <v>-2.5801290751241476E-2</v>
      </c>
    </row>
    <row r="61" spans="1:9" ht="18" x14ac:dyDescent="0.2">
      <c r="A61" s="1">
        <v>46093</v>
      </c>
      <c r="B61" s="2">
        <v>153.01</v>
      </c>
      <c r="C61" s="2">
        <v>155.88</v>
      </c>
      <c r="D61" s="2">
        <v>150.97999999999999</v>
      </c>
      <c r="E61" s="2">
        <v>153.5</v>
      </c>
      <c r="F61" s="2">
        <v>153.5</v>
      </c>
      <c r="G61" s="3">
        <v>54409800</v>
      </c>
      <c r="H61" s="57">
        <f t="shared" si="0"/>
        <v>1.2455093818980544E-2</v>
      </c>
      <c r="I61" s="76">
        <f>IFERROR(_xlfn.XLOOKUP(A61,' Data ORCL'!$A$2:$A$1260,' Data ORCL'!$H$2:$H$1260),"")</f>
        <v>-2.453728783444576E-2</v>
      </c>
    </row>
    <row r="62" spans="1:9" ht="18" x14ac:dyDescent="0.2">
      <c r="A62" s="1">
        <v>46092</v>
      </c>
      <c r="B62" s="2">
        <v>151.38</v>
      </c>
      <c r="C62" s="2">
        <v>153.16999999999999</v>
      </c>
      <c r="D62" s="2">
        <v>149.33000000000001</v>
      </c>
      <c r="E62" s="2">
        <v>151.6</v>
      </c>
      <c r="F62" s="2">
        <v>151.6</v>
      </c>
      <c r="G62" s="3">
        <v>33955900</v>
      </c>
      <c r="H62" s="57">
        <f t="shared" si="0"/>
        <v>3.0389136156974209E-3</v>
      </c>
      <c r="I62" s="76">
        <f>IFERROR(_xlfn.XLOOKUP(A62,' Data ORCL'!$A$2:$A$1260,' Data ORCL'!$H$2:$H$1260),"")</f>
        <v>8.7845034415919204E-2</v>
      </c>
    </row>
    <row r="63" spans="1:9" ht="18" x14ac:dyDescent="0.2">
      <c r="A63" s="1">
        <v>46091</v>
      </c>
      <c r="B63" s="2">
        <v>155.99</v>
      </c>
      <c r="C63" s="2">
        <v>156.66</v>
      </c>
      <c r="D63" s="2">
        <v>150.13999999999999</v>
      </c>
      <c r="E63" s="2">
        <v>151.13999999999999</v>
      </c>
      <c r="F63" s="2">
        <v>151.13999999999999</v>
      </c>
      <c r="G63" s="3">
        <v>47501400</v>
      </c>
      <c r="H63" s="57">
        <f t="shared" si="0"/>
        <v>-3.4402065981105179E-2</v>
      </c>
      <c r="I63" s="76">
        <f>IFERROR(_xlfn.XLOOKUP(A63,' Data ORCL'!$A$2:$A$1260,' Data ORCL'!$H$2:$H$1260),"")</f>
        <v>-1.4337880244254916E-2</v>
      </c>
    </row>
    <row r="64" spans="1:9" ht="18" x14ac:dyDescent="0.2">
      <c r="A64" s="1">
        <v>46090</v>
      </c>
      <c r="B64" s="2">
        <v>155.69</v>
      </c>
      <c r="C64" s="2">
        <v>158.44</v>
      </c>
      <c r="D64" s="2">
        <v>152.97</v>
      </c>
      <c r="E64" s="2">
        <v>156.43</v>
      </c>
      <c r="F64" s="2">
        <v>156.43</v>
      </c>
      <c r="G64" s="3">
        <v>47574200</v>
      </c>
      <c r="H64" s="57">
        <f t="shared" si="0"/>
        <v>-4.6557691165800379E-3</v>
      </c>
      <c r="I64" s="76">
        <f>IFERROR(_xlfn.XLOOKUP(A64,' Data ORCL'!$A$2:$A$1260,' Data ORCL'!$H$2:$H$1260),"")</f>
        <v>-9.2269816955000312E-3</v>
      </c>
    </row>
    <row r="65" spans="1:9" ht="18" x14ac:dyDescent="0.2">
      <c r="A65" s="1">
        <v>46087</v>
      </c>
      <c r="B65" s="2">
        <v>150.44</v>
      </c>
      <c r="C65" s="2">
        <v>161.44999999999999</v>
      </c>
      <c r="D65" s="2">
        <v>150.29</v>
      </c>
      <c r="E65" s="2">
        <v>157.16</v>
      </c>
      <c r="F65" s="2">
        <v>157.16</v>
      </c>
      <c r="G65" s="3">
        <v>74980900</v>
      </c>
      <c r="H65" s="57">
        <f t="shared" si="0"/>
        <v>2.8985665421408149E-2</v>
      </c>
      <c r="I65" s="76">
        <f>IFERROR(_xlfn.XLOOKUP(A65,' Data ORCL'!$A$2:$A$1260,' Data ORCL'!$H$2:$H$1260),"")</f>
        <v>-1.1869188511746892E-2</v>
      </c>
    </row>
    <row r="66" spans="1:9" ht="18" x14ac:dyDescent="0.2">
      <c r="A66" s="1">
        <v>46086</v>
      </c>
      <c r="B66" s="2">
        <v>152.94</v>
      </c>
      <c r="C66" s="2">
        <v>156.38</v>
      </c>
      <c r="D66" s="2">
        <v>149.61000000000001</v>
      </c>
      <c r="E66" s="2">
        <v>152.66999999999999</v>
      </c>
      <c r="F66" s="2">
        <v>152.66999999999999</v>
      </c>
      <c r="G66" s="3">
        <v>50714500</v>
      </c>
      <c r="H66" s="57">
        <f t="shared" si="0"/>
        <v>-3.4002517557538696E-3</v>
      </c>
      <c r="I66" s="76">
        <f>IFERROR(_xlfn.XLOOKUP(A66,' Data ORCL'!$A$2:$A$1260,' Data ORCL'!$H$2:$H$1260),"")</f>
        <v>1.5747327923879419E-2</v>
      </c>
    </row>
    <row r="67" spans="1:9" ht="18" x14ac:dyDescent="0.2">
      <c r="A67" s="1">
        <v>46085</v>
      </c>
      <c r="B67" s="2">
        <v>148.43</v>
      </c>
      <c r="C67" s="2">
        <v>154.52000000000001</v>
      </c>
      <c r="D67" s="2">
        <v>148.06</v>
      </c>
      <c r="E67" s="2">
        <v>153.19</v>
      </c>
      <c r="F67" s="2">
        <v>153.19</v>
      </c>
      <c r="G67" s="3">
        <v>60062200</v>
      </c>
      <c r="H67" s="57">
        <f t="shared" ref="H67:H130" si="1">LN(F67/F68)</f>
        <v>3.9750914394044802E-2</v>
      </c>
      <c r="I67" s="76">
        <f>IFERROR(_xlfn.XLOOKUP(A67,' Data ORCL'!$A$2:$A$1260,' Data ORCL'!$H$2:$H$1260),"")</f>
        <v>2.2309718953647691E-2</v>
      </c>
    </row>
    <row r="68" spans="1:9" ht="18" x14ac:dyDescent="0.2">
      <c r="A68" s="1">
        <v>46084</v>
      </c>
      <c r="B68" s="2">
        <v>142.1</v>
      </c>
      <c r="C68" s="2">
        <v>147.5</v>
      </c>
      <c r="D68" s="2">
        <v>138.19999999999999</v>
      </c>
      <c r="E68" s="2">
        <v>147.22</v>
      </c>
      <c r="F68" s="2">
        <v>147.22</v>
      </c>
      <c r="G68" s="3">
        <v>67460200</v>
      </c>
      <c r="H68" s="57">
        <f t="shared" si="1"/>
        <v>1.4022597157223135E-2</v>
      </c>
      <c r="I68" s="76">
        <f>IFERROR(_xlfn.XLOOKUP(A68,' Data ORCL'!$A$2:$A$1260,' Data ORCL'!$H$2:$H$1260),"")</f>
        <v>-1.6149656965363448E-3</v>
      </c>
    </row>
    <row r="69" spans="1:9" ht="18" x14ac:dyDescent="0.2">
      <c r="A69" s="1">
        <v>46083</v>
      </c>
      <c r="B69" s="2">
        <v>140.77000000000001</v>
      </c>
      <c r="C69" s="2">
        <v>147.13999999999999</v>
      </c>
      <c r="D69" s="2">
        <v>140.52000000000001</v>
      </c>
      <c r="E69" s="2">
        <v>145.16999999999999</v>
      </c>
      <c r="F69" s="2">
        <v>145.16999999999999</v>
      </c>
      <c r="G69" s="3">
        <v>72683900</v>
      </c>
      <c r="H69" s="57">
        <f t="shared" si="1"/>
        <v>5.653864313526321E-2</v>
      </c>
      <c r="I69" s="76">
        <f>IFERROR(_xlfn.XLOOKUP(A69,' Data ORCL'!$A$2:$A$1260,' Data ORCL'!$H$2:$H$1260),"")</f>
        <v>2.615774777187559E-2</v>
      </c>
    </row>
    <row r="70" spans="1:9" ht="18" x14ac:dyDescent="0.2">
      <c r="A70" s="1">
        <v>46080</v>
      </c>
      <c r="B70" s="2">
        <v>134.07</v>
      </c>
      <c r="C70" s="2">
        <v>138.1</v>
      </c>
      <c r="D70" s="2">
        <v>133.97999999999999</v>
      </c>
      <c r="E70" s="2">
        <v>137.19</v>
      </c>
      <c r="F70" s="2">
        <v>137.19</v>
      </c>
      <c r="G70" s="3">
        <v>59412400</v>
      </c>
      <c r="H70" s="57">
        <f t="shared" si="1"/>
        <v>9.1532144195814406E-3</v>
      </c>
      <c r="I70" s="76">
        <f>IFERROR(_xlfn.XLOOKUP(A70,' Data ORCL'!$A$2:$A$1260,' Data ORCL'!$H$2:$H$1260),"")</f>
        <v>-3.325947934799673E-2</v>
      </c>
    </row>
    <row r="71" spans="1:9" ht="18" x14ac:dyDescent="0.2">
      <c r="A71" s="1">
        <v>46079</v>
      </c>
      <c r="B71" s="2">
        <v>133.85</v>
      </c>
      <c r="C71" s="2">
        <v>137.51</v>
      </c>
      <c r="D71" s="2">
        <v>132.63</v>
      </c>
      <c r="E71" s="2">
        <v>135.94</v>
      </c>
      <c r="F71" s="2">
        <v>135.94</v>
      </c>
      <c r="G71" s="3">
        <v>45100000</v>
      </c>
      <c r="H71" s="57">
        <f t="shared" si="1"/>
        <v>1.2956905805625619E-2</v>
      </c>
      <c r="I71" s="76">
        <f>IFERROR(_xlfn.XLOOKUP(A71,' Data ORCL'!$A$2:$A$1260,' Data ORCL'!$H$2:$H$1260),"")</f>
        <v>1.622002784177435E-2</v>
      </c>
    </row>
    <row r="72" spans="1:9" ht="18" x14ac:dyDescent="0.2">
      <c r="A72" s="1">
        <v>46078</v>
      </c>
      <c r="B72" s="2">
        <v>130.61000000000001</v>
      </c>
      <c r="C72" s="2">
        <v>136.09</v>
      </c>
      <c r="D72" s="2">
        <v>129.18</v>
      </c>
      <c r="E72" s="2">
        <v>134.19</v>
      </c>
      <c r="F72" s="2">
        <v>134.19</v>
      </c>
      <c r="G72" s="3">
        <v>53078300</v>
      </c>
      <c r="H72" s="57">
        <f t="shared" si="1"/>
        <v>4.0685381649868305E-2</v>
      </c>
      <c r="I72" s="76">
        <f>IFERROR(_xlfn.XLOOKUP(A72,' Data ORCL'!$A$2:$A$1260,' Data ORCL'!$H$2:$H$1260),"")</f>
        <v>1.1945126844364249E-2</v>
      </c>
    </row>
    <row r="73" spans="1:9" ht="18" x14ac:dyDescent="0.2">
      <c r="A73" s="1">
        <v>46077</v>
      </c>
      <c r="B73" s="2">
        <v>129.01</v>
      </c>
      <c r="C73" s="2">
        <v>130.24</v>
      </c>
      <c r="D73" s="2">
        <v>126.37</v>
      </c>
      <c r="E73" s="2">
        <v>128.84</v>
      </c>
      <c r="F73" s="2">
        <v>128.84</v>
      </c>
      <c r="G73" s="3">
        <v>47121400</v>
      </c>
      <c r="H73" s="57">
        <f t="shared" si="1"/>
        <v>-1.3567892379332543E-2</v>
      </c>
      <c r="I73" s="76">
        <f>IFERROR(_xlfn.XLOOKUP(A73,' Data ORCL'!$A$2:$A$1260,' Data ORCL'!$H$2:$H$1260),"")</f>
        <v>3.3586679403501803E-2</v>
      </c>
    </row>
    <row r="74" spans="1:9" ht="18" x14ac:dyDescent="0.2">
      <c r="A74" s="1">
        <v>46076</v>
      </c>
      <c r="B74" s="2">
        <v>132.04</v>
      </c>
      <c r="C74" s="2">
        <v>132.04</v>
      </c>
      <c r="D74" s="2">
        <v>127.39</v>
      </c>
      <c r="E74" s="2">
        <v>130.6</v>
      </c>
      <c r="F74" s="2">
        <v>130.6</v>
      </c>
      <c r="G74" s="3">
        <v>52512200</v>
      </c>
      <c r="H74" s="57">
        <f t="shared" si="1"/>
        <v>-3.491176099735465E-2</v>
      </c>
      <c r="I74" s="76">
        <f>IFERROR(_xlfn.XLOOKUP(A74,' Data ORCL'!$A$2:$A$1260,' Data ORCL'!$H$2:$H$1260),"")</f>
        <v>-4.6752393637487767E-2</v>
      </c>
    </row>
    <row r="75" spans="1:9" ht="18" x14ac:dyDescent="0.2">
      <c r="A75" s="1">
        <v>46073</v>
      </c>
      <c r="B75" s="2">
        <v>132.37</v>
      </c>
      <c r="C75" s="2">
        <v>136.21</v>
      </c>
      <c r="D75" s="2">
        <v>131.16999999999999</v>
      </c>
      <c r="E75" s="2">
        <v>135.24</v>
      </c>
      <c r="F75" s="2">
        <v>135.24</v>
      </c>
      <c r="G75" s="3">
        <v>53726800</v>
      </c>
      <c r="H75" s="57">
        <f t="shared" si="1"/>
        <v>2.591346358097111E-3</v>
      </c>
      <c r="I75" s="76">
        <f>IFERROR(_xlfn.XLOOKUP(A75,' Data ORCL'!$A$2:$A$1260,' Data ORCL'!$H$2:$H$1260),"")</f>
        <v>-5.5621134521062147E-2</v>
      </c>
    </row>
    <row r="76" spans="1:9" ht="18" x14ac:dyDescent="0.2">
      <c r="A76" s="1">
        <v>46072</v>
      </c>
      <c r="B76" s="2">
        <v>132.31</v>
      </c>
      <c r="C76" s="2">
        <v>136.16</v>
      </c>
      <c r="D76" s="2">
        <v>131.01</v>
      </c>
      <c r="E76" s="2">
        <v>134.88999999999999</v>
      </c>
      <c r="F76" s="2">
        <v>134.88999999999999</v>
      </c>
      <c r="G76" s="3">
        <v>42197200</v>
      </c>
      <c r="H76" s="57">
        <f t="shared" si="1"/>
        <v>-3.6260075988733607E-3</v>
      </c>
      <c r="I76" s="76">
        <f>IFERROR(_xlfn.XLOOKUP(A76,' Data ORCL'!$A$2:$A$1260,' Data ORCL'!$H$2:$H$1260),"")</f>
        <v>2.3746120326183463E-3</v>
      </c>
    </row>
    <row r="77" spans="1:9" ht="18" x14ac:dyDescent="0.2">
      <c r="A77" s="1">
        <v>46071</v>
      </c>
      <c r="B77" s="2">
        <v>135.88999999999999</v>
      </c>
      <c r="C77" s="2">
        <v>140.96</v>
      </c>
      <c r="D77" s="2">
        <v>134.87</v>
      </c>
      <c r="E77" s="2">
        <v>135.38</v>
      </c>
      <c r="F77" s="2">
        <v>135.38</v>
      </c>
      <c r="G77" s="3">
        <v>59677100</v>
      </c>
      <c r="H77" s="57">
        <f t="shared" si="1"/>
        <v>1.758614622418626E-2</v>
      </c>
      <c r="I77" s="76">
        <f>IFERROR(_xlfn.XLOOKUP(A77,' Data ORCL'!$A$2:$A$1260,' Data ORCL'!$H$2:$H$1260),"")</f>
        <v>1.4236958259804217E-2</v>
      </c>
    </row>
    <row r="78" spans="1:9" ht="18" x14ac:dyDescent="0.2">
      <c r="A78" s="1">
        <v>46070</v>
      </c>
      <c r="B78" s="2">
        <v>128.9</v>
      </c>
      <c r="C78" s="2">
        <v>134.32</v>
      </c>
      <c r="D78" s="2">
        <v>127.29</v>
      </c>
      <c r="E78" s="2">
        <v>133.02000000000001</v>
      </c>
      <c r="F78" s="2">
        <v>133.02000000000001</v>
      </c>
      <c r="G78" s="3">
        <v>48407100</v>
      </c>
      <c r="H78" s="57">
        <f t="shared" si="1"/>
        <v>1.2177286200728483E-2</v>
      </c>
      <c r="I78" s="76">
        <f>IFERROR(_xlfn.XLOOKUP(A78,' Data ORCL'!$A$2:$A$1260,' Data ORCL'!$H$2:$H$1260),"")</f>
        <v>-3.9300926923020528E-2</v>
      </c>
    </row>
    <row r="79" spans="1:9" ht="18" x14ac:dyDescent="0.2">
      <c r="A79" s="1">
        <v>46066</v>
      </c>
      <c r="B79" s="2">
        <v>127.9</v>
      </c>
      <c r="C79" s="2">
        <v>133.56</v>
      </c>
      <c r="D79" s="2">
        <v>126.23</v>
      </c>
      <c r="E79" s="2">
        <v>131.41</v>
      </c>
      <c r="F79" s="2">
        <v>131.41</v>
      </c>
      <c r="G79" s="3">
        <v>49438100</v>
      </c>
      <c r="H79" s="57">
        <f t="shared" si="1"/>
        <v>1.7502557796986399E-2</v>
      </c>
      <c r="I79" s="76">
        <f>IFERROR(_xlfn.XLOOKUP(A79,' Data ORCL'!$A$2:$A$1260,' Data ORCL'!$H$2:$H$1260),"")</f>
        <v>2.307404599868107E-2</v>
      </c>
    </row>
    <row r="80" spans="1:9" ht="18" x14ac:dyDescent="0.2">
      <c r="A80" s="1">
        <v>46065</v>
      </c>
      <c r="B80" s="2">
        <v>135.36000000000001</v>
      </c>
      <c r="C80" s="2">
        <v>135.88999999999999</v>
      </c>
      <c r="D80" s="2">
        <v>126.56</v>
      </c>
      <c r="E80" s="2">
        <v>129.13</v>
      </c>
      <c r="F80" s="2">
        <v>129.13</v>
      </c>
      <c r="G80" s="3">
        <v>74090600</v>
      </c>
      <c r="H80" s="57">
        <f t="shared" si="1"/>
        <v>-4.9479523185032737E-2</v>
      </c>
      <c r="I80" s="76">
        <f>IFERROR(_xlfn.XLOOKUP(A80,' Data ORCL'!$A$2:$A$1260,' Data ORCL'!$H$2:$H$1260),"")</f>
        <v>-4.2873205968886859E-3</v>
      </c>
    </row>
    <row r="81" spans="1:9" ht="18" x14ac:dyDescent="0.2">
      <c r="A81" s="1">
        <v>46064</v>
      </c>
      <c r="B81" s="2">
        <v>139.02000000000001</v>
      </c>
      <c r="C81" s="2">
        <v>139.25</v>
      </c>
      <c r="D81" s="2">
        <v>132.94999999999999</v>
      </c>
      <c r="E81" s="2">
        <v>135.68</v>
      </c>
      <c r="F81" s="2">
        <v>135.68</v>
      </c>
      <c r="G81" s="3">
        <v>52796100</v>
      </c>
      <c r="H81" s="57">
        <f t="shared" si="1"/>
        <v>-2.7837111236423552E-2</v>
      </c>
      <c r="I81" s="76">
        <f>IFERROR(_xlfn.XLOOKUP(A81,' Data ORCL'!$A$2:$A$1260,' Data ORCL'!$H$2:$H$1260),"")</f>
        <v>-1.7218884624074924E-2</v>
      </c>
    </row>
    <row r="82" spans="1:9" ht="18" x14ac:dyDescent="0.2">
      <c r="A82" s="1">
        <v>46063</v>
      </c>
      <c r="B82" s="2">
        <v>144.96</v>
      </c>
      <c r="C82" s="2">
        <v>145.56</v>
      </c>
      <c r="D82" s="2">
        <v>137.77000000000001</v>
      </c>
      <c r="E82" s="2">
        <v>139.51</v>
      </c>
      <c r="F82" s="2">
        <v>139.51</v>
      </c>
      <c r="G82" s="3">
        <v>56061300</v>
      </c>
      <c r="H82" s="57">
        <f t="shared" si="1"/>
        <v>-2.4078778213686789E-2</v>
      </c>
      <c r="I82" s="76">
        <f>IFERROR(_xlfn.XLOOKUP(A82,' Data ORCL'!$A$2:$A$1260,' Data ORCL'!$H$2:$H$1260),"")</f>
        <v>2.0865138463961756E-2</v>
      </c>
    </row>
    <row r="83" spans="1:9" ht="18" x14ac:dyDescent="0.2">
      <c r="A83" s="1">
        <v>46062</v>
      </c>
      <c r="B83" s="2">
        <v>136.58000000000001</v>
      </c>
      <c r="C83" s="2">
        <v>145.87</v>
      </c>
      <c r="D83" s="2">
        <v>134.78</v>
      </c>
      <c r="E83" s="2">
        <v>142.91</v>
      </c>
      <c r="F83" s="2">
        <v>142.91</v>
      </c>
      <c r="G83" s="3">
        <v>58042500</v>
      </c>
      <c r="H83" s="57">
        <f t="shared" si="1"/>
        <v>5.0295740336605249E-2</v>
      </c>
      <c r="I83" s="76">
        <f>IFERROR(_xlfn.XLOOKUP(A83,' Data ORCL'!$A$2:$A$1260,' Data ORCL'!$H$2:$H$1260),"")</f>
        <v>9.2034341280876036E-2</v>
      </c>
    </row>
    <row r="84" spans="1:9" ht="18" x14ac:dyDescent="0.2">
      <c r="A84" s="1">
        <v>46059</v>
      </c>
      <c r="B84" s="2">
        <v>135.33000000000001</v>
      </c>
      <c r="C84" s="2">
        <v>137.69</v>
      </c>
      <c r="D84" s="2">
        <v>132.35</v>
      </c>
      <c r="E84" s="2">
        <v>135.9</v>
      </c>
      <c r="F84" s="2">
        <v>135.9</v>
      </c>
      <c r="G84" s="3">
        <v>62661400</v>
      </c>
      <c r="H84" s="57">
        <f t="shared" si="1"/>
        <v>4.4307950583020776E-2</v>
      </c>
      <c r="I84" s="76">
        <f>IFERROR(_xlfn.XLOOKUP(A84,' Data ORCL'!$A$2:$A$1260,' Data ORCL'!$H$2:$H$1260),"")</f>
        <v>4.542315762152762E-2</v>
      </c>
    </row>
    <row r="85" spans="1:9" ht="18" x14ac:dyDescent="0.2">
      <c r="A85" s="1">
        <v>46058</v>
      </c>
      <c r="B85" s="2">
        <v>136.82</v>
      </c>
      <c r="C85" s="2">
        <v>137.97999999999999</v>
      </c>
      <c r="D85" s="2">
        <v>128.32</v>
      </c>
      <c r="E85" s="2">
        <v>130.01</v>
      </c>
      <c r="F85" s="2">
        <v>130.01</v>
      </c>
      <c r="G85" s="3">
        <v>93690800</v>
      </c>
      <c r="H85" s="57">
        <f t="shared" si="1"/>
        <v>-7.0739927937013211E-2</v>
      </c>
      <c r="I85" s="76">
        <f>IFERROR(_xlfn.XLOOKUP(A85,' Data ORCL'!$A$2:$A$1260,' Data ORCL'!$H$2:$H$1260),"")</f>
        <v>-7.2047026333699221E-2</v>
      </c>
    </row>
    <row r="86" spans="1:9" ht="18" x14ac:dyDescent="0.2">
      <c r="A86" s="1">
        <v>46057</v>
      </c>
      <c r="B86" s="2">
        <v>155.41</v>
      </c>
      <c r="C86" s="2">
        <v>155.85</v>
      </c>
      <c r="D86" s="2">
        <v>135.68</v>
      </c>
      <c r="E86" s="2">
        <v>139.54</v>
      </c>
      <c r="F86" s="2">
        <v>139.54</v>
      </c>
      <c r="G86" s="3">
        <v>113199500</v>
      </c>
      <c r="H86" s="57">
        <f t="shared" si="1"/>
        <v>-0.12348395228355584</v>
      </c>
      <c r="I86" s="76">
        <f>IFERROR(_xlfn.XLOOKUP(A86,' Data ORCL'!$A$2:$A$1260,' Data ORCL'!$H$2:$H$1260),"")</f>
        <v>-5.3094490088877164E-2</v>
      </c>
    </row>
    <row r="87" spans="1:9" ht="18" x14ac:dyDescent="0.2">
      <c r="A87" s="1">
        <v>46056</v>
      </c>
      <c r="B87" s="2">
        <v>165.05</v>
      </c>
      <c r="C87" s="2">
        <v>165.08</v>
      </c>
      <c r="D87" s="2">
        <v>153.12</v>
      </c>
      <c r="E87" s="2">
        <v>157.88</v>
      </c>
      <c r="F87" s="2">
        <v>157.88</v>
      </c>
      <c r="G87" s="3">
        <v>113169200</v>
      </c>
      <c r="H87" s="57">
        <f t="shared" si="1"/>
        <v>6.6245914903661801E-2</v>
      </c>
      <c r="I87" s="76">
        <f>IFERROR(_xlfn.XLOOKUP(A87,' Data ORCL'!$A$2:$A$1260,' Data ORCL'!$H$2:$H$1260),"")</f>
        <v>-3.4247520066270916E-2</v>
      </c>
    </row>
    <row r="88" spans="1:9" ht="18" x14ac:dyDescent="0.2">
      <c r="A88" s="1">
        <v>46055</v>
      </c>
      <c r="B88" s="2">
        <v>150.94</v>
      </c>
      <c r="C88" s="2">
        <v>151.4</v>
      </c>
      <c r="D88" s="2">
        <v>146.65</v>
      </c>
      <c r="E88" s="2">
        <v>147.76</v>
      </c>
      <c r="F88" s="2">
        <v>147.76</v>
      </c>
      <c r="G88" s="3">
        <v>72811100</v>
      </c>
      <c r="H88" s="57">
        <f t="shared" si="1"/>
        <v>7.9497615890446859E-3</v>
      </c>
      <c r="I88" s="76">
        <f>IFERROR(_xlfn.XLOOKUP(A88,' Data ORCL'!$A$2:$A$1260,' Data ORCL'!$H$2:$H$1260),"")</f>
        <v>-2.788347935011825E-2</v>
      </c>
    </row>
    <row r="89" spans="1:9" ht="18" x14ac:dyDescent="0.2">
      <c r="A89" s="1">
        <v>46052</v>
      </c>
      <c r="B89" s="2">
        <v>150.05000000000001</v>
      </c>
      <c r="C89" s="2">
        <v>151</v>
      </c>
      <c r="D89" s="2">
        <v>145.13999999999999</v>
      </c>
      <c r="E89" s="2">
        <v>146.59</v>
      </c>
      <c r="F89" s="2">
        <v>146.59</v>
      </c>
      <c r="G89" s="3">
        <v>47271000</v>
      </c>
      <c r="H89" s="57">
        <f t="shared" si="1"/>
        <v>-3.5319469483148021E-2</v>
      </c>
      <c r="I89" s="76">
        <f>IFERROR(_xlfn.XLOOKUP(A89,' Data ORCL'!$A$2:$A$1260,' Data ORCL'!$H$2:$H$1260),"")</f>
        <v>-2.6533458026828508E-2</v>
      </c>
    </row>
    <row r="90" spans="1:9" ht="18" x14ac:dyDescent="0.2">
      <c r="A90" s="1">
        <v>46051</v>
      </c>
      <c r="B90" s="2">
        <v>157.63</v>
      </c>
      <c r="C90" s="2">
        <v>157.63</v>
      </c>
      <c r="D90" s="2">
        <v>147.12</v>
      </c>
      <c r="E90" s="2">
        <v>151.86000000000001</v>
      </c>
      <c r="F90" s="2">
        <v>151.86000000000001</v>
      </c>
      <c r="G90" s="3">
        <v>59846800</v>
      </c>
      <c r="H90" s="57">
        <f t="shared" si="1"/>
        <v>-3.5513579725328016E-2</v>
      </c>
      <c r="I90" s="76">
        <f>IFERROR(_xlfn.XLOOKUP(A90,' Data ORCL'!$A$2:$A$1260,' Data ORCL'!$H$2:$H$1260),"")</f>
        <v>-2.2195732391784323E-2</v>
      </c>
    </row>
    <row r="91" spans="1:9" ht="18" x14ac:dyDescent="0.2">
      <c r="A91" s="1">
        <v>46050</v>
      </c>
      <c r="B91" s="2">
        <v>164.4</v>
      </c>
      <c r="C91" s="2">
        <v>165.04</v>
      </c>
      <c r="D91" s="2">
        <v>157.24</v>
      </c>
      <c r="E91" s="2">
        <v>157.35</v>
      </c>
      <c r="F91" s="2">
        <v>157.35</v>
      </c>
      <c r="G91" s="3">
        <v>44822800</v>
      </c>
      <c r="H91" s="57">
        <f t="shared" si="1"/>
        <v>-5.1706300922101288E-2</v>
      </c>
      <c r="I91" s="76">
        <f>IFERROR(_xlfn.XLOOKUP(A91,' Data ORCL'!$A$2:$A$1260,' Data ORCL'!$H$2:$H$1260),"")</f>
        <v>-1.2063986539959782E-2</v>
      </c>
    </row>
    <row r="92" spans="1:9" ht="18" x14ac:dyDescent="0.2">
      <c r="A92" s="1">
        <v>46049</v>
      </c>
      <c r="B92" s="2">
        <v>167.48</v>
      </c>
      <c r="C92" s="2">
        <v>169.44</v>
      </c>
      <c r="D92" s="2">
        <v>164.69</v>
      </c>
      <c r="E92" s="2">
        <v>165.7</v>
      </c>
      <c r="F92" s="2">
        <v>165.7</v>
      </c>
      <c r="G92" s="3">
        <v>26542300</v>
      </c>
      <c r="H92" s="57">
        <f t="shared" si="1"/>
        <v>-1.0625306313869659E-2</v>
      </c>
      <c r="I92" s="76">
        <f>IFERROR(_xlfn.XLOOKUP(A92,' Data ORCL'!$A$2:$A$1260,' Data ORCL'!$H$2:$H$1260),"")</f>
        <v>-4.2241607197591291E-2</v>
      </c>
    </row>
    <row r="93" spans="1:9" ht="18" x14ac:dyDescent="0.2">
      <c r="A93" s="1">
        <v>46048</v>
      </c>
      <c r="B93" s="2">
        <v>168.21</v>
      </c>
      <c r="C93" s="2">
        <v>170.59</v>
      </c>
      <c r="D93" s="2">
        <v>167.32</v>
      </c>
      <c r="E93" s="2">
        <v>167.47</v>
      </c>
      <c r="F93" s="2">
        <v>167.47</v>
      </c>
      <c r="G93" s="3">
        <v>22777200</v>
      </c>
      <c r="H93" s="57">
        <f t="shared" si="1"/>
        <v>-1.263849261141578E-2</v>
      </c>
      <c r="I93" s="76">
        <f>IFERROR(_xlfn.XLOOKUP(A93,' Data ORCL'!$A$2:$A$1260,' Data ORCL'!$H$2:$H$1260),"")</f>
        <v>2.9414706139094748E-2</v>
      </c>
    </row>
    <row r="94" spans="1:9" ht="18" x14ac:dyDescent="0.2">
      <c r="A94" s="1">
        <v>46045</v>
      </c>
      <c r="B94" s="2">
        <v>167.27</v>
      </c>
      <c r="C94" s="2">
        <v>172</v>
      </c>
      <c r="D94" s="2">
        <v>166.3</v>
      </c>
      <c r="E94" s="2">
        <v>169.6</v>
      </c>
      <c r="F94" s="2">
        <v>169.6</v>
      </c>
      <c r="G94" s="3">
        <v>30285700</v>
      </c>
      <c r="H94" s="57">
        <f t="shared" si="1"/>
        <v>2.2057526161403811E-2</v>
      </c>
      <c r="I94" s="76">
        <f>IFERROR(_xlfn.XLOOKUP(A94,' Data ORCL'!$A$2:$A$1260,' Data ORCL'!$H$2:$H$1260),"")</f>
        <v>-5.7611003737477818E-3</v>
      </c>
    </row>
    <row r="95" spans="1:9" ht="18" x14ac:dyDescent="0.2">
      <c r="A95" s="1">
        <v>46044</v>
      </c>
      <c r="B95" s="2">
        <v>168.93</v>
      </c>
      <c r="C95" s="2">
        <v>169</v>
      </c>
      <c r="D95" s="2">
        <v>164.95</v>
      </c>
      <c r="E95" s="2">
        <v>165.9</v>
      </c>
      <c r="F95" s="2">
        <v>165.9</v>
      </c>
      <c r="G95" s="3">
        <v>28499500</v>
      </c>
      <c r="H95" s="57">
        <f t="shared" si="1"/>
        <v>3.44172063314503E-3</v>
      </c>
      <c r="I95" s="76">
        <f>IFERROR(_xlfn.XLOOKUP(A95,' Data ORCL'!$A$2:$A$1260,' Data ORCL'!$H$2:$H$1260),"")</f>
        <v>2.4457508443078989E-2</v>
      </c>
    </row>
    <row r="96" spans="1:9" ht="18" x14ac:dyDescent="0.2">
      <c r="A96" s="1">
        <v>46043</v>
      </c>
      <c r="B96" s="2">
        <v>168.4</v>
      </c>
      <c r="C96" s="2">
        <v>169.49</v>
      </c>
      <c r="D96" s="2">
        <v>161.11000000000001</v>
      </c>
      <c r="E96" s="2">
        <v>165.33</v>
      </c>
      <c r="F96" s="2">
        <v>165.33</v>
      </c>
      <c r="G96" s="3">
        <v>47851200</v>
      </c>
      <c r="H96" s="57">
        <f t="shared" si="1"/>
        <v>-1.9170298924674832E-2</v>
      </c>
      <c r="I96" s="76">
        <f>IFERROR(_xlfn.XLOOKUP(A96,' Data ORCL'!$A$2:$A$1260,' Data ORCL'!$H$2:$H$1260),"")</f>
        <v>-3.4153535084580439E-2</v>
      </c>
    </row>
    <row r="97" spans="1:9" ht="18" x14ac:dyDescent="0.2">
      <c r="A97" s="1">
        <v>46042</v>
      </c>
      <c r="B97" s="2">
        <v>167.63</v>
      </c>
      <c r="C97" s="2">
        <v>171.97</v>
      </c>
      <c r="D97" s="2">
        <v>166.24</v>
      </c>
      <c r="E97" s="2">
        <v>168.53</v>
      </c>
      <c r="F97" s="2">
        <v>168.53</v>
      </c>
      <c r="G97" s="3">
        <v>36708500</v>
      </c>
      <c r="H97" s="57">
        <f t="shared" si="1"/>
        <v>-1.4315835522963588E-2</v>
      </c>
      <c r="I97" s="76">
        <f>IFERROR(_xlfn.XLOOKUP(A97,' Data ORCL'!$A$2:$A$1260,' Data ORCL'!$H$2:$H$1260),"")</f>
        <v>-6.0227552250209454E-2</v>
      </c>
    </row>
    <row r="98" spans="1:9" ht="18" x14ac:dyDescent="0.2">
      <c r="A98" s="1">
        <v>46038</v>
      </c>
      <c r="B98" s="2">
        <v>179.36</v>
      </c>
      <c r="C98" s="2">
        <v>182.43</v>
      </c>
      <c r="D98" s="2">
        <v>170.01</v>
      </c>
      <c r="E98" s="2">
        <v>170.96</v>
      </c>
      <c r="F98" s="2">
        <v>170.96</v>
      </c>
      <c r="G98" s="3">
        <v>59483600</v>
      </c>
      <c r="H98" s="57">
        <f t="shared" si="1"/>
        <v>-3.511552360723319E-2</v>
      </c>
      <c r="I98" s="76">
        <f>IFERROR(_xlfn.XLOOKUP(A98,' Data ORCL'!$A$2:$A$1260,' Data ORCL'!$H$2:$H$1260),"")</f>
        <v>6.4803577592173088E-3</v>
      </c>
    </row>
    <row r="99" spans="1:9" ht="18" x14ac:dyDescent="0.2">
      <c r="A99" s="1">
        <v>46037</v>
      </c>
      <c r="B99" s="2">
        <v>178.71</v>
      </c>
      <c r="C99" s="2">
        <v>180.6</v>
      </c>
      <c r="D99" s="2">
        <v>176.53</v>
      </c>
      <c r="E99" s="2">
        <v>177.07</v>
      </c>
      <c r="F99" s="2">
        <v>177.07</v>
      </c>
      <c r="G99" s="3">
        <v>31109200</v>
      </c>
      <c r="H99" s="57">
        <f t="shared" si="1"/>
        <v>-7.4830855277835621E-3</v>
      </c>
      <c r="I99" s="76">
        <f>IFERROR(_xlfn.XLOOKUP(A99,' Data ORCL'!$A$2:$A$1260,' Data ORCL'!$H$2:$H$1260),"")</f>
        <v>-1.9627458644079523E-2</v>
      </c>
    </row>
    <row r="100" spans="1:9" ht="18" x14ac:dyDescent="0.2">
      <c r="A100" s="1">
        <v>46036</v>
      </c>
      <c r="B100" s="2">
        <v>178.13</v>
      </c>
      <c r="C100" s="2">
        <v>181.6</v>
      </c>
      <c r="D100" s="2">
        <v>173.95</v>
      </c>
      <c r="E100" s="2">
        <v>178.4</v>
      </c>
      <c r="F100" s="2">
        <v>178.4</v>
      </c>
      <c r="G100" s="3">
        <v>33651400</v>
      </c>
      <c r="H100" s="57">
        <f t="shared" si="1"/>
        <v>-3.1340970359652301E-3</v>
      </c>
      <c r="I100" s="76">
        <f>IFERROR(_xlfn.XLOOKUP(A100,' Data ORCL'!$A$2:$A$1260,' Data ORCL'!$H$2:$H$1260),"")</f>
        <v>-4.3856672049924682E-2</v>
      </c>
    </row>
    <row r="101" spans="1:9" ht="18" x14ac:dyDescent="0.2">
      <c r="A101" s="1">
        <v>46035</v>
      </c>
      <c r="B101" s="2">
        <v>178.88</v>
      </c>
      <c r="C101" s="2">
        <v>181.1</v>
      </c>
      <c r="D101" s="2">
        <v>176.14</v>
      </c>
      <c r="E101" s="2">
        <v>178.96</v>
      </c>
      <c r="F101" s="2">
        <v>178.96</v>
      </c>
      <c r="G101" s="3">
        <v>27769400</v>
      </c>
      <c r="H101" s="57">
        <f t="shared" si="1"/>
        <v>-2.5113722494188393E-3</v>
      </c>
      <c r="I101" s="76">
        <f>IFERROR(_xlfn.XLOOKUP(A101,' Data ORCL'!$A$2:$A$1260,' Data ORCL'!$H$2:$H$1260),"")</f>
        <v>-1.1736992414145662E-2</v>
      </c>
    </row>
    <row r="102" spans="1:9" ht="18" x14ac:dyDescent="0.2">
      <c r="A102" s="1">
        <v>46034</v>
      </c>
      <c r="B102" s="2">
        <v>177.68</v>
      </c>
      <c r="C102" s="2">
        <v>182.5</v>
      </c>
      <c r="D102" s="2">
        <v>176.34</v>
      </c>
      <c r="E102" s="2">
        <v>179.41</v>
      </c>
      <c r="F102" s="2">
        <v>179.41</v>
      </c>
      <c r="G102" s="3">
        <v>34954500</v>
      </c>
      <c r="H102" s="57">
        <f t="shared" si="1"/>
        <v>1.0759420131037832E-2</v>
      </c>
      <c r="I102" s="76" t="str">
        <f>IFERROR(_xlfn.XLOOKUP(A102,' Data ORCL'!$A$2:$A$1260,' Data ORCL'!$H$2:$H$1260),"")</f>
        <v/>
      </c>
    </row>
    <row r="103" spans="1:9" ht="18" x14ac:dyDescent="0.2">
      <c r="A103" s="1">
        <v>46031</v>
      </c>
      <c r="B103" s="2">
        <v>177.02</v>
      </c>
      <c r="C103" s="2">
        <v>178.72</v>
      </c>
      <c r="D103" s="2">
        <v>174.75</v>
      </c>
      <c r="E103" s="2">
        <v>177.49</v>
      </c>
      <c r="F103" s="2">
        <v>177.49</v>
      </c>
      <c r="G103" s="3">
        <v>31362900</v>
      </c>
      <c r="H103" s="57">
        <f t="shared" si="1"/>
        <v>3.5558101526660352E-3</v>
      </c>
      <c r="I103" s="76" t="str">
        <f>IFERROR(_xlfn.XLOOKUP(A103,' Data ORCL'!$A$2:$A$1260,' Data ORCL'!$H$2:$H$1260),"")</f>
        <v/>
      </c>
    </row>
    <row r="104" spans="1:9" ht="18" x14ac:dyDescent="0.2">
      <c r="A104" s="1">
        <v>46030</v>
      </c>
      <c r="B104" s="2">
        <v>185.62</v>
      </c>
      <c r="C104" s="2">
        <v>185.66</v>
      </c>
      <c r="D104" s="2">
        <v>174.37</v>
      </c>
      <c r="E104" s="2">
        <v>176.86</v>
      </c>
      <c r="F104" s="2">
        <v>176.86</v>
      </c>
      <c r="G104" s="3">
        <v>47304300</v>
      </c>
      <c r="H104" s="57">
        <f t="shared" si="1"/>
        <v>-2.6888438649713912E-2</v>
      </c>
      <c r="I104" s="76">
        <f>IFERROR(_xlfn.XLOOKUP(A104,' Data ORCL'!$A$2:$A$1260,' Data ORCL'!$H$2:$H$1260),"")</f>
        <v>-1.6678013832650721E-2</v>
      </c>
    </row>
    <row r="105" spans="1:9" ht="18" x14ac:dyDescent="0.2">
      <c r="A105" s="1">
        <v>46029</v>
      </c>
      <c r="B105" s="2">
        <v>179.8</v>
      </c>
      <c r="C105" s="2">
        <v>187.28</v>
      </c>
      <c r="D105" s="2">
        <v>177.66</v>
      </c>
      <c r="E105" s="2">
        <v>181.68</v>
      </c>
      <c r="F105" s="2">
        <v>181.68</v>
      </c>
      <c r="G105" s="3">
        <v>45349000</v>
      </c>
      <c r="H105" s="57">
        <f t="shared" si="1"/>
        <v>1.0902457253372164E-2</v>
      </c>
      <c r="I105" s="76">
        <f>IFERROR(_xlfn.XLOOKUP(A105,' Data ORCL'!$A$2:$A$1260,' Data ORCL'!$H$2:$H$1260),"")</f>
        <v>-4.7367550761802813E-3</v>
      </c>
    </row>
    <row r="106" spans="1:9" ht="18" x14ac:dyDescent="0.2">
      <c r="A106" s="1">
        <v>46028</v>
      </c>
      <c r="B106" s="2">
        <v>175.76</v>
      </c>
      <c r="C106" s="2">
        <v>180.19</v>
      </c>
      <c r="D106" s="2">
        <v>174.77</v>
      </c>
      <c r="E106" s="2">
        <v>179.71</v>
      </c>
      <c r="F106" s="2">
        <v>179.71</v>
      </c>
      <c r="G106" s="3">
        <v>34838600</v>
      </c>
      <c r="H106" s="57">
        <f t="shared" si="1"/>
        <v>3.2059282691451502E-2</v>
      </c>
      <c r="I106" s="76">
        <f>IFERROR(_xlfn.XLOOKUP(A106,' Data ORCL'!$A$2:$A$1260,' Data ORCL'!$H$2:$H$1260),"")</f>
        <v>6.0419997337780966E-3</v>
      </c>
    </row>
    <row r="107" spans="1:9" ht="18" x14ac:dyDescent="0.2">
      <c r="A107" s="1">
        <v>46027</v>
      </c>
      <c r="B107" s="2">
        <v>174.88</v>
      </c>
      <c r="C107" s="2">
        <v>175.82</v>
      </c>
      <c r="D107" s="2">
        <v>171.79</v>
      </c>
      <c r="E107" s="2">
        <v>174.04</v>
      </c>
      <c r="F107" s="2">
        <v>174.04</v>
      </c>
      <c r="G107" s="3">
        <v>39511700</v>
      </c>
      <c r="H107" s="57">
        <f t="shared" si="1"/>
        <v>3.6154859197797776E-2</v>
      </c>
      <c r="I107" s="76">
        <f>IFERROR(_xlfn.XLOOKUP(A107,' Data ORCL'!$A$2:$A$1260,' Data ORCL'!$H$2:$H$1260),"")</f>
        <v>-1.6065851360582386E-2</v>
      </c>
    </row>
    <row r="108" spans="1:9" ht="18" x14ac:dyDescent="0.2">
      <c r="A108" s="1">
        <v>46024</v>
      </c>
      <c r="B108" s="2">
        <v>181.3</v>
      </c>
      <c r="C108" s="2">
        <v>181.35</v>
      </c>
      <c r="D108" s="2">
        <v>166.35</v>
      </c>
      <c r="E108" s="2">
        <v>167.86</v>
      </c>
      <c r="F108" s="2">
        <v>167.86</v>
      </c>
      <c r="G108" s="3">
        <v>60634100</v>
      </c>
      <c r="H108" s="57">
        <f t="shared" si="1"/>
        <v>-5.724777002866871E-2</v>
      </c>
      <c r="I108" s="76">
        <f>IFERROR(_xlfn.XLOOKUP(A108,' Data ORCL'!$A$2:$A$1260,' Data ORCL'!$H$2:$H$1260),"")</f>
        <v>4.0697580835723701E-3</v>
      </c>
    </row>
    <row r="109" spans="1:9" ht="18" x14ac:dyDescent="0.2">
      <c r="A109" s="1">
        <v>46022</v>
      </c>
      <c r="B109" s="2">
        <v>181.13</v>
      </c>
      <c r="C109" s="2">
        <v>181.53</v>
      </c>
      <c r="D109" s="2">
        <v>177.25</v>
      </c>
      <c r="E109" s="2">
        <v>177.75</v>
      </c>
      <c r="F109" s="2">
        <v>177.75</v>
      </c>
      <c r="G109" s="3">
        <v>22997400</v>
      </c>
      <c r="H109" s="57">
        <f t="shared" si="1"/>
        <v>-1.7234593743054145E-2</v>
      </c>
      <c r="I109" s="76">
        <f>IFERROR(_xlfn.XLOOKUP(A109,' Data ORCL'!$A$2:$A$1260,' Data ORCL'!$H$2:$H$1260),"")</f>
        <v>-1.1751860802155263E-2</v>
      </c>
    </row>
    <row r="110" spans="1:9" ht="18" x14ac:dyDescent="0.2">
      <c r="A110" s="1">
        <v>46021</v>
      </c>
      <c r="B110" s="2">
        <v>184.35</v>
      </c>
      <c r="C110" s="2">
        <v>184.73</v>
      </c>
      <c r="D110" s="2">
        <v>180.7</v>
      </c>
      <c r="E110" s="2">
        <v>180.84</v>
      </c>
      <c r="F110" s="2">
        <v>180.84</v>
      </c>
      <c r="G110" s="3">
        <v>23336300</v>
      </c>
      <c r="H110" s="57">
        <f t="shared" si="1"/>
        <v>-1.8300877866816626E-2</v>
      </c>
      <c r="I110" s="76">
        <f>IFERROR(_xlfn.XLOOKUP(A110,' Data ORCL'!$A$2:$A$1260,' Data ORCL'!$H$2:$H$1260),"")</f>
        <v>9.3286171116552311E-3</v>
      </c>
    </row>
    <row r="111" spans="1:9" ht="18" x14ac:dyDescent="0.2">
      <c r="A111" s="1">
        <v>46020</v>
      </c>
      <c r="B111" s="2">
        <v>186.85</v>
      </c>
      <c r="C111" s="2">
        <v>187.2</v>
      </c>
      <c r="D111" s="2">
        <v>183.64</v>
      </c>
      <c r="E111" s="2">
        <v>184.18</v>
      </c>
      <c r="F111" s="2">
        <v>184.18</v>
      </c>
      <c r="G111" s="3">
        <v>28242000</v>
      </c>
      <c r="H111" s="57">
        <f t="shared" si="1"/>
        <v>-2.429790484778338E-2</v>
      </c>
      <c r="I111" s="76">
        <f>IFERROR(_xlfn.XLOOKUP(A111,' Data ORCL'!$A$2:$A$1260,' Data ORCL'!$H$2:$H$1260),"")</f>
        <v>-1.3249292212090877E-2</v>
      </c>
    </row>
    <row r="112" spans="1:9" ht="18" x14ac:dyDescent="0.2">
      <c r="A112" s="1">
        <v>46017</v>
      </c>
      <c r="B112" s="2">
        <v>195.01</v>
      </c>
      <c r="C112" s="2">
        <v>196.35</v>
      </c>
      <c r="D112" s="2">
        <v>188.62</v>
      </c>
      <c r="E112" s="2">
        <v>188.71</v>
      </c>
      <c r="F112" s="2">
        <v>188.71</v>
      </c>
      <c r="G112" s="3">
        <v>26262000</v>
      </c>
      <c r="H112" s="57">
        <f t="shared" si="1"/>
        <v>-2.8522618865357924E-2</v>
      </c>
      <c r="I112" s="76">
        <f>IFERROR(_xlfn.XLOOKUP(A112,' Data ORCL'!$A$2:$A$1260,' Data ORCL'!$H$2:$H$1260),"")</f>
        <v>2.544142215916775E-3</v>
      </c>
    </row>
    <row r="113" spans="1:9" ht="18" x14ac:dyDescent="0.2">
      <c r="A113" s="1">
        <v>46015</v>
      </c>
      <c r="B113" s="2">
        <v>193.16</v>
      </c>
      <c r="C113" s="2">
        <v>195.17</v>
      </c>
      <c r="D113" s="2">
        <v>192.83</v>
      </c>
      <c r="E113" s="2">
        <v>194.17</v>
      </c>
      <c r="F113" s="2">
        <v>194.17</v>
      </c>
      <c r="G113" s="3">
        <v>11710100</v>
      </c>
      <c r="H113" s="57">
        <f t="shared" si="1"/>
        <v>2.0602626907799304E-4</v>
      </c>
      <c r="I113" s="76">
        <f>IFERROR(_xlfn.XLOOKUP(A113,' Data ORCL'!$A$2:$A$1260,' Data ORCL'!$H$2:$H$1260),"")</f>
        <v>1.0911155044026219E-2</v>
      </c>
    </row>
    <row r="114" spans="1:9" ht="18" x14ac:dyDescent="0.2">
      <c r="A114" s="1">
        <v>46014</v>
      </c>
      <c r="B114" s="2">
        <v>192.82</v>
      </c>
      <c r="C114" s="2">
        <v>195.37</v>
      </c>
      <c r="D114" s="2">
        <v>191.74</v>
      </c>
      <c r="E114" s="2">
        <v>194.13</v>
      </c>
      <c r="F114" s="2">
        <v>194.13</v>
      </c>
      <c r="G114" s="3">
        <v>24041000</v>
      </c>
      <c r="H114" s="57">
        <f t="shared" si="1"/>
        <v>7.7297677188764428E-4</v>
      </c>
      <c r="I114" s="76">
        <f>IFERROR(_xlfn.XLOOKUP(A114,' Data ORCL'!$A$2:$A$1260,' Data ORCL'!$H$2:$H$1260),"")</f>
        <v>-1.5435244600499984E-2</v>
      </c>
    </row>
    <row r="115" spans="1:9" ht="18" x14ac:dyDescent="0.2">
      <c r="A115" s="1">
        <v>46013</v>
      </c>
      <c r="B115" s="2">
        <v>195.04</v>
      </c>
      <c r="C115" s="2">
        <v>198.88</v>
      </c>
      <c r="D115" s="2">
        <v>192.43</v>
      </c>
      <c r="E115" s="2">
        <v>193.98</v>
      </c>
      <c r="F115" s="2">
        <v>193.98</v>
      </c>
      <c r="G115" s="3">
        <v>36686000</v>
      </c>
      <c r="H115" s="57">
        <f t="shared" si="1"/>
        <v>3.0978959099951984E-3</v>
      </c>
      <c r="I115" s="76">
        <f>IFERROR(_xlfn.XLOOKUP(A115,' Data ORCL'!$A$2:$A$1260,' Data ORCL'!$H$2:$H$1260),"")</f>
        <v>3.2840541763990094E-2</v>
      </c>
    </row>
    <row r="116" spans="1:9" ht="18" x14ac:dyDescent="0.2">
      <c r="A116" s="1">
        <v>46010</v>
      </c>
      <c r="B116" s="2">
        <v>186.74</v>
      </c>
      <c r="C116" s="2">
        <v>195</v>
      </c>
      <c r="D116" s="2">
        <v>186.73</v>
      </c>
      <c r="E116" s="2">
        <v>193.38</v>
      </c>
      <c r="F116" s="2">
        <v>193.38</v>
      </c>
      <c r="G116" s="3">
        <v>76929400</v>
      </c>
      <c r="H116" s="57">
        <f t="shared" si="1"/>
        <v>4.0578548442897336E-2</v>
      </c>
      <c r="I116" s="76">
        <f>IFERROR(_xlfn.XLOOKUP(A116,' Data ORCL'!$A$2:$A$1260,' Data ORCL'!$H$2:$H$1260),"")</f>
        <v>6.4231091110415736E-2</v>
      </c>
    </row>
    <row r="117" spans="1:9" ht="18" x14ac:dyDescent="0.2">
      <c r="A117" s="1">
        <v>46009</v>
      </c>
      <c r="B117" s="2">
        <v>181.51</v>
      </c>
      <c r="C117" s="2">
        <v>187.33</v>
      </c>
      <c r="D117" s="2">
        <v>181.51</v>
      </c>
      <c r="E117" s="2">
        <v>185.69</v>
      </c>
      <c r="F117" s="2">
        <v>185.69</v>
      </c>
      <c r="G117" s="3">
        <v>40221500</v>
      </c>
      <c r="H117" s="57">
        <f t="shared" si="1"/>
        <v>4.6291806702215138E-2</v>
      </c>
      <c r="I117" s="76">
        <f>IFERROR(_xlfn.XLOOKUP(A117,' Data ORCL'!$A$2:$A$1260,' Data ORCL'!$H$2:$H$1260),"")</f>
        <v>8.756721686275391E-3</v>
      </c>
    </row>
    <row r="118" spans="1:9" ht="18" x14ac:dyDescent="0.2">
      <c r="A118" s="1">
        <v>46008</v>
      </c>
      <c r="B118" s="2">
        <v>187.71</v>
      </c>
      <c r="C118" s="2">
        <v>187.75</v>
      </c>
      <c r="D118" s="2">
        <v>176.5</v>
      </c>
      <c r="E118" s="2">
        <v>177.29</v>
      </c>
      <c r="F118" s="2">
        <v>177.29</v>
      </c>
      <c r="G118" s="3">
        <v>50424700</v>
      </c>
      <c r="H118" s="57">
        <f t="shared" si="1"/>
        <v>-5.732448073395506E-2</v>
      </c>
      <c r="I118" s="76">
        <f>IFERROR(_xlfn.XLOOKUP(A118,' Data ORCL'!$A$2:$A$1260,' Data ORCL'!$H$2:$H$1260),"")</f>
        <v>-5.5540899192970478E-2</v>
      </c>
    </row>
    <row r="119" spans="1:9" ht="18" x14ac:dyDescent="0.2">
      <c r="A119" s="1">
        <v>46007</v>
      </c>
      <c r="B119" s="2">
        <v>181.65</v>
      </c>
      <c r="C119" s="2">
        <v>188.5</v>
      </c>
      <c r="D119" s="2">
        <v>181.14</v>
      </c>
      <c r="E119" s="2">
        <v>187.75</v>
      </c>
      <c r="F119" s="2">
        <v>187.75</v>
      </c>
      <c r="G119" s="3">
        <v>42070300</v>
      </c>
      <c r="H119" s="57">
        <f t="shared" si="1"/>
        <v>2.4259949877483245E-2</v>
      </c>
      <c r="I119" s="76">
        <f>IFERROR(_xlfn.XLOOKUP(A119,' Data ORCL'!$A$2:$A$1260,' Data ORCL'!$H$2:$H$1260),"")</f>
        <v>1.9985043933082879E-2</v>
      </c>
    </row>
    <row r="120" spans="1:9" ht="18" x14ac:dyDescent="0.2">
      <c r="A120" s="1">
        <v>46006</v>
      </c>
      <c r="B120" s="2">
        <v>185.08</v>
      </c>
      <c r="C120" s="2">
        <v>187.78</v>
      </c>
      <c r="D120" s="2">
        <v>180.03</v>
      </c>
      <c r="E120" s="2">
        <v>183.25</v>
      </c>
      <c r="F120" s="2">
        <v>183.25</v>
      </c>
      <c r="G120" s="3">
        <v>32796100</v>
      </c>
      <c r="H120" s="57">
        <f t="shared" si="1"/>
        <v>-1.7447253757979782E-3</v>
      </c>
      <c r="I120" s="76">
        <f>IFERROR(_xlfn.XLOOKUP(A120,' Data ORCL'!$A$2:$A$1260,' Data ORCL'!$H$2:$H$1260),"")</f>
        <v>-2.6947416933058188E-2</v>
      </c>
    </row>
    <row r="121" spans="1:9" ht="18" x14ac:dyDescent="0.2">
      <c r="A121" s="1">
        <v>46003</v>
      </c>
      <c r="B121" s="2">
        <v>185.81</v>
      </c>
      <c r="C121" s="2">
        <v>186.52</v>
      </c>
      <c r="D121" s="2">
        <v>177.67</v>
      </c>
      <c r="E121" s="2">
        <v>183.57</v>
      </c>
      <c r="F121" s="2">
        <v>183.57</v>
      </c>
      <c r="G121" s="3">
        <v>42427400</v>
      </c>
      <c r="H121" s="57">
        <f t="shared" si="1"/>
        <v>-2.1396089848920222E-2</v>
      </c>
      <c r="I121" s="76">
        <f>IFERROR(_xlfn.XLOOKUP(A121,' Data ORCL'!$A$2:$A$1260,' Data ORCL'!$H$2:$H$1260),"")</f>
        <v>-4.5705975567108356E-2</v>
      </c>
    </row>
    <row r="122" spans="1:9" ht="18" x14ac:dyDescent="0.2">
      <c r="A122" s="1">
        <v>46002</v>
      </c>
      <c r="B122" s="2">
        <v>184.8</v>
      </c>
      <c r="C122" s="2">
        <v>188.05</v>
      </c>
      <c r="D122" s="2">
        <v>180.21</v>
      </c>
      <c r="E122" s="2">
        <v>187.54</v>
      </c>
      <c r="F122" s="2">
        <v>187.54</v>
      </c>
      <c r="G122" s="3">
        <v>36843200</v>
      </c>
      <c r="H122" s="57">
        <f t="shared" si="1"/>
        <v>-1.9709688095821635E-3</v>
      </c>
      <c r="I122" s="76">
        <f>IFERROR(_xlfn.XLOOKUP(A122,' Data ORCL'!$A$2:$A$1260,' Data ORCL'!$H$2:$H$1260),"")</f>
        <v>-0.11465236721351342</v>
      </c>
    </row>
    <row r="123" spans="1:9" ht="18" x14ac:dyDescent="0.2">
      <c r="A123" s="1">
        <v>46001</v>
      </c>
      <c r="B123" s="2">
        <v>184.95</v>
      </c>
      <c r="C123" s="2">
        <v>190.39</v>
      </c>
      <c r="D123" s="2">
        <v>182.75</v>
      </c>
      <c r="E123" s="2">
        <v>187.91</v>
      </c>
      <c r="F123" s="2">
        <v>187.91</v>
      </c>
      <c r="G123" s="3">
        <v>59398000</v>
      </c>
      <c r="H123" s="57">
        <f t="shared" si="1"/>
        <v>3.2835945256773323E-2</v>
      </c>
      <c r="I123" s="76">
        <f>IFERROR(_xlfn.XLOOKUP(A123,' Data ORCL'!$A$2:$A$1260,' Data ORCL'!$H$2:$H$1260),"")</f>
        <v>6.6541675488053465E-3</v>
      </c>
    </row>
    <row r="124" spans="1:9" ht="18" x14ac:dyDescent="0.2">
      <c r="A124" s="1">
        <v>46000</v>
      </c>
      <c r="B124" s="2">
        <v>180.97</v>
      </c>
      <c r="C124" s="2">
        <v>182.85</v>
      </c>
      <c r="D124" s="2">
        <v>180.38</v>
      </c>
      <c r="E124" s="2">
        <v>181.84</v>
      </c>
      <c r="F124" s="2">
        <v>181.84</v>
      </c>
      <c r="G124" s="3">
        <v>18937600</v>
      </c>
      <c r="H124" s="57">
        <f t="shared" si="1"/>
        <v>1.9266237759783757E-3</v>
      </c>
      <c r="I124" s="76">
        <f>IFERROR(_xlfn.XLOOKUP(A124,' Data ORCL'!$A$2:$A$1260,' Data ORCL'!$H$2:$H$1260),"")</f>
        <v>4.5064600469966395E-3</v>
      </c>
    </row>
    <row r="125" spans="1:9" ht="18" x14ac:dyDescent="0.2">
      <c r="A125" s="1">
        <v>45999</v>
      </c>
      <c r="B125" s="2">
        <v>182.21</v>
      </c>
      <c r="C125" s="2">
        <v>183.88</v>
      </c>
      <c r="D125" s="2">
        <v>179.54</v>
      </c>
      <c r="E125" s="2">
        <v>181.49</v>
      </c>
      <c r="F125" s="2">
        <v>181.49</v>
      </c>
      <c r="G125" s="3">
        <v>30456700</v>
      </c>
      <c r="H125" s="57">
        <f t="shared" si="1"/>
        <v>-1.486579764477227E-3</v>
      </c>
      <c r="I125" s="76">
        <f>IFERROR(_xlfn.XLOOKUP(A125,' Data ORCL'!$A$2:$A$1260,' Data ORCL'!$H$2:$H$1260),"")</f>
        <v>1.3503787783271704E-2</v>
      </c>
    </row>
    <row r="126" spans="1:9" ht="18" x14ac:dyDescent="0.2">
      <c r="A126" s="1">
        <v>45996</v>
      </c>
      <c r="B126" s="2">
        <v>178.23</v>
      </c>
      <c r="C126" s="2">
        <v>182.15</v>
      </c>
      <c r="D126" s="2">
        <v>177.16</v>
      </c>
      <c r="E126" s="2">
        <v>181.76</v>
      </c>
      <c r="F126" s="2">
        <v>181.76</v>
      </c>
      <c r="G126" s="3">
        <v>32079300</v>
      </c>
      <c r="H126" s="57">
        <f t="shared" si="1"/>
        <v>2.1353124470569061E-2</v>
      </c>
      <c r="I126" s="76">
        <f>IFERROR(_xlfn.XLOOKUP(A126,' Data ORCL'!$A$2:$A$1260,' Data ORCL'!$H$2:$H$1260),"")</f>
        <v>1.5049087796968971E-2</v>
      </c>
    </row>
    <row r="127" spans="1:9" ht="18" x14ac:dyDescent="0.2">
      <c r="A127" s="1">
        <v>45995</v>
      </c>
      <c r="B127" s="2">
        <v>176.37</v>
      </c>
      <c r="C127" s="2">
        <v>178.44</v>
      </c>
      <c r="D127" s="2">
        <v>174.43</v>
      </c>
      <c r="E127" s="2">
        <v>177.92</v>
      </c>
      <c r="F127" s="2">
        <v>177.92</v>
      </c>
      <c r="G127" s="3">
        <v>29217800</v>
      </c>
      <c r="H127" s="57">
        <f t="shared" si="1"/>
        <v>1.0395573844011179E-2</v>
      </c>
      <c r="I127" s="76">
        <f>IFERROR(_xlfn.XLOOKUP(A127,' Data ORCL'!$A$2:$A$1260,' Data ORCL'!$H$2:$H$1260),"")</f>
        <v>3.127936897757571E-2</v>
      </c>
    </row>
    <row r="128" spans="1:9" ht="18" x14ac:dyDescent="0.2">
      <c r="A128" s="1">
        <v>45994</v>
      </c>
      <c r="B128" s="2">
        <v>170.14</v>
      </c>
      <c r="C128" s="2">
        <v>177.91</v>
      </c>
      <c r="D128" s="2">
        <v>168.83</v>
      </c>
      <c r="E128" s="2">
        <v>176.08</v>
      </c>
      <c r="F128" s="2">
        <v>176.08</v>
      </c>
      <c r="G128" s="3">
        <v>30541600</v>
      </c>
      <c r="H128" s="57">
        <f t="shared" si="1"/>
        <v>3.1089391441964702E-2</v>
      </c>
      <c r="I128" s="76">
        <f>IFERROR(_xlfn.XLOOKUP(A128,' Data ORCL'!$A$2:$A$1260,' Data ORCL'!$H$2:$H$1260),"")</f>
        <v>3.2439533830993565E-2</v>
      </c>
    </row>
    <row r="129" spans="1:9" ht="18" x14ac:dyDescent="0.2">
      <c r="A129" s="1">
        <v>45993</v>
      </c>
      <c r="B129" s="2">
        <v>169.59</v>
      </c>
      <c r="C129" s="2">
        <v>175.75</v>
      </c>
      <c r="D129" s="2">
        <v>169.59</v>
      </c>
      <c r="E129" s="2">
        <v>170.69</v>
      </c>
      <c r="F129" s="2">
        <v>170.69</v>
      </c>
      <c r="G129" s="3">
        <v>35368000</v>
      </c>
      <c r="H129" s="57">
        <f t="shared" si="1"/>
        <v>1.8925397785862681E-2</v>
      </c>
      <c r="I129" s="76">
        <f>IFERROR(_xlfn.XLOOKUP(A129,' Data ORCL'!$A$2:$A$1260,' Data ORCL'!$H$2:$H$1260),"")</f>
        <v>8.0084092572831631E-4</v>
      </c>
    </row>
    <row r="130" spans="1:9" ht="18" x14ac:dyDescent="0.2">
      <c r="A130" s="1">
        <v>45992</v>
      </c>
      <c r="B130" s="2">
        <v>165</v>
      </c>
      <c r="C130" s="2">
        <v>169.1</v>
      </c>
      <c r="D130" s="2">
        <v>163.12</v>
      </c>
      <c r="E130" s="2">
        <v>167.49</v>
      </c>
      <c r="F130" s="2">
        <v>167.49</v>
      </c>
      <c r="G130" s="3">
        <v>27779600</v>
      </c>
      <c r="H130" s="57">
        <f t="shared" si="1"/>
        <v>-5.7153218621829411E-3</v>
      </c>
      <c r="I130" s="76">
        <f>IFERROR(_xlfn.XLOOKUP(A130,' Data ORCL'!$A$2:$A$1260,' Data ORCL'!$H$2:$H$1260),"")</f>
        <v>-5.0445877774448287E-3</v>
      </c>
    </row>
    <row r="131" spans="1:9" ht="18" x14ac:dyDescent="0.2">
      <c r="A131" s="1">
        <v>45989</v>
      </c>
      <c r="B131" s="2">
        <v>167.76</v>
      </c>
      <c r="C131" s="2">
        <v>168.8</v>
      </c>
      <c r="D131" s="2">
        <v>165.88</v>
      </c>
      <c r="E131" s="2">
        <v>168.45</v>
      </c>
      <c r="F131" s="2">
        <v>168.45</v>
      </c>
      <c r="G131" s="3">
        <v>17199500</v>
      </c>
      <c r="H131" s="57">
        <f t="shared" ref="H131:H194" si="2">LN(F131/F132)</f>
        <v>1.6037684415787182E-2</v>
      </c>
      <c r="I131" s="76">
        <f>IFERROR(_xlfn.XLOOKUP(A131,' Data ORCL'!$A$2:$A$1260,' Data ORCL'!$H$2:$H$1260),"")</f>
        <v>-1.478651177129936E-2</v>
      </c>
    </row>
    <row r="132" spans="1:9" ht="18" x14ac:dyDescent="0.2">
      <c r="A132" s="1">
        <v>45987</v>
      </c>
      <c r="B132" s="2">
        <v>166.85</v>
      </c>
      <c r="C132" s="2">
        <v>168.34</v>
      </c>
      <c r="D132" s="2">
        <v>163.88</v>
      </c>
      <c r="E132" s="2">
        <v>165.77</v>
      </c>
      <c r="F132" s="2">
        <v>165.77</v>
      </c>
      <c r="G132" s="3">
        <v>34610500</v>
      </c>
      <c r="H132" s="57">
        <f t="shared" si="2"/>
        <v>1.3482531452381629E-2</v>
      </c>
      <c r="I132" s="76">
        <f>IFERROR(_xlfn.XLOOKUP(A132,' Data ORCL'!$A$2:$A$1260,' Data ORCL'!$H$2:$H$1260),"")</f>
        <v>3.9450477900721155E-2</v>
      </c>
    </row>
    <row r="133" spans="1:9" ht="18" x14ac:dyDescent="0.2">
      <c r="A133" s="1">
        <v>45986</v>
      </c>
      <c r="B133" s="2">
        <v>160.07</v>
      </c>
      <c r="C133" s="2">
        <v>164.65</v>
      </c>
      <c r="D133" s="2">
        <v>156.55000000000001</v>
      </c>
      <c r="E133" s="2">
        <v>163.55000000000001</v>
      </c>
      <c r="F133" s="2">
        <v>163.55000000000001</v>
      </c>
      <c r="G133" s="3">
        <v>36523500</v>
      </c>
      <c r="H133" s="57">
        <f t="shared" si="2"/>
        <v>7.9803984001935949E-3</v>
      </c>
      <c r="I133" s="76">
        <f>IFERROR(_xlfn.XLOOKUP(A133,' Data ORCL'!$A$2:$A$1260,' Data ORCL'!$H$2:$H$1260),"")</f>
        <v>-1.6359350889172373E-2</v>
      </c>
    </row>
    <row r="134" spans="1:9" ht="18" x14ac:dyDescent="0.2">
      <c r="A134" s="1">
        <v>45985</v>
      </c>
      <c r="B134" s="2">
        <v>157.47</v>
      </c>
      <c r="C134" s="2">
        <v>165.17</v>
      </c>
      <c r="D134" s="2">
        <v>157</v>
      </c>
      <c r="E134" s="2">
        <v>162.25</v>
      </c>
      <c r="F134" s="2">
        <v>162.25</v>
      </c>
      <c r="G134" s="3">
        <v>57877800</v>
      </c>
      <c r="H134" s="57">
        <f t="shared" si="2"/>
        <v>4.6681449164987537E-2</v>
      </c>
      <c r="I134" s="76">
        <f>IFERROR(_xlfn.XLOOKUP(A134,' Data ORCL'!$A$2:$A$1260,' Data ORCL'!$H$2:$H$1260),"")</f>
        <v>7.6145699605177771E-3</v>
      </c>
    </row>
    <row r="135" spans="1:9" ht="18" x14ac:dyDescent="0.2">
      <c r="A135" s="1">
        <v>45982</v>
      </c>
      <c r="B135" s="2">
        <v>156.01</v>
      </c>
      <c r="C135" s="2">
        <v>158.11000000000001</v>
      </c>
      <c r="D135" s="2">
        <v>147.56</v>
      </c>
      <c r="E135" s="2">
        <v>154.85</v>
      </c>
      <c r="F135" s="2">
        <v>154.85</v>
      </c>
      <c r="G135" s="3">
        <v>71346400</v>
      </c>
      <c r="H135" s="57">
        <f t="shared" si="2"/>
        <v>-5.7310437296282796E-3</v>
      </c>
      <c r="I135" s="76">
        <f>IFERROR(_xlfn.XLOOKUP(A135,' Data ORCL'!$A$2:$A$1260,' Data ORCL'!$H$2:$H$1260),"")</f>
        <v>-5.8254581579036679E-2</v>
      </c>
    </row>
    <row r="136" spans="1:9" ht="18" x14ac:dyDescent="0.2">
      <c r="A136" s="1">
        <v>45981</v>
      </c>
      <c r="B136" s="2">
        <v>172.07</v>
      </c>
      <c r="C136" s="2">
        <v>174.57</v>
      </c>
      <c r="D136" s="2">
        <v>154.4</v>
      </c>
      <c r="E136" s="2">
        <v>155.74</v>
      </c>
      <c r="F136" s="2">
        <v>155.74</v>
      </c>
      <c r="G136" s="3">
        <v>78443900</v>
      </c>
      <c r="H136" s="57">
        <f t="shared" si="2"/>
        <v>-6.0299744114920194E-2</v>
      </c>
      <c r="I136" s="76">
        <f>IFERROR(_xlfn.XLOOKUP(A136,' Data ORCL'!$A$2:$A$1260,' Data ORCL'!$H$2:$H$1260),"")</f>
        <v>-6.806917216501196E-2</v>
      </c>
    </row>
    <row r="137" spans="1:9" ht="18" x14ac:dyDescent="0.2">
      <c r="A137" s="1">
        <v>45980</v>
      </c>
      <c r="B137" s="2">
        <v>167.8</v>
      </c>
      <c r="C137" s="2">
        <v>169.6</v>
      </c>
      <c r="D137" s="2">
        <v>162.41999999999999</v>
      </c>
      <c r="E137" s="2">
        <v>165.42</v>
      </c>
      <c r="F137" s="2">
        <v>165.42</v>
      </c>
      <c r="G137" s="3">
        <v>46108200</v>
      </c>
      <c r="H137" s="57">
        <f t="shared" si="2"/>
        <v>-1.1480216242721971E-2</v>
      </c>
      <c r="I137" s="76">
        <f>IFERROR(_xlfn.XLOOKUP(A137,' Data ORCL'!$A$2:$A$1260,' Data ORCL'!$H$2:$H$1260),"")</f>
        <v>2.2604675624201261E-2</v>
      </c>
    </row>
    <row r="138" spans="1:9" ht="18" x14ac:dyDescent="0.2">
      <c r="A138" s="1">
        <v>45979</v>
      </c>
      <c r="B138" s="2">
        <v>168.37</v>
      </c>
      <c r="C138" s="2">
        <v>172.83</v>
      </c>
      <c r="D138" s="2">
        <v>165.5</v>
      </c>
      <c r="E138" s="2">
        <v>167.33</v>
      </c>
      <c r="F138" s="2">
        <v>167.33</v>
      </c>
      <c r="G138" s="3">
        <v>53710100</v>
      </c>
      <c r="H138" s="57">
        <f t="shared" si="2"/>
        <v>-2.3156566635852381E-2</v>
      </c>
      <c r="I138" s="76">
        <f>IFERROR(_xlfn.XLOOKUP(A138,' Data ORCL'!$A$2:$A$1260,' Data ORCL'!$H$2:$H$1260),"")</f>
        <v>2.8332514497301535E-3</v>
      </c>
    </row>
    <row r="139" spans="1:9" ht="18" x14ac:dyDescent="0.2">
      <c r="A139" s="1">
        <v>45978</v>
      </c>
      <c r="B139" s="2">
        <v>170.53</v>
      </c>
      <c r="C139" s="2">
        <v>174.24</v>
      </c>
      <c r="D139" s="2">
        <v>167.68</v>
      </c>
      <c r="E139" s="2">
        <v>171.25</v>
      </c>
      <c r="F139" s="2">
        <v>171.25</v>
      </c>
      <c r="G139" s="3">
        <v>50339000</v>
      </c>
      <c r="H139" s="57">
        <f t="shared" si="2"/>
        <v>-1.5988291685152284E-2</v>
      </c>
      <c r="I139" s="76">
        <f>IFERROR(_xlfn.XLOOKUP(A139,' Data ORCL'!$A$2:$A$1260,' Data ORCL'!$H$2:$H$1260),"")</f>
        <v>-1.3499898211667E-2</v>
      </c>
    </row>
    <row r="140" spans="1:9" ht="18" x14ac:dyDescent="0.2">
      <c r="A140" s="1">
        <v>45975</v>
      </c>
      <c r="B140" s="2">
        <v>166.98</v>
      </c>
      <c r="C140" s="2">
        <v>177.29</v>
      </c>
      <c r="D140" s="2">
        <v>164.5</v>
      </c>
      <c r="E140" s="2">
        <v>174.01</v>
      </c>
      <c r="F140" s="2">
        <v>174.01</v>
      </c>
      <c r="G140" s="3">
        <v>62596800</v>
      </c>
      <c r="H140" s="57">
        <f t="shared" si="2"/>
        <v>1.0804669606158583E-2</v>
      </c>
      <c r="I140" s="76">
        <f>IFERROR(_xlfn.XLOOKUP(A140,' Data ORCL'!$A$2:$A$1260,' Data ORCL'!$H$2:$H$1260),"")</f>
        <v>2.3988539770991663E-2</v>
      </c>
    </row>
    <row r="141" spans="1:9" ht="18" x14ac:dyDescent="0.2">
      <c r="A141" s="1">
        <v>45974</v>
      </c>
      <c r="B141" s="2">
        <v>181.71</v>
      </c>
      <c r="C141" s="2">
        <v>182.7</v>
      </c>
      <c r="D141" s="2">
        <v>170.73</v>
      </c>
      <c r="E141" s="2">
        <v>172.14</v>
      </c>
      <c r="F141" s="2">
        <v>172.14</v>
      </c>
      <c r="G141" s="3">
        <v>63188800</v>
      </c>
      <c r="H141" s="57">
        <f t="shared" si="2"/>
        <v>-6.7551144886186257E-2</v>
      </c>
      <c r="I141" s="76">
        <f>IFERROR(_xlfn.XLOOKUP(A141,' Data ORCL'!$A$2:$A$1260,' Data ORCL'!$H$2:$H$1260),"")</f>
        <v>-4.2374617655711586E-2</v>
      </c>
    </row>
    <row r="142" spans="1:9" ht="18" x14ac:dyDescent="0.2">
      <c r="A142" s="1">
        <v>45973</v>
      </c>
      <c r="B142" s="2">
        <v>190.58</v>
      </c>
      <c r="C142" s="2">
        <v>190.58</v>
      </c>
      <c r="D142" s="2">
        <v>180.4</v>
      </c>
      <c r="E142" s="2">
        <v>184.17</v>
      </c>
      <c r="F142" s="2">
        <v>184.17</v>
      </c>
      <c r="G142" s="3">
        <v>55347100</v>
      </c>
      <c r="H142" s="57">
        <f t="shared" si="2"/>
        <v>-3.6204737923060067E-2</v>
      </c>
      <c r="I142" s="76">
        <f>IFERROR(_xlfn.XLOOKUP(A142,' Data ORCL'!$A$2:$A$1260,' Data ORCL'!$H$2:$H$1260),"")</f>
        <v>-3.9587189909546697E-2</v>
      </c>
    </row>
    <row r="143" spans="1:9" ht="18" x14ac:dyDescent="0.2">
      <c r="A143" s="1">
        <v>45972</v>
      </c>
      <c r="B143" s="2">
        <v>190.34</v>
      </c>
      <c r="C143" s="2">
        <v>192.93</v>
      </c>
      <c r="D143" s="2">
        <v>187.13</v>
      </c>
      <c r="E143" s="2">
        <v>190.96</v>
      </c>
      <c r="F143" s="2">
        <v>190.96</v>
      </c>
      <c r="G143" s="3">
        <v>49819700</v>
      </c>
      <c r="H143" s="57">
        <f t="shared" si="2"/>
        <v>-1.3781844370499331E-2</v>
      </c>
      <c r="I143" s="76">
        <f>IFERROR(_xlfn.XLOOKUP(A143,' Data ORCL'!$A$2:$A$1260,' Data ORCL'!$H$2:$H$1260),"")</f>
        <v>-1.9617985252661927E-2</v>
      </c>
    </row>
    <row r="144" spans="1:9" ht="18" x14ac:dyDescent="0.2">
      <c r="A144" s="1">
        <v>45971</v>
      </c>
      <c r="B144" s="2">
        <v>184.31</v>
      </c>
      <c r="C144" s="2">
        <v>194.93</v>
      </c>
      <c r="D144" s="2">
        <v>183.52</v>
      </c>
      <c r="E144" s="2">
        <v>193.61</v>
      </c>
      <c r="F144" s="2">
        <v>193.61</v>
      </c>
      <c r="G144" s="3">
        <v>87764200</v>
      </c>
      <c r="H144" s="57">
        <f t="shared" si="2"/>
        <v>8.4455611882328946E-2</v>
      </c>
      <c r="I144" s="76">
        <f>IFERROR(_xlfn.XLOOKUP(A144,' Data ORCL'!$A$2:$A$1260,' Data ORCL'!$H$2:$H$1260),"")</f>
        <v>6.5387105294309415E-3</v>
      </c>
    </row>
    <row r="145" spans="1:9" ht="18" x14ac:dyDescent="0.2">
      <c r="A145" s="1">
        <v>45968</v>
      </c>
      <c r="B145" s="2">
        <v>173.15</v>
      </c>
      <c r="C145" s="2">
        <v>178.7</v>
      </c>
      <c r="D145" s="2">
        <v>168.91</v>
      </c>
      <c r="E145" s="2">
        <v>177.93</v>
      </c>
      <c r="F145" s="2">
        <v>177.93</v>
      </c>
      <c r="G145" s="3">
        <v>73989700</v>
      </c>
      <c r="H145" s="57">
        <f t="shared" si="2"/>
        <v>1.631856711807023E-2</v>
      </c>
      <c r="I145" s="76">
        <f>IFERROR(_xlfn.XLOOKUP(A145,' Data ORCL'!$A$2:$A$1260,' Data ORCL'!$H$2:$H$1260),"")</f>
        <v>-1.8787913865633159E-2</v>
      </c>
    </row>
    <row r="146" spans="1:9" ht="18" x14ac:dyDescent="0.2">
      <c r="A146" s="1">
        <v>45967</v>
      </c>
      <c r="B146" s="2">
        <v>187.99</v>
      </c>
      <c r="C146" s="2">
        <v>191.09</v>
      </c>
      <c r="D146" s="2">
        <v>174.53</v>
      </c>
      <c r="E146" s="2">
        <v>175.05</v>
      </c>
      <c r="F146" s="2">
        <v>175.05</v>
      </c>
      <c r="G146" s="3">
        <v>78468600</v>
      </c>
      <c r="H146" s="57">
        <f t="shared" si="2"/>
        <v>-7.0838259018744895E-2</v>
      </c>
      <c r="I146" s="76">
        <f>IFERROR(_xlfn.XLOOKUP(A146,' Data ORCL'!$A$2:$A$1260,' Data ORCL'!$H$2:$H$1260),"")</f>
        <v>-2.6351073659503909E-2</v>
      </c>
    </row>
    <row r="147" spans="1:9" ht="18" x14ac:dyDescent="0.2">
      <c r="A147" s="1">
        <v>45966</v>
      </c>
      <c r="B147" s="2">
        <v>189</v>
      </c>
      <c r="C147" s="2">
        <v>190.32</v>
      </c>
      <c r="D147" s="2">
        <v>181.21</v>
      </c>
      <c r="E147" s="2">
        <v>187.9</v>
      </c>
      <c r="F147" s="2">
        <v>187.9</v>
      </c>
      <c r="G147" s="3">
        <v>76121000</v>
      </c>
      <c r="H147" s="57">
        <f t="shared" si="2"/>
        <v>-1.5001337731346716E-2</v>
      </c>
      <c r="I147" s="76">
        <f>IFERROR(_xlfn.XLOOKUP(A147,' Data ORCL'!$A$2:$A$1260,' Data ORCL'!$H$2:$H$1260),"")</f>
        <v>8.5986441020712654E-3</v>
      </c>
    </row>
    <row r="148" spans="1:9" ht="18" x14ac:dyDescent="0.2">
      <c r="A148" s="1">
        <v>45965</v>
      </c>
      <c r="B148" s="2">
        <v>192.07</v>
      </c>
      <c r="C148" s="2">
        <v>195.7</v>
      </c>
      <c r="D148" s="2">
        <v>185.56</v>
      </c>
      <c r="E148" s="2">
        <v>190.74</v>
      </c>
      <c r="F148" s="2">
        <v>190.74</v>
      </c>
      <c r="G148" s="3">
        <v>121380900</v>
      </c>
      <c r="H148" s="57">
        <f t="shared" si="2"/>
        <v>-8.2676736479189675E-2</v>
      </c>
      <c r="I148" s="76">
        <f>IFERROR(_xlfn.XLOOKUP(A148,' Data ORCL'!$A$2:$A$1260,' Data ORCL'!$H$2:$H$1260),"")</f>
        <v>-3.8300269091073445E-2</v>
      </c>
    </row>
    <row r="149" spans="1:9" ht="18" x14ac:dyDescent="0.2">
      <c r="A149" s="1">
        <v>45964</v>
      </c>
      <c r="B149" s="2">
        <v>205.04</v>
      </c>
      <c r="C149" s="2">
        <v>207.52</v>
      </c>
      <c r="D149" s="2">
        <v>201.82</v>
      </c>
      <c r="E149" s="2">
        <v>207.18</v>
      </c>
      <c r="F149" s="2">
        <v>207.18</v>
      </c>
      <c r="G149" s="3">
        <v>81016800</v>
      </c>
      <c r="H149" s="57">
        <f t="shared" si="2"/>
        <v>3.2923371013571255E-2</v>
      </c>
      <c r="I149" s="76">
        <f>IFERROR(_xlfn.XLOOKUP(A149,' Data ORCL'!$A$2:$A$1260,' Data ORCL'!$H$2:$H$1260),"")</f>
        <v>-1.8288123994148527E-2</v>
      </c>
    </row>
    <row r="150" spans="1:9" ht="18" x14ac:dyDescent="0.2">
      <c r="A150" s="1">
        <v>45961</v>
      </c>
      <c r="B150" s="2">
        <v>199.2</v>
      </c>
      <c r="C150" s="2">
        <v>204.18</v>
      </c>
      <c r="D150" s="2">
        <v>197.92</v>
      </c>
      <c r="E150" s="2">
        <v>200.47</v>
      </c>
      <c r="F150" s="2">
        <v>200.47</v>
      </c>
      <c r="G150" s="3">
        <v>52697600</v>
      </c>
      <c r="H150" s="57">
        <f t="shared" si="2"/>
        <v>2.9975410185822084E-2</v>
      </c>
      <c r="I150" s="76">
        <f>IFERROR(_xlfn.XLOOKUP(A150,' Data ORCL'!$A$2:$A$1260,' Data ORCL'!$H$2:$H$1260),"")</f>
        <v>2.2041060377112787E-2</v>
      </c>
    </row>
    <row r="151" spans="1:9" ht="18" x14ac:dyDescent="0.2">
      <c r="A151" s="1">
        <v>45960</v>
      </c>
      <c r="B151" s="2">
        <v>198.43</v>
      </c>
      <c r="C151" s="2">
        <v>199.67</v>
      </c>
      <c r="D151" s="2">
        <v>194.12</v>
      </c>
      <c r="E151" s="2">
        <v>194.55</v>
      </c>
      <c r="F151" s="2">
        <v>194.55</v>
      </c>
      <c r="G151" s="3">
        <v>43541700</v>
      </c>
      <c r="H151" s="57">
        <f t="shared" si="2"/>
        <v>-2.1660395337682607E-2</v>
      </c>
      <c r="I151" s="76">
        <f>IFERROR(_xlfn.XLOOKUP(A151,' Data ORCL'!$A$2:$A$1260,' Data ORCL'!$H$2:$H$1260),"")</f>
        <v>-6.9222622104111481E-2</v>
      </c>
    </row>
    <row r="152" spans="1:9" ht="18" x14ac:dyDescent="0.2">
      <c r="A152" s="1">
        <v>45959</v>
      </c>
      <c r="B152" s="2">
        <v>191.08</v>
      </c>
      <c r="C152" s="2">
        <v>199.85</v>
      </c>
      <c r="D152" s="2">
        <v>190.49</v>
      </c>
      <c r="E152" s="2">
        <v>198.81</v>
      </c>
      <c r="F152" s="2">
        <v>198.81</v>
      </c>
      <c r="G152" s="3">
        <v>65537300</v>
      </c>
      <c r="H152" s="57">
        <f t="shared" si="2"/>
        <v>4.7433004947323901E-2</v>
      </c>
      <c r="I152" s="76">
        <f>IFERROR(_xlfn.XLOOKUP(A152,' Data ORCL'!$A$2:$A$1260,' Data ORCL'!$H$2:$H$1260),"")</f>
        <v>-1.9865686860258421E-2</v>
      </c>
    </row>
    <row r="153" spans="1:9" ht="18" x14ac:dyDescent="0.2">
      <c r="A153" s="1">
        <v>45958</v>
      </c>
      <c r="B153" s="2">
        <v>189.48</v>
      </c>
      <c r="C153" s="2">
        <v>191.78</v>
      </c>
      <c r="D153" s="2">
        <v>186.78</v>
      </c>
      <c r="E153" s="2">
        <v>189.6</v>
      </c>
      <c r="F153" s="2">
        <v>189.6</v>
      </c>
      <c r="G153" s="3">
        <v>38201000</v>
      </c>
      <c r="H153" s="57">
        <f t="shared" si="2"/>
        <v>2.2176470358970133E-3</v>
      </c>
      <c r="I153" s="76">
        <f>IFERROR(_xlfn.XLOOKUP(A153,' Data ORCL'!$A$2:$A$1260,' Data ORCL'!$H$2:$H$1260),"")</f>
        <v>-2.0401231149442377E-3</v>
      </c>
    </row>
    <row r="154" spans="1:9" ht="18" x14ac:dyDescent="0.2">
      <c r="A154" s="1">
        <v>45957</v>
      </c>
      <c r="B154" s="2">
        <v>188.97</v>
      </c>
      <c r="C154" s="2">
        <v>192.83</v>
      </c>
      <c r="D154" s="2">
        <v>187.52</v>
      </c>
      <c r="E154" s="2">
        <v>189.18</v>
      </c>
      <c r="F154" s="2">
        <v>189.18</v>
      </c>
      <c r="G154" s="3">
        <v>47153100</v>
      </c>
      <c r="H154" s="57">
        <f t="shared" si="2"/>
        <v>2.4345120377372846E-2</v>
      </c>
      <c r="I154" s="76">
        <f>IFERROR(_xlfn.XLOOKUP(A154,' Data ORCL'!$A$2:$A$1260,' Data ORCL'!$H$2:$H$1260),"")</f>
        <v>-6.8415318167167121E-3</v>
      </c>
    </row>
    <row r="155" spans="1:9" ht="18" x14ac:dyDescent="0.2">
      <c r="A155" s="1">
        <v>45954</v>
      </c>
      <c r="B155" s="2">
        <v>182.88</v>
      </c>
      <c r="C155" s="2">
        <v>186.17</v>
      </c>
      <c r="D155" s="2">
        <v>182.85</v>
      </c>
      <c r="E155" s="2">
        <v>184.63</v>
      </c>
      <c r="F155" s="2">
        <v>184.63</v>
      </c>
      <c r="G155" s="3">
        <v>34813500</v>
      </c>
      <c r="H155" s="57">
        <f t="shared" si="2"/>
        <v>2.2733854097957671E-2</v>
      </c>
      <c r="I155" s="76">
        <f>IFERROR(_xlfn.XLOOKUP(A155,' Data ORCL'!$A$2:$A$1260,' Data ORCL'!$H$2:$H$1260),"")</f>
        <v>1.1572384307237955E-2</v>
      </c>
    </row>
    <row r="156" spans="1:9" ht="18" x14ac:dyDescent="0.2">
      <c r="A156" s="1">
        <v>45953</v>
      </c>
      <c r="B156" s="2">
        <v>175.45</v>
      </c>
      <c r="C156" s="2">
        <v>181.56</v>
      </c>
      <c r="D156" s="2">
        <v>175.01</v>
      </c>
      <c r="E156" s="2">
        <v>180.48</v>
      </c>
      <c r="F156" s="2">
        <v>180.48</v>
      </c>
      <c r="G156" s="3">
        <v>35812300</v>
      </c>
      <c r="H156" s="57">
        <f t="shared" si="2"/>
        <v>2.8037907084178651E-2</v>
      </c>
      <c r="I156" s="76">
        <f>IFERROR(_xlfn.XLOOKUP(A156,' Data ORCL'!$A$2:$A$1260,' Data ORCL'!$H$2:$H$1260),"")</f>
        <v>2.6833320146787517E-2</v>
      </c>
    </row>
    <row r="157" spans="1:9" ht="18" x14ac:dyDescent="0.2">
      <c r="A157" s="1">
        <v>45952</v>
      </c>
      <c r="B157" s="2">
        <v>181.93</v>
      </c>
      <c r="C157" s="2">
        <v>182.21</v>
      </c>
      <c r="D157" s="2">
        <v>169.42</v>
      </c>
      <c r="E157" s="2">
        <v>175.49</v>
      </c>
      <c r="F157" s="2">
        <v>175.49</v>
      </c>
      <c r="G157" s="3">
        <v>58263100</v>
      </c>
      <c r="H157" s="57">
        <f t="shared" si="2"/>
        <v>-3.3728687380370895E-2</v>
      </c>
      <c r="I157" s="76">
        <f>IFERROR(_xlfn.XLOOKUP(A157,' Data ORCL'!$A$2:$A$1260,' Data ORCL'!$H$2:$H$1260),"")</f>
        <v>-9.1100068019783834E-3</v>
      </c>
    </row>
    <row r="158" spans="1:9" ht="18" x14ac:dyDescent="0.2">
      <c r="A158" s="1">
        <v>45951</v>
      </c>
      <c r="B158" s="2">
        <v>182.06</v>
      </c>
      <c r="C158" s="2">
        <v>182.39</v>
      </c>
      <c r="D158" s="2">
        <v>178.65</v>
      </c>
      <c r="E158" s="2">
        <v>181.51</v>
      </c>
      <c r="F158" s="2">
        <v>181.51</v>
      </c>
      <c r="G158" s="3">
        <v>27528100</v>
      </c>
      <c r="H158" s="57">
        <f t="shared" si="2"/>
        <v>-4.4064996581931199E-4</v>
      </c>
      <c r="I158" s="76">
        <f>IFERROR(_xlfn.XLOOKUP(A158,' Data ORCL'!$A$2:$A$1260,' Data ORCL'!$H$2:$H$1260),"")</f>
        <v>-7.3594036617003452E-3</v>
      </c>
    </row>
    <row r="159" spans="1:9" ht="18" x14ac:dyDescent="0.2">
      <c r="A159" s="1">
        <v>45950</v>
      </c>
      <c r="B159" s="2">
        <v>179.49</v>
      </c>
      <c r="C159" s="2">
        <v>183.09</v>
      </c>
      <c r="D159" s="2">
        <v>177.44</v>
      </c>
      <c r="E159" s="2">
        <v>181.59</v>
      </c>
      <c r="F159" s="2">
        <v>181.59</v>
      </c>
      <c r="G159" s="3">
        <v>31975800</v>
      </c>
      <c r="H159" s="57">
        <f t="shared" si="2"/>
        <v>1.9125506519860391E-2</v>
      </c>
      <c r="I159" s="76">
        <f>IFERROR(_xlfn.XLOOKUP(A159,' Data ORCL'!$A$2:$A$1260,' Data ORCL'!$H$2:$H$1260),"")</f>
        <v>-4.9707588293613693E-2</v>
      </c>
    </row>
    <row r="160" spans="1:9" ht="18" x14ac:dyDescent="0.2">
      <c r="A160" s="1">
        <v>45947</v>
      </c>
      <c r="B160" s="2">
        <v>177.75</v>
      </c>
      <c r="C160" s="2">
        <v>181.59</v>
      </c>
      <c r="D160" s="2">
        <v>173.95</v>
      </c>
      <c r="E160" s="2">
        <v>178.15</v>
      </c>
      <c r="F160" s="2">
        <v>178.15</v>
      </c>
      <c r="G160" s="3">
        <v>43421500</v>
      </c>
      <c r="H160" s="57">
        <f t="shared" si="2"/>
        <v>1.6841159834332645E-4</v>
      </c>
      <c r="I160" s="76">
        <f>IFERROR(_xlfn.XLOOKUP(A160,' Data ORCL'!$A$2:$A$1260,' Data ORCL'!$H$2:$H$1260),"")</f>
        <v>-7.1823340794664403E-2</v>
      </c>
    </row>
    <row r="161" spans="1:9" ht="18" x14ac:dyDescent="0.2">
      <c r="A161" s="1">
        <v>45946</v>
      </c>
      <c r="B161" s="2">
        <v>181.78</v>
      </c>
      <c r="C161" s="2">
        <v>184.82</v>
      </c>
      <c r="D161" s="2">
        <v>176.45</v>
      </c>
      <c r="E161" s="2">
        <v>178.12</v>
      </c>
      <c r="F161" s="2">
        <v>178.12</v>
      </c>
      <c r="G161" s="3">
        <v>42870900</v>
      </c>
      <c r="H161" s="57">
        <f t="shared" si="2"/>
        <v>-8.3860277893020238E-3</v>
      </c>
      <c r="I161" s="76">
        <f>IFERROR(_xlfn.XLOOKUP(A161,' Data ORCL'!$A$2:$A$1260,' Data ORCL'!$H$2:$H$1260),"")</f>
        <v>3.041712156746219E-2</v>
      </c>
    </row>
    <row r="162" spans="1:9" ht="18" x14ac:dyDescent="0.2">
      <c r="A162" s="1">
        <v>45945</v>
      </c>
      <c r="B162" s="2">
        <v>181.65</v>
      </c>
      <c r="C162" s="2">
        <v>184.35</v>
      </c>
      <c r="D162" s="2">
        <v>176.02</v>
      </c>
      <c r="E162" s="2">
        <v>179.62</v>
      </c>
      <c r="F162" s="2">
        <v>179.62</v>
      </c>
      <c r="G162" s="3">
        <v>37372100</v>
      </c>
      <c r="H162" s="57">
        <f t="shared" si="2"/>
        <v>-6.6785398742366707E-4</v>
      </c>
      <c r="I162" s="76">
        <f>IFERROR(_xlfn.XLOOKUP(A162,' Data ORCL'!$A$2:$A$1260,' Data ORCL'!$H$2:$H$1260),"")</f>
        <v>1.5360772192265816E-2</v>
      </c>
    </row>
    <row r="163" spans="1:9" ht="18" x14ac:dyDescent="0.2">
      <c r="A163" s="1">
        <v>45944</v>
      </c>
      <c r="B163" s="2">
        <v>176</v>
      </c>
      <c r="C163" s="2">
        <v>182.34</v>
      </c>
      <c r="D163" s="2">
        <v>170.82</v>
      </c>
      <c r="E163" s="2">
        <v>179.74</v>
      </c>
      <c r="F163" s="2">
        <v>179.74</v>
      </c>
      <c r="G163" s="3">
        <v>49261400</v>
      </c>
      <c r="H163" s="57">
        <f t="shared" si="2"/>
        <v>1.4175892242973744E-2</v>
      </c>
      <c r="I163" s="76">
        <f>IFERROR(_xlfn.XLOOKUP(A163,' Data ORCL'!$A$2:$A$1260,' Data ORCL'!$H$2:$H$1260),"")</f>
        <v>-2.970548271407928E-2</v>
      </c>
    </row>
    <row r="164" spans="1:9" ht="18" x14ac:dyDescent="0.2">
      <c r="A164" s="1">
        <v>45943</v>
      </c>
      <c r="B164" s="2">
        <v>178.68</v>
      </c>
      <c r="C164" s="2">
        <v>179.22</v>
      </c>
      <c r="D164" s="2">
        <v>173.45</v>
      </c>
      <c r="E164" s="2">
        <v>177.21</v>
      </c>
      <c r="F164" s="2">
        <v>177.21</v>
      </c>
      <c r="G164" s="3">
        <v>41332400</v>
      </c>
      <c r="H164" s="57">
        <f t="shared" si="2"/>
        <v>1.0038365877620857E-2</v>
      </c>
      <c r="I164" s="76">
        <f>IFERROR(_xlfn.XLOOKUP(A164,' Data ORCL'!$A$2:$A$1260,' Data ORCL'!$H$2:$H$1260),"")</f>
        <v>5.0102559298789422E-2</v>
      </c>
    </row>
    <row r="165" spans="1:9" ht="18" x14ac:dyDescent="0.2">
      <c r="A165" s="1">
        <v>45940</v>
      </c>
      <c r="B165" s="2">
        <v>185.17</v>
      </c>
      <c r="C165" s="2">
        <v>187.1</v>
      </c>
      <c r="D165" s="2">
        <v>173.53</v>
      </c>
      <c r="E165" s="2">
        <v>175.44</v>
      </c>
      <c r="F165" s="2">
        <v>175.44</v>
      </c>
      <c r="G165" s="3">
        <v>55194000</v>
      </c>
      <c r="H165" s="57">
        <f t="shared" si="2"/>
        <v>-5.5596039791562794E-2</v>
      </c>
      <c r="I165" s="76" t="str">
        <f>IFERROR(_xlfn.XLOOKUP(A165,' Data ORCL'!$A$2:$A$1260,' Data ORCL'!$H$2:$H$1260),"")</f>
        <v/>
      </c>
    </row>
    <row r="166" spans="1:9" ht="18" x14ac:dyDescent="0.2">
      <c r="A166" s="1">
        <v>45939</v>
      </c>
      <c r="B166" s="2">
        <v>183.58</v>
      </c>
      <c r="C166" s="2">
        <v>187.62</v>
      </c>
      <c r="D166" s="2">
        <v>179.95</v>
      </c>
      <c r="E166" s="2">
        <v>185.47</v>
      </c>
      <c r="F166" s="2">
        <v>185.47</v>
      </c>
      <c r="G166" s="3">
        <v>45050300</v>
      </c>
      <c r="H166" s="57">
        <f t="shared" si="2"/>
        <v>1.0351554374562803E-2</v>
      </c>
      <c r="I166" s="76" t="str">
        <f>IFERROR(_xlfn.XLOOKUP(A166,' Data ORCL'!$A$2:$A$1260,' Data ORCL'!$H$2:$H$1260),"")</f>
        <v/>
      </c>
    </row>
    <row r="167" spans="1:9" ht="18" x14ac:dyDescent="0.2">
      <c r="A167" s="1">
        <v>45938</v>
      </c>
      <c r="B167" s="2">
        <v>182.8</v>
      </c>
      <c r="C167" s="2">
        <v>184.26</v>
      </c>
      <c r="D167" s="2">
        <v>181.2</v>
      </c>
      <c r="E167" s="2">
        <v>183.56</v>
      </c>
      <c r="F167" s="2">
        <v>183.56</v>
      </c>
      <c r="G167" s="3">
        <v>36299700</v>
      </c>
      <c r="H167" s="57">
        <f t="shared" si="2"/>
        <v>7.6012724838952226E-3</v>
      </c>
      <c r="I167" s="76">
        <f>IFERROR(_xlfn.XLOOKUP(A167,' Data ORCL'!$A$2:$A$1260,' Data ORCL'!$H$2:$H$1260),"")</f>
        <v>1.5342149694325244E-2</v>
      </c>
    </row>
    <row r="168" spans="1:9" ht="18" x14ac:dyDescent="0.2">
      <c r="A168" s="1">
        <v>45937</v>
      </c>
      <c r="B168" s="2">
        <v>180.31</v>
      </c>
      <c r="C168" s="2">
        <v>186.18</v>
      </c>
      <c r="D168" s="2">
        <v>179.42</v>
      </c>
      <c r="E168" s="2">
        <v>182.17</v>
      </c>
      <c r="F168" s="2">
        <v>182.17</v>
      </c>
      <c r="G168" s="3">
        <v>58179300</v>
      </c>
      <c r="H168" s="57">
        <f t="shared" si="2"/>
        <v>1.4597992160000005E-2</v>
      </c>
      <c r="I168" s="76">
        <f>IFERROR(_xlfn.XLOOKUP(A168,' Data ORCL'!$A$2:$A$1260,' Data ORCL'!$H$2:$H$1260),"")</f>
        <v>-2.5556246276659072E-2</v>
      </c>
    </row>
    <row r="169" spans="1:9" ht="18" x14ac:dyDescent="0.2">
      <c r="A169" s="1">
        <v>45936</v>
      </c>
      <c r="B169" s="2">
        <v>179.18</v>
      </c>
      <c r="C169" s="2">
        <v>182.95</v>
      </c>
      <c r="D169" s="2">
        <v>177.83</v>
      </c>
      <c r="E169" s="2">
        <v>179.53</v>
      </c>
      <c r="F169" s="2">
        <v>179.53</v>
      </c>
      <c r="G169" s="3">
        <v>52504200</v>
      </c>
      <c r="H169" s="57">
        <f t="shared" si="2"/>
        <v>3.6646187945829703E-2</v>
      </c>
      <c r="I169" s="76">
        <f>IFERROR(_xlfn.XLOOKUP(A169,' Data ORCL'!$A$2:$A$1260,' Data ORCL'!$H$2:$H$1260),"")</f>
        <v>1.8876714100028898E-2</v>
      </c>
    </row>
    <row r="170" spans="1:9" ht="18" x14ac:dyDescent="0.2">
      <c r="A170" s="1">
        <v>45933</v>
      </c>
      <c r="B170" s="2">
        <v>186.4</v>
      </c>
      <c r="C170" s="2">
        <v>186.84</v>
      </c>
      <c r="D170" s="2">
        <v>170.77</v>
      </c>
      <c r="E170" s="2">
        <v>173.07</v>
      </c>
      <c r="F170" s="2">
        <v>173.07</v>
      </c>
      <c r="G170" s="3">
        <v>105533400</v>
      </c>
      <c r="H170" s="57">
        <f t="shared" si="2"/>
        <v>-7.767982385724749E-2</v>
      </c>
      <c r="I170" s="76">
        <f>IFERROR(_xlfn.XLOOKUP(A170,' Data ORCL'!$A$2:$A$1260,' Data ORCL'!$H$2:$H$1260),"")</f>
        <v>-9.1862782673250397E-3</v>
      </c>
    </row>
    <row r="171" spans="1:9" ht="18" x14ac:dyDescent="0.2">
      <c r="A171" s="1">
        <v>45932</v>
      </c>
      <c r="B171" s="2">
        <v>186.7</v>
      </c>
      <c r="C171" s="2">
        <v>188.2</v>
      </c>
      <c r="D171" s="2">
        <v>182.95</v>
      </c>
      <c r="E171" s="2">
        <v>187.05</v>
      </c>
      <c r="F171" s="2">
        <v>187.05</v>
      </c>
      <c r="G171" s="3">
        <v>39849200</v>
      </c>
      <c r="H171" s="57">
        <f t="shared" si="2"/>
        <v>1.1290442515692212E-2</v>
      </c>
      <c r="I171" s="76">
        <f>IFERROR(_xlfn.XLOOKUP(A171,' Data ORCL'!$A$2:$A$1260,' Data ORCL'!$H$2:$H$1260),"")</f>
        <v>-8.0241426322969313E-4</v>
      </c>
    </row>
    <row r="172" spans="1:9" ht="18" x14ac:dyDescent="0.2">
      <c r="A172" s="1">
        <v>45931</v>
      </c>
      <c r="B172" s="2">
        <v>181.32</v>
      </c>
      <c r="C172" s="2">
        <v>186.28</v>
      </c>
      <c r="D172" s="2">
        <v>179.5</v>
      </c>
      <c r="E172" s="2">
        <v>184.95</v>
      </c>
      <c r="F172" s="2">
        <v>184.95</v>
      </c>
      <c r="G172" s="3">
        <v>45717300</v>
      </c>
      <c r="H172" s="57">
        <f t="shared" si="2"/>
        <v>1.3773797526450655E-2</v>
      </c>
      <c r="I172" s="76">
        <f>IFERROR(_xlfn.XLOOKUP(A172,' Data ORCL'!$A$2:$A$1260,' Data ORCL'!$H$2:$H$1260),"")</f>
        <v>2.7255615288865092E-2</v>
      </c>
    </row>
    <row r="173" spans="1:9" ht="18" x14ac:dyDescent="0.2">
      <c r="A173" s="1">
        <v>45930</v>
      </c>
      <c r="B173" s="2">
        <v>178.98</v>
      </c>
      <c r="C173" s="2">
        <v>182.77</v>
      </c>
      <c r="D173" s="2">
        <v>178.22</v>
      </c>
      <c r="E173" s="2">
        <v>182.42</v>
      </c>
      <c r="F173" s="2">
        <v>182.42</v>
      </c>
      <c r="G173" s="3">
        <v>43561700</v>
      </c>
      <c r="H173" s="57">
        <f t="shared" si="2"/>
        <v>1.9708343833977161E-2</v>
      </c>
      <c r="I173" s="76">
        <f>IFERROR(_xlfn.XLOOKUP(A173,' Data ORCL'!$A$2:$A$1260,' Data ORCL'!$H$2:$H$1260),"")</f>
        <v>-5.396821476366164E-3</v>
      </c>
    </row>
    <row r="174" spans="1:9" ht="18" x14ac:dyDescent="0.2">
      <c r="A174" s="1">
        <v>45929</v>
      </c>
      <c r="B174" s="2">
        <v>179.64</v>
      </c>
      <c r="C174" s="2">
        <v>181.48</v>
      </c>
      <c r="D174" s="2">
        <v>177.16</v>
      </c>
      <c r="E174" s="2">
        <v>178.86</v>
      </c>
      <c r="F174" s="2">
        <v>178.86</v>
      </c>
      <c r="G174" s="3">
        <v>38413800</v>
      </c>
      <c r="H174" s="57">
        <f t="shared" si="2"/>
        <v>7.2384795472919235E-3</v>
      </c>
      <c r="I174" s="76">
        <f>IFERROR(_xlfn.XLOOKUP(A174,' Data ORCL'!$A$2:$A$1260,' Data ORCL'!$H$2:$H$1260),"")</f>
        <v>-2.4564351339795808E-3</v>
      </c>
    </row>
    <row r="175" spans="1:9" ht="18" x14ac:dyDescent="0.2">
      <c r="A175" s="1">
        <v>45926</v>
      </c>
      <c r="B175" s="2">
        <v>179.05</v>
      </c>
      <c r="C175" s="2">
        <v>180.12</v>
      </c>
      <c r="D175" s="2">
        <v>174.91</v>
      </c>
      <c r="E175" s="2">
        <v>177.57</v>
      </c>
      <c r="F175" s="2">
        <v>177.57</v>
      </c>
      <c r="G175" s="3">
        <v>44275800</v>
      </c>
      <c r="H175" s="57">
        <f t="shared" si="2"/>
        <v>-8.6910749197561168E-3</v>
      </c>
      <c r="I175" s="76">
        <f>IFERROR(_xlfn.XLOOKUP(A175,' Data ORCL'!$A$2:$A$1260,' Data ORCL'!$H$2:$H$1260),"")</f>
        <v>-2.7391286197524456E-2</v>
      </c>
    </row>
    <row r="176" spans="1:9" ht="18" x14ac:dyDescent="0.2">
      <c r="A176" s="1">
        <v>45925</v>
      </c>
      <c r="B176" s="2">
        <v>175.8</v>
      </c>
      <c r="C176" s="2">
        <v>184.32</v>
      </c>
      <c r="D176" s="2">
        <v>174.29</v>
      </c>
      <c r="E176" s="2">
        <v>179.12</v>
      </c>
      <c r="F176" s="2">
        <v>179.12</v>
      </c>
      <c r="G176" s="3">
        <v>72321200</v>
      </c>
      <c r="H176" s="57">
        <f t="shared" si="2"/>
        <v>-2.4534416232319619E-3</v>
      </c>
      <c r="I176" s="76">
        <f>IFERROR(_xlfn.XLOOKUP(A176,' Data ORCL'!$A$2:$A$1260,' Data ORCL'!$H$2:$H$1260),"")</f>
        <v>-5.7116128835166022E-2</v>
      </c>
    </row>
    <row r="177" spans="1:9" ht="18" x14ac:dyDescent="0.2">
      <c r="A177" s="1">
        <v>45924</v>
      </c>
      <c r="B177" s="2">
        <v>183.91</v>
      </c>
      <c r="C177" s="2">
        <v>184.85</v>
      </c>
      <c r="D177" s="2">
        <v>177.12</v>
      </c>
      <c r="E177" s="2">
        <v>179.56</v>
      </c>
      <c r="F177" s="2">
        <v>179.56</v>
      </c>
      <c r="G177" s="3">
        <v>45379700</v>
      </c>
      <c r="H177" s="57">
        <f t="shared" si="2"/>
        <v>-1.6514694187914524E-2</v>
      </c>
      <c r="I177" s="76">
        <f>IFERROR(_xlfn.XLOOKUP(A177,' Data ORCL'!$A$2:$A$1260,' Data ORCL'!$H$2:$H$1260),"")</f>
        <v>-1.7266103281656189E-2</v>
      </c>
    </row>
    <row r="178" spans="1:9" ht="18" x14ac:dyDescent="0.2">
      <c r="A178" s="1">
        <v>45923</v>
      </c>
      <c r="B178" s="2">
        <v>182.51</v>
      </c>
      <c r="C178" s="2">
        <v>185.75</v>
      </c>
      <c r="D178" s="2">
        <v>177.01</v>
      </c>
      <c r="E178" s="2">
        <v>182.55</v>
      </c>
      <c r="F178" s="2">
        <v>182.55</v>
      </c>
      <c r="G178" s="3">
        <v>62354800</v>
      </c>
      <c r="H178" s="57">
        <f t="shared" si="2"/>
        <v>1.7796424141313136E-2</v>
      </c>
      <c r="I178" s="76">
        <f>IFERROR(_xlfn.XLOOKUP(A178,' Data ORCL'!$A$2:$A$1260,' Data ORCL'!$H$2:$H$1260),"")</f>
        <v>-4.4626291535056421E-2</v>
      </c>
    </row>
    <row r="179" spans="1:9" ht="18" x14ac:dyDescent="0.2">
      <c r="A179" s="1">
        <v>45922</v>
      </c>
      <c r="B179" s="2">
        <v>180.88</v>
      </c>
      <c r="C179" s="2">
        <v>182.25</v>
      </c>
      <c r="D179" s="2">
        <v>178.29</v>
      </c>
      <c r="E179" s="2">
        <v>179.33</v>
      </c>
      <c r="F179" s="2">
        <v>179.33</v>
      </c>
      <c r="G179" s="3">
        <v>45916700</v>
      </c>
      <c r="H179" s="57">
        <f t="shared" si="2"/>
        <v>-1.6919567615573339E-2</v>
      </c>
      <c r="I179" s="76">
        <f>IFERROR(_xlfn.XLOOKUP(A179,' Data ORCL'!$A$2:$A$1260,' Data ORCL'!$H$2:$H$1260),"")</f>
        <v>6.1239098915774372E-2</v>
      </c>
    </row>
    <row r="180" spans="1:9" ht="18" x14ac:dyDescent="0.2">
      <c r="A180" s="1">
        <v>45919</v>
      </c>
      <c r="B180" s="2">
        <v>177.07</v>
      </c>
      <c r="C180" s="2">
        <v>184.42</v>
      </c>
      <c r="D180" s="2">
        <v>176.71</v>
      </c>
      <c r="E180" s="2">
        <v>182.39</v>
      </c>
      <c r="F180" s="2">
        <v>182.39</v>
      </c>
      <c r="G180" s="3">
        <v>109129900</v>
      </c>
      <c r="H180" s="57">
        <f t="shared" si="2"/>
        <v>3.0167024892812578E-2</v>
      </c>
      <c r="I180" s="76">
        <f>IFERROR(_xlfn.XLOOKUP(A180,' Data ORCL'!$A$2:$A$1260,' Data ORCL'!$H$2:$H$1260),"")</f>
        <v>3.9769453025162382E-2</v>
      </c>
    </row>
    <row r="181" spans="1:9" ht="18" x14ac:dyDescent="0.2">
      <c r="A181" s="1">
        <v>45918</v>
      </c>
      <c r="B181" s="2">
        <v>170.27</v>
      </c>
      <c r="C181" s="2">
        <v>178.8</v>
      </c>
      <c r="D181" s="2">
        <v>169.39</v>
      </c>
      <c r="E181" s="2">
        <v>176.97</v>
      </c>
      <c r="F181" s="2">
        <v>176.97</v>
      </c>
      <c r="G181" s="3">
        <v>70768600</v>
      </c>
      <c r="H181" s="57">
        <f t="shared" si="2"/>
        <v>5.0053888252103169E-2</v>
      </c>
      <c r="I181" s="76">
        <f>IFERROR(_xlfn.XLOOKUP(A181,' Data ORCL'!$A$2:$A$1260,' Data ORCL'!$H$2:$H$1260),"")</f>
        <v>-1.6011128251138981E-2</v>
      </c>
    </row>
    <row r="182" spans="1:9" ht="18" x14ac:dyDescent="0.2">
      <c r="A182" s="1">
        <v>45917</v>
      </c>
      <c r="B182" s="2">
        <v>169.02</v>
      </c>
      <c r="C182" s="2">
        <v>169.68</v>
      </c>
      <c r="D182" s="2">
        <v>161.27000000000001</v>
      </c>
      <c r="E182" s="2">
        <v>168.33</v>
      </c>
      <c r="F182" s="2">
        <v>168.33</v>
      </c>
      <c r="G182" s="3">
        <v>69255500</v>
      </c>
      <c r="H182" s="57">
        <f t="shared" si="2"/>
        <v>-1.1400342024920599E-2</v>
      </c>
      <c r="I182" s="76">
        <f>IFERROR(_xlfn.XLOOKUP(A182,' Data ORCL'!$A$2:$A$1260,' Data ORCL'!$H$2:$H$1260),"")</f>
        <v>-1.7238948377070538E-2</v>
      </c>
    </row>
    <row r="183" spans="1:9" ht="18" x14ac:dyDescent="0.2">
      <c r="A183" s="1">
        <v>45916</v>
      </c>
      <c r="B183" s="2">
        <v>171.04</v>
      </c>
      <c r="C183" s="2">
        <v>171.31</v>
      </c>
      <c r="D183" s="2">
        <v>168.96</v>
      </c>
      <c r="E183" s="2">
        <v>170.26</v>
      </c>
      <c r="F183" s="2">
        <v>170.26</v>
      </c>
      <c r="G183" s="3">
        <v>34598700</v>
      </c>
      <c r="H183" s="57">
        <f t="shared" si="2"/>
        <v>-5.5641927608155147E-3</v>
      </c>
      <c r="I183" s="76">
        <f>IFERROR(_xlfn.XLOOKUP(A183,' Data ORCL'!$A$2:$A$1260,' Data ORCL'!$H$2:$H$1260),"")</f>
        <v>1.4834217917287496E-2</v>
      </c>
    </row>
    <row r="184" spans="1:9" ht="18" x14ac:dyDescent="0.2">
      <c r="A184" s="1">
        <v>45915</v>
      </c>
      <c r="B184" s="2">
        <v>169.6</v>
      </c>
      <c r="C184" s="2">
        <v>171.8</v>
      </c>
      <c r="D184" s="2">
        <v>167.41</v>
      </c>
      <c r="E184" s="2">
        <v>171.21</v>
      </c>
      <c r="F184" s="2">
        <v>171.21</v>
      </c>
      <c r="G184" s="3">
        <v>45396100</v>
      </c>
      <c r="H184" s="57">
        <f t="shared" si="2"/>
        <v>-1.2841468026632721E-3</v>
      </c>
      <c r="I184" s="76">
        <f>IFERROR(_xlfn.XLOOKUP(A184,' Data ORCL'!$A$2:$A$1260,' Data ORCL'!$H$2:$H$1260),"")</f>
        <v>3.3513973271022346E-2</v>
      </c>
    </row>
    <row r="185" spans="1:9" ht="18" x14ac:dyDescent="0.2">
      <c r="A185" s="1">
        <v>45912</v>
      </c>
      <c r="B185" s="2">
        <v>165.35</v>
      </c>
      <c r="C185" s="2">
        <v>171.53</v>
      </c>
      <c r="D185" s="2">
        <v>164.01</v>
      </c>
      <c r="E185" s="2">
        <v>171.43</v>
      </c>
      <c r="F185" s="2">
        <v>171.43</v>
      </c>
      <c r="G185" s="3">
        <v>54498500</v>
      </c>
      <c r="H185" s="57">
        <f t="shared" si="2"/>
        <v>4.211587600418068E-2</v>
      </c>
      <c r="I185" s="76">
        <f>IFERROR(_xlfn.XLOOKUP(A185,' Data ORCL'!$A$2:$A$1260,' Data ORCL'!$H$2:$H$1260),"")</f>
        <v>-5.2284558416449113E-2</v>
      </c>
    </row>
    <row r="186" spans="1:9" ht="18" x14ac:dyDescent="0.2">
      <c r="A186" s="1">
        <v>45911</v>
      </c>
      <c r="B186" s="2">
        <v>167.24</v>
      </c>
      <c r="C186" s="2">
        <v>167.46</v>
      </c>
      <c r="D186" s="2">
        <v>163.22</v>
      </c>
      <c r="E186" s="2">
        <v>164.36</v>
      </c>
      <c r="F186" s="2">
        <v>164.36</v>
      </c>
      <c r="G186" s="3">
        <v>42025500</v>
      </c>
      <c r="H186" s="57">
        <f t="shared" si="2"/>
        <v>-1.4376568967258313E-2</v>
      </c>
      <c r="I186" s="76">
        <f>IFERROR(_xlfn.XLOOKUP(A186,' Data ORCL'!$A$2:$A$1260,' Data ORCL'!$H$2:$H$1260),"")</f>
        <v>-6.4374814826327342E-2</v>
      </c>
    </row>
    <row r="187" spans="1:9" ht="18" x14ac:dyDescent="0.2">
      <c r="A187" s="1">
        <v>45910</v>
      </c>
      <c r="B187" s="2">
        <v>166</v>
      </c>
      <c r="C187" s="2">
        <v>169</v>
      </c>
      <c r="D187" s="2">
        <v>163.44</v>
      </c>
      <c r="E187" s="2">
        <v>166.74</v>
      </c>
      <c r="F187" s="2">
        <v>166.74</v>
      </c>
      <c r="G187" s="3">
        <v>62211400</v>
      </c>
      <c r="H187" s="57">
        <f t="shared" si="2"/>
        <v>2.6619621011770261E-2</v>
      </c>
      <c r="I187" s="76">
        <f>IFERROR(_xlfn.XLOOKUP(A187,' Data ORCL'!$A$2:$A$1260,' Data ORCL'!$H$2:$H$1260),"")</f>
        <v>0.30710657871035013</v>
      </c>
    </row>
    <row r="188" spans="1:9" ht="18" x14ac:dyDescent="0.2">
      <c r="A188" s="1">
        <v>45909</v>
      </c>
      <c r="B188" s="2">
        <v>157.25</v>
      </c>
      <c r="C188" s="2">
        <v>162.75</v>
      </c>
      <c r="D188" s="2">
        <v>156.37</v>
      </c>
      <c r="E188" s="2">
        <v>162.36000000000001</v>
      </c>
      <c r="F188" s="2">
        <v>162.36000000000001</v>
      </c>
      <c r="G188" s="3">
        <v>61359500</v>
      </c>
      <c r="H188" s="57">
        <f t="shared" si="2"/>
        <v>3.9319264449310658E-2</v>
      </c>
      <c r="I188" s="76">
        <f>IFERROR(_xlfn.XLOOKUP(A188,' Data ORCL'!$A$2:$A$1260,' Data ORCL'!$H$2:$H$1260),"")</f>
        <v>1.2641119133743684E-2</v>
      </c>
    </row>
    <row r="189" spans="1:9" ht="18" x14ac:dyDescent="0.2">
      <c r="A189" s="1">
        <v>45908</v>
      </c>
      <c r="B189" s="2">
        <v>154.91</v>
      </c>
      <c r="C189" s="2">
        <v>158.30000000000001</v>
      </c>
      <c r="D189" s="2">
        <v>154.84</v>
      </c>
      <c r="E189" s="2">
        <v>156.1</v>
      </c>
      <c r="F189" s="2">
        <v>156.1</v>
      </c>
      <c r="G189" s="3">
        <v>47643000</v>
      </c>
      <c r="H189" s="57">
        <f t="shared" si="2"/>
        <v>1.9340210204382383E-2</v>
      </c>
      <c r="I189" s="76">
        <f>IFERROR(_xlfn.XLOOKUP(A189,' Data ORCL'!$A$2:$A$1260,' Data ORCL'!$H$2:$H$1260),"")</f>
        <v>2.4082089391067957E-2</v>
      </c>
    </row>
    <row r="190" spans="1:9" ht="18" x14ac:dyDescent="0.2">
      <c r="A190" s="1">
        <v>45905</v>
      </c>
      <c r="B190" s="2">
        <v>157.82</v>
      </c>
      <c r="C190" s="2">
        <v>158.97</v>
      </c>
      <c r="D190" s="2">
        <v>148.04</v>
      </c>
      <c r="E190" s="2">
        <v>153.11000000000001</v>
      </c>
      <c r="F190" s="2">
        <v>153.11000000000001</v>
      </c>
      <c r="G190" s="3">
        <v>81855900</v>
      </c>
      <c r="H190" s="57">
        <f t="shared" si="2"/>
        <v>-1.9596423375140924E-2</v>
      </c>
      <c r="I190" s="76">
        <f>IFERROR(_xlfn.XLOOKUP(A190,' Data ORCL'!$A$2:$A$1260,' Data ORCL'!$H$2:$H$1260),"")</f>
        <v>4.3037842798902423E-2</v>
      </c>
    </row>
    <row r="191" spans="1:9" ht="18" x14ac:dyDescent="0.2">
      <c r="A191" s="1">
        <v>45904</v>
      </c>
      <c r="B191" s="2">
        <v>154.87</v>
      </c>
      <c r="C191" s="2">
        <v>157.04</v>
      </c>
      <c r="D191" s="2">
        <v>153.16</v>
      </c>
      <c r="E191" s="2">
        <v>156.13999999999999</v>
      </c>
      <c r="F191" s="2">
        <v>156.13999999999999</v>
      </c>
      <c r="G191" s="3">
        <v>53292300</v>
      </c>
      <c r="H191" s="57">
        <f t="shared" si="2"/>
        <v>7.9732932693218558E-3</v>
      </c>
      <c r="I191" s="76">
        <f>IFERROR(_xlfn.XLOOKUP(A191,' Data ORCL'!$A$2:$A$1260,' Data ORCL'!$H$2:$H$1260),"")</f>
        <v>-2.0318327342267978E-3</v>
      </c>
    </row>
    <row r="192" spans="1:9" ht="18" x14ac:dyDescent="0.2">
      <c r="A192" s="1">
        <v>45903</v>
      </c>
      <c r="B192" s="2">
        <v>158</v>
      </c>
      <c r="C192" s="2">
        <v>161.15</v>
      </c>
      <c r="D192" s="2">
        <v>152.71</v>
      </c>
      <c r="E192" s="2">
        <v>154.9</v>
      </c>
      <c r="F192" s="2">
        <v>154.9</v>
      </c>
      <c r="G192" s="3">
        <v>66052300</v>
      </c>
      <c r="H192" s="57">
        <f t="shared" si="2"/>
        <v>-1.4039142089025423E-2</v>
      </c>
      <c r="I192" s="76">
        <f>IFERROR(_xlfn.XLOOKUP(A192,' Data ORCL'!$A$2:$A$1260,' Data ORCL'!$H$2:$H$1260),"")</f>
        <v>-8.2652523351997142E-3</v>
      </c>
    </row>
    <row r="193" spans="1:9" ht="18" x14ac:dyDescent="0.2">
      <c r="A193" s="1">
        <v>45902</v>
      </c>
      <c r="B193" s="2">
        <v>151.19999999999999</v>
      </c>
      <c r="C193" s="2">
        <v>158.38999999999999</v>
      </c>
      <c r="D193" s="2">
        <v>150.28</v>
      </c>
      <c r="E193" s="2">
        <v>157.09</v>
      </c>
      <c r="F193" s="2">
        <v>157.09</v>
      </c>
      <c r="G193" s="3">
        <v>65435000</v>
      </c>
      <c r="H193" s="57">
        <f t="shared" si="2"/>
        <v>2.4219259767236066E-3</v>
      </c>
      <c r="I193" s="76">
        <f>IFERROR(_xlfn.XLOOKUP(A193,' Data ORCL'!$A$2:$A$1260,' Data ORCL'!$H$2:$H$1260),"")</f>
        <v>-3.6615356826708479E-3</v>
      </c>
    </row>
    <row r="194" spans="1:9" ht="18" x14ac:dyDescent="0.2">
      <c r="A194" s="1">
        <v>45898</v>
      </c>
      <c r="B194" s="2">
        <v>156.97999999999999</v>
      </c>
      <c r="C194" s="2">
        <v>158.41999999999999</v>
      </c>
      <c r="D194" s="2">
        <v>153</v>
      </c>
      <c r="E194" s="2">
        <v>156.71</v>
      </c>
      <c r="F194" s="2">
        <v>156.71</v>
      </c>
      <c r="G194" s="3">
        <v>45270500</v>
      </c>
      <c r="H194" s="57">
        <f t="shared" si="2"/>
        <v>-8.9572748933601024E-3</v>
      </c>
      <c r="I194" s="76">
        <f>IFERROR(_xlfn.XLOOKUP(A194,' Data ORCL'!$A$2:$A$1260,' Data ORCL'!$H$2:$H$1260),"")</f>
        <v>-6.0865801711589541E-2</v>
      </c>
    </row>
    <row r="195" spans="1:9" ht="18" x14ac:dyDescent="0.2">
      <c r="A195" s="1">
        <v>45897</v>
      </c>
      <c r="B195" s="2">
        <v>157.63</v>
      </c>
      <c r="C195" s="2">
        <v>158.22999999999999</v>
      </c>
      <c r="D195" s="2">
        <v>152.55000000000001</v>
      </c>
      <c r="E195" s="2">
        <v>158.12</v>
      </c>
      <c r="F195" s="2">
        <v>158.12</v>
      </c>
      <c r="G195" s="3">
        <v>57885200</v>
      </c>
      <c r="H195" s="57">
        <f t="shared" ref="H195:H258" si="3">LN(F195/F196)</f>
        <v>8.8934647921995111E-3</v>
      </c>
      <c r="I195" s="76">
        <f>IFERROR(_xlfn.XLOOKUP(A195,' Data ORCL'!$A$2:$A$1260,' Data ORCL'!$H$2:$H$1260),"")</f>
        <v>1.8967545776900702E-2</v>
      </c>
    </row>
    <row r="196" spans="1:9" ht="18" x14ac:dyDescent="0.2">
      <c r="A196" s="1">
        <v>45896</v>
      </c>
      <c r="B196" s="2">
        <v>162.32</v>
      </c>
      <c r="C196" s="2">
        <v>162.4</v>
      </c>
      <c r="D196" s="2">
        <v>155.97999999999999</v>
      </c>
      <c r="E196" s="2">
        <v>156.72</v>
      </c>
      <c r="F196" s="2">
        <v>156.72</v>
      </c>
      <c r="G196" s="3">
        <v>76380600</v>
      </c>
      <c r="H196" s="57">
        <f t="shared" si="3"/>
        <v>-2.6135811765931254E-2</v>
      </c>
      <c r="I196" s="76">
        <f>IFERROR(_xlfn.XLOOKUP(A196,' Data ORCL'!$A$2:$A$1260,' Data ORCL'!$H$2:$H$1260),"")</f>
        <v>6.7761978201092447E-3</v>
      </c>
    </row>
    <row r="197" spans="1:9" ht="18" x14ac:dyDescent="0.2">
      <c r="A197" s="1">
        <v>45895</v>
      </c>
      <c r="B197" s="2">
        <v>155.38999999999999</v>
      </c>
      <c r="C197" s="2">
        <v>162.13</v>
      </c>
      <c r="D197" s="2">
        <v>154.57</v>
      </c>
      <c r="E197" s="2">
        <v>160.87</v>
      </c>
      <c r="F197" s="2">
        <v>160.87</v>
      </c>
      <c r="G197" s="3">
        <v>86573700</v>
      </c>
      <c r="H197" s="57">
        <f t="shared" si="3"/>
        <v>2.3268563313978523E-2</v>
      </c>
      <c r="I197" s="76">
        <f>IFERROR(_xlfn.XLOOKUP(A197,' Data ORCL'!$A$2:$A$1260,' Data ORCL'!$H$2:$H$1260),"")</f>
        <v>-5.1078552946694292E-3</v>
      </c>
    </row>
    <row r="198" spans="1:9" ht="18" x14ac:dyDescent="0.2">
      <c r="A198" s="1">
        <v>45894</v>
      </c>
      <c r="B198" s="2">
        <v>156.1</v>
      </c>
      <c r="C198" s="2">
        <v>158.59</v>
      </c>
      <c r="D198" s="2">
        <v>149.37</v>
      </c>
      <c r="E198" s="2">
        <v>157.16999999999999</v>
      </c>
      <c r="F198" s="2">
        <v>157.16999999999999</v>
      </c>
      <c r="G198" s="3">
        <v>86879800</v>
      </c>
      <c r="H198" s="57">
        <f t="shared" si="3"/>
        <v>-9.9396215744916357E-3</v>
      </c>
      <c r="I198" s="76">
        <f>IFERROR(_xlfn.XLOOKUP(A198,' Data ORCL'!$A$2:$A$1260,' Data ORCL'!$H$2:$H$1260),"")</f>
        <v>-4.0590540466291193E-3</v>
      </c>
    </row>
    <row r="199" spans="1:9" ht="18" x14ac:dyDescent="0.2">
      <c r="A199" s="1">
        <v>45891</v>
      </c>
      <c r="B199" s="2">
        <v>155.32</v>
      </c>
      <c r="C199" s="2">
        <v>163.19999999999999</v>
      </c>
      <c r="D199" s="2">
        <v>151.77000000000001</v>
      </c>
      <c r="E199" s="2">
        <v>158.74</v>
      </c>
      <c r="F199" s="2">
        <v>158.74</v>
      </c>
      <c r="G199" s="3">
        <v>102099200</v>
      </c>
      <c r="H199" s="57">
        <f t="shared" si="3"/>
        <v>1.6258455428200449E-2</v>
      </c>
      <c r="I199" s="76">
        <f>IFERROR(_xlfn.XLOOKUP(A199,' Data ORCL'!$A$2:$A$1260,' Data ORCL'!$H$2:$H$1260),"")</f>
        <v>1.3695609583035322E-2</v>
      </c>
    </row>
    <row r="200" spans="1:9" ht="18" x14ac:dyDescent="0.2">
      <c r="A200" s="1">
        <v>45890</v>
      </c>
      <c r="B200" s="2">
        <v>157.16999999999999</v>
      </c>
      <c r="C200" s="2">
        <v>157.97</v>
      </c>
      <c r="D200" s="2">
        <v>153.81</v>
      </c>
      <c r="E200" s="2">
        <v>156.18</v>
      </c>
      <c r="F200" s="2">
        <v>156.18</v>
      </c>
      <c r="G200" s="3">
        <v>94678600</v>
      </c>
      <c r="H200" s="57">
        <f t="shared" si="3"/>
        <v>1.089080475371108E-3</v>
      </c>
      <c r="I200" s="76">
        <f>IFERROR(_xlfn.XLOOKUP(A200,' Data ORCL'!$A$2:$A$1260,' Data ORCL'!$H$2:$H$1260),"")</f>
        <v>-8.1369515792078066E-3</v>
      </c>
    </row>
    <row r="201" spans="1:9" ht="18" x14ac:dyDescent="0.2">
      <c r="A201" s="1">
        <v>45889</v>
      </c>
      <c r="B201" s="2">
        <v>152.30000000000001</v>
      </c>
      <c r="C201" s="2">
        <v>156.46</v>
      </c>
      <c r="D201" s="2">
        <v>142.34</v>
      </c>
      <c r="E201" s="2">
        <v>156.01</v>
      </c>
      <c r="F201" s="2">
        <v>156.01</v>
      </c>
      <c r="G201" s="3">
        <v>220336400</v>
      </c>
      <c r="H201" s="57">
        <f t="shared" si="3"/>
        <v>-1.109139366216454E-2</v>
      </c>
      <c r="I201" s="76">
        <f>IFERROR(_xlfn.XLOOKUP(A201,' Data ORCL'!$A$2:$A$1260,' Data ORCL'!$H$2:$H$1260),"")</f>
        <v>1.8884125783566082E-3</v>
      </c>
    </row>
    <row r="202" spans="1:9" ht="18" x14ac:dyDescent="0.2">
      <c r="A202" s="1">
        <v>45888</v>
      </c>
      <c r="B202" s="2">
        <v>171.36</v>
      </c>
      <c r="C202" s="2">
        <v>172.3</v>
      </c>
      <c r="D202" s="2">
        <v>156.9</v>
      </c>
      <c r="E202" s="2">
        <v>157.75</v>
      </c>
      <c r="F202" s="2">
        <v>157.75</v>
      </c>
      <c r="G202" s="3">
        <v>137922700</v>
      </c>
      <c r="H202" s="57">
        <f t="shared" si="3"/>
        <v>-9.8216196724760174E-2</v>
      </c>
      <c r="I202" s="76">
        <f>IFERROR(_xlfn.XLOOKUP(A202,' Data ORCL'!$A$2:$A$1260,' Data ORCL'!$H$2:$H$1260),"")</f>
        <v>-5.9780247096496E-2</v>
      </c>
    </row>
    <row r="203" spans="1:9" ht="18" x14ac:dyDescent="0.2">
      <c r="A203" s="1">
        <v>45887</v>
      </c>
      <c r="B203" s="2">
        <v>175.27</v>
      </c>
      <c r="C203" s="2">
        <v>177.9</v>
      </c>
      <c r="D203" s="2">
        <v>171.39</v>
      </c>
      <c r="E203" s="2">
        <v>174.03</v>
      </c>
      <c r="F203" s="2">
        <v>174.03</v>
      </c>
      <c r="G203" s="3">
        <v>62656600</v>
      </c>
      <c r="H203" s="57">
        <f t="shared" si="3"/>
        <v>-1.788202546626327E-2</v>
      </c>
      <c r="I203" s="76">
        <f>IFERROR(_xlfn.XLOOKUP(A203,' Data ORCL'!$A$2:$A$1260,' Data ORCL'!$H$2:$H$1260),"")</f>
        <v>3.1613530969881623E-3</v>
      </c>
    </row>
    <row r="204" spans="1:9" ht="18" x14ac:dyDescent="0.2">
      <c r="A204" s="1">
        <v>45884</v>
      </c>
      <c r="B204" s="2">
        <v>179.73</v>
      </c>
      <c r="C204" s="2">
        <v>180</v>
      </c>
      <c r="D204" s="2">
        <v>173.38</v>
      </c>
      <c r="E204" s="2">
        <v>177.17</v>
      </c>
      <c r="F204" s="2">
        <v>177.17</v>
      </c>
      <c r="G204" s="3">
        <v>60288700</v>
      </c>
      <c r="H204" s="57">
        <f t="shared" si="3"/>
        <v>-2.1497798786678835E-2</v>
      </c>
      <c r="I204" s="76">
        <f>IFERROR(_xlfn.XLOOKUP(A204,' Data ORCL'!$A$2:$A$1260,' Data ORCL'!$H$2:$H$1260),"")</f>
        <v>1.3486656665875604E-2</v>
      </c>
    </row>
    <row r="205" spans="1:9" ht="18" x14ac:dyDescent="0.2">
      <c r="A205" s="1">
        <v>45883</v>
      </c>
      <c r="B205" s="2">
        <v>182.41</v>
      </c>
      <c r="C205" s="2">
        <v>185.33</v>
      </c>
      <c r="D205" s="2">
        <v>179.2</v>
      </c>
      <c r="E205" s="2">
        <v>181.02</v>
      </c>
      <c r="F205" s="2">
        <v>181.02</v>
      </c>
      <c r="G205" s="3">
        <v>53472900</v>
      </c>
      <c r="H205" s="57">
        <f t="shared" si="3"/>
        <v>-1.8337085683274676E-2</v>
      </c>
      <c r="I205" s="76">
        <f>IFERROR(_xlfn.XLOOKUP(A205,' Data ORCL'!$A$2:$A$1260,' Data ORCL'!$H$2:$H$1260),"")</f>
        <v>3.1732321448964466E-3</v>
      </c>
    </row>
    <row r="206" spans="1:9" ht="18" x14ac:dyDescent="0.2">
      <c r="A206" s="1">
        <v>45882</v>
      </c>
      <c r="B206" s="2">
        <v>189</v>
      </c>
      <c r="C206" s="2">
        <v>189.46</v>
      </c>
      <c r="D206" s="2">
        <v>183.59</v>
      </c>
      <c r="E206" s="2">
        <v>184.37</v>
      </c>
      <c r="F206" s="2">
        <v>184.37</v>
      </c>
      <c r="G206" s="3">
        <v>53610000</v>
      </c>
      <c r="H206" s="57">
        <f t="shared" si="3"/>
        <v>-1.4003568094883366E-2</v>
      </c>
      <c r="I206" s="76">
        <f>IFERROR(_xlfn.XLOOKUP(A206,' Data ORCL'!$A$2:$A$1260,' Data ORCL'!$H$2:$H$1260),"")</f>
        <v>-3.886027468471992E-2</v>
      </c>
    </row>
    <row r="207" spans="1:9" ht="18" x14ac:dyDescent="0.2">
      <c r="A207" s="1">
        <v>45881</v>
      </c>
      <c r="B207" s="2">
        <v>184.7</v>
      </c>
      <c r="C207" s="2">
        <v>190</v>
      </c>
      <c r="D207" s="2">
        <v>182.1</v>
      </c>
      <c r="E207" s="2">
        <v>186.97</v>
      </c>
      <c r="F207" s="2">
        <v>186.97</v>
      </c>
      <c r="G207" s="3">
        <v>54819000</v>
      </c>
      <c r="H207" s="57">
        <f t="shared" si="3"/>
        <v>2.3212187860384474E-2</v>
      </c>
      <c r="I207" s="76">
        <f>IFERROR(_xlfn.XLOOKUP(A207,' Data ORCL'!$A$2:$A$1260,' Data ORCL'!$H$2:$H$1260),"")</f>
        <v>4.6560762230385072E-3</v>
      </c>
    </row>
    <row r="208" spans="1:9" ht="18" x14ac:dyDescent="0.2">
      <c r="A208" s="1">
        <v>45880</v>
      </c>
      <c r="B208" s="2">
        <v>186.47</v>
      </c>
      <c r="C208" s="2">
        <v>187.18</v>
      </c>
      <c r="D208" s="2">
        <v>181.92</v>
      </c>
      <c r="E208" s="2">
        <v>182.68</v>
      </c>
      <c r="F208" s="2">
        <v>182.68</v>
      </c>
      <c r="G208" s="3">
        <v>56125600</v>
      </c>
      <c r="H208" s="57">
        <f t="shared" si="3"/>
        <v>-2.3158701913804286E-2</v>
      </c>
      <c r="I208" s="76">
        <f>IFERROR(_xlfn.XLOOKUP(A208,' Data ORCL'!$A$2:$A$1260,' Data ORCL'!$H$2:$H$1260),"")</f>
        <v>1.0465421606907815E-2</v>
      </c>
    </row>
    <row r="209" spans="1:9" ht="18" x14ac:dyDescent="0.2">
      <c r="A209" s="1">
        <v>45877</v>
      </c>
      <c r="B209" s="2">
        <v>184.74</v>
      </c>
      <c r="C209" s="2">
        <v>187.99</v>
      </c>
      <c r="D209" s="2">
        <v>184.41</v>
      </c>
      <c r="E209" s="2">
        <v>186.96</v>
      </c>
      <c r="F209" s="2">
        <v>186.96</v>
      </c>
      <c r="G209" s="3">
        <v>62657900</v>
      </c>
      <c r="H209" s="57">
        <f t="shared" si="3"/>
        <v>2.578970540474463E-2</v>
      </c>
      <c r="I209" s="76">
        <f>IFERROR(_xlfn.XLOOKUP(A209,' Data ORCL'!$A$2:$A$1260,' Data ORCL'!$H$2:$H$1260),"")</f>
        <v>2.6234551805257127E-3</v>
      </c>
    </row>
    <row r="210" spans="1:9" ht="18" x14ac:dyDescent="0.2">
      <c r="A210" s="1">
        <v>45876</v>
      </c>
      <c r="B210" s="2">
        <v>181.01</v>
      </c>
      <c r="C210" s="2">
        <v>184.48</v>
      </c>
      <c r="D210" s="2">
        <v>178.17</v>
      </c>
      <c r="E210" s="2">
        <v>182.2</v>
      </c>
      <c r="F210" s="2">
        <v>182.2</v>
      </c>
      <c r="G210" s="3">
        <v>77829200</v>
      </c>
      <c r="H210" s="57">
        <f t="shared" si="3"/>
        <v>1.4706960497315447E-2</v>
      </c>
      <c r="I210" s="76">
        <f>IFERROR(_xlfn.XLOOKUP(A210,' Data ORCL'!$A$2:$A$1260,' Data ORCL'!$H$2:$H$1260),"")</f>
        <v>-2.7818316351250615E-2</v>
      </c>
    </row>
    <row r="211" spans="1:9" ht="18" x14ac:dyDescent="0.2">
      <c r="A211" s="1">
        <v>45875</v>
      </c>
      <c r="B211" s="2">
        <v>171.18</v>
      </c>
      <c r="C211" s="2">
        <v>180.58</v>
      </c>
      <c r="D211" s="2">
        <v>171.01</v>
      </c>
      <c r="E211" s="2">
        <v>179.54</v>
      </c>
      <c r="F211" s="2">
        <v>179.54</v>
      </c>
      <c r="G211" s="3">
        <v>82924800</v>
      </c>
      <c r="H211" s="57">
        <f t="shared" si="3"/>
        <v>3.5546952805786902E-2</v>
      </c>
      <c r="I211" s="76">
        <f>IFERROR(_xlfn.XLOOKUP(A211,' Data ORCL'!$A$2:$A$1260,' Data ORCL'!$H$2:$H$1260),"")</f>
        <v>2.9522350163578184E-3</v>
      </c>
    </row>
    <row r="212" spans="1:9" ht="18" x14ac:dyDescent="0.2">
      <c r="A212" s="1">
        <v>45874</v>
      </c>
      <c r="B212" s="2">
        <v>171.81</v>
      </c>
      <c r="C212" s="2">
        <v>176.33</v>
      </c>
      <c r="D212" s="2">
        <v>169.22</v>
      </c>
      <c r="E212" s="2">
        <v>173.27</v>
      </c>
      <c r="F212" s="2">
        <v>173.27</v>
      </c>
      <c r="G212" s="3">
        <v>130917500</v>
      </c>
      <c r="H212" s="57">
        <f t="shared" si="3"/>
        <v>7.5560740777088992E-2</v>
      </c>
      <c r="I212" s="76">
        <f>IFERROR(_xlfn.XLOOKUP(A212,' Data ORCL'!$A$2:$A$1260,' Data ORCL'!$H$2:$H$1260),"")</f>
        <v>1.2375708305973213E-2</v>
      </c>
    </row>
    <row r="213" spans="1:9" ht="18" x14ac:dyDescent="0.2">
      <c r="A213" s="1">
        <v>45873</v>
      </c>
      <c r="B213" s="2">
        <v>158.53</v>
      </c>
      <c r="C213" s="2">
        <v>161.4</v>
      </c>
      <c r="D213" s="2">
        <v>157.93</v>
      </c>
      <c r="E213" s="2">
        <v>160.66</v>
      </c>
      <c r="F213" s="2">
        <v>160.66</v>
      </c>
      <c r="G213" s="3">
        <v>82993600</v>
      </c>
      <c r="H213" s="57">
        <f t="shared" si="3"/>
        <v>4.0586016721818177E-2</v>
      </c>
      <c r="I213" s="76">
        <f>IFERROR(_xlfn.XLOOKUP(A213,' Data ORCL'!$A$2:$A$1260,' Data ORCL'!$H$2:$H$1260),"")</f>
        <v>3.2615554765020101E-2</v>
      </c>
    </row>
    <row r="214" spans="1:9" ht="18" x14ac:dyDescent="0.2">
      <c r="A214" s="1">
        <v>45870</v>
      </c>
      <c r="B214" s="2">
        <v>155.05000000000001</v>
      </c>
      <c r="C214" s="2">
        <v>158.19</v>
      </c>
      <c r="D214" s="2">
        <v>151.06</v>
      </c>
      <c r="E214" s="2">
        <v>154.27000000000001</v>
      </c>
      <c r="F214" s="2">
        <v>154.27000000000001</v>
      </c>
      <c r="G214" s="3">
        <v>61287000</v>
      </c>
      <c r="H214" s="57">
        <f t="shared" si="3"/>
        <v>-2.6103458960800522E-2</v>
      </c>
      <c r="I214" s="76">
        <f>IFERROR(_xlfn.XLOOKUP(A214,' Data ORCL'!$A$2:$A$1260,' Data ORCL'!$H$2:$H$1260),"")</f>
        <v>-3.7512743697399722E-2</v>
      </c>
    </row>
    <row r="215" spans="1:9" ht="18" x14ac:dyDescent="0.2">
      <c r="A215" s="1">
        <v>45869</v>
      </c>
      <c r="B215" s="2">
        <v>159.99</v>
      </c>
      <c r="C215" s="2">
        <v>160.88999999999999</v>
      </c>
      <c r="D215" s="2">
        <v>156.72999999999999</v>
      </c>
      <c r="E215" s="2">
        <v>158.35</v>
      </c>
      <c r="F215" s="2">
        <v>158.35</v>
      </c>
      <c r="G215" s="3">
        <v>45342600</v>
      </c>
      <c r="H215" s="57">
        <f t="shared" si="3"/>
        <v>-1.6405859308198649E-3</v>
      </c>
      <c r="I215" s="76">
        <f>IFERROR(_xlfn.XLOOKUP(A215,' Data ORCL'!$A$2:$A$1260,' Data ORCL'!$H$2:$H$1260),"")</f>
        <v>1.2549623158830667E-2</v>
      </c>
    </row>
    <row r="216" spans="1:9" ht="18" x14ac:dyDescent="0.2">
      <c r="A216" s="1">
        <v>45868</v>
      </c>
      <c r="B216" s="2">
        <v>157.37</v>
      </c>
      <c r="C216" s="2">
        <v>159.38</v>
      </c>
      <c r="D216" s="2">
        <v>156.56</v>
      </c>
      <c r="E216" s="2">
        <v>158.61000000000001</v>
      </c>
      <c r="F216" s="2">
        <v>158.61000000000001</v>
      </c>
      <c r="G216" s="3">
        <v>40261700</v>
      </c>
      <c r="H216" s="57">
        <f t="shared" si="3"/>
        <v>1.5055072347044984E-2</v>
      </c>
      <c r="I216" s="76">
        <f>IFERROR(_xlfn.XLOOKUP(A216,' Data ORCL'!$A$2:$A$1260,' Data ORCL'!$H$2:$H$1260),"")</f>
        <v>2.4966791046563256E-3</v>
      </c>
    </row>
    <row r="217" spans="1:9" ht="18" x14ac:dyDescent="0.2">
      <c r="A217" s="1">
        <v>45867</v>
      </c>
      <c r="B217" s="2">
        <v>158.71</v>
      </c>
      <c r="C217" s="2">
        <v>160.13999999999999</v>
      </c>
      <c r="D217" s="2">
        <v>154.91</v>
      </c>
      <c r="E217" s="2">
        <v>156.24</v>
      </c>
      <c r="F217" s="2">
        <v>156.24</v>
      </c>
      <c r="G217" s="3">
        <v>42427200</v>
      </c>
      <c r="H217" s="57">
        <f t="shared" si="3"/>
        <v>-1.0441964226222785E-2</v>
      </c>
      <c r="I217" s="76">
        <f>IFERROR(_xlfn.XLOOKUP(A217,' Data ORCL'!$A$2:$A$1260,' Data ORCL'!$H$2:$H$1260),"")</f>
        <v>9.1132488389721409E-3</v>
      </c>
    </row>
    <row r="218" spans="1:9" ht="18" x14ac:dyDescent="0.2">
      <c r="A218" s="1">
        <v>45866</v>
      </c>
      <c r="B218" s="2">
        <v>159.88</v>
      </c>
      <c r="C218" s="2">
        <v>160.28</v>
      </c>
      <c r="D218" s="2">
        <v>153.04</v>
      </c>
      <c r="E218" s="2">
        <v>157.88</v>
      </c>
      <c r="F218" s="2">
        <v>157.88</v>
      </c>
      <c r="G218" s="3">
        <v>63886900</v>
      </c>
      <c r="H218" s="57">
        <f t="shared" si="3"/>
        <v>-5.8102980183891003E-3</v>
      </c>
      <c r="I218" s="76">
        <f>IFERROR(_xlfn.XLOOKUP(A218,' Data ORCL'!$A$2:$A$1260,' Data ORCL'!$H$2:$H$1260),"")</f>
        <v>1.0511989143642337E-2</v>
      </c>
    </row>
    <row r="219" spans="1:9" ht="18" x14ac:dyDescent="0.2">
      <c r="A219" s="1">
        <v>45863</v>
      </c>
      <c r="B219" s="2">
        <v>155.63</v>
      </c>
      <c r="C219" s="2">
        <v>160.38999999999999</v>
      </c>
      <c r="D219" s="2">
        <v>155.58000000000001</v>
      </c>
      <c r="E219" s="2">
        <v>158.80000000000001</v>
      </c>
      <c r="F219" s="2">
        <v>158.80000000000001</v>
      </c>
      <c r="G219" s="3">
        <v>57972300</v>
      </c>
      <c r="H219" s="57">
        <f t="shared" si="3"/>
        <v>2.5124065854457926E-2</v>
      </c>
      <c r="I219" s="76">
        <f>IFERROR(_xlfn.XLOOKUP(A219,' Data ORCL'!$A$2:$A$1260,' Data ORCL'!$H$2:$H$1260),"")</f>
        <v>9.3777152235313861E-3</v>
      </c>
    </row>
    <row r="220" spans="1:9" ht="18" x14ac:dyDescent="0.2">
      <c r="A220" s="1">
        <v>45862</v>
      </c>
      <c r="B220" s="2">
        <v>153.97999999999999</v>
      </c>
      <c r="C220" s="2">
        <v>155.63</v>
      </c>
      <c r="D220" s="2">
        <v>152.57</v>
      </c>
      <c r="E220" s="2">
        <v>154.86000000000001</v>
      </c>
      <c r="F220" s="2">
        <v>154.86000000000001</v>
      </c>
      <c r="G220" s="3">
        <v>38925700</v>
      </c>
      <c r="H220" s="57">
        <f t="shared" si="3"/>
        <v>1.4863164712384284E-3</v>
      </c>
      <c r="I220" s="76">
        <f>IFERROR(_xlfn.XLOOKUP(A220,' Data ORCL'!$A$2:$A$1260,' Data ORCL'!$H$2:$H$1260),"")</f>
        <v>3.8258457278539867E-3</v>
      </c>
    </row>
    <row r="221" spans="1:9" ht="18" x14ac:dyDescent="0.2">
      <c r="A221" s="1">
        <v>45861</v>
      </c>
      <c r="B221" s="2">
        <v>149.74</v>
      </c>
      <c r="C221" s="2">
        <v>155</v>
      </c>
      <c r="D221" s="2">
        <v>148.29</v>
      </c>
      <c r="E221" s="2">
        <v>154.63</v>
      </c>
      <c r="F221" s="2">
        <v>154.63</v>
      </c>
      <c r="G221" s="3">
        <v>48062000</v>
      </c>
      <c r="H221" s="57">
        <f t="shared" si="3"/>
        <v>3.6619172205000272E-2</v>
      </c>
      <c r="I221" s="76">
        <f>IFERROR(_xlfn.XLOOKUP(A221,' Data ORCL'!$A$2:$A$1260,' Data ORCL'!$H$2:$H$1260),"")</f>
        <v>1.579002276677436E-2</v>
      </c>
    </row>
    <row r="222" spans="1:9" ht="18" x14ac:dyDescent="0.2">
      <c r="A222" s="1">
        <v>45860</v>
      </c>
      <c r="B222" s="2">
        <v>150.85</v>
      </c>
      <c r="C222" s="2">
        <v>151.79</v>
      </c>
      <c r="D222" s="2">
        <v>145.06</v>
      </c>
      <c r="E222" s="2">
        <v>149.07</v>
      </c>
      <c r="F222" s="2">
        <v>149.07</v>
      </c>
      <c r="G222" s="3">
        <v>49880800</v>
      </c>
      <c r="H222" s="57">
        <f t="shared" si="3"/>
        <v>-1.808199235642886E-2</v>
      </c>
      <c r="I222" s="76">
        <f>IFERROR(_xlfn.XLOOKUP(A222,' Data ORCL'!$A$2:$A$1260,' Data ORCL'!$H$2:$H$1260),"")</f>
        <v>-2.2517064163510545E-2</v>
      </c>
    </row>
    <row r="223" spans="1:9" ht="18" x14ac:dyDescent="0.2">
      <c r="A223" s="1">
        <v>45859</v>
      </c>
      <c r="B223" s="2">
        <v>153.88</v>
      </c>
      <c r="C223" s="2">
        <v>155.44</v>
      </c>
      <c r="D223" s="2">
        <v>151.36000000000001</v>
      </c>
      <c r="E223" s="2">
        <v>151.79</v>
      </c>
      <c r="F223" s="2">
        <v>151.79</v>
      </c>
      <c r="G223" s="3">
        <v>45072800</v>
      </c>
      <c r="H223" s="57">
        <f t="shared" si="3"/>
        <v>-1.1332865060676794E-2</v>
      </c>
      <c r="I223" s="76">
        <f>IFERROR(_xlfn.XLOOKUP(A223,' Data ORCL'!$A$2:$A$1260,' Data ORCL'!$H$2:$H$1260),"")</f>
        <v>-7.8325076818013262E-3</v>
      </c>
    </row>
    <row r="224" spans="1:9" ht="18" x14ac:dyDescent="0.2">
      <c r="A224" s="1">
        <v>45856</v>
      </c>
      <c r="B224" s="2">
        <v>154.86000000000001</v>
      </c>
      <c r="C224" s="2">
        <v>154.91999999999999</v>
      </c>
      <c r="D224" s="2">
        <v>151.9</v>
      </c>
      <c r="E224" s="2">
        <v>153.52000000000001</v>
      </c>
      <c r="F224" s="2">
        <v>153.52000000000001</v>
      </c>
      <c r="G224" s="3">
        <v>45771600</v>
      </c>
      <c r="H224" s="57">
        <f t="shared" si="3"/>
        <v>-3.0568135408770266E-3</v>
      </c>
      <c r="I224" s="76">
        <f>IFERROR(_xlfn.XLOOKUP(A224,' Data ORCL'!$A$2:$A$1260,' Data ORCL'!$H$2:$H$1260),"")</f>
        <v>-1.3338153812068836E-2</v>
      </c>
    </row>
    <row r="225" spans="1:9" ht="18" x14ac:dyDescent="0.2">
      <c r="A225" s="1">
        <v>45855</v>
      </c>
      <c r="B225" s="2">
        <v>151.56</v>
      </c>
      <c r="C225" s="2">
        <v>155.68</v>
      </c>
      <c r="D225" s="2">
        <v>150.82</v>
      </c>
      <c r="E225" s="2">
        <v>153.99</v>
      </c>
      <c r="F225" s="2">
        <v>153.99</v>
      </c>
      <c r="G225" s="3">
        <v>60165500</v>
      </c>
      <c r="H225" s="57">
        <f t="shared" si="3"/>
        <v>2.0204032609862362E-2</v>
      </c>
      <c r="I225" s="76">
        <f>IFERROR(_xlfn.XLOOKUP(A225,' Data ORCL'!$A$2:$A$1260,' Data ORCL'!$H$2:$H$1260),"")</f>
        <v>3.0400728685345317E-2</v>
      </c>
    </row>
    <row r="226" spans="1:9" ht="18" x14ac:dyDescent="0.2">
      <c r="A226" s="1">
        <v>45854</v>
      </c>
      <c r="B226" s="2">
        <v>149.30000000000001</v>
      </c>
      <c r="C226" s="2">
        <v>151.51</v>
      </c>
      <c r="D226" s="2">
        <v>147.66999999999999</v>
      </c>
      <c r="E226" s="2">
        <v>150.91</v>
      </c>
      <c r="F226" s="2">
        <v>150.91</v>
      </c>
      <c r="G226" s="3">
        <v>57550300</v>
      </c>
      <c r="H226" s="57">
        <f t="shared" si="3"/>
        <v>1.5560098906798887E-2</v>
      </c>
      <c r="I226" s="76">
        <f>IFERROR(_xlfn.XLOOKUP(A226,' Data ORCL'!$A$2:$A$1260,' Data ORCL'!$H$2:$H$1260),"")</f>
        <v>2.6624220898992863E-2</v>
      </c>
    </row>
    <row r="227" spans="1:9" ht="18" x14ac:dyDescent="0.2">
      <c r="A227" s="1">
        <v>45853</v>
      </c>
      <c r="B227" s="2">
        <v>148.93</v>
      </c>
      <c r="C227" s="2">
        <v>150.62</v>
      </c>
      <c r="D227" s="2">
        <v>147.36000000000001</v>
      </c>
      <c r="E227" s="2">
        <v>148.58000000000001</v>
      </c>
      <c r="F227" s="2">
        <v>148.58000000000001</v>
      </c>
      <c r="G227" s="3">
        <v>59126200</v>
      </c>
      <c r="H227" s="57">
        <f t="shared" si="3"/>
        <v>-3.8289772370973508E-3</v>
      </c>
      <c r="I227" s="76">
        <f>IFERROR(_xlfn.XLOOKUP(A227,' Data ORCL'!$A$2:$A$1260,' Data ORCL'!$H$2:$H$1260),"")</f>
        <v>2.4491020008295911E-2</v>
      </c>
    </row>
    <row r="228" spans="1:9" ht="18" x14ac:dyDescent="0.2">
      <c r="A228" s="1">
        <v>45852</v>
      </c>
      <c r="B228" s="2">
        <v>142.72</v>
      </c>
      <c r="C228" s="2">
        <v>149.57</v>
      </c>
      <c r="D228" s="2">
        <v>142.22</v>
      </c>
      <c r="E228" s="2">
        <v>149.15</v>
      </c>
      <c r="F228" s="2">
        <v>149.15</v>
      </c>
      <c r="G228" s="3">
        <v>81774400</v>
      </c>
      <c r="H228" s="57">
        <f t="shared" si="3"/>
        <v>4.8421475857702644E-2</v>
      </c>
      <c r="I228" s="76">
        <f>IFERROR(_xlfn.XLOOKUP(A228,' Data ORCL'!$A$2:$A$1260,' Data ORCL'!$H$2:$H$1260),"")</f>
        <v>-5.5673817170317644E-3</v>
      </c>
    </row>
    <row r="229" spans="1:9" ht="18" x14ac:dyDescent="0.2">
      <c r="A229" s="1">
        <v>45849</v>
      </c>
      <c r="B229" s="2">
        <v>142.11000000000001</v>
      </c>
      <c r="C229" s="2">
        <v>144.58000000000001</v>
      </c>
      <c r="D229" s="2">
        <v>141.47</v>
      </c>
      <c r="E229" s="2">
        <v>142.1</v>
      </c>
      <c r="F229" s="2">
        <v>142.1</v>
      </c>
      <c r="G229" s="3">
        <v>52134800</v>
      </c>
      <c r="H229" s="57">
        <f t="shared" si="3"/>
        <v>-2.8109646056503164E-3</v>
      </c>
      <c r="I229" s="76" t="str">
        <f>IFERROR(_xlfn.XLOOKUP(A229,' Data ORCL'!$A$2:$A$1260,' Data ORCL'!$H$2:$H$1260),"")</f>
        <v/>
      </c>
    </row>
    <row r="230" spans="1:9" ht="18" x14ac:dyDescent="0.2">
      <c r="A230" s="1">
        <v>45848</v>
      </c>
      <c r="B230" s="2">
        <v>143.31</v>
      </c>
      <c r="C230" s="2">
        <v>145.16</v>
      </c>
      <c r="D230" s="2">
        <v>139.53</v>
      </c>
      <c r="E230" s="2">
        <v>142.5</v>
      </c>
      <c r="F230" s="2">
        <v>142.5</v>
      </c>
      <c r="G230" s="3">
        <v>64383900</v>
      </c>
      <c r="H230" s="57">
        <f t="shared" si="3"/>
        <v>-4.4113084874200853E-3</v>
      </c>
      <c r="I230" s="76" t="str">
        <f>IFERROR(_xlfn.XLOOKUP(A230,' Data ORCL'!$A$2:$A$1260,' Data ORCL'!$H$2:$H$1260),"")</f>
        <v/>
      </c>
    </row>
    <row r="231" spans="1:9" ht="18" x14ac:dyDescent="0.2">
      <c r="A231" s="1">
        <v>45847</v>
      </c>
      <c r="B231" s="2">
        <v>139.65</v>
      </c>
      <c r="C231" s="2">
        <v>143.16999999999999</v>
      </c>
      <c r="D231" s="2">
        <v>137.38999999999999</v>
      </c>
      <c r="E231" s="2">
        <v>143.13</v>
      </c>
      <c r="F231" s="2">
        <v>143.13</v>
      </c>
      <c r="G231" s="3">
        <v>68494800</v>
      </c>
      <c r="H231" s="57">
        <f t="shared" si="3"/>
        <v>2.4184462533729661E-2</v>
      </c>
      <c r="I231" s="76">
        <f>IFERROR(_xlfn.XLOOKUP(A231,' Data ORCL'!$A$2:$A$1260,' Data ORCL'!$H$2:$H$1260),"")</f>
        <v>5.5837272468688571E-3</v>
      </c>
    </row>
    <row r="232" spans="1:9" ht="18" x14ac:dyDescent="0.2">
      <c r="A232" s="1">
        <v>45846</v>
      </c>
      <c r="B232" s="2">
        <v>138.77000000000001</v>
      </c>
      <c r="C232" s="2">
        <v>139.85</v>
      </c>
      <c r="D232" s="2">
        <v>135.79</v>
      </c>
      <c r="E232" s="2">
        <v>139.71</v>
      </c>
      <c r="F232" s="2">
        <v>139.71</v>
      </c>
      <c r="G232" s="3">
        <v>59834800</v>
      </c>
      <c r="H232" s="57">
        <f t="shared" si="3"/>
        <v>4.2319756163680554E-3</v>
      </c>
      <c r="I232" s="76">
        <f>IFERROR(_xlfn.XLOOKUP(A232,' Data ORCL'!$A$2:$A$1260,' Data ORCL'!$H$2:$H$1260),"")</f>
        <v>9.6079679645446874E-3</v>
      </c>
    </row>
    <row r="233" spans="1:9" ht="18" x14ac:dyDescent="0.2">
      <c r="A233" s="1">
        <v>45845</v>
      </c>
      <c r="B233" s="2">
        <v>134.38</v>
      </c>
      <c r="C233" s="2">
        <v>139.29</v>
      </c>
      <c r="D233" s="2">
        <v>132.32</v>
      </c>
      <c r="E233" s="2">
        <v>139.12</v>
      </c>
      <c r="F233" s="2">
        <v>139.12</v>
      </c>
      <c r="G233" s="3">
        <v>71959700</v>
      </c>
      <c r="H233" s="57">
        <f t="shared" si="3"/>
        <v>3.4814105301935475E-2</v>
      </c>
      <c r="I233" s="76">
        <f>IFERROR(_xlfn.XLOOKUP(A233,' Data ORCL'!$A$2:$A$1260,' Data ORCL'!$H$2:$H$1260),"")</f>
        <v>-2.1553392904431871E-2</v>
      </c>
    </row>
    <row r="234" spans="1:9" ht="18" x14ac:dyDescent="0.2">
      <c r="A234" s="1">
        <v>45841</v>
      </c>
      <c r="B234" s="2">
        <v>134.36000000000001</v>
      </c>
      <c r="C234" s="2">
        <v>135.62</v>
      </c>
      <c r="D234" s="2">
        <v>132.51</v>
      </c>
      <c r="E234" s="2">
        <v>134.36000000000001</v>
      </c>
      <c r="F234" s="2">
        <v>134.36000000000001</v>
      </c>
      <c r="G234" s="3">
        <v>41812500</v>
      </c>
      <c r="H234" s="57">
        <f t="shared" si="3"/>
        <v>1.6812164221503265E-2</v>
      </c>
      <c r="I234" s="76">
        <f>IFERROR(_xlfn.XLOOKUP(A234,' Data ORCL'!$A$2:$A$1260,' Data ORCL'!$H$2:$H$1260),"")</f>
        <v>3.1386313820670877E-2</v>
      </c>
    </row>
    <row r="235" spans="1:9" ht="18" x14ac:dyDescent="0.2">
      <c r="A235" s="1">
        <v>45840</v>
      </c>
      <c r="B235" s="2">
        <v>131.47</v>
      </c>
      <c r="C235" s="2">
        <v>133.6</v>
      </c>
      <c r="D235" s="2">
        <v>130.19</v>
      </c>
      <c r="E235" s="2">
        <v>132.12</v>
      </c>
      <c r="F235" s="2">
        <v>132.12</v>
      </c>
      <c r="G235" s="3">
        <v>59732000</v>
      </c>
      <c r="H235" s="57">
        <f t="shared" si="3"/>
        <v>1.0959013789719382E-2</v>
      </c>
      <c r="I235" s="76">
        <f>IFERROR(_xlfn.XLOOKUP(A235,' Data ORCL'!$A$2:$A$1260,' Data ORCL'!$H$2:$H$1260),"")</f>
        <v>4.9099830029269285E-2</v>
      </c>
    </row>
    <row r="236" spans="1:9" ht="18" x14ac:dyDescent="0.2">
      <c r="A236" s="1">
        <v>45839</v>
      </c>
      <c r="B236" s="2">
        <v>135.27000000000001</v>
      </c>
      <c r="C236" s="2">
        <v>136.32</v>
      </c>
      <c r="D236" s="2">
        <v>128.51</v>
      </c>
      <c r="E236" s="2">
        <v>130.68</v>
      </c>
      <c r="F236" s="2">
        <v>130.68</v>
      </c>
      <c r="G236" s="3">
        <v>91479700</v>
      </c>
      <c r="H236" s="57">
        <f t="shared" si="3"/>
        <v>-4.2253476348136101E-2</v>
      </c>
      <c r="I236" s="76">
        <f>IFERROR(_xlfn.XLOOKUP(A236,' Data ORCL'!$A$2:$A$1260,' Data ORCL'!$H$2:$H$1260),"")</f>
        <v>1.5233701734243608E-3</v>
      </c>
    </row>
    <row r="237" spans="1:9" ht="18" x14ac:dyDescent="0.2">
      <c r="A237" s="1">
        <v>45838</v>
      </c>
      <c r="B237" s="2">
        <v>137.79</v>
      </c>
      <c r="C237" s="2">
        <v>138.88</v>
      </c>
      <c r="D237" s="2">
        <v>134.80000000000001</v>
      </c>
      <c r="E237" s="2">
        <v>136.32</v>
      </c>
      <c r="F237" s="2">
        <v>136.32</v>
      </c>
      <c r="G237" s="3">
        <v>97305600</v>
      </c>
      <c r="H237" s="57">
        <f t="shared" si="3"/>
        <v>4.1794444896421951E-2</v>
      </c>
      <c r="I237" s="76">
        <f>IFERROR(_xlfn.XLOOKUP(A237,' Data ORCL'!$A$2:$A$1260,' Data ORCL'!$H$2:$H$1260),"")</f>
        <v>3.9146799226015924E-2</v>
      </c>
    </row>
    <row r="238" spans="1:9" ht="18" x14ac:dyDescent="0.2">
      <c r="A238" s="1">
        <v>45835</v>
      </c>
      <c r="B238" s="2">
        <v>144.87</v>
      </c>
      <c r="C238" s="2">
        <v>144.97</v>
      </c>
      <c r="D238" s="2">
        <v>130.54</v>
      </c>
      <c r="E238" s="2">
        <v>130.74</v>
      </c>
      <c r="F238" s="2">
        <v>130.74</v>
      </c>
      <c r="G238" s="3">
        <v>202598600</v>
      </c>
      <c r="H238" s="57">
        <f t="shared" si="3"/>
        <v>-9.8337287203625376E-2</v>
      </c>
      <c r="I238" s="76">
        <f>IFERROR(_xlfn.XLOOKUP(A238,' Data ORCL'!$A$2:$A$1260,' Data ORCL'!$H$2:$H$1260),"")</f>
        <v>-1.2223806887731725E-2</v>
      </c>
    </row>
    <row r="239" spans="1:9" ht="18" x14ac:dyDescent="0.2">
      <c r="A239" s="1">
        <v>45834</v>
      </c>
      <c r="B239" s="2">
        <v>144.85</v>
      </c>
      <c r="C239" s="2">
        <v>148.21</v>
      </c>
      <c r="D239" s="2">
        <v>142.91</v>
      </c>
      <c r="E239" s="2">
        <v>144.25</v>
      </c>
      <c r="F239" s="2">
        <v>144.25</v>
      </c>
      <c r="G239" s="3">
        <v>69440500</v>
      </c>
      <c r="H239" s="57">
        <f t="shared" si="3"/>
        <v>9.4028204523871478E-3</v>
      </c>
      <c r="I239" s="76">
        <f>IFERROR(_xlfn.XLOOKUP(A239,' Data ORCL'!$A$2:$A$1260,' Data ORCL'!$H$2:$H$1260),"")</f>
        <v>9.9204323869334938E-3</v>
      </c>
    </row>
    <row r="240" spans="1:9" ht="18" x14ac:dyDescent="0.2">
      <c r="A240" s="1">
        <v>45833</v>
      </c>
      <c r="B240" s="2">
        <v>144.49</v>
      </c>
      <c r="C240" s="2">
        <v>147.66999999999999</v>
      </c>
      <c r="D240" s="2">
        <v>141.53</v>
      </c>
      <c r="E240" s="2">
        <v>142.9</v>
      </c>
      <c r="F240" s="2">
        <v>142.9</v>
      </c>
      <c r="G240" s="3">
        <v>61435300</v>
      </c>
      <c r="H240" s="57">
        <f t="shared" si="3"/>
        <v>-2.3066448559519188E-3</v>
      </c>
      <c r="I240" s="76">
        <f>IFERROR(_xlfn.XLOOKUP(A240,' Data ORCL'!$A$2:$A$1260,' Data ORCL'!$H$2:$H$1260),"")</f>
        <v>-2.1339960031364666E-2</v>
      </c>
    </row>
    <row r="241" spans="1:9" ht="18" x14ac:dyDescent="0.2">
      <c r="A241" s="1">
        <v>45832</v>
      </c>
      <c r="B241" s="2">
        <v>140.97999999999999</v>
      </c>
      <c r="C241" s="2">
        <v>143.66</v>
      </c>
      <c r="D241" s="2">
        <v>137.80000000000001</v>
      </c>
      <c r="E241" s="2">
        <v>143.22999999999999</v>
      </c>
      <c r="F241" s="2">
        <v>143.22999999999999</v>
      </c>
      <c r="G241" s="3">
        <v>58574200</v>
      </c>
      <c r="H241" s="57">
        <f t="shared" si="3"/>
        <v>2.3380899081427039E-2</v>
      </c>
      <c r="I241" s="76">
        <f>IFERROR(_xlfn.XLOOKUP(A241,' Data ORCL'!$A$2:$A$1260,' Data ORCL'!$H$2:$H$1260),"")</f>
        <v>3.898989476973052E-2</v>
      </c>
    </row>
    <row r="242" spans="1:9" ht="18" x14ac:dyDescent="0.2">
      <c r="A242" s="1">
        <v>45831</v>
      </c>
      <c r="B242" s="2">
        <v>138.9</v>
      </c>
      <c r="C242" s="2">
        <v>142.15</v>
      </c>
      <c r="D242" s="2">
        <v>135.96</v>
      </c>
      <c r="E242" s="2">
        <v>139.91999999999999</v>
      </c>
      <c r="F242" s="2">
        <v>139.91999999999999</v>
      </c>
      <c r="G242" s="3">
        <v>70501100</v>
      </c>
      <c r="H242" s="57">
        <f t="shared" si="3"/>
        <v>1.8902517936421011E-2</v>
      </c>
      <c r="I242" s="76">
        <f>IFERROR(_xlfn.XLOOKUP(A242,' Data ORCL'!$A$2:$A$1260,' Data ORCL'!$H$2:$H$1260),"")</f>
        <v>9.0662452377530418E-3</v>
      </c>
    </row>
    <row r="243" spans="1:9" ht="18" x14ac:dyDescent="0.2">
      <c r="A243" s="1">
        <v>45828</v>
      </c>
      <c r="B243" s="2">
        <v>140.69</v>
      </c>
      <c r="C243" s="2">
        <v>142.24</v>
      </c>
      <c r="D243" s="2">
        <v>136.74</v>
      </c>
      <c r="E243" s="2">
        <v>137.30000000000001</v>
      </c>
      <c r="F243" s="2">
        <v>137.30000000000001</v>
      </c>
      <c r="G243" s="3">
        <v>87067000</v>
      </c>
      <c r="H243" s="57">
        <f t="shared" si="3"/>
        <v>-1.91883547255619E-2</v>
      </c>
      <c r="I243" s="76">
        <f>IFERROR(_xlfn.XLOOKUP(A243,' Data ORCL'!$A$2:$A$1260,' Data ORCL'!$H$2:$H$1260),"")</f>
        <v>-2.7434897814488667E-2</v>
      </c>
    </row>
    <row r="244" spans="1:9" ht="18" x14ac:dyDescent="0.2">
      <c r="A244" s="1">
        <v>45826</v>
      </c>
      <c r="B244" s="2">
        <v>139.04</v>
      </c>
      <c r="C244" s="2">
        <v>140.36000000000001</v>
      </c>
      <c r="D244" s="2">
        <v>137.49</v>
      </c>
      <c r="E244" s="2">
        <v>139.96</v>
      </c>
      <c r="F244" s="2">
        <v>139.96</v>
      </c>
      <c r="G244" s="3">
        <v>58260200</v>
      </c>
      <c r="H244" s="57">
        <f t="shared" si="3"/>
        <v>1.2654756165917878E-2</v>
      </c>
      <c r="I244" s="76">
        <f>IFERROR(_xlfn.XLOOKUP(A244,' Data ORCL'!$A$2:$A$1260,' Data ORCL'!$H$2:$H$1260),"")</f>
        <v>1.2871059124946294E-2</v>
      </c>
    </row>
    <row r="245" spans="1:9" ht="18" x14ac:dyDescent="0.2">
      <c r="A245" s="1">
        <v>45825</v>
      </c>
      <c r="B245" s="2">
        <v>141.49</v>
      </c>
      <c r="C245" s="2">
        <v>141.69</v>
      </c>
      <c r="D245" s="2">
        <v>136.08000000000001</v>
      </c>
      <c r="E245" s="2">
        <v>138.19999999999999</v>
      </c>
      <c r="F245" s="2">
        <v>138.19999999999999</v>
      </c>
      <c r="G245" s="3">
        <v>70479100</v>
      </c>
      <c r="H245" s="57">
        <f t="shared" si="3"/>
        <v>-2.2961560986115622E-2</v>
      </c>
      <c r="I245" s="76">
        <f>IFERROR(_xlfn.XLOOKUP(A245,' Data ORCL'!$A$2:$A$1260,' Data ORCL'!$H$2:$H$1260),"")</f>
        <v>-1.3924245109604933E-2</v>
      </c>
    </row>
    <row r="246" spans="1:9" ht="18" x14ac:dyDescent="0.2">
      <c r="A246" s="1">
        <v>45824</v>
      </c>
      <c r="B246" s="2">
        <v>140.03</v>
      </c>
      <c r="C246" s="2">
        <v>144.86000000000001</v>
      </c>
      <c r="D246" s="2">
        <v>139.81</v>
      </c>
      <c r="E246" s="2">
        <v>141.41</v>
      </c>
      <c r="F246" s="2">
        <v>141.41</v>
      </c>
      <c r="G246" s="3">
        <v>80779800</v>
      </c>
      <c r="H246" s="57">
        <f t="shared" si="3"/>
        <v>2.8767092531436049E-2</v>
      </c>
      <c r="I246" s="76">
        <f>IFERROR(_xlfn.XLOOKUP(A246,' Data ORCL'!$A$2:$A$1260,' Data ORCL'!$H$2:$H$1260),"")</f>
        <v>-1.9333430083987486E-2</v>
      </c>
    </row>
    <row r="247" spans="1:9" ht="18" x14ac:dyDescent="0.2">
      <c r="A247" s="1">
        <v>45821</v>
      </c>
      <c r="B247" s="2">
        <v>133.82</v>
      </c>
      <c r="C247" s="2">
        <v>139.99</v>
      </c>
      <c r="D247" s="2">
        <v>133.35</v>
      </c>
      <c r="E247" s="2">
        <v>137.4</v>
      </c>
      <c r="F247" s="2">
        <v>137.4</v>
      </c>
      <c r="G247" s="3">
        <v>93519000</v>
      </c>
      <c r="H247" s="57">
        <f t="shared" si="3"/>
        <v>1.6215183411934928E-2</v>
      </c>
      <c r="I247" s="76">
        <f>IFERROR(_xlfn.XLOOKUP(A247,' Data ORCL'!$A$2:$A$1260,' Data ORCL'!$H$2:$H$1260),"")</f>
        <v>7.405743264444975E-2</v>
      </c>
    </row>
    <row r="248" spans="1:9" ht="18" x14ac:dyDescent="0.2">
      <c r="A248" s="1">
        <v>45820</v>
      </c>
      <c r="B248" s="2">
        <v>136.4</v>
      </c>
      <c r="C248" s="2">
        <v>137.1</v>
      </c>
      <c r="D248" s="2">
        <v>134.63</v>
      </c>
      <c r="E248" s="2">
        <v>135.19</v>
      </c>
      <c r="F248" s="2">
        <v>135.19</v>
      </c>
      <c r="G248" s="3">
        <v>56248200</v>
      </c>
      <c r="H248" s="57">
        <f t="shared" si="3"/>
        <v>-8.8372325624696667E-3</v>
      </c>
      <c r="I248" s="76">
        <f>IFERROR(_xlfn.XLOOKUP(A248,' Data ORCL'!$A$2:$A$1260,' Data ORCL'!$H$2:$H$1260),"")</f>
        <v>0.12494079945259476</v>
      </c>
    </row>
    <row r="249" spans="1:9" ht="18" x14ac:dyDescent="0.2">
      <c r="A249" s="1">
        <v>45819</v>
      </c>
      <c r="B249" s="2">
        <v>133.91999999999999</v>
      </c>
      <c r="C249" s="2">
        <v>140</v>
      </c>
      <c r="D249" s="2">
        <v>132.99</v>
      </c>
      <c r="E249" s="2">
        <v>136.38999999999999</v>
      </c>
      <c r="F249" s="2">
        <v>136.38999999999999</v>
      </c>
      <c r="G249" s="3">
        <v>97366000</v>
      </c>
      <c r="H249" s="57">
        <f t="shared" si="3"/>
        <v>2.6598893526624281E-2</v>
      </c>
      <c r="I249" s="76">
        <f>IFERROR(_xlfn.XLOOKUP(A249,' Data ORCL'!$A$2:$A$1260,' Data ORCL'!$H$2:$H$1260),"")</f>
        <v>-6.2223691558249564E-3</v>
      </c>
    </row>
    <row r="250" spans="1:9" ht="18" x14ac:dyDescent="0.2">
      <c r="A250" s="1">
        <v>45818</v>
      </c>
      <c r="B250" s="2">
        <v>131.02000000000001</v>
      </c>
      <c r="C250" s="2">
        <v>134.07</v>
      </c>
      <c r="D250" s="2">
        <v>129.41</v>
      </c>
      <c r="E250" s="2">
        <v>132.81</v>
      </c>
      <c r="F250" s="2">
        <v>132.81</v>
      </c>
      <c r="G250" s="3">
        <v>69308900</v>
      </c>
      <c r="H250" s="57">
        <f t="shared" si="3"/>
        <v>5.6631706457339632E-3</v>
      </c>
      <c r="I250" s="76">
        <f>IFERROR(_xlfn.XLOOKUP(A250,' Data ORCL'!$A$2:$A$1260,' Data ORCL'!$H$2:$H$1260),"")</f>
        <v>1.8797533375325254E-3</v>
      </c>
    </row>
    <row r="251" spans="1:9" ht="18" x14ac:dyDescent="0.2">
      <c r="A251" s="1">
        <v>45817</v>
      </c>
      <c r="B251" s="2">
        <v>127.07</v>
      </c>
      <c r="C251" s="2">
        <v>132.22999999999999</v>
      </c>
      <c r="D251" s="2">
        <v>124.8</v>
      </c>
      <c r="E251" s="2">
        <v>132.06</v>
      </c>
      <c r="F251" s="2">
        <v>132.06</v>
      </c>
      <c r="G251" s="3">
        <v>74785600</v>
      </c>
      <c r="H251" s="57">
        <f t="shared" si="3"/>
        <v>3.3415996919844017E-2</v>
      </c>
      <c r="I251" s="76">
        <f>IFERROR(_xlfn.XLOOKUP(A251,' Data ORCL'!$A$2:$A$1260,' Data ORCL'!$H$2:$H$1260),"")</f>
        <v>1.783296222573157E-2</v>
      </c>
    </row>
    <row r="252" spans="1:9" ht="18" x14ac:dyDescent="0.2">
      <c r="A252" s="1">
        <v>45814</v>
      </c>
      <c r="B252" s="2">
        <v>123.73</v>
      </c>
      <c r="C252" s="2">
        <v>128.13</v>
      </c>
      <c r="D252" s="2">
        <v>121.92</v>
      </c>
      <c r="E252" s="2">
        <v>127.72</v>
      </c>
      <c r="F252" s="2">
        <v>127.72</v>
      </c>
      <c r="G252" s="3">
        <v>87175100</v>
      </c>
      <c r="H252" s="57">
        <f t="shared" si="3"/>
        <v>-3.3415996919844065E-2</v>
      </c>
      <c r="I252" s="76">
        <f>IFERROR(_xlfn.XLOOKUP(A252,' Data ORCL'!$A$2:$A$1260,' Data ORCL'!$H$2:$H$1260),"")</f>
        <v>1.6680221691218581E-2</v>
      </c>
    </row>
    <row r="253" spans="1:9" ht="18" x14ac:dyDescent="0.2">
      <c r="A253" s="1">
        <v>45817</v>
      </c>
      <c r="B253" s="2">
        <v>127.07</v>
      </c>
      <c r="C253" s="2">
        <v>132.22999999999999</v>
      </c>
      <c r="D253" s="2">
        <v>124.8</v>
      </c>
      <c r="E253" s="2">
        <v>132.06</v>
      </c>
      <c r="F253" s="2">
        <v>132.06</v>
      </c>
      <c r="G253" s="3">
        <v>74785600</v>
      </c>
      <c r="H253" s="57">
        <f t="shared" si="3"/>
        <v>3.3415996919844017E-2</v>
      </c>
      <c r="I253" s="76">
        <f>IFERROR(_xlfn.XLOOKUP(A253,' Data ORCL'!$A$2:$A$1260,' Data ORCL'!$H$2:$H$1260),"")</f>
        <v>1.783296222573157E-2</v>
      </c>
    </row>
    <row r="254" spans="1:9" ht="18" x14ac:dyDescent="0.2">
      <c r="A254" s="1">
        <v>45814</v>
      </c>
      <c r="B254" s="2">
        <v>123.73</v>
      </c>
      <c r="C254" s="2">
        <v>128.13</v>
      </c>
      <c r="D254" s="2">
        <v>121.92</v>
      </c>
      <c r="E254" s="2">
        <v>127.72</v>
      </c>
      <c r="F254" s="2">
        <v>127.72</v>
      </c>
      <c r="G254" s="3">
        <v>87175100</v>
      </c>
      <c r="H254" s="57">
        <f t="shared" si="3"/>
        <v>6.3098906455239481E-2</v>
      </c>
      <c r="I254" s="76">
        <f>IFERROR(_xlfn.XLOOKUP(A254,' Data ORCL'!$A$2:$A$1260,' Data ORCL'!$H$2:$H$1260),"")</f>
        <v>1.6680221691218581E-2</v>
      </c>
    </row>
    <row r="255" spans="1:9" ht="18" x14ac:dyDescent="0.2">
      <c r="A255" s="1">
        <v>45813</v>
      </c>
      <c r="B255" s="2">
        <v>129.27000000000001</v>
      </c>
      <c r="C255" s="2">
        <v>132.85</v>
      </c>
      <c r="D255" s="2">
        <v>118.93</v>
      </c>
      <c r="E255" s="2">
        <v>119.91</v>
      </c>
      <c r="F255" s="2">
        <v>119.91</v>
      </c>
      <c r="G255" s="3">
        <v>131055900</v>
      </c>
      <c r="H255" s="57">
        <f t="shared" si="3"/>
        <v>-8.0869909182735414E-2</v>
      </c>
      <c r="I255" s="76">
        <f>IFERROR(_xlfn.XLOOKUP(A255,' Data ORCL'!$A$2:$A$1260,' Data ORCL'!$H$2:$H$1260),"")</f>
        <v>1.7924081254461145E-2</v>
      </c>
    </row>
    <row r="256" spans="1:9" ht="18" x14ac:dyDescent="0.2">
      <c r="A256" s="1">
        <v>45812</v>
      </c>
      <c r="B256" s="2">
        <v>132.80000000000001</v>
      </c>
      <c r="C256" s="2">
        <v>132.94999999999999</v>
      </c>
      <c r="D256" s="2">
        <v>125.58</v>
      </c>
      <c r="E256" s="2">
        <v>130.01</v>
      </c>
      <c r="F256" s="2">
        <v>130.01</v>
      </c>
      <c r="G256" s="3">
        <v>97306300</v>
      </c>
      <c r="H256" s="57">
        <f t="shared" si="3"/>
        <v>-2.401513693997619E-2</v>
      </c>
      <c r="I256" s="76">
        <f>IFERROR(_xlfn.XLOOKUP(A256,' Data ORCL'!$A$2:$A$1260,' Data ORCL'!$H$2:$H$1260),"")</f>
        <v>-6.169716177650662E-3</v>
      </c>
    </row>
    <row r="257" spans="1:9" ht="18" x14ac:dyDescent="0.2">
      <c r="A257" s="1">
        <v>45811</v>
      </c>
      <c r="B257" s="2">
        <v>133.07</v>
      </c>
      <c r="C257" s="2">
        <v>135.28</v>
      </c>
      <c r="D257" s="2">
        <v>130.1</v>
      </c>
      <c r="E257" s="2">
        <v>133.16999999999999</v>
      </c>
      <c r="F257" s="2">
        <v>133.16999999999999</v>
      </c>
      <c r="G257" s="3">
        <v>91297700</v>
      </c>
      <c r="H257" s="57">
        <f t="shared" si="3"/>
        <v>8.5216005290612087E-3</v>
      </c>
      <c r="I257" s="76">
        <f>IFERROR(_xlfn.XLOOKUP(A257,' Data ORCL'!$A$2:$A$1260,' Data ORCL'!$H$2:$H$1260),"")</f>
        <v>1.5284008937586755E-2</v>
      </c>
    </row>
    <row r="258" spans="1:9" ht="18" x14ac:dyDescent="0.2">
      <c r="A258" s="1">
        <v>45810</v>
      </c>
      <c r="B258" s="2">
        <v>131.43</v>
      </c>
      <c r="C258" s="2">
        <v>134.47999999999999</v>
      </c>
      <c r="D258" s="2">
        <v>128.86000000000001</v>
      </c>
      <c r="E258" s="2">
        <v>132.04</v>
      </c>
      <c r="F258" s="2">
        <v>132.04</v>
      </c>
      <c r="G258" s="3">
        <v>93218700</v>
      </c>
      <c r="H258" s="57">
        <f t="shared" si="3"/>
        <v>1.9710414993184015E-3</v>
      </c>
      <c r="I258" s="76">
        <f>IFERROR(_xlfn.XLOOKUP(A258,' Data ORCL'!$A$2:$A$1260,' Data ORCL'!$H$2:$H$1260),"")</f>
        <v>6.2650367629633911E-3</v>
      </c>
    </row>
    <row r="259" spans="1:9" ht="18" x14ac:dyDescent="0.2">
      <c r="A259" s="1">
        <v>45807</v>
      </c>
      <c r="B259" s="2">
        <v>123.53</v>
      </c>
      <c r="C259" s="2">
        <v>131.94</v>
      </c>
      <c r="D259" s="2">
        <v>122.75</v>
      </c>
      <c r="E259" s="2">
        <v>131.78</v>
      </c>
      <c r="F259" s="2">
        <v>131.78</v>
      </c>
      <c r="G259" s="3">
        <v>185897600</v>
      </c>
      <c r="H259" s="57">
        <f t="shared" ref="H259:H322" si="4">LN(F259/F260)</f>
        <v>7.4493303864866939E-2</v>
      </c>
      <c r="I259" s="76">
        <f>IFERROR(_xlfn.XLOOKUP(A259,' Data ORCL'!$A$2:$A$1260,' Data ORCL'!$H$2:$H$1260),"")</f>
        <v>1.6053486192732048E-2</v>
      </c>
    </row>
    <row r="260" spans="1:9" ht="18" x14ac:dyDescent="0.2">
      <c r="A260" s="1">
        <v>45806</v>
      </c>
      <c r="B260" s="2">
        <v>125.35</v>
      </c>
      <c r="C260" s="2">
        <v>126.47</v>
      </c>
      <c r="D260" s="2">
        <v>121.53</v>
      </c>
      <c r="E260" s="2">
        <v>122.32</v>
      </c>
      <c r="F260" s="2">
        <v>122.32</v>
      </c>
      <c r="G260" s="3">
        <v>62929100</v>
      </c>
      <c r="H260" s="57">
        <f t="shared" si="4"/>
        <v>-1.1703644644003891E-2</v>
      </c>
      <c r="I260" s="76">
        <f>IFERROR(_xlfn.XLOOKUP(A260,' Data ORCL'!$A$2:$A$1260,' Data ORCL'!$H$2:$H$1260),"")</f>
        <v>-5.8114537591948618E-3</v>
      </c>
    </row>
    <row r="261" spans="1:9" ht="18" x14ac:dyDescent="0.2">
      <c r="A261" s="1">
        <v>45805</v>
      </c>
      <c r="B261" s="2">
        <v>124.23</v>
      </c>
      <c r="C261" s="2">
        <v>125.65</v>
      </c>
      <c r="D261" s="2">
        <v>122.91</v>
      </c>
      <c r="E261" s="2">
        <v>123.76</v>
      </c>
      <c r="F261" s="2">
        <v>123.76</v>
      </c>
      <c r="G261" s="3">
        <v>64866000</v>
      </c>
      <c r="H261" s="57">
        <f t="shared" si="4"/>
        <v>2.9941353543683868E-3</v>
      </c>
      <c r="I261" s="76">
        <f>IFERROR(_xlfn.XLOOKUP(A261,' Data ORCL'!$A$2:$A$1260,' Data ORCL'!$H$2:$H$1260),"")</f>
        <v>1.1906379026691321E-2</v>
      </c>
    </row>
    <row r="262" spans="1:9" ht="18" x14ac:dyDescent="0.2">
      <c r="A262" s="1">
        <v>45804</v>
      </c>
      <c r="B262" s="2">
        <v>126.82</v>
      </c>
      <c r="C262" s="2">
        <v>127.88</v>
      </c>
      <c r="D262" s="2">
        <v>120.88</v>
      </c>
      <c r="E262" s="2">
        <v>123.39</v>
      </c>
      <c r="F262" s="2">
        <v>123.39</v>
      </c>
      <c r="G262" s="3">
        <v>86455200</v>
      </c>
      <c r="H262" s="57">
        <f t="shared" si="4"/>
        <v>6.4856102800320552E-4</v>
      </c>
      <c r="I262" s="76">
        <f>IFERROR(_xlfn.XLOOKUP(A262,' Data ORCL'!$A$2:$A$1260,' Data ORCL'!$H$2:$H$1260),"")</f>
        <v>3.7370896734837733E-2</v>
      </c>
    </row>
    <row r="263" spans="1:9" ht="18" x14ac:dyDescent="0.2">
      <c r="A263" s="1">
        <v>45800</v>
      </c>
      <c r="B263" s="2">
        <v>120.88</v>
      </c>
      <c r="C263" s="2">
        <v>125.54</v>
      </c>
      <c r="D263" s="2">
        <v>120.68</v>
      </c>
      <c r="E263" s="2">
        <v>123.31</v>
      </c>
      <c r="F263" s="2">
        <v>123.31</v>
      </c>
      <c r="G263" s="3">
        <v>65905800</v>
      </c>
      <c r="H263" s="57">
        <f t="shared" si="4"/>
        <v>8.3062366811604716E-3</v>
      </c>
      <c r="I263" s="76">
        <f>IFERROR(_xlfn.XLOOKUP(A263,' Data ORCL'!$A$2:$A$1260,' Data ORCL'!$H$2:$H$1260),"")</f>
        <v>-8.5759947868928547E-3</v>
      </c>
    </row>
    <row r="264" spans="1:9" ht="18" x14ac:dyDescent="0.2">
      <c r="A264" s="1">
        <v>45799</v>
      </c>
      <c r="B264" s="2">
        <v>121.95</v>
      </c>
      <c r="C264" s="2">
        <v>126.33</v>
      </c>
      <c r="D264" s="2">
        <v>121.38</v>
      </c>
      <c r="E264" s="2">
        <v>122.29</v>
      </c>
      <c r="F264" s="2">
        <v>122.29</v>
      </c>
      <c r="G264" s="3">
        <v>75498300</v>
      </c>
      <c r="H264" s="57">
        <f t="shared" si="4"/>
        <v>1.4081840140019123E-2</v>
      </c>
      <c r="I264" s="76">
        <f>IFERROR(_xlfn.XLOOKUP(A264,' Data ORCL'!$A$2:$A$1260,' Data ORCL'!$H$2:$H$1260),"")</f>
        <v>8.3501947877845037E-4</v>
      </c>
    </row>
    <row r="265" spans="1:9" ht="18" x14ac:dyDescent="0.2">
      <c r="A265" s="1">
        <v>45798</v>
      </c>
      <c r="B265" s="2">
        <v>125.16</v>
      </c>
      <c r="C265" s="2">
        <v>127.11</v>
      </c>
      <c r="D265" s="2">
        <v>119.41</v>
      </c>
      <c r="E265" s="2">
        <v>120.58</v>
      </c>
      <c r="F265" s="2">
        <v>120.58</v>
      </c>
      <c r="G265" s="3">
        <v>80657700</v>
      </c>
      <c r="H265" s="57">
        <f t="shared" si="4"/>
        <v>-4.0709199968775873E-2</v>
      </c>
      <c r="I265" s="76">
        <f>IFERROR(_xlfn.XLOOKUP(A265,' Data ORCL'!$A$2:$A$1260,' Data ORCL'!$H$2:$H$1260),"")</f>
        <v>-1.972450534777859E-2</v>
      </c>
    </row>
    <row r="266" spans="1:9" ht="18" x14ac:dyDescent="0.2">
      <c r="A266" s="1">
        <v>45797</v>
      </c>
      <c r="B266" s="2">
        <v>127.22</v>
      </c>
      <c r="C266" s="2">
        <v>128.19999999999999</v>
      </c>
      <c r="D266" s="2">
        <v>124.65</v>
      </c>
      <c r="E266" s="2">
        <v>125.59</v>
      </c>
      <c r="F266" s="2">
        <v>125.59</v>
      </c>
      <c r="G266" s="3">
        <v>61265300</v>
      </c>
      <c r="H266" s="57">
        <f t="shared" si="4"/>
        <v>-5.8748978119107275E-3</v>
      </c>
      <c r="I266" s="76">
        <f>IFERROR(_xlfn.XLOOKUP(A266,' Data ORCL'!$A$2:$A$1260,' Data ORCL'!$H$2:$H$1260),"")</f>
        <v>4.2302048749358013E-3</v>
      </c>
    </row>
    <row r="267" spans="1:9" ht="18" x14ac:dyDescent="0.2">
      <c r="A267" s="1">
        <v>45796</v>
      </c>
      <c r="B267" s="2">
        <v>124.71</v>
      </c>
      <c r="C267" s="2">
        <v>127.77</v>
      </c>
      <c r="D267" s="2">
        <v>124.32</v>
      </c>
      <c r="E267" s="2">
        <v>126.33</v>
      </c>
      <c r="F267" s="2">
        <v>126.33</v>
      </c>
      <c r="G267" s="3">
        <v>72503900</v>
      </c>
      <c r="H267" s="57">
        <f t="shared" si="4"/>
        <v>-2.4937778527433702E-2</v>
      </c>
      <c r="I267" s="76">
        <f>IFERROR(_xlfn.XLOOKUP(A267,' Data ORCL'!$A$2:$A$1260,' Data ORCL'!$H$2:$H$1260),"")</f>
        <v>-5.3636348810435722E-3</v>
      </c>
    </row>
    <row r="268" spans="1:9" ht="18" x14ac:dyDescent="0.2">
      <c r="A268" s="1">
        <v>45793</v>
      </c>
      <c r="B268" s="2">
        <v>129.22999999999999</v>
      </c>
      <c r="C268" s="2">
        <v>130.33000000000001</v>
      </c>
      <c r="D268" s="2">
        <v>126.76</v>
      </c>
      <c r="E268" s="2">
        <v>129.52000000000001</v>
      </c>
      <c r="F268" s="2">
        <v>129.52000000000001</v>
      </c>
      <c r="G268" s="3">
        <v>57003700</v>
      </c>
      <c r="H268" s="57">
        <f t="shared" si="4"/>
        <v>1.0867984628422268E-2</v>
      </c>
      <c r="I268" s="76">
        <f>IFERROR(_xlfn.XLOOKUP(A268,' Data ORCL'!$A$2:$A$1260,' Data ORCL'!$H$2:$H$1260),"")</f>
        <v>6.8199304497814951E-3</v>
      </c>
    </row>
    <row r="269" spans="1:9" ht="18" x14ac:dyDescent="0.2">
      <c r="A269" s="1">
        <v>45792</v>
      </c>
      <c r="B269" s="2">
        <v>128.37</v>
      </c>
      <c r="C269" s="2">
        <v>130.19999999999999</v>
      </c>
      <c r="D269" s="2">
        <v>125.74</v>
      </c>
      <c r="E269" s="2">
        <v>128.12</v>
      </c>
      <c r="F269" s="2">
        <v>128.12</v>
      </c>
      <c r="G269" s="3">
        <v>69503000</v>
      </c>
      <c r="H269" s="57">
        <f t="shared" si="4"/>
        <v>-1.5950783403283889E-2</v>
      </c>
      <c r="I269" s="76">
        <f>IFERROR(_xlfn.XLOOKUP(A269,' Data ORCL'!$A$2:$A$1260,' Data ORCL'!$H$2:$H$1260),"")</f>
        <v>-2.1996813585163727E-2</v>
      </c>
    </row>
    <row r="270" spans="1:9" ht="18" x14ac:dyDescent="0.2">
      <c r="A270" s="1">
        <v>45791</v>
      </c>
      <c r="B270" s="2">
        <v>129.01</v>
      </c>
      <c r="C270" s="2">
        <v>133.49</v>
      </c>
      <c r="D270" s="2">
        <v>127.56</v>
      </c>
      <c r="E270" s="2">
        <v>130.18</v>
      </c>
      <c r="F270" s="2">
        <v>130.18</v>
      </c>
      <c r="G270" s="3">
        <v>96611500</v>
      </c>
      <c r="H270" s="57">
        <f t="shared" si="4"/>
        <v>1.6106899241552758E-2</v>
      </c>
      <c r="I270" s="76">
        <f>IFERROR(_xlfn.XLOOKUP(A270,' Data ORCL'!$A$2:$A$1260,' Data ORCL'!$H$2:$H$1260),"")</f>
        <v>4.1616259323862363E-3</v>
      </c>
    </row>
    <row r="271" spans="1:9" ht="18" x14ac:dyDescent="0.2">
      <c r="A271" s="1">
        <v>45790</v>
      </c>
      <c r="B271" s="2">
        <v>119.92</v>
      </c>
      <c r="C271" s="2">
        <v>130.6</v>
      </c>
      <c r="D271" s="2">
        <v>119.31</v>
      </c>
      <c r="E271" s="2">
        <v>128.1</v>
      </c>
      <c r="F271" s="2">
        <v>128.1</v>
      </c>
      <c r="G271" s="3">
        <v>147155400</v>
      </c>
      <c r="H271" s="57">
        <f t="shared" si="4"/>
        <v>7.8235858053869414E-2</v>
      </c>
      <c r="I271" s="76">
        <f>IFERROR(_xlfn.XLOOKUP(A271,' Data ORCL'!$A$2:$A$1260,' Data ORCL'!$H$2:$H$1260),"")</f>
        <v>3.1616189214424259E-2</v>
      </c>
    </row>
    <row r="272" spans="1:9" ht="18" x14ac:dyDescent="0.2">
      <c r="A272" s="1">
        <v>45789</v>
      </c>
      <c r="B272" s="2">
        <v>120.78</v>
      </c>
      <c r="C272" s="2">
        <v>120.93</v>
      </c>
      <c r="D272" s="2">
        <v>115.01</v>
      </c>
      <c r="E272" s="2">
        <v>118.46</v>
      </c>
      <c r="F272" s="2">
        <v>118.46</v>
      </c>
      <c r="G272" s="3">
        <v>94257300</v>
      </c>
      <c r="H272" s="57">
        <f t="shared" si="4"/>
        <v>9.8405951893893832E-3</v>
      </c>
      <c r="I272" s="76">
        <f>IFERROR(_xlfn.XLOOKUP(A272,' Data ORCL'!$A$2:$A$1260,' Data ORCL'!$H$2:$H$1260),"")</f>
        <v>4.4735054069456694E-2</v>
      </c>
    </row>
    <row r="273" spans="1:9" ht="18" x14ac:dyDescent="0.2">
      <c r="A273" s="1">
        <v>45786</v>
      </c>
      <c r="B273" s="2">
        <v>118.97</v>
      </c>
      <c r="C273" s="2">
        <v>119.16</v>
      </c>
      <c r="D273" s="2">
        <v>114.9</v>
      </c>
      <c r="E273" s="2">
        <v>117.3</v>
      </c>
      <c r="F273" s="2">
        <v>117.3</v>
      </c>
      <c r="G273" s="3">
        <v>81005300</v>
      </c>
      <c r="H273" s="57">
        <f t="shared" si="4"/>
        <v>-1.564844788532143E-2</v>
      </c>
      <c r="I273" s="76">
        <f>IFERROR(_xlfn.XLOOKUP(A273,' Data ORCL'!$A$2:$A$1260,' Data ORCL'!$H$2:$H$1260),"")</f>
        <v>2.6876301982643036E-4</v>
      </c>
    </row>
    <row r="274" spans="1:9" ht="18" x14ac:dyDescent="0.2">
      <c r="A274" s="1">
        <v>45785</v>
      </c>
      <c r="B274" s="2">
        <v>112.28</v>
      </c>
      <c r="C274" s="2">
        <v>120.38</v>
      </c>
      <c r="D274" s="2">
        <v>112.07</v>
      </c>
      <c r="E274" s="2">
        <v>119.15</v>
      </c>
      <c r="F274" s="2">
        <v>119.15</v>
      </c>
      <c r="G274" s="3">
        <v>126966200</v>
      </c>
      <c r="H274" s="57">
        <f t="shared" si="4"/>
        <v>7.554869444371437E-2</v>
      </c>
      <c r="I274" s="76">
        <f>IFERROR(_xlfn.XLOOKUP(A274,' Data ORCL'!$A$2:$A$1260,' Data ORCL'!$H$2:$H$1260),"")</f>
        <v>6.2015702632813273E-3</v>
      </c>
    </row>
    <row r="275" spans="1:9" ht="18" x14ac:dyDescent="0.2">
      <c r="A275" s="1">
        <v>45784</v>
      </c>
      <c r="B275" s="2">
        <v>107.97</v>
      </c>
      <c r="C275" s="2">
        <v>111.85</v>
      </c>
      <c r="D275" s="2">
        <v>107</v>
      </c>
      <c r="E275" s="2">
        <v>110.48</v>
      </c>
      <c r="F275" s="2">
        <v>110.48</v>
      </c>
      <c r="G275" s="3">
        <v>95428800</v>
      </c>
      <c r="H275" s="57">
        <f t="shared" si="4"/>
        <v>1.4771856094982657E-2</v>
      </c>
      <c r="I275" s="76">
        <f>IFERROR(_xlfn.XLOOKUP(A275,' Data ORCL'!$A$2:$A$1260,' Data ORCL'!$H$2:$H$1260),"")</f>
        <v>1.128802955488995E-2</v>
      </c>
    </row>
    <row r="276" spans="1:9" ht="18" x14ac:dyDescent="0.2">
      <c r="A276" s="1">
        <v>45783</v>
      </c>
      <c r="B276" s="2">
        <v>112.71</v>
      </c>
      <c r="C276" s="2">
        <v>113.91</v>
      </c>
      <c r="D276" s="2">
        <v>105.32</v>
      </c>
      <c r="E276" s="2">
        <v>108.86</v>
      </c>
      <c r="F276" s="2">
        <v>108.86</v>
      </c>
      <c r="G276" s="3">
        <v>201193400</v>
      </c>
      <c r="H276" s="57">
        <f t="shared" si="4"/>
        <v>-0.128362351545877</v>
      </c>
      <c r="I276" s="76">
        <f>IFERROR(_xlfn.XLOOKUP(A276,' Data ORCL'!$A$2:$A$1260,' Data ORCL'!$H$2:$H$1260),"")</f>
        <v>-1.0746940600193716E-2</v>
      </c>
    </row>
    <row r="277" spans="1:9" ht="18" x14ac:dyDescent="0.2">
      <c r="A277" s="1">
        <v>45782</v>
      </c>
      <c r="B277" s="2">
        <v>123.7</v>
      </c>
      <c r="C277" s="2">
        <v>125.25</v>
      </c>
      <c r="D277" s="2">
        <v>121.36</v>
      </c>
      <c r="E277" s="2">
        <v>123.77</v>
      </c>
      <c r="F277" s="2">
        <v>123.77</v>
      </c>
      <c r="G277" s="3">
        <v>135961300</v>
      </c>
      <c r="H277" s="57">
        <f t="shared" si="4"/>
        <v>-4.1120799729157864E-3</v>
      </c>
      <c r="I277" s="76">
        <f>IFERROR(_xlfn.XLOOKUP(A277,' Data ORCL'!$A$2:$A$1260,' Data ORCL'!$H$2:$H$1260),"")</f>
        <v>-9.5610747193951452E-3</v>
      </c>
    </row>
    <row r="278" spans="1:9" ht="18" x14ac:dyDescent="0.2">
      <c r="A278" s="1">
        <v>45779</v>
      </c>
      <c r="B278" s="2">
        <v>118.66</v>
      </c>
      <c r="C278" s="2">
        <v>124.42</v>
      </c>
      <c r="D278" s="2">
        <v>118.63</v>
      </c>
      <c r="E278" s="2">
        <v>124.28</v>
      </c>
      <c r="F278" s="2">
        <v>124.28</v>
      </c>
      <c r="G278" s="3">
        <v>103094300</v>
      </c>
      <c r="H278" s="57">
        <f t="shared" si="4"/>
        <v>6.7224240107035843E-2</v>
      </c>
      <c r="I278" s="76">
        <f>IFERROR(_xlfn.XLOOKUP(A278,' Data ORCL'!$A$2:$A$1260,' Data ORCL'!$H$2:$H$1260),"")</f>
        <v>3.5397701162702071E-2</v>
      </c>
    </row>
    <row r="279" spans="1:9" ht="18" x14ac:dyDescent="0.2">
      <c r="A279" s="1">
        <v>45778</v>
      </c>
      <c r="B279" s="2">
        <v>120.04</v>
      </c>
      <c r="C279" s="2">
        <v>120.19</v>
      </c>
      <c r="D279" s="2">
        <v>116</v>
      </c>
      <c r="E279" s="2">
        <v>116.2</v>
      </c>
      <c r="F279" s="2">
        <v>116.2</v>
      </c>
      <c r="G279" s="3">
        <v>90677600</v>
      </c>
      <c r="H279" s="57">
        <f t="shared" si="4"/>
        <v>-1.9093658815579586E-2</v>
      </c>
      <c r="I279" s="76">
        <f>IFERROR(_xlfn.XLOOKUP(A279,' Data ORCL'!$A$2:$A$1260,' Data ORCL'!$H$2:$H$1260),"")</f>
        <v>3.3317593282874015E-2</v>
      </c>
    </row>
    <row r="280" spans="1:9" ht="18" x14ac:dyDescent="0.2">
      <c r="A280" s="1">
        <v>45777</v>
      </c>
      <c r="B280" s="2">
        <v>111.61</v>
      </c>
      <c r="C280" s="2">
        <v>118.78</v>
      </c>
      <c r="D280" s="2">
        <v>110.54</v>
      </c>
      <c r="E280" s="2">
        <v>118.44</v>
      </c>
      <c r="F280" s="2">
        <v>118.44</v>
      </c>
      <c r="G280" s="3">
        <v>109461700</v>
      </c>
      <c r="H280" s="57">
        <f t="shared" si="4"/>
        <v>2.012689465745807E-2</v>
      </c>
      <c r="I280" s="76">
        <f>IFERROR(_xlfn.XLOOKUP(A280,' Data ORCL'!$A$2:$A$1260,' Data ORCL'!$H$2:$H$1260),"")</f>
        <v>-5.0231424399455017E-4</v>
      </c>
    </row>
    <row r="281" spans="1:9" ht="18" x14ac:dyDescent="0.2">
      <c r="A281" s="1">
        <v>45776</v>
      </c>
      <c r="B281" s="2">
        <v>113.98</v>
      </c>
      <c r="C281" s="2">
        <v>117.23</v>
      </c>
      <c r="D281" s="2">
        <v>113.24</v>
      </c>
      <c r="E281" s="2">
        <v>116.08</v>
      </c>
      <c r="F281" s="2">
        <v>116.08</v>
      </c>
      <c r="G281" s="3">
        <v>79709000</v>
      </c>
      <c r="H281" s="57">
        <f t="shared" si="4"/>
        <v>1.2395599272018885E-2</v>
      </c>
      <c r="I281" s="76">
        <f>IFERROR(_xlfn.XLOOKUP(A281,' Data ORCL'!$A$2:$A$1260,' Data ORCL'!$H$2:$H$1260),"")</f>
        <v>4.6020071152509901E-3</v>
      </c>
    </row>
    <row r="282" spans="1:9" ht="18" x14ac:dyDescent="0.2">
      <c r="A282" s="1">
        <v>45775</v>
      </c>
      <c r="B282" s="2">
        <v>113.78</v>
      </c>
      <c r="C282" s="2">
        <v>114.86</v>
      </c>
      <c r="D282" s="2">
        <v>108.87</v>
      </c>
      <c r="E282" s="2">
        <v>114.65</v>
      </c>
      <c r="F282" s="2">
        <v>114.65</v>
      </c>
      <c r="G282" s="3">
        <v>111082900</v>
      </c>
      <c r="H282" s="57">
        <f t="shared" si="4"/>
        <v>1.644499092487732E-2</v>
      </c>
      <c r="I282" s="76">
        <f>IFERROR(_xlfn.XLOOKUP(A282,' Data ORCL'!$A$2:$A$1260,' Data ORCL'!$H$2:$H$1260),"")</f>
        <v>1.1890229257980155E-2</v>
      </c>
    </row>
    <row r="283" spans="1:9" ht="18" x14ac:dyDescent="0.2">
      <c r="A283" s="1">
        <v>45772</v>
      </c>
      <c r="B283" s="2">
        <v>108.05</v>
      </c>
      <c r="C283" s="2">
        <v>112.88</v>
      </c>
      <c r="D283" s="2">
        <v>106.55</v>
      </c>
      <c r="E283" s="2">
        <v>112.78</v>
      </c>
      <c r="F283" s="2">
        <v>112.78</v>
      </c>
      <c r="G283" s="3">
        <v>103933800</v>
      </c>
      <c r="H283" s="57">
        <f t="shared" si="4"/>
        <v>4.5346905873685485E-2</v>
      </c>
      <c r="I283" s="76">
        <f>IFERROR(_xlfn.XLOOKUP(A283,' Data ORCL'!$A$2:$A$1260,' Data ORCL'!$H$2:$H$1260),"")</f>
        <v>7.0997553487585578E-3</v>
      </c>
    </row>
    <row r="284" spans="1:9" ht="18" x14ac:dyDescent="0.2">
      <c r="A284" s="1">
        <v>45771</v>
      </c>
      <c r="B284" s="2">
        <v>101.53</v>
      </c>
      <c r="C284" s="2">
        <v>108</v>
      </c>
      <c r="D284" s="2">
        <v>100.91</v>
      </c>
      <c r="E284" s="2">
        <v>107.78</v>
      </c>
      <c r="F284" s="2">
        <v>107.78</v>
      </c>
      <c r="G284" s="3">
        <v>103190700</v>
      </c>
      <c r="H284" s="57">
        <f t="shared" si="4"/>
        <v>6.675536385086589E-2</v>
      </c>
      <c r="I284" s="76">
        <f>IFERROR(_xlfn.XLOOKUP(A284,' Data ORCL'!$A$2:$A$1260,' Data ORCL'!$H$2:$H$1260),"")</f>
        <v>4.5457249406337497E-2</v>
      </c>
    </row>
    <row r="285" spans="1:9" ht="18" x14ac:dyDescent="0.2">
      <c r="A285" s="1">
        <v>45770</v>
      </c>
      <c r="B285" s="2">
        <v>98.86</v>
      </c>
      <c r="C285" s="2">
        <v>103.76</v>
      </c>
      <c r="D285" s="2">
        <v>97.83</v>
      </c>
      <c r="E285" s="2">
        <v>100.82</v>
      </c>
      <c r="F285" s="2">
        <v>100.82</v>
      </c>
      <c r="G285" s="3">
        <v>112909500</v>
      </c>
      <c r="H285" s="57">
        <f t="shared" si="4"/>
        <v>7.0148355022274692E-2</v>
      </c>
      <c r="I285" s="76">
        <f>IFERROR(_xlfn.XLOOKUP(A285,' Data ORCL'!$A$2:$A$1260,' Data ORCL'!$H$2:$H$1260),"")</f>
        <v>3.2103354419684656E-2</v>
      </c>
    </row>
    <row r="286" spans="1:9" ht="18" x14ac:dyDescent="0.2">
      <c r="A286" s="1">
        <v>45769</v>
      </c>
      <c r="B286" s="2">
        <v>93.01</v>
      </c>
      <c r="C286" s="2">
        <v>96.34</v>
      </c>
      <c r="D286" s="2">
        <v>91.35</v>
      </c>
      <c r="E286" s="2">
        <v>93.99</v>
      </c>
      <c r="F286" s="2">
        <v>93.99</v>
      </c>
      <c r="G286" s="3">
        <v>91185400</v>
      </c>
      <c r="H286" s="57">
        <f t="shared" si="4"/>
        <v>3.4529108024962459E-2</v>
      </c>
      <c r="I286" s="76">
        <f>IFERROR(_xlfn.XLOOKUP(A286,' Data ORCL'!$A$2:$A$1260,' Data ORCL'!$H$2:$H$1260),"")</f>
        <v>3.5386194661716407E-2</v>
      </c>
    </row>
    <row r="287" spans="1:9" ht="18" x14ac:dyDescent="0.2">
      <c r="A287" s="1">
        <v>45768</v>
      </c>
      <c r="B287" s="2">
        <v>92.84</v>
      </c>
      <c r="C287" s="2">
        <v>96.47</v>
      </c>
      <c r="D287" s="2">
        <v>89.31</v>
      </c>
      <c r="E287" s="2">
        <v>90.8</v>
      </c>
      <c r="F287" s="2">
        <v>90.8</v>
      </c>
      <c r="G287" s="3">
        <v>83831100</v>
      </c>
      <c r="H287" s="57">
        <f t="shared" si="4"/>
        <v>-3.2292328054192701E-2</v>
      </c>
      <c r="I287" s="76">
        <f>IFERROR(_xlfn.XLOOKUP(A287,' Data ORCL'!$A$2:$A$1260,' Data ORCL'!$H$2:$H$1260),"")</f>
        <v>-4.6123705056812715E-2</v>
      </c>
    </row>
    <row r="288" spans="1:9" ht="18" x14ac:dyDescent="0.2">
      <c r="A288" s="1">
        <v>45764</v>
      </c>
      <c r="B288" s="2">
        <v>94.71</v>
      </c>
      <c r="C288" s="2">
        <v>95.11</v>
      </c>
      <c r="D288" s="2">
        <v>92.27</v>
      </c>
      <c r="E288" s="2">
        <v>93.78</v>
      </c>
      <c r="F288" s="2">
        <v>93.78</v>
      </c>
      <c r="G288" s="3">
        <v>83991800</v>
      </c>
      <c r="H288" s="57">
        <f t="shared" si="4"/>
        <v>1.1475272042549303E-2</v>
      </c>
      <c r="I288" s="76">
        <f>IFERROR(_xlfn.XLOOKUP(A288,' Data ORCL'!$A$2:$A$1260,' Data ORCL'!$H$2:$H$1260),"")</f>
        <v>-8.8347394546390099E-3</v>
      </c>
    </row>
    <row r="289" spans="1:9" ht="18" x14ac:dyDescent="0.2">
      <c r="A289" s="1">
        <v>45763</v>
      </c>
      <c r="B289" s="2">
        <v>96.28</v>
      </c>
      <c r="C289" s="2">
        <v>97.3</v>
      </c>
      <c r="D289" s="2">
        <v>89.62</v>
      </c>
      <c r="E289" s="2">
        <v>92.71</v>
      </c>
      <c r="F289" s="2">
        <v>92.71</v>
      </c>
      <c r="G289" s="3">
        <v>121997600</v>
      </c>
      <c r="H289" s="57">
        <f t="shared" si="4"/>
        <v>-5.9564462439316859E-2</v>
      </c>
      <c r="I289" s="76">
        <f>IFERROR(_xlfn.XLOOKUP(A289,' Data ORCL'!$A$2:$A$1260,' Data ORCL'!$H$2:$H$1260),"")</f>
        <v>-3.1717075645989405E-2</v>
      </c>
    </row>
    <row r="290" spans="1:9" ht="18" x14ac:dyDescent="0.2">
      <c r="A290" s="1">
        <v>45762</v>
      </c>
      <c r="B290" s="2">
        <v>93.53</v>
      </c>
      <c r="C290" s="2">
        <v>98.99</v>
      </c>
      <c r="D290" s="2">
        <v>93.05</v>
      </c>
      <c r="E290" s="2">
        <v>98.4</v>
      </c>
      <c r="F290" s="2">
        <v>98.4</v>
      </c>
      <c r="G290" s="3">
        <v>118457700</v>
      </c>
      <c r="H290" s="57">
        <f t="shared" si="4"/>
        <v>6.0535703005601883E-2</v>
      </c>
      <c r="I290" s="76">
        <f>IFERROR(_xlfn.XLOOKUP(A290,' Data ORCL'!$A$2:$A$1260,' Data ORCL'!$H$2:$H$1260),"")</f>
        <v>-5.1897374951553783E-3</v>
      </c>
    </row>
    <row r="291" spans="1:9" ht="18" x14ac:dyDescent="0.2">
      <c r="A291" s="1">
        <v>45761</v>
      </c>
      <c r="B291" s="2">
        <v>95.8</v>
      </c>
      <c r="C291" s="2">
        <v>97.33</v>
      </c>
      <c r="D291" s="2">
        <v>91.46</v>
      </c>
      <c r="E291" s="2">
        <v>92.62</v>
      </c>
      <c r="F291" s="2">
        <v>92.62</v>
      </c>
      <c r="G291" s="3">
        <v>122836900</v>
      </c>
      <c r="H291" s="57">
        <f t="shared" si="4"/>
        <v>4.4937736823763376E-2</v>
      </c>
      <c r="I291" s="76">
        <f>IFERROR(_xlfn.XLOOKUP(A291,' Data ORCL'!$A$2:$A$1260,' Data ORCL'!$H$2:$H$1260),"")</f>
        <v>1.709960707990385E-2</v>
      </c>
    </row>
    <row r="292" spans="1:9" ht="18" x14ac:dyDescent="0.2">
      <c r="A292" s="1">
        <v>45758</v>
      </c>
      <c r="B292" s="2">
        <v>87.98</v>
      </c>
      <c r="C292" s="2">
        <v>89.55</v>
      </c>
      <c r="D292" s="2">
        <v>85.47</v>
      </c>
      <c r="E292" s="2">
        <v>88.55</v>
      </c>
      <c r="F292" s="2">
        <v>88.55</v>
      </c>
      <c r="G292" s="3">
        <v>95130700</v>
      </c>
      <c r="H292" s="57">
        <f t="shared" si="4"/>
        <v>-4.5162019509853842E-4</v>
      </c>
      <c r="I292" s="76" t="str">
        <f>IFERROR(_xlfn.XLOOKUP(A292,' Data ORCL'!$A$2:$A$1260,' Data ORCL'!$H$2:$H$1260),"")</f>
        <v/>
      </c>
    </row>
    <row r="293" spans="1:9" ht="18" x14ac:dyDescent="0.2">
      <c r="A293" s="1">
        <v>45757</v>
      </c>
      <c r="B293" s="2">
        <v>88.4</v>
      </c>
      <c r="C293" s="2">
        <v>90.78</v>
      </c>
      <c r="D293" s="2">
        <v>84.14</v>
      </c>
      <c r="E293" s="2">
        <v>88.59</v>
      </c>
      <c r="F293" s="2">
        <v>88.59</v>
      </c>
      <c r="G293" s="3">
        <v>124448200</v>
      </c>
      <c r="H293" s="57">
        <f t="shared" si="4"/>
        <v>-3.787828237032885E-2</v>
      </c>
      <c r="I293" s="76" t="str">
        <f>IFERROR(_xlfn.XLOOKUP(A293,' Data ORCL'!$A$2:$A$1260,' Data ORCL'!$H$2:$H$1260),"")</f>
        <v/>
      </c>
    </row>
    <row r="294" spans="1:9" ht="18" x14ac:dyDescent="0.2">
      <c r="A294" s="1">
        <v>45756</v>
      </c>
      <c r="B294" s="2">
        <v>78.19</v>
      </c>
      <c r="C294" s="2">
        <v>93.33</v>
      </c>
      <c r="D294" s="2">
        <v>77.27</v>
      </c>
      <c r="E294" s="2">
        <v>92.01</v>
      </c>
      <c r="F294" s="2">
        <v>92.01</v>
      </c>
      <c r="G294" s="3">
        <v>187244300</v>
      </c>
      <c r="H294" s="57">
        <f t="shared" si="4"/>
        <v>0.17394461245413989</v>
      </c>
      <c r="I294" s="76">
        <f>IFERROR(_xlfn.XLOOKUP(A294,' Data ORCL'!$A$2:$A$1260,' Data ORCL'!$H$2:$H$1260),"")</f>
        <v>0.11515605598580048</v>
      </c>
    </row>
    <row r="295" spans="1:9" ht="18" x14ac:dyDescent="0.2">
      <c r="A295" s="1">
        <v>45755</v>
      </c>
      <c r="B295" s="2">
        <v>83.29</v>
      </c>
      <c r="C295" s="2">
        <v>86.11</v>
      </c>
      <c r="D295" s="2">
        <v>75.22</v>
      </c>
      <c r="E295" s="2">
        <v>77.319999999999993</v>
      </c>
      <c r="F295" s="2">
        <v>77.319999999999993</v>
      </c>
      <c r="G295" s="3">
        <v>135345600</v>
      </c>
      <c r="H295" s="57">
        <f t="shared" si="4"/>
        <v>-6.7027835376196245E-3</v>
      </c>
      <c r="I295" s="76">
        <f>IFERROR(_xlfn.XLOOKUP(A295,' Data ORCL'!$A$2:$A$1260,' Data ORCL'!$H$2:$H$1260),"")</f>
        <v>-2.1187403911178262E-2</v>
      </c>
    </row>
    <row r="296" spans="1:9" ht="18" x14ac:dyDescent="0.2">
      <c r="A296" s="1">
        <v>45754</v>
      </c>
      <c r="B296" s="2">
        <v>66.650000000000006</v>
      </c>
      <c r="C296" s="2">
        <v>81.8</v>
      </c>
      <c r="D296" s="2">
        <v>66.12</v>
      </c>
      <c r="E296" s="2">
        <v>77.84</v>
      </c>
      <c r="F296" s="2">
        <v>77.84</v>
      </c>
      <c r="G296" s="3">
        <v>169083700</v>
      </c>
      <c r="H296" s="57">
        <f t="shared" si="4"/>
        <v>5.0455218668374664E-2</v>
      </c>
      <c r="I296" s="76">
        <f>IFERROR(_xlfn.XLOOKUP(A296,' Data ORCL'!$A$2:$A$1260,' Data ORCL'!$H$2:$H$1260),"")</f>
        <v>-8.6511909063069301E-3</v>
      </c>
    </row>
    <row r="297" spans="1:9" ht="18" x14ac:dyDescent="0.2">
      <c r="A297" s="1">
        <v>45751</v>
      </c>
      <c r="B297" s="2">
        <v>80.069999999999993</v>
      </c>
      <c r="C297" s="2">
        <v>80.98</v>
      </c>
      <c r="D297" s="2">
        <v>71.930000000000007</v>
      </c>
      <c r="E297" s="2">
        <v>74.010000000000005</v>
      </c>
      <c r="F297" s="2">
        <v>74.010000000000005</v>
      </c>
      <c r="G297" s="3">
        <v>147323200</v>
      </c>
      <c r="H297" s="57">
        <f t="shared" si="4"/>
        <v>-0.12184330088128081</v>
      </c>
      <c r="I297" s="76">
        <f>IFERROR(_xlfn.XLOOKUP(A297,' Data ORCL'!$A$2:$A$1260,' Data ORCL'!$H$2:$H$1260),"")</f>
        <v>-6.7527175361723285E-2</v>
      </c>
    </row>
    <row r="298" spans="1:9" ht="18" x14ac:dyDescent="0.2">
      <c r="A298" s="1">
        <v>45750</v>
      </c>
      <c r="B298" s="2">
        <v>81.25</v>
      </c>
      <c r="C298" s="2">
        <v>85.68</v>
      </c>
      <c r="D298" s="2">
        <v>81.010000000000005</v>
      </c>
      <c r="E298" s="2">
        <v>83.6</v>
      </c>
      <c r="F298" s="2">
        <v>83.6</v>
      </c>
      <c r="G298" s="3">
        <v>93878200</v>
      </c>
      <c r="H298" s="57">
        <f t="shared" si="4"/>
        <v>-4.5023681373955245E-2</v>
      </c>
      <c r="I298" s="76">
        <f>IFERROR(_xlfn.XLOOKUP(A298,' Data ORCL'!$A$2:$A$1260,' Data ORCL'!$H$2:$H$1260),"")</f>
        <v>-6.0963479694864549E-2</v>
      </c>
    </row>
    <row r="299" spans="1:9" ht="18" x14ac:dyDescent="0.2">
      <c r="A299" s="1">
        <v>45749</v>
      </c>
      <c r="B299" s="2">
        <v>82.4</v>
      </c>
      <c r="C299" s="2">
        <v>88.4</v>
      </c>
      <c r="D299" s="2">
        <v>82.3</v>
      </c>
      <c r="E299" s="2">
        <v>87.45</v>
      </c>
      <c r="F299" s="2">
        <v>87.45</v>
      </c>
      <c r="G299" s="3">
        <v>96563100</v>
      </c>
      <c r="H299" s="57">
        <f t="shared" si="4"/>
        <v>3.2187755197946581E-2</v>
      </c>
      <c r="I299" s="76">
        <f>IFERROR(_xlfn.XLOOKUP(A299,' Data ORCL'!$A$2:$A$1260,' Data ORCL'!$H$2:$H$1260),"")</f>
        <v>2.7192433407640496E-2</v>
      </c>
    </row>
    <row r="300" spans="1:9" ht="18" x14ac:dyDescent="0.2">
      <c r="A300" s="1">
        <v>45748</v>
      </c>
      <c r="B300" s="2">
        <v>83.89</v>
      </c>
      <c r="C300" s="2">
        <v>85.28</v>
      </c>
      <c r="D300" s="2">
        <v>81.819999999999993</v>
      </c>
      <c r="E300" s="2">
        <v>84.68</v>
      </c>
      <c r="F300" s="2">
        <v>84.68</v>
      </c>
      <c r="G300" s="3">
        <v>78980700</v>
      </c>
      <c r="H300" s="57">
        <f t="shared" si="4"/>
        <v>3.3120446647529555E-3</v>
      </c>
      <c r="I300" s="76">
        <f>IFERROR(_xlfn.XLOOKUP(A300,' Data ORCL'!$A$2:$A$1260,' Data ORCL'!$H$2:$H$1260),"")</f>
        <v>1.5110375280257151E-2</v>
      </c>
    </row>
    <row r="301" spans="1:9" ht="18" x14ac:dyDescent="0.2">
      <c r="A301" s="1">
        <v>45747</v>
      </c>
      <c r="B301" s="2">
        <v>80</v>
      </c>
      <c r="C301" s="2">
        <v>84.65</v>
      </c>
      <c r="D301" s="2">
        <v>78.75</v>
      </c>
      <c r="E301" s="2">
        <v>84.4</v>
      </c>
      <c r="F301" s="2">
        <v>84.4</v>
      </c>
      <c r="G301" s="3">
        <v>108092900</v>
      </c>
      <c r="H301" s="57">
        <f t="shared" si="4"/>
        <v>-1.7034185741572921E-2</v>
      </c>
      <c r="I301" s="76">
        <f>IFERROR(_xlfn.XLOOKUP(A301,' Data ORCL'!$A$2:$A$1260,' Data ORCL'!$H$2:$H$1260),"")</f>
        <v>-7.5117724110619838E-3</v>
      </c>
    </row>
    <row r="302" spans="1:9" ht="18" x14ac:dyDescent="0.2">
      <c r="A302" s="1">
        <v>45744</v>
      </c>
      <c r="B302" s="2">
        <v>89.34</v>
      </c>
      <c r="C302" s="2">
        <v>89.38</v>
      </c>
      <c r="D302" s="2">
        <v>84.1</v>
      </c>
      <c r="E302" s="2">
        <v>85.85</v>
      </c>
      <c r="F302" s="2">
        <v>85.85</v>
      </c>
      <c r="G302" s="3">
        <v>91091700</v>
      </c>
      <c r="H302" s="57">
        <f t="shared" si="4"/>
        <v>-4.8207583319864217E-2</v>
      </c>
      <c r="I302" s="76">
        <f>IFERROR(_xlfn.XLOOKUP(A302,' Data ORCL'!$A$2:$A$1260,' Data ORCL'!$H$2:$H$1260),"")</f>
        <v>-3.4304435175857358E-2</v>
      </c>
    </row>
    <row r="303" spans="1:9" ht="18" x14ac:dyDescent="0.2">
      <c r="A303" s="1">
        <v>45743</v>
      </c>
      <c r="B303" s="2">
        <v>91.01</v>
      </c>
      <c r="C303" s="2">
        <v>93.65</v>
      </c>
      <c r="D303" s="2">
        <v>89.67</v>
      </c>
      <c r="E303" s="2">
        <v>90.09</v>
      </c>
      <c r="F303" s="2">
        <v>90.09</v>
      </c>
      <c r="G303" s="3">
        <v>82823000</v>
      </c>
      <c r="H303" s="57">
        <f t="shared" si="4"/>
        <v>-2.4018262642204274E-2</v>
      </c>
      <c r="I303" s="76">
        <f>IFERROR(_xlfn.XLOOKUP(A303,' Data ORCL'!$A$2:$A$1260,' Data ORCL'!$H$2:$H$1260),"")</f>
        <v>-1.3741886653846009E-2</v>
      </c>
    </row>
    <row r="304" spans="1:9" ht="18" x14ac:dyDescent="0.2">
      <c r="A304" s="1">
        <v>45742</v>
      </c>
      <c r="B304" s="2">
        <v>96.29</v>
      </c>
      <c r="C304" s="2">
        <v>97.3</v>
      </c>
      <c r="D304" s="2">
        <v>90.82</v>
      </c>
      <c r="E304" s="2">
        <v>92.28</v>
      </c>
      <c r="F304" s="2">
        <v>92.28</v>
      </c>
      <c r="G304" s="3">
        <v>81428600</v>
      </c>
      <c r="H304" s="57">
        <f t="shared" si="4"/>
        <v>-4.4715575039387265E-2</v>
      </c>
      <c r="I304" s="76">
        <f>IFERROR(_xlfn.XLOOKUP(A304,' Data ORCL'!$A$2:$A$1260,' Data ORCL'!$H$2:$H$1260),"")</f>
        <v>-4.0654639456893869E-2</v>
      </c>
    </row>
    <row r="305" spans="1:9" ht="18" x14ac:dyDescent="0.2">
      <c r="A305" s="1">
        <v>45741</v>
      </c>
      <c r="B305" s="2">
        <v>97.22</v>
      </c>
      <c r="C305" s="2">
        <v>98.17</v>
      </c>
      <c r="D305" s="2">
        <v>95.08</v>
      </c>
      <c r="E305" s="2">
        <v>96.5</v>
      </c>
      <c r="F305" s="2">
        <v>96.5</v>
      </c>
      <c r="G305" s="3">
        <v>78015300</v>
      </c>
      <c r="H305" s="57">
        <f t="shared" si="4"/>
        <v>-2.5873235649509123E-3</v>
      </c>
      <c r="I305" s="76">
        <f>IFERROR(_xlfn.XLOOKUP(A305,' Data ORCL'!$A$2:$A$1260,' Data ORCL'!$H$2:$H$1260),"")</f>
        <v>-6.0399343281258766E-3</v>
      </c>
    </row>
    <row r="306" spans="1:9" ht="18" x14ac:dyDescent="0.2">
      <c r="A306" s="1">
        <v>45740</v>
      </c>
      <c r="B306" s="2">
        <v>93.4</v>
      </c>
      <c r="C306" s="2">
        <v>97.39</v>
      </c>
      <c r="D306" s="2">
        <v>92.28</v>
      </c>
      <c r="E306" s="2">
        <v>96.75</v>
      </c>
      <c r="F306" s="2">
        <v>96.75</v>
      </c>
      <c r="G306" s="3">
        <v>112164700</v>
      </c>
      <c r="H306" s="57">
        <f t="shared" si="4"/>
        <v>6.1710482467610635E-2</v>
      </c>
      <c r="I306" s="76">
        <f>IFERROR(_xlfn.XLOOKUP(A306,' Data ORCL'!$A$2:$A$1260,' Data ORCL'!$H$2:$H$1260),"")</f>
        <v>1.7164403441475826E-2</v>
      </c>
    </row>
    <row r="307" spans="1:9" ht="18" x14ac:dyDescent="0.2">
      <c r="A307" s="1">
        <v>45737</v>
      </c>
      <c r="B307" s="2">
        <v>85.85</v>
      </c>
      <c r="C307" s="2">
        <v>91.07</v>
      </c>
      <c r="D307" s="2">
        <v>84.46</v>
      </c>
      <c r="E307" s="2">
        <v>90.96</v>
      </c>
      <c r="F307" s="2">
        <v>90.96</v>
      </c>
      <c r="G307" s="3">
        <v>116748700</v>
      </c>
      <c r="H307" s="57">
        <f t="shared" si="4"/>
        <v>4.0038989802827565E-2</v>
      </c>
      <c r="I307" s="76">
        <f>IFERROR(_xlfn.XLOOKUP(A307,' Data ORCL'!$A$2:$A$1260,' Data ORCL'!$H$2:$H$1260),"")</f>
        <v>-3.1910677258107033E-3</v>
      </c>
    </row>
    <row r="308" spans="1:9" ht="18" x14ac:dyDescent="0.2">
      <c r="A308" s="1">
        <v>45736</v>
      </c>
      <c r="B308" s="2">
        <v>85.54</v>
      </c>
      <c r="C308" s="2">
        <v>89.8</v>
      </c>
      <c r="D308" s="2">
        <v>85.12</v>
      </c>
      <c r="E308" s="2">
        <v>87.39</v>
      </c>
      <c r="F308" s="2">
        <v>87.39</v>
      </c>
      <c r="G308" s="3">
        <v>105547400</v>
      </c>
      <c r="H308" s="57">
        <f t="shared" si="4"/>
        <v>1.4871448205767886E-2</v>
      </c>
      <c r="I308" s="76">
        <f>IFERROR(_xlfn.XLOOKUP(A308,' Data ORCL'!$A$2:$A$1260,' Data ORCL'!$H$2:$H$1260),"")</f>
        <v>1.7272308818092141E-3</v>
      </c>
    </row>
    <row r="309" spans="1:9" ht="18" x14ac:dyDescent="0.2">
      <c r="A309" s="1">
        <v>45735</v>
      </c>
      <c r="B309" s="2">
        <v>84.55</v>
      </c>
      <c r="C309" s="2">
        <v>87.99</v>
      </c>
      <c r="D309" s="2">
        <v>82.86</v>
      </c>
      <c r="E309" s="2">
        <v>86.1</v>
      </c>
      <c r="F309" s="2">
        <v>86.1</v>
      </c>
      <c r="G309" s="3">
        <v>89797400</v>
      </c>
      <c r="H309" s="57">
        <f t="shared" si="4"/>
        <v>2.6002994575481851E-2</v>
      </c>
      <c r="I309" s="76">
        <f>IFERROR(_xlfn.XLOOKUP(A309,' Data ORCL'!$A$2:$A$1260,' Data ORCL'!$H$2:$H$1260),"")</f>
        <v>1.9877098154171585E-2</v>
      </c>
    </row>
    <row r="310" spans="1:9" ht="18" x14ac:dyDescent="0.2">
      <c r="A310" s="1">
        <v>45734</v>
      </c>
      <c r="B310" s="2">
        <v>85.78</v>
      </c>
      <c r="C310" s="2">
        <v>86.17</v>
      </c>
      <c r="D310" s="2">
        <v>81.8</v>
      </c>
      <c r="E310" s="2">
        <v>83.89</v>
      </c>
      <c r="F310" s="2">
        <v>83.89</v>
      </c>
      <c r="G310" s="3">
        <v>93236500</v>
      </c>
      <c r="H310" s="57">
        <f t="shared" si="4"/>
        <v>-4.0416619721862224E-2</v>
      </c>
      <c r="I310" s="76">
        <f>IFERROR(_xlfn.XLOOKUP(A310,' Data ORCL'!$A$2:$A$1260,' Data ORCL'!$H$2:$H$1260),"")</f>
        <v>-2.999857509410726E-2</v>
      </c>
    </row>
    <row r="311" spans="1:9" ht="18" x14ac:dyDescent="0.2">
      <c r="A311" s="1">
        <v>45733</v>
      </c>
      <c r="B311" s="2">
        <v>88.44</v>
      </c>
      <c r="C311" s="2">
        <v>88.82</v>
      </c>
      <c r="D311" s="2">
        <v>84.5</v>
      </c>
      <c r="E311" s="2">
        <v>87.35</v>
      </c>
      <c r="F311" s="2">
        <v>87.35</v>
      </c>
      <c r="G311" s="3">
        <v>99348900</v>
      </c>
      <c r="H311" s="57">
        <f t="shared" si="4"/>
        <v>1.2788929419378488E-2</v>
      </c>
      <c r="I311" s="76">
        <f>IFERROR(_xlfn.XLOOKUP(A311,' Data ORCL'!$A$2:$A$1260,' Data ORCL'!$H$2:$H$1260),"")</f>
        <v>3.1220156515104288E-2</v>
      </c>
    </row>
    <row r="312" spans="1:9" ht="18" x14ac:dyDescent="0.2">
      <c r="A312" s="1">
        <v>45730</v>
      </c>
      <c r="B312" s="2">
        <v>82.97</v>
      </c>
      <c r="C312" s="2">
        <v>87.27</v>
      </c>
      <c r="D312" s="2">
        <v>82.16</v>
      </c>
      <c r="E312" s="2">
        <v>86.24</v>
      </c>
      <c r="F312" s="2">
        <v>86.24</v>
      </c>
      <c r="G312" s="3">
        <v>113985000</v>
      </c>
      <c r="H312" s="57">
        <f t="shared" si="4"/>
        <v>7.9868789588515829E-2</v>
      </c>
      <c r="I312" s="76">
        <f>IFERROR(_xlfn.XLOOKUP(A312,' Data ORCL'!$A$2:$A$1260,' Data ORCL'!$H$2:$H$1260),"")</f>
        <v>1.0855942479714494E-2</v>
      </c>
    </row>
    <row r="313" spans="1:9" ht="18" x14ac:dyDescent="0.2">
      <c r="A313" s="1">
        <v>45729</v>
      </c>
      <c r="B313" s="2">
        <v>82.85</v>
      </c>
      <c r="C313" s="2">
        <v>83.74</v>
      </c>
      <c r="D313" s="2">
        <v>78.319999999999993</v>
      </c>
      <c r="E313" s="2">
        <v>79.62</v>
      </c>
      <c r="F313" s="2">
        <v>79.62</v>
      </c>
      <c r="G313" s="3">
        <v>100927200</v>
      </c>
      <c r="H313" s="57">
        <f t="shared" si="4"/>
        <v>-4.9376109860661821E-2</v>
      </c>
      <c r="I313" s="76">
        <f>IFERROR(_xlfn.XLOOKUP(A313,' Data ORCL'!$A$2:$A$1260,' Data ORCL'!$H$2:$H$1260),"")</f>
        <v>-2.1662477470908451E-2</v>
      </c>
    </row>
    <row r="314" spans="1:9" ht="18" x14ac:dyDescent="0.2">
      <c r="A314" s="1">
        <v>45728</v>
      </c>
      <c r="B314" s="2">
        <v>83.48</v>
      </c>
      <c r="C314" s="2">
        <v>84.55</v>
      </c>
      <c r="D314" s="2">
        <v>79.86</v>
      </c>
      <c r="E314" s="2">
        <v>83.65</v>
      </c>
      <c r="F314" s="2">
        <v>83.65</v>
      </c>
      <c r="G314" s="3">
        <v>116525100</v>
      </c>
      <c r="H314" s="57">
        <f t="shared" si="4"/>
        <v>6.9291780471392103E-2</v>
      </c>
      <c r="I314" s="76">
        <f>IFERROR(_xlfn.XLOOKUP(A314,' Data ORCL'!$A$2:$A$1260,' Data ORCL'!$H$2:$H$1260),"")</f>
        <v>4.5490495166170264E-2</v>
      </c>
    </row>
    <row r="315" spans="1:9" ht="18" x14ac:dyDescent="0.2">
      <c r="A315" s="1">
        <v>45727</v>
      </c>
      <c r="B315" s="2">
        <v>75.790000000000006</v>
      </c>
      <c r="C315" s="2">
        <v>80.75</v>
      </c>
      <c r="D315" s="2">
        <v>75.53</v>
      </c>
      <c r="E315" s="2">
        <v>78.05</v>
      </c>
      <c r="F315" s="2">
        <v>78.05</v>
      </c>
      <c r="G315" s="3">
        <v>109351500</v>
      </c>
      <c r="H315" s="57">
        <f t="shared" si="4"/>
        <v>2.1628765164071001E-2</v>
      </c>
      <c r="I315" s="76">
        <f>IFERROR(_xlfn.XLOOKUP(A315,' Data ORCL'!$A$2:$A$1260,' Data ORCL'!$H$2:$H$1260),"")</f>
        <v>-3.1419095351322236E-2</v>
      </c>
    </row>
    <row r="316" spans="1:9" ht="18" x14ac:dyDescent="0.2">
      <c r="A316" s="1">
        <v>45726</v>
      </c>
      <c r="B316" s="2">
        <v>82</v>
      </c>
      <c r="C316" s="2">
        <v>82.69</v>
      </c>
      <c r="D316" s="2">
        <v>74.569999999999993</v>
      </c>
      <c r="E316" s="2">
        <v>76.38</v>
      </c>
      <c r="F316" s="2">
        <v>76.38</v>
      </c>
      <c r="G316" s="3">
        <v>136843800</v>
      </c>
      <c r="H316" s="57">
        <f t="shared" si="4"/>
        <v>-0.10587099021390192</v>
      </c>
      <c r="I316" s="76">
        <f>IFERROR(_xlfn.XLOOKUP(A316,' Data ORCL'!$A$2:$A$1260,' Data ORCL'!$H$2:$H$1260),"")</f>
        <v>-4.196046598669901E-2</v>
      </c>
    </row>
    <row r="317" spans="1:9" ht="18" x14ac:dyDescent="0.2">
      <c r="A317" s="1">
        <v>45723</v>
      </c>
      <c r="B317" s="2">
        <v>80.03</v>
      </c>
      <c r="C317" s="2">
        <v>85.16</v>
      </c>
      <c r="D317" s="2">
        <v>79.150000000000006</v>
      </c>
      <c r="E317" s="2">
        <v>84.91</v>
      </c>
      <c r="F317" s="2">
        <v>84.91</v>
      </c>
      <c r="G317" s="3">
        <v>105377100</v>
      </c>
      <c r="H317" s="57">
        <f t="shared" si="4"/>
        <v>5.3831705489630045E-2</v>
      </c>
      <c r="I317" s="76">
        <f>IFERROR(_xlfn.XLOOKUP(A317,' Data ORCL'!$A$2:$A$1260,' Data ORCL'!$H$2:$H$1260),"")</f>
        <v>2.7553236501502099E-2</v>
      </c>
    </row>
    <row r="318" spans="1:9" ht="18" x14ac:dyDescent="0.2">
      <c r="A318" s="1">
        <v>45722</v>
      </c>
      <c r="B318" s="2">
        <v>87.5</v>
      </c>
      <c r="C318" s="2">
        <v>88.34</v>
      </c>
      <c r="D318" s="2">
        <v>80.010000000000005</v>
      </c>
      <c r="E318" s="2">
        <v>80.459999999999994</v>
      </c>
      <c r="F318" s="2">
        <v>80.459999999999994</v>
      </c>
      <c r="G318" s="3">
        <v>117340600</v>
      </c>
      <c r="H318" s="57">
        <f t="shared" si="4"/>
        <v>-0.11349290604667631</v>
      </c>
      <c r="I318" s="76">
        <f>IFERROR(_xlfn.XLOOKUP(A318,' Data ORCL'!$A$2:$A$1260,' Data ORCL'!$H$2:$H$1260),"")</f>
        <v>-6.7949191367488337E-2</v>
      </c>
    </row>
    <row r="319" spans="1:9" ht="18" x14ac:dyDescent="0.2">
      <c r="A319" s="1">
        <v>45721</v>
      </c>
      <c r="B319" s="2">
        <v>86.35</v>
      </c>
      <c r="C319" s="2">
        <v>90.3</v>
      </c>
      <c r="D319" s="2">
        <v>82.5</v>
      </c>
      <c r="E319" s="2">
        <v>90.13</v>
      </c>
      <c r="F319" s="2">
        <v>90.13</v>
      </c>
      <c r="G319" s="3">
        <v>116053000</v>
      </c>
      <c r="H319" s="57">
        <f t="shared" si="4"/>
        <v>6.5685670966406928E-2</v>
      </c>
      <c r="I319" s="76">
        <f>IFERROR(_xlfn.XLOOKUP(A319,' Data ORCL'!$A$2:$A$1260,' Data ORCL'!$H$2:$H$1260),"")</f>
        <v>2.5610652130545745E-2</v>
      </c>
    </row>
    <row r="320" spans="1:9" ht="18" x14ac:dyDescent="0.2">
      <c r="A320" s="1">
        <v>45720</v>
      </c>
      <c r="B320" s="2">
        <v>80.16</v>
      </c>
      <c r="C320" s="2">
        <v>88.5</v>
      </c>
      <c r="D320" s="2">
        <v>79.3</v>
      </c>
      <c r="E320" s="2">
        <v>84.4</v>
      </c>
      <c r="F320" s="2">
        <v>84.4</v>
      </c>
      <c r="G320" s="3">
        <v>116800300</v>
      </c>
      <c r="H320" s="57">
        <f t="shared" si="4"/>
        <v>1.167931283311229E-2</v>
      </c>
      <c r="I320" s="76">
        <f>IFERROR(_xlfn.XLOOKUP(A320,' Data ORCL'!$A$2:$A$1260,' Data ORCL'!$H$2:$H$1260),"")</f>
        <v>-2.8492679061186993E-2</v>
      </c>
    </row>
    <row r="321" spans="1:9" ht="18" x14ac:dyDescent="0.2">
      <c r="A321" s="1">
        <v>45719</v>
      </c>
      <c r="B321" s="2">
        <v>88.55</v>
      </c>
      <c r="C321" s="2">
        <v>90.48</v>
      </c>
      <c r="D321" s="2">
        <v>82.53</v>
      </c>
      <c r="E321" s="2">
        <v>83.42</v>
      </c>
      <c r="F321" s="2">
        <v>83.42</v>
      </c>
      <c r="G321" s="3">
        <v>114573900</v>
      </c>
      <c r="H321" s="57">
        <f t="shared" si="4"/>
        <v>-1.7821548066256142E-2</v>
      </c>
      <c r="I321" s="76">
        <f>IFERROR(_xlfn.XLOOKUP(A321,' Data ORCL'!$A$2:$A$1260,' Data ORCL'!$H$2:$H$1260),"")</f>
        <v>-2.4594949187212473E-2</v>
      </c>
    </row>
    <row r="322" spans="1:9" ht="18" x14ac:dyDescent="0.2">
      <c r="A322" s="1">
        <v>45716</v>
      </c>
      <c r="B322" s="2">
        <v>79.98</v>
      </c>
      <c r="C322" s="2">
        <v>85.18</v>
      </c>
      <c r="D322" s="2">
        <v>78.58</v>
      </c>
      <c r="E322" s="2">
        <v>84.92</v>
      </c>
      <c r="F322" s="2">
        <v>84.92</v>
      </c>
      <c r="G322" s="3">
        <v>125977400</v>
      </c>
      <c r="H322" s="57">
        <f t="shared" si="4"/>
        <v>1.7679302147413185E-3</v>
      </c>
      <c r="I322" s="76">
        <f>IFERROR(_xlfn.XLOOKUP(A322,' Data ORCL'!$A$2:$A$1260,' Data ORCL'!$H$2:$H$1260),"")</f>
        <v>7.8441387623971494E-3</v>
      </c>
    </row>
    <row r="323" spans="1:9" ht="18" x14ac:dyDescent="0.2">
      <c r="A323" s="1">
        <v>45715</v>
      </c>
      <c r="B323" s="2">
        <v>91.91</v>
      </c>
      <c r="C323" s="2">
        <v>93.62</v>
      </c>
      <c r="D323" s="2">
        <v>84.17</v>
      </c>
      <c r="E323" s="2">
        <v>84.77</v>
      </c>
      <c r="F323" s="2">
        <v>84.77</v>
      </c>
      <c r="G323" s="3">
        <v>99680500</v>
      </c>
      <c r="H323" s="57">
        <f t="shared" ref="H323:H386" si="5">LN(F323/F324)</f>
        <v>-5.2171757075480621E-2</v>
      </c>
      <c r="I323" s="76">
        <f>IFERROR(_xlfn.XLOOKUP(A323,' Data ORCL'!$A$2:$A$1260,' Data ORCL'!$H$2:$H$1260),"")</f>
        <v>-4.5756275621856121E-2</v>
      </c>
    </row>
    <row r="324" spans="1:9" ht="18" x14ac:dyDescent="0.2">
      <c r="A324" s="1">
        <v>45714</v>
      </c>
      <c r="B324" s="2">
        <v>89.16</v>
      </c>
      <c r="C324" s="2">
        <v>91.69</v>
      </c>
      <c r="D324" s="2">
        <v>87.59</v>
      </c>
      <c r="E324" s="2">
        <v>89.31</v>
      </c>
      <c r="F324" s="2">
        <v>89.31</v>
      </c>
      <c r="G324" s="3">
        <v>94428700</v>
      </c>
      <c r="H324" s="57">
        <f t="shared" si="5"/>
        <v>1.6596485934574183E-2</v>
      </c>
      <c r="I324" s="76">
        <f>IFERROR(_xlfn.XLOOKUP(A324,' Data ORCL'!$A$2:$A$1260,' Data ORCL'!$H$2:$H$1260),"")</f>
        <v>2.3067427894626732E-2</v>
      </c>
    </row>
    <row r="325" spans="1:9" ht="18" x14ac:dyDescent="0.2">
      <c r="A325" s="1">
        <v>45713</v>
      </c>
      <c r="B325" s="2">
        <v>90.65</v>
      </c>
      <c r="C325" s="2">
        <v>91.7</v>
      </c>
      <c r="D325" s="2">
        <v>85.25</v>
      </c>
      <c r="E325" s="2">
        <v>87.84</v>
      </c>
      <c r="F325" s="2">
        <v>87.84</v>
      </c>
      <c r="G325" s="3">
        <v>132626300</v>
      </c>
      <c r="H325" s="57">
        <f t="shared" si="5"/>
        <v>-3.1819847878107828E-2</v>
      </c>
      <c r="I325" s="76">
        <f>IFERROR(_xlfn.XLOOKUP(A325,' Data ORCL'!$A$2:$A$1260,' Data ORCL'!$H$2:$H$1260),"")</f>
        <v>-8.3847888974282886E-3</v>
      </c>
    </row>
    <row r="326" spans="1:9" ht="18" x14ac:dyDescent="0.2">
      <c r="A326" s="1">
        <v>45712</v>
      </c>
      <c r="B326" s="2">
        <v>95.88</v>
      </c>
      <c r="C326" s="2">
        <v>99.01</v>
      </c>
      <c r="D326" s="2">
        <v>89.3</v>
      </c>
      <c r="E326" s="2">
        <v>90.68</v>
      </c>
      <c r="F326" s="2">
        <v>90.68</v>
      </c>
      <c r="G326" s="3">
        <v>184485000</v>
      </c>
      <c r="H326" s="57">
        <f t="shared" si="5"/>
        <v>-0.11124304725868073</v>
      </c>
      <c r="I326" s="76">
        <f>IFERROR(_xlfn.XLOOKUP(A326,' Data ORCL'!$A$2:$A$1260,' Data ORCL'!$H$2:$H$1260),"")</f>
        <v>1.2724497956460972E-2</v>
      </c>
    </row>
    <row r="327" spans="1:9" ht="18" x14ac:dyDescent="0.2">
      <c r="A327" s="1">
        <v>45709</v>
      </c>
      <c r="B327" s="2">
        <v>107.68</v>
      </c>
      <c r="C327" s="2">
        <v>109.07</v>
      </c>
      <c r="D327" s="2">
        <v>100</v>
      </c>
      <c r="E327" s="2">
        <v>101.35</v>
      </c>
      <c r="F327" s="2">
        <v>101.35</v>
      </c>
      <c r="G327" s="3">
        <v>129063200</v>
      </c>
      <c r="H327" s="57">
        <f t="shared" si="5"/>
        <v>-4.7403152486594713E-2</v>
      </c>
      <c r="I327" s="76">
        <f>IFERROR(_xlfn.XLOOKUP(A327,' Data ORCL'!$A$2:$A$1260,' Data ORCL'!$H$2:$H$1260),"")</f>
        <v>-4.765333436279106E-2</v>
      </c>
    </row>
    <row r="328" spans="1:9" ht="18" x14ac:dyDescent="0.2">
      <c r="A328" s="1">
        <v>45708</v>
      </c>
      <c r="B328" s="2">
        <v>102.91</v>
      </c>
      <c r="C328" s="2">
        <v>107.4</v>
      </c>
      <c r="D328" s="2">
        <v>95.8</v>
      </c>
      <c r="E328" s="2">
        <v>106.27</v>
      </c>
      <c r="F328" s="2">
        <v>106.27</v>
      </c>
      <c r="G328" s="3">
        <v>243093900</v>
      </c>
      <c r="H328" s="57">
        <f t="shared" si="5"/>
        <v>-5.3051416752534754E-2</v>
      </c>
      <c r="I328" s="76">
        <f>IFERROR(_xlfn.XLOOKUP(A328,' Data ORCL'!$A$2:$A$1260,' Data ORCL'!$H$2:$H$1260),"")</f>
        <v>-3.0850192492621775E-2</v>
      </c>
    </row>
    <row r="329" spans="1:9" ht="18" x14ac:dyDescent="0.2">
      <c r="A329" s="1">
        <v>45707</v>
      </c>
      <c r="B329" s="2">
        <v>123.86</v>
      </c>
      <c r="C329" s="2">
        <v>125.41</v>
      </c>
      <c r="D329" s="2">
        <v>108.56</v>
      </c>
      <c r="E329" s="2">
        <v>112.06</v>
      </c>
      <c r="F329" s="2">
        <v>112.06</v>
      </c>
      <c r="G329" s="3">
        <v>147487300</v>
      </c>
      <c r="H329" s="57">
        <f t="shared" si="5"/>
        <v>-0.10623466497893745</v>
      </c>
      <c r="I329" s="76">
        <f>IFERROR(_xlfn.XLOOKUP(A329,' Data ORCL'!$A$2:$A$1260,' Data ORCL'!$H$2:$H$1260),"")</f>
        <v>9.4824669003619501E-3</v>
      </c>
    </row>
    <row r="330" spans="1:9" ht="18" x14ac:dyDescent="0.2">
      <c r="A330" s="1">
        <v>45706</v>
      </c>
      <c r="B330" s="2">
        <v>120.94</v>
      </c>
      <c r="C330" s="2">
        <v>125</v>
      </c>
      <c r="D330" s="2">
        <v>118.43</v>
      </c>
      <c r="E330" s="2">
        <v>124.62</v>
      </c>
      <c r="F330" s="2">
        <v>124.62</v>
      </c>
      <c r="G330" s="3">
        <v>84227200</v>
      </c>
      <c r="H330" s="57">
        <f t="shared" si="5"/>
        <v>4.4801979270994378E-2</v>
      </c>
      <c r="I330" s="76">
        <f>IFERROR(_xlfn.XLOOKUP(A330,' Data ORCL'!$A$2:$A$1260,' Data ORCL'!$H$2:$H$1260),"")</f>
        <v>3.1905108874430557E-2</v>
      </c>
    </row>
    <row r="331" spans="1:9" ht="18" x14ac:dyDescent="0.2">
      <c r="A331" s="1">
        <v>45702</v>
      </c>
      <c r="B331" s="2">
        <v>117.9</v>
      </c>
      <c r="C331" s="2">
        <v>120.67</v>
      </c>
      <c r="D331" s="2">
        <v>116.8</v>
      </c>
      <c r="E331" s="2">
        <v>119.16</v>
      </c>
      <c r="F331" s="2">
        <v>119.16</v>
      </c>
      <c r="G331" s="3">
        <v>65528900</v>
      </c>
      <c r="H331" s="57">
        <f t="shared" si="5"/>
        <v>1.0545506256499542E-2</v>
      </c>
      <c r="I331" s="76">
        <f>IFERROR(_xlfn.XLOOKUP(A331,' Data ORCL'!$A$2:$A$1260,' Data ORCL'!$H$2:$H$1260),"")</f>
        <v>1.6893371914383397E-3</v>
      </c>
    </row>
    <row r="332" spans="1:9" ht="18" x14ac:dyDescent="0.2">
      <c r="A332" s="1">
        <v>45701</v>
      </c>
      <c r="B332" s="2">
        <v>117.31</v>
      </c>
      <c r="C332" s="2">
        <v>118.39</v>
      </c>
      <c r="D332" s="2">
        <v>115.15</v>
      </c>
      <c r="E332" s="2">
        <v>117.91</v>
      </c>
      <c r="F332" s="2">
        <v>117.91</v>
      </c>
      <c r="G332" s="3">
        <v>60027000</v>
      </c>
      <c r="H332" s="57">
        <f t="shared" si="5"/>
        <v>4.4198966981510643E-3</v>
      </c>
      <c r="I332" s="76">
        <f>IFERROR(_xlfn.XLOOKUP(A332,' Data ORCL'!$A$2:$A$1260,' Data ORCL'!$H$2:$H$1260),"")</f>
        <v>9.4898492045509489E-3</v>
      </c>
    </row>
    <row r="333" spans="1:9" ht="18" x14ac:dyDescent="0.2">
      <c r="A333" s="1">
        <v>45700</v>
      </c>
      <c r="B333" s="2">
        <v>110.29</v>
      </c>
      <c r="C333" s="2">
        <v>117.59</v>
      </c>
      <c r="D333" s="2">
        <v>110</v>
      </c>
      <c r="E333" s="2">
        <v>117.39</v>
      </c>
      <c r="F333" s="2">
        <v>117.39</v>
      </c>
      <c r="G333" s="3">
        <v>75316900</v>
      </c>
      <c r="H333" s="57">
        <f t="shared" si="5"/>
        <v>4.1482405063958248E-2</v>
      </c>
      <c r="I333" s="76">
        <f>IFERROR(_xlfn.XLOOKUP(A333,' Data ORCL'!$A$2:$A$1260,' Data ORCL'!$H$2:$H$1260),"")</f>
        <v>-2.8432434543548796E-2</v>
      </c>
    </row>
    <row r="334" spans="1:9" ht="18" x14ac:dyDescent="0.2">
      <c r="A334" s="1">
        <v>45699</v>
      </c>
      <c r="B334" s="2">
        <v>116.5</v>
      </c>
      <c r="C334" s="2">
        <v>118.66</v>
      </c>
      <c r="D334" s="2">
        <v>112.1</v>
      </c>
      <c r="E334" s="2">
        <v>112.62</v>
      </c>
      <c r="F334" s="2">
        <v>112.62</v>
      </c>
      <c r="G334" s="3">
        <v>94311700</v>
      </c>
      <c r="H334" s="57">
        <f t="shared" si="5"/>
        <v>-3.5158678640966584E-2</v>
      </c>
      <c r="I334" s="76">
        <f>IFERROR(_xlfn.XLOOKUP(A334,' Data ORCL'!$A$2:$A$1260,' Data ORCL'!$H$2:$H$1260),"")</f>
        <v>-9.7350687707523538E-3</v>
      </c>
    </row>
    <row r="335" spans="1:9" ht="18" x14ac:dyDescent="0.2">
      <c r="A335" s="1">
        <v>45698</v>
      </c>
      <c r="B335" s="2">
        <v>112.03</v>
      </c>
      <c r="C335" s="2">
        <v>116.76</v>
      </c>
      <c r="D335" s="2">
        <v>108.72</v>
      </c>
      <c r="E335" s="2">
        <v>116.65</v>
      </c>
      <c r="F335" s="2">
        <v>116.65</v>
      </c>
      <c r="G335" s="3">
        <v>99938100</v>
      </c>
      <c r="H335" s="57">
        <f t="shared" si="5"/>
        <v>5.1000062405118674E-2</v>
      </c>
      <c r="I335" s="76">
        <f>IFERROR(_xlfn.XLOOKUP(A335,' Data ORCL'!$A$2:$A$1260,' Data ORCL'!$H$2:$H$1260),"")</f>
        <v>2.5243724710298086E-2</v>
      </c>
    </row>
    <row r="336" spans="1:9" ht="18" x14ac:dyDescent="0.2">
      <c r="A336" s="1">
        <v>45695</v>
      </c>
      <c r="B336" s="2">
        <v>111.66</v>
      </c>
      <c r="C336" s="2">
        <v>116.3</v>
      </c>
      <c r="D336" s="2">
        <v>110.45</v>
      </c>
      <c r="E336" s="2">
        <v>110.85</v>
      </c>
      <c r="F336" s="2">
        <v>110.85</v>
      </c>
      <c r="G336" s="3">
        <v>143795400</v>
      </c>
      <c r="H336" s="57">
        <f t="shared" si="5"/>
        <v>-3.8716115528670482E-3</v>
      </c>
      <c r="I336" s="76">
        <f>IFERROR(_xlfn.XLOOKUP(A336,' Data ORCL'!$A$2:$A$1260,' Data ORCL'!$H$2:$H$1260),"")</f>
        <v>1.2158915212495045E-2</v>
      </c>
    </row>
    <row r="337" spans="1:9" ht="18" x14ac:dyDescent="0.2">
      <c r="A337" s="1">
        <v>45694</v>
      </c>
      <c r="B337" s="2">
        <v>101.09</v>
      </c>
      <c r="C337" s="2">
        <v>111.54</v>
      </c>
      <c r="D337" s="2">
        <v>100.26</v>
      </c>
      <c r="E337" s="2">
        <v>111.28</v>
      </c>
      <c r="F337" s="2">
        <v>111.28</v>
      </c>
      <c r="G337" s="3">
        <v>128217500</v>
      </c>
      <c r="H337" s="57">
        <f t="shared" si="5"/>
        <v>9.337101160230378E-2</v>
      </c>
      <c r="I337" s="76">
        <f>IFERROR(_xlfn.XLOOKUP(A337,' Data ORCL'!$A$2:$A$1260,' Data ORCL'!$H$2:$H$1260),"")</f>
        <v>4.0073128056136512E-3</v>
      </c>
    </row>
    <row r="338" spans="1:9" ht="18" x14ac:dyDescent="0.2">
      <c r="A338" s="1">
        <v>45693</v>
      </c>
      <c r="B338" s="2">
        <v>101.78</v>
      </c>
      <c r="C338" s="2">
        <v>103.57</v>
      </c>
      <c r="D338" s="2">
        <v>99.32</v>
      </c>
      <c r="E338" s="2">
        <v>101.36</v>
      </c>
      <c r="F338" s="2">
        <v>101.36</v>
      </c>
      <c r="G338" s="3">
        <v>90628300</v>
      </c>
      <c r="H338" s="57">
        <f t="shared" si="5"/>
        <v>-2.4076410302478903E-2</v>
      </c>
      <c r="I338" s="76">
        <f>IFERROR(_xlfn.XLOOKUP(A338,' Data ORCL'!$A$2:$A$1260,' Data ORCL'!$H$2:$H$1260),"")</f>
        <v>2.2211194299717837E-2</v>
      </c>
    </row>
    <row r="339" spans="1:9" ht="18" x14ac:dyDescent="0.2">
      <c r="A339" s="1">
        <v>45692</v>
      </c>
      <c r="B339" s="2">
        <v>102.8</v>
      </c>
      <c r="C339" s="2">
        <v>106.91</v>
      </c>
      <c r="D339" s="2">
        <v>100.51</v>
      </c>
      <c r="E339" s="2">
        <v>103.83</v>
      </c>
      <c r="F339" s="2">
        <v>103.83</v>
      </c>
      <c r="G339" s="3">
        <v>230806800</v>
      </c>
      <c r="H339" s="57">
        <f t="shared" si="5"/>
        <v>0.21503818572436537</v>
      </c>
      <c r="I339" s="76">
        <f>IFERROR(_xlfn.XLOOKUP(A339,' Data ORCL'!$A$2:$A$1260,' Data ORCL'!$H$2:$H$1260),"")</f>
        <v>-4.2173818383807113E-3</v>
      </c>
    </row>
    <row r="340" spans="1:9" ht="18" x14ac:dyDescent="0.2">
      <c r="A340" s="1">
        <v>45691</v>
      </c>
      <c r="B340" s="2">
        <v>80.13</v>
      </c>
      <c r="C340" s="2">
        <v>84.25</v>
      </c>
      <c r="D340" s="2">
        <v>78.47</v>
      </c>
      <c r="E340" s="2">
        <v>83.74</v>
      </c>
      <c r="F340" s="2">
        <v>83.74</v>
      </c>
      <c r="G340" s="3">
        <v>126592700</v>
      </c>
      <c r="H340" s="57">
        <f t="shared" si="5"/>
        <v>1.5039686718356985E-2</v>
      </c>
      <c r="I340" s="76">
        <f>IFERROR(_xlfn.XLOOKUP(A340,' Data ORCL'!$A$2:$A$1260,' Data ORCL'!$H$2:$H$1260),"")</f>
        <v>-8.6202269798654717E-3</v>
      </c>
    </row>
    <row r="341" spans="1:9" ht="18" x14ac:dyDescent="0.2">
      <c r="A341" s="1">
        <v>45688</v>
      </c>
      <c r="B341" s="2">
        <v>81</v>
      </c>
      <c r="C341" s="2">
        <v>85.22</v>
      </c>
      <c r="D341" s="2">
        <v>80.87</v>
      </c>
      <c r="E341" s="2">
        <v>82.49</v>
      </c>
      <c r="F341" s="2">
        <v>82.49</v>
      </c>
      <c r="G341" s="3">
        <v>78731000</v>
      </c>
      <c r="H341" s="57">
        <f t="shared" si="5"/>
        <v>1.5515551614488513E-2</v>
      </c>
      <c r="I341" s="76">
        <f>IFERROR(_xlfn.XLOOKUP(A341,' Data ORCL'!$A$2:$A$1260,' Data ORCL'!$H$2:$H$1260),"")</f>
        <v>-1.8460627544359021E-3</v>
      </c>
    </row>
    <row r="342" spans="1:9" ht="18" x14ac:dyDescent="0.2">
      <c r="A342" s="1">
        <v>45687</v>
      </c>
      <c r="B342" s="2">
        <v>80.02</v>
      </c>
      <c r="C342" s="2">
        <v>81.83</v>
      </c>
      <c r="D342" s="2">
        <v>79.38</v>
      </c>
      <c r="E342" s="2">
        <v>81.22</v>
      </c>
      <c r="F342" s="2">
        <v>81.22</v>
      </c>
      <c r="G342" s="3">
        <v>46067500</v>
      </c>
      <c r="H342" s="57">
        <f t="shared" si="5"/>
        <v>1.8139396604568824E-2</v>
      </c>
      <c r="I342" s="76">
        <f>IFERROR(_xlfn.XLOOKUP(A342,' Data ORCL'!$A$2:$A$1260,' Data ORCL'!$H$2:$H$1260),"")</f>
        <v>5.0266741636501695E-2</v>
      </c>
    </row>
    <row r="343" spans="1:9" ht="18" x14ac:dyDescent="0.2">
      <c r="A343" s="1">
        <v>45686</v>
      </c>
      <c r="B343" s="2">
        <v>79.95</v>
      </c>
      <c r="C343" s="2">
        <v>80.819999999999993</v>
      </c>
      <c r="D343" s="2">
        <v>77.81</v>
      </c>
      <c r="E343" s="2">
        <v>79.760000000000005</v>
      </c>
      <c r="F343" s="2">
        <v>79.760000000000005</v>
      </c>
      <c r="G343" s="3">
        <v>49262200</v>
      </c>
      <c r="H343" s="57">
        <f t="shared" si="5"/>
        <v>-5.8753841119816679E-3</v>
      </c>
      <c r="I343" s="76">
        <f>IFERROR(_xlfn.XLOOKUP(A343,' Data ORCL'!$A$2:$A$1260,' Data ORCL'!$H$2:$H$1260),"")</f>
        <v>-1.2125883117001909E-2</v>
      </c>
    </row>
    <row r="344" spans="1:9" ht="18" x14ac:dyDescent="0.2">
      <c r="A344" s="1">
        <v>45685</v>
      </c>
      <c r="B344" s="2">
        <v>75.540000000000006</v>
      </c>
      <c r="C344" s="2">
        <v>80.739999999999995</v>
      </c>
      <c r="D344" s="2">
        <v>74.040000000000006</v>
      </c>
      <c r="E344" s="2">
        <v>80.23</v>
      </c>
      <c r="F344" s="2">
        <v>80.23</v>
      </c>
      <c r="G344" s="3">
        <v>65916700</v>
      </c>
      <c r="H344" s="57">
        <f t="shared" si="5"/>
        <v>6.15598714403627E-2</v>
      </c>
      <c r="I344" s="76">
        <f>IFERROR(_xlfn.XLOOKUP(A344,' Data ORCL'!$A$2:$A$1260,' Data ORCL'!$H$2:$H$1260),"")</f>
        <v>3.5482114288157653E-2</v>
      </c>
    </row>
    <row r="345" spans="1:9" ht="18" x14ac:dyDescent="0.2">
      <c r="A345" s="1">
        <v>45684</v>
      </c>
      <c r="B345" s="2">
        <v>74.069999999999993</v>
      </c>
      <c r="C345" s="2">
        <v>76.72</v>
      </c>
      <c r="D345" s="2">
        <v>72.67</v>
      </c>
      <c r="E345" s="2">
        <v>75.44</v>
      </c>
      <c r="F345" s="2">
        <v>75.44</v>
      </c>
      <c r="G345" s="3">
        <v>76093300</v>
      </c>
      <c r="H345" s="57">
        <f t="shared" si="5"/>
        <v>-4.5857017533301417E-2</v>
      </c>
      <c r="I345" s="76">
        <f>IFERROR(_xlfn.XLOOKUP(A345,' Data ORCL'!$A$2:$A$1260,' Data ORCL'!$H$2:$H$1260),"")</f>
        <v>-0.14839792177573755</v>
      </c>
    </row>
    <row r="346" spans="1:9" ht="18" x14ac:dyDescent="0.2">
      <c r="A346" s="1">
        <v>45681</v>
      </c>
      <c r="B346" s="2">
        <v>79.05</v>
      </c>
      <c r="C346" s="2">
        <v>82.24</v>
      </c>
      <c r="D346" s="2">
        <v>78.44</v>
      </c>
      <c r="E346" s="2">
        <v>78.98</v>
      </c>
      <c r="F346" s="2">
        <v>78.98</v>
      </c>
      <c r="G346" s="3">
        <v>77931900</v>
      </c>
      <c r="H346" s="57">
        <f t="shared" si="5"/>
        <v>0</v>
      </c>
      <c r="I346" s="76">
        <f>IFERROR(_xlfn.XLOOKUP(A346,' Data ORCL'!$A$2:$A$1260,' Data ORCL'!$H$2:$H$1260),"")</f>
        <v>-1.5503337166897901E-2</v>
      </c>
    </row>
    <row r="347" spans="1:9" ht="18" x14ac:dyDescent="0.2">
      <c r="A347" s="1">
        <v>45680</v>
      </c>
      <c r="B347" s="2">
        <v>76.040000000000006</v>
      </c>
      <c r="C347" s="2">
        <v>79</v>
      </c>
      <c r="D347" s="2">
        <v>75.84</v>
      </c>
      <c r="E347" s="2">
        <v>78.98</v>
      </c>
      <c r="F347" s="2">
        <v>78.98</v>
      </c>
      <c r="G347" s="3">
        <v>55937900</v>
      </c>
      <c r="H347" s="57">
        <f t="shared" si="5"/>
        <v>2.7078972497462831E-2</v>
      </c>
      <c r="I347" s="76">
        <f>IFERROR(_xlfn.XLOOKUP(A347,' Data ORCL'!$A$2:$A$1260,' Data ORCL'!$H$2:$H$1260),"")</f>
        <v>1.2141248404522057E-2</v>
      </c>
    </row>
    <row r="348" spans="1:9" ht="18" x14ac:dyDescent="0.2">
      <c r="A348" s="1">
        <v>45679</v>
      </c>
      <c r="B348" s="2">
        <v>74.5</v>
      </c>
      <c r="C348" s="2">
        <v>77.16</v>
      </c>
      <c r="D348" s="2">
        <v>73.8</v>
      </c>
      <c r="E348" s="2">
        <v>76.87</v>
      </c>
      <c r="F348" s="2">
        <v>76.87</v>
      </c>
      <c r="G348" s="3">
        <v>66876400</v>
      </c>
      <c r="H348" s="57">
        <f t="shared" si="5"/>
        <v>5.0697797557914405E-2</v>
      </c>
      <c r="I348" s="76">
        <f>IFERROR(_xlfn.XLOOKUP(A348,' Data ORCL'!$A$2:$A$1260,' Data ORCL'!$H$2:$H$1260),"")</f>
        <v>6.5367888113921357E-2</v>
      </c>
    </row>
    <row r="349" spans="1:9" ht="18" x14ac:dyDescent="0.2">
      <c r="A349" s="1">
        <v>45678</v>
      </c>
      <c r="B349" s="2">
        <v>73.239999999999995</v>
      </c>
      <c r="C349" s="2">
        <v>73.64</v>
      </c>
      <c r="D349" s="2">
        <v>70.599999999999994</v>
      </c>
      <c r="E349" s="2">
        <v>73.069999999999993</v>
      </c>
      <c r="F349" s="2">
        <v>73.069999999999993</v>
      </c>
      <c r="G349" s="3">
        <v>56229000</v>
      </c>
      <c r="H349" s="57">
        <f t="shared" si="5"/>
        <v>1.7951324361145791E-2</v>
      </c>
      <c r="I349" s="76">
        <f>IFERROR(_xlfn.XLOOKUP(A349,' Data ORCL'!$A$2:$A$1260,' Data ORCL'!$H$2:$H$1260),"")</f>
        <v>6.9185894948293553E-2</v>
      </c>
    </row>
    <row r="350" spans="1:9" ht="18" x14ac:dyDescent="0.2">
      <c r="A350" s="1">
        <v>45674</v>
      </c>
      <c r="B350" s="2">
        <v>70.900000000000006</v>
      </c>
      <c r="C350" s="2">
        <v>72.34</v>
      </c>
      <c r="D350" s="2">
        <v>69.95</v>
      </c>
      <c r="E350" s="2">
        <v>71.77</v>
      </c>
      <c r="F350" s="2">
        <v>71.77</v>
      </c>
      <c r="G350" s="3">
        <v>54754000</v>
      </c>
      <c r="H350" s="57">
        <f t="shared" si="5"/>
        <v>3.5887831133972113E-2</v>
      </c>
      <c r="I350" s="76">
        <f>IFERROR(_xlfn.XLOOKUP(A350,' Data ORCL'!$A$2:$A$1260,' Data ORCL'!$H$2:$H$1260),"")</f>
        <v>9.2965096414765365E-3</v>
      </c>
    </row>
    <row r="351" spans="1:9" ht="18" x14ac:dyDescent="0.2">
      <c r="A351" s="1">
        <v>45673</v>
      </c>
      <c r="B351" s="2">
        <v>69.08</v>
      </c>
      <c r="C351" s="2">
        <v>71.430000000000007</v>
      </c>
      <c r="D351" s="2">
        <v>68.36</v>
      </c>
      <c r="E351" s="2">
        <v>69.239999999999995</v>
      </c>
      <c r="F351" s="2">
        <v>69.239999999999995</v>
      </c>
      <c r="G351" s="3">
        <v>62908700</v>
      </c>
      <c r="H351" s="57">
        <f t="shared" si="5"/>
        <v>1.6014318075187838E-2</v>
      </c>
      <c r="I351" s="76">
        <f>IFERROR(_xlfn.XLOOKUP(A351,' Data ORCL'!$A$2:$A$1260,' Data ORCL'!$H$2:$H$1260),"")</f>
        <v>7.7176133289804383E-3</v>
      </c>
    </row>
    <row r="352" spans="1:9" ht="18" x14ac:dyDescent="0.2">
      <c r="A352" s="1">
        <v>45672</v>
      </c>
      <c r="B352" s="2">
        <v>68.55</v>
      </c>
      <c r="C352" s="2">
        <v>68.849999999999994</v>
      </c>
      <c r="D352" s="2">
        <v>67.08</v>
      </c>
      <c r="E352" s="2">
        <v>68.14</v>
      </c>
      <c r="F352" s="2">
        <v>68.14</v>
      </c>
      <c r="G352" s="3">
        <v>56025800</v>
      </c>
      <c r="H352" s="57">
        <f t="shared" si="5"/>
        <v>3.3274237168191959E-2</v>
      </c>
      <c r="I352" s="76">
        <f>IFERROR(_xlfn.XLOOKUP(A352,' Data ORCL'!$A$2:$A$1260,' Data ORCL'!$H$2:$H$1260),"")</f>
        <v>1.2758727105300066E-2</v>
      </c>
    </row>
    <row r="353" spans="1:9" ht="18" x14ac:dyDescent="0.2">
      <c r="A353" s="1">
        <v>45671</v>
      </c>
      <c r="B353" s="2">
        <v>67.180000000000007</v>
      </c>
      <c r="C353" s="2">
        <v>68.23</v>
      </c>
      <c r="D353" s="2">
        <v>65.19</v>
      </c>
      <c r="E353" s="2">
        <v>65.91</v>
      </c>
      <c r="F353" s="2">
        <v>65.91</v>
      </c>
      <c r="G353" s="3">
        <v>56814900</v>
      </c>
      <c r="H353" s="57">
        <f t="shared" si="5"/>
        <v>1.4210644823674262E-2</v>
      </c>
      <c r="I353" s="76">
        <f>IFERROR(_xlfn.XLOOKUP(A353,' Data ORCL'!$A$2:$A$1260,' Data ORCL'!$H$2:$H$1260),"")</f>
        <v>1.5357269637471263E-2</v>
      </c>
    </row>
    <row r="354" spans="1:9" ht="18" x14ac:dyDescent="0.2">
      <c r="A354" s="1">
        <v>45670</v>
      </c>
      <c r="B354" s="2">
        <v>64.290000000000006</v>
      </c>
      <c r="C354" s="2">
        <v>65.680000000000007</v>
      </c>
      <c r="D354" s="2">
        <v>63.4</v>
      </c>
      <c r="E354" s="2">
        <v>64.98</v>
      </c>
      <c r="F354" s="2">
        <v>64.98</v>
      </c>
      <c r="G354" s="3">
        <v>69046300</v>
      </c>
      <c r="H354" s="57">
        <f t="shared" si="5"/>
        <v>-3.4486176071169321E-2</v>
      </c>
      <c r="I354" s="76" t="str">
        <f>IFERROR(_xlfn.XLOOKUP(A354,' Data ORCL'!$A$2:$A$1260,' Data ORCL'!$H$2:$H$1260),"")</f>
        <v/>
      </c>
    </row>
    <row r="355" spans="1:9" ht="18" x14ac:dyDescent="0.2">
      <c r="A355" s="1">
        <v>45667</v>
      </c>
      <c r="B355" s="2">
        <v>66.010000000000005</v>
      </c>
      <c r="C355" s="2">
        <v>68.2</v>
      </c>
      <c r="D355" s="2">
        <v>65.040000000000006</v>
      </c>
      <c r="E355" s="2">
        <v>67.260000000000005</v>
      </c>
      <c r="F355" s="2">
        <v>67.260000000000005</v>
      </c>
      <c r="G355" s="3">
        <v>78148600</v>
      </c>
      <c r="H355" s="57">
        <f t="shared" si="5"/>
        <v>-1.4318644515208727E-2</v>
      </c>
      <c r="I355" s="76" t="str">
        <f>IFERROR(_xlfn.XLOOKUP(A355,' Data ORCL'!$A$2:$A$1260,' Data ORCL'!$H$2:$H$1260),"")</f>
        <v/>
      </c>
    </row>
    <row r="356" spans="1:9" ht="18" x14ac:dyDescent="0.2">
      <c r="A356" s="1">
        <v>45665</v>
      </c>
      <c r="B356" s="2">
        <v>68.12</v>
      </c>
      <c r="C356" s="2">
        <v>69.53</v>
      </c>
      <c r="D356" s="2">
        <v>66.510000000000005</v>
      </c>
      <c r="E356" s="2">
        <v>68.23</v>
      </c>
      <c r="F356" s="2">
        <v>68.23</v>
      </c>
      <c r="G356" s="3">
        <v>91349500</v>
      </c>
      <c r="H356" s="57">
        <f t="shared" si="5"/>
        <v>-2.5468023874115897E-2</v>
      </c>
      <c r="I356" s="76">
        <f>IFERROR(_xlfn.XLOOKUP(A356,' Data ORCL'!$A$2:$A$1260,' Data ORCL'!$H$2:$H$1260),"")</f>
        <v>6.8750270794564368E-3</v>
      </c>
    </row>
    <row r="357" spans="1:9" ht="18" x14ac:dyDescent="0.2">
      <c r="A357" s="1">
        <v>45664</v>
      </c>
      <c r="B357" s="2">
        <v>75.2</v>
      </c>
      <c r="C357" s="2">
        <v>75.39</v>
      </c>
      <c r="D357" s="2">
        <v>69.75</v>
      </c>
      <c r="E357" s="2">
        <v>69.989999999999995</v>
      </c>
      <c r="F357" s="2">
        <v>69.989999999999995</v>
      </c>
      <c r="G357" s="3">
        <v>91727300</v>
      </c>
      <c r="H357" s="57">
        <f t="shared" si="5"/>
        <v>-8.1327779600224276E-2</v>
      </c>
      <c r="I357" s="76">
        <f>IFERROR(_xlfn.XLOOKUP(A357,' Data ORCL'!$A$2:$A$1260,' Data ORCL'!$H$2:$H$1260),"")</f>
        <v>-2.2387837778698232E-2</v>
      </c>
    </row>
    <row r="358" spans="1:9" ht="18" x14ac:dyDescent="0.2">
      <c r="A358" s="1">
        <v>45663</v>
      </c>
      <c r="B358" s="2">
        <v>78.69</v>
      </c>
      <c r="C358" s="2">
        <v>80.06</v>
      </c>
      <c r="D358" s="2">
        <v>74.61</v>
      </c>
      <c r="E358" s="2">
        <v>75.92</v>
      </c>
      <c r="F358" s="2">
        <v>75.92</v>
      </c>
      <c r="G358" s="3">
        <v>105619500</v>
      </c>
      <c r="H358" s="57">
        <f t="shared" si="5"/>
        <v>-5.097053419227817E-2</v>
      </c>
      <c r="I358" s="76">
        <f>IFERROR(_xlfn.XLOOKUP(A358,' Data ORCL'!$A$2:$A$1260,' Data ORCL'!$H$2:$H$1260),"")</f>
        <v>-3.7950709685516094E-3</v>
      </c>
    </row>
    <row r="359" spans="1:9" ht="18" x14ac:dyDescent="0.2">
      <c r="A359" s="1">
        <v>45660</v>
      </c>
      <c r="B359" s="2">
        <v>75.39</v>
      </c>
      <c r="C359" s="2">
        <v>79.98</v>
      </c>
      <c r="D359" s="2">
        <v>75.19</v>
      </c>
      <c r="E359" s="2">
        <v>79.89</v>
      </c>
      <c r="F359" s="2">
        <v>79.89</v>
      </c>
      <c r="G359" s="3">
        <v>62415000</v>
      </c>
      <c r="H359" s="57">
        <f t="shared" si="5"/>
        <v>6.0632445104014984E-2</v>
      </c>
      <c r="I359" s="76">
        <f>IFERROR(_xlfn.XLOOKUP(A359,' Data ORCL'!$A$2:$A$1260,' Data ORCL'!$H$2:$H$1260),"")</f>
        <v>1.7733211605844375E-3</v>
      </c>
    </row>
    <row r="360" spans="1:9" ht="18" x14ac:dyDescent="0.2">
      <c r="A360" s="1">
        <v>45659</v>
      </c>
      <c r="B360" s="2">
        <v>76.2</v>
      </c>
      <c r="C360" s="2">
        <v>76.53</v>
      </c>
      <c r="D360" s="2">
        <v>72.42</v>
      </c>
      <c r="E360" s="2">
        <v>75.19</v>
      </c>
      <c r="F360" s="2">
        <v>75.19</v>
      </c>
      <c r="G360" s="3">
        <v>72217200</v>
      </c>
      <c r="H360" s="57">
        <f t="shared" si="5"/>
        <v>-5.8347864780025609E-3</v>
      </c>
      <c r="I360" s="76">
        <f>IFERROR(_xlfn.XLOOKUP(A360,' Data ORCL'!$A$2:$A$1260,' Data ORCL'!$H$2:$H$1260),"")</f>
        <v>-3.6654693126222629E-3</v>
      </c>
    </row>
    <row r="361" spans="1:9" ht="18" x14ac:dyDescent="0.2">
      <c r="A361" s="1">
        <v>45657</v>
      </c>
      <c r="B361" s="2">
        <v>77.58</v>
      </c>
      <c r="C361" s="2">
        <v>77.98</v>
      </c>
      <c r="D361" s="2">
        <v>73.650000000000006</v>
      </c>
      <c r="E361" s="2">
        <v>75.63</v>
      </c>
      <c r="F361" s="2">
        <v>75.63</v>
      </c>
      <c r="G361" s="3">
        <v>56267900</v>
      </c>
      <c r="H361" s="57">
        <f t="shared" si="5"/>
        <v>-2.0287326241534707E-2</v>
      </c>
      <c r="I361" s="76">
        <f>IFERROR(_xlfn.XLOOKUP(A361,' Data ORCL'!$A$2:$A$1260,' Data ORCL'!$H$2:$H$1260),"")</f>
        <v>-1.6450879566918279E-3</v>
      </c>
    </row>
    <row r="362" spans="1:9" ht="18" x14ac:dyDescent="0.2">
      <c r="A362" s="1">
        <v>45656</v>
      </c>
      <c r="B362" s="2">
        <v>77.040000000000006</v>
      </c>
      <c r="C362" s="2">
        <v>79.239999999999995</v>
      </c>
      <c r="D362" s="2">
        <v>76.11</v>
      </c>
      <c r="E362" s="2">
        <v>77.180000000000007</v>
      </c>
      <c r="F362" s="2">
        <v>77.180000000000007</v>
      </c>
      <c r="G362" s="3">
        <v>60850900</v>
      </c>
      <c r="H362" s="57">
        <f t="shared" si="5"/>
        <v>-2.4319642192943362E-2</v>
      </c>
      <c r="I362" s="76">
        <f>IFERROR(_xlfn.XLOOKUP(A362,' Data ORCL'!$A$2:$A$1260,' Data ORCL'!$H$2:$H$1260),"")</f>
        <v>-1.2162434740241932E-2</v>
      </c>
    </row>
    <row r="363" spans="1:9" ht="18" x14ac:dyDescent="0.2">
      <c r="A363" s="1">
        <v>45653</v>
      </c>
      <c r="B363" s="2">
        <v>81.42</v>
      </c>
      <c r="C363" s="2">
        <v>82</v>
      </c>
      <c r="D363" s="2">
        <v>77.930000000000007</v>
      </c>
      <c r="E363" s="2">
        <v>79.08</v>
      </c>
      <c r="F363" s="2">
        <v>79.08</v>
      </c>
      <c r="G363" s="3">
        <v>66975900</v>
      </c>
      <c r="H363" s="57">
        <f t="shared" si="5"/>
        <v>-3.7965110225996392E-2</v>
      </c>
      <c r="I363" s="76">
        <f>IFERROR(_xlfn.XLOOKUP(A363,' Data ORCL'!$A$2:$A$1260,' Data ORCL'!$H$2:$H$1260),"")</f>
        <v>-1.5989840108010762E-2</v>
      </c>
    </row>
    <row r="364" spans="1:9" ht="18" x14ac:dyDescent="0.2">
      <c r="A364" s="1">
        <v>45652</v>
      </c>
      <c r="B364" s="2">
        <v>83.16</v>
      </c>
      <c r="C364" s="2">
        <v>83.49</v>
      </c>
      <c r="D364" s="2">
        <v>81.3</v>
      </c>
      <c r="E364" s="2">
        <v>82.14</v>
      </c>
      <c r="F364" s="2">
        <v>82.14</v>
      </c>
      <c r="G364" s="3">
        <v>60377100</v>
      </c>
      <c r="H364" s="57">
        <f t="shared" si="5"/>
        <v>-2.9175804795220938E-3</v>
      </c>
      <c r="I364" s="76">
        <f>IFERROR(_xlfn.XLOOKUP(A364,' Data ORCL'!$A$2:$A$1260,' Data ORCL'!$H$2:$H$1260),"")</f>
        <v>1.5401021880788871E-3</v>
      </c>
    </row>
    <row r="365" spans="1:9" ht="18" x14ac:dyDescent="0.2">
      <c r="A365" s="1">
        <v>45650</v>
      </c>
      <c r="B365" s="2">
        <v>81.09</v>
      </c>
      <c r="C365" s="2">
        <v>84.8</v>
      </c>
      <c r="D365" s="2">
        <v>81</v>
      </c>
      <c r="E365" s="2">
        <v>82.38</v>
      </c>
      <c r="F365" s="2">
        <v>82.38</v>
      </c>
      <c r="G365" s="3">
        <v>64983300</v>
      </c>
      <c r="H365" s="57">
        <f t="shared" si="5"/>
        <v>2.0728037147519477E-2</v>
      </c>
      <c r="I365" s="76">
        <f>IFERROR(_xlfn.XLOOKUP(A365,' Data ORCL'!$A$2:$A$1260,' Data ORCL'!$H$2:$H$1260),"")</f>
        <v>1.3367746951186225E-2</v>
      </c>
    </row>
    <row r="366" spans="1:9" ht="18" x14ac:dyDescent="0.2">
      <c r="A366" s="1">
        <v>45649</v>
      </c>
      <c r="B366" s="2">
        <v>80.650000000000006</v>
      </c>
      <c r="C366" s="2">
        <v>82.02</v>
      </c>
      <c r="D366" s="2">
        <v>77.41</v>
      </c>
      <c r="E366" s="2">
        <v>80.69</v>
      </c>
      <c r="F366" s="2">
        <v>80.69</v>
      </c>
      <c r="G366" s="3">
        <v>93819500</v>
      </c>
      <c r="H366" s="57">
        <f t="shared" si="5"/>
        <v>1.7365422374319194E-3</v>
      </c>
      <c r="I366" s="76">
        <f>IFERROR(_xlfn.XLOOKUP(A366,' Data ORCL'!$A$2:$A$1260,' Data ORCL'!$H$2:$H$1260),"")</f>
        <v>-3.0592987479114322E-3</v>
      </c>
    </row>
    <row r="367" spans="1:9" ht="18" x14ac:dyDescent="0.2">
      <c r="A367" s="1">
        <v>45646</v>
      </c>
      <c r="B367" s="2">
        <v>72.64</v>
      </c>
      <c r="C367" s="2">
        <v>80.66</v>
      </c>
      <c r="D367" s="2">
        <v>71.5</v>
      </c>
      <c r="E367" s="2">
        <v>80.55</v>
      </c>
      <c r="F367" s="2">
        <v>80.55</v>
      </c>
      <c r="G367" s="3">
        <v>281230800</v>
      </c>
      <c r="H367" s="57">
        <f t="shared" si="5"/>
        <v>8.1979197640941165E-2</v>
      </c>
      <c r="I367" s="76">
        <f>IFERROR(_xlfn.XLOOKUP(A367,' Data ORCL'!$A$2:$A$1260,' Data ORCL'!$H$2:$H$1260),"")</f>
        <v>5.1040432659598227E-3</v>
      </c>
    </row>
    <row r="368" spans="1:9" ht="18" x14ac:dyDescent="0.2">
      <c r="A368" s="1">
        <v>45645</v>
      </c>
      <c r="B368" s="2">
        <v>73.989999999999995</v>
      </c>
      <c r="C368" s="2">
        <v>76.59</v>
      </c>
      <c r="D368" s="2">
        <v>73.37</v>
      </c>
      <c r="E368" s="2">
        <v>74.209999999999994</v>
      </c>
      <c r="F368" s="2">
        <v>74.209999999999994</v>
      </c>
      <c r="G368" s="3">
        <v>99524300</v>
      </c>
      <c r="H368" s="57">
        <f t="shared" si="5"/>
        <v>3.7061611921737528E-2</v>
      </c>
      <c r="I368" s="76">
        <f>IFERROR(_xlfn.XLOOKUP(A368,' Data ORCL'!$A$2:$A$1260,' Data ORCL'!$H$2:$H$1260),"")</f>
        <v>2.0250623604090228E-2</v>
      </c>
    </row>
    <row r="369" spans="1:9" ht="18" x14ac:dyDescent="0.2">
      <c r="A369" s="1">
        <v>45644</v>
      </c>
      <c r="B369" s="2">
        <v>74.3</v>
      </c>
      <c r="C369" s="2">
        <v>77.599999999999994</v>
      </c>
      <c r="D369" s="2">
        <v>70.27</v>
      </c>
      <c r="E369" s="2">
        <v>71.510000000000005</v>
      </c>
      <c r="F369" s="2">
        <v>71.510000000000005</v>
      </c>
      <c r="G369" s="3">
        <v>109643400</v>
      </c>
      <c r="H369" s="57">
        <f t="shared" si="5"/>
        <v>-3.9484224142945321E-2</v>
      </c>
      <c r="I369" s="76">
        <f>IFERROR(_xlfn.XLOOKUP(A369,' Data ORCL'!$A$2:$A$1260,' Data ORCL'!$H$2:$H$1260),"")</f>
        <v>-2.565409496463069E-2</v>
      </c>
    </row>
    <row r="370" spans="1:9" ht="18" x14ac:dyDescent="0.2">
      <c r="A370" s="1">
        <v>45643</v>
      </c>
      <c r="B370" s="2">
        <v>73.28</v>
      </c>
      <c r="C370" s="2">
        <v>75.319999999999993</v>
      </c>
      <c r="D370" s="2">
        <v>71.7</v>
      </c>
      <c r="E370" s="2">
        <v>74.39</v>
      </c>
      <c r="F370" s="2">
        <v>74.39</v>
      </c>
      <c r="G370" s="3">
        <v>75469400</v>
      </c>
      <c r="H370" s="57">
        <f t="shared" si="5"/>
        <v>-1.8116920186228461E-2</v>
      </c>
      <c r="I370" s="76">
        <f>IFERROR(_xlfn.XLOOKUP(A370,' Data ORCL'!$A$2:$A$1260,' Data ORCL'!$H$2:$H$1260),"")</f>
        <v>-8.941404348925E-3</v>
      </c>
    </row>
    <row r="371" spans="1:9" ht="18" x14ac:dyDescent="0.2">
      <c r="A371" s="1">
        <v>45642</v>
      </c>
      <c r="B371" s="2">
        <v>75.06</v>
      </c>
      <c r="C371" s="2">
        <v>77.819999999999993</v>
      </c>
      <c r="D371" s="2">
        <v>71.16</v>
      </c>
      <c r="E371" s="2">
        <v>75.75</v>
      </c>
      <c r="F371" s="2">
        <v>75.75</v>
      </c>
      <c r="G371" s="3">
        <v>126099600</v>
      </c>
      <c r="H371" s="57">
        <f t="shared" si="5"/>
        <v>-4.2155246197311527E-3</v>
      </c>
      <c r="I371" s="76">
        <f>IFERROR(_xlfn.XLOOKUP(A371,' Data ORCL'!$A$2:$A$1260,' Data ORCL'!$H$2:$H$1260),"")</f>
        <v>-1.250237432672254E-2</v>
      </c>
    </row>
    <row r="372" spans="1:9" ht="18" x14ac:dyDescent="0.2">
      <c r="A372" s="1">
        <v>45639</v>
      </c>
      <c r="B372" s="2">
        <v>73.489999999999995</v>
      </c>
      <c r="C372" s="2">
        <v>76.099999999999994</v>
      </c>
      <c r="D372" s="2">
        <v>72.45</v>
      </c>
      <c r="E372" s="2">
        <v>76.069999999999993</v>
      </c>
      <c r="F372" s="2">
        <v>76.069999999999993</v>
      </c>
      <c r="G372" s="3">
        <v>76172800</v>
      </c>
      <c r="H372" s="57">
        <f t="shared" si="5"/>
        <v>3.8458548041943819E-2</v>
      </c>
      <c r="I372" s="76">
        <f>IFERROR(_xlfn.XLOOKUP(A372,' Data ORCL'!$A$2:$A$1260,' Data ORCL'!$H$2:$H$1260),"")</f>
        <v>-1.1073664854598958E-2</v>
      </c>
    </row>
    <row r="373" spans="1:9" ht="18" x14ac:dyDescent="0.2">
      <c r="A373" s="1">
        <v>45638</v>
      </c>
      <c r="B373" s="2">
        <v>72.3</v>
      </c>
      <c r="C373" s="2">
        <v>75.38</v>
      </c>
      <c r="D373" s="2">
        <v>71.900000000000006</v>
      </c>
      <c r="E373" s="2">
        <v>73.2</v>
      </c>
      <c r="F373" s="2">
        <v>73.2</v>
      </c>
      <c r="G373" s="3">
        <v>73859700</v>
      </c>
      <c r="H373" s="57">
        <f t="shared" si="5"/>
        <v>9.4709375837644036E-3</v>
      </c>
      <c r="I373" s="76">
        <f>IFERROR(_xlfn.XLOOKUP(A373,' Data ORCL'!$A$2:$A$1260,' Data ORCL'!$H$2:$H$1260),"")</f>
        <v>-1.843449567392463E-2</v>
      </c>
    </row>
    <row r="374" spans="1:9" ht="18" x14ac:dyDescent="0.2">
      <c r="A374" s="1">
        <v>45637</v>
      </c>
      <c r="B374" s="2">
        <v>72.98</v>
      </c>
      <c r="C374" s="2">
        <v>73</v>
      </c>
      <c r="D374" s="2">
        <v>68.069999999999993</v>
      </c>
      <c r="E374" s="2">
        <v>72.510000000000005</v>
      </c>
      <c r="F374" s="2">
        <v>72.510000000000005</v>
      </c>
      <c r="G374" s="3">
        <v>89477700</v>
      </c>
      <c r="H374" s="57">
        <f t="shared" si="5"/>
        <v>2.2595103516575187E-2</v>
      </c>
      <c r="I374" s="76">
        <f>IFERROR(_xlfn.XLOOKUP(A374,' Data ORCL'!$A$2:$A$1260,' Data ORCL'!$H$2:$H$1260),"")</f>
        <v>4.7340741487255037E-3</v>
      </c>
    </row>
    <row r="375" spans="1:9" ht="18" x14ac:dyDescent="0.2">
      <c r="A375" s="1">
        <v>45636</v>
      </c>
      <c r="B375" s="2">
        <v>71.989999999999995</v>
      </c>
      <c r="C375" s="2">
        <v>75.56</v>
      </c>
      <c r="D375" s="2">
        <v>70.73</v>
      </c>
      <c r="E375" s="2">
        <v>70.89</v>
      </c>
      <c r="F375" s="2">
        <v>70.89</v>
      </c>
      <c r="G375" s="3">
        <v>89672500</v>
      </c>
      <c r="H375" s="57">
        <f t="shared" si="5"/>
        <v>-2.1905305600004889E-2</v>
      </c>
      <c r="I375" s="76">
        <f>IFERROR(_xlfn.XLOOKUP(A375,' Data ORCL'!$A$2:$A$1260,' Data ORCL'!$H$2:$H$1260),"")</f>
        <v>-6.9080531776705714E-2</v>
      </c>
    </row>
    <row r="376" spans="1:9" ht="18" x14ac:dyDescent="0.2">
      <c r="A376" s="1">
        <v>45635</v>
      </c>
      <c r="B376" s="2">
        <v>80.58</v>
      </c>
      <c r="C376" s="2">
        <v>80.91</v>
      </c>
      <c r="D376" s="2">
        <v>71.05</v>
      </c>
      <c r="E376" s="2">
        <v>72.459999999999994</v>
      </c>
      <c r="F376" s="2">
        <v>72.459999999999994</v>
      </c>
      <c r="G376" s="3">
        <v>168134800</v>
      </c>
      <c r="H376" s="57">
        <f t="shared" si="5"/>
        <v>-5.2162361850152592E-2</v>
      </c>
      <c r="I376" s="76">
        <f>IFERROR(_xlfn.XLOOKUP(A376,' Data ORCL'!$A$2:$A$1260,' Data ORCL'!$H$2:$H$1260),"")</f>
        <v>-6.4883490933832421E-3</v>
      </c>
    </row>
    <row r="377" spans="1:9" ht="18" x14ac:dyDescent="0.2">
      <c r="A377" s="1">
        <v>45632</v>
      </c>
      <c r="B377" s="2">
        <v>72.95</v>
      </c>
      <c r="C377" s="2">
        <v>76.819999999999993</v>
      </c>
      <c r="D377" s="2">
        <v>72.28</v>
      </c>
      <c r="E377" s="2">
        <v>76.34</v>
      </c>
      <c r="F377" s="2">
        <v>76.34</v>
      </c>
      <c r="G377" s="3">
        <v>93640900</v>
      </c>
      <c r="H377" s="57">
        <f t="shared" si="5"/>
        <v>6.033811583673248E-2</v>
      </c>
      <c r="I377" s="76">
        <f>IFERROR(_xlfn.XLOOKUP(A377,' Data ORCL'!$A$2:$A$1260,' Data ORCL'!$H$2:$H$1260),"")</f>
        <v>2.8825398643820697E-2</v>
      </c>
    </row>
    <row r="378" spans="1:9" ht="18" x14ac:dyDescent="0.2">
      <c r="A378" s="1">
        <v>45631</v>
      </c>
      <c r="B378" s="2">
        <v>70.11</v>
      </c>
      <c r="C378" s="2">
        <v>72.98</v>
      </c>
      <c r="D378" s="2">
        <v>69.89</v>
      </c>
      <c r="E378" s="2">
        <v>71.87</v>
      </c>
      <c r="F378" s="2">
        <v>71.87</v>
      </c>
      <c r="G378" s="3">
        <v>66585800</v>
      </c>
      <c r="H378" s="57">
        <f t="shared" si="5"/>
        <v>2.8508845777380502E-2</v>
      </c>
      <c r="I378" s="76">
        <f>IFERROR(_xlfn.XLOOKUP(A378,' Data ORCL'!$A$2:$A$1260,' Data ORCL'!$H$2:$H$1260),"")</f>
        <v>-1.0421284066838878E-2</v>
      </c>
    </row>
    <row r="379" spans="1:9" ht="18" x14ac:dyDescent="0.2">
      <c r="A379" s="1">
        <v>45630</v>
      </c>
      <c r="B379" s="2">
        <v>71.13</v>
      </c>
      <c r="C379" s="2">
        <v>71.180000000000007</v>
      </c>
      <c r="D379" s="2">
        <v>67.28</v>
      </c>
      <c r="E379" s="2">
        <v>69.849999999999994</v>
      </c>
      <c r="F379" s="2">
        <v>69.849999999999994</v>
      </c>
      <c r="G379" s="3">
        <v>86284800</v>
      </c>
      <c r="H379" s="57">
        <f t="shared" si="5"/>
        <v>-1.576625229835325E-2</v>
      </c>
      <c r="I379" s="76">
        <f>IFERROR(_xlfn.XLOOKUP(A379,' Data ORCL'!$A$2:$A$1260,' Data ORCL'!$H$2:$H$1260),"")</f>
        <v>2.8590588606276595E-2</v>
      </c>
    </row>
    <row r="380" spans="1:9" ht="18" x14ac:dyDescent="0.2">
      <c r="A380" s="1">
        <v>45629</v>
      </c>
      <c r="B380" s="2">
        <v>66.41</v>
      </c>
      <c r="C380" s="2">
        <v>71.37</v>
      </c>
      <c r="D380" s="2">
        <v>66.150000000000006</v>
      </c>
      <c r="E380" s="2">
        <v>70.959999999999994</v>
      </c>
      <c r="F380" s="2">
        <v>70.959999999999994</v>
      </c>
      <c r="G380" s="3">
        <v>100751400</v>
      </c>
      <c r="H380" s="57">
        <f t="shared" si="5"/>
        <v>6.6569895270255919E-2</v>
      </c>
      <c r="I380" s="76">
        <f>IFERROR(_xlfn.XLOOKUP(A380,' Data ORCL'!$A$2:$A$1260,' Data ORCL'!$H$2:$H$1260),"")</f>
        <v>8.0890792809319989E-3</v>
      </c>
    </row>
    <row r="381" spans="1:9" ht="18" x14ac:dyDescent="0.2">
      <c r="A381" s="1">
        <v>45628</v>
      </c>
      <c r="B381" s="2">
        <v>67.44</v>
      </c>
      <c r="C381" s="2">
        <v>67.88</v>
      </c>
      <c r="D381" s="2">
        <v>65.959999999999994</v>
      </c>
      <c r="E381" s="2">
        <v>66.39</v>
      </c>
      <c r="F381" s="2">
        <v>66.39</v>
      </c>
      <c r="G381" s="3">
        <v>46405000</v>
      </c>
      <c r="H381" s="57">
        <f t="shared" si="5"/>
        <v>-1.0339494223940104E-2</v>
      </c>
      <c r="I381" s="76">
        <f>IFERROR(_xlfn.XLOOKUP(A381,' Data ORCL'!$A$2:$A$1260,' Data ORCL'!$H$2:$H$1260),"")</f>
        <v>-1.8700431199206214E-2</v>
      </c>
    </row>
    <row r="382" spans="1:9" ht="18" x14ac:dyDescent="0.2">
      <c r="A382" s="1">
        <v>45625</v>
      </c>
      <c r="B382" s="2">
        <v>65.89</v>
      </c>
      <c r="C382" s="2">
        <v>67.16</v>
      </c>
      <c r="D382" s="2">
        <v>65.47</v>
      </c>
      <c r="E382" s="2">
        <v>67.08</v>
      </c>
      <c r="F382" s="2">
        <v>67.08</v>
      </c>
      <c r="G382" s="3">
        <v>30104000</v>
      </c>
      <c r="H382" s="57">
        <f t="shared" si="5"/>
        <v>1.5473905986673779E-2</v>
      </c>
      <c r="I382" s="76">
        <f>IFERROR(_xlfn.XLOOKUP(A382,' Data ORCL'!$A$2:$A$1260,' Data ORCL'!$H$2:$H$1260),"")</f>
        <v>1.1611963486556683E-2</v>
      </c>
    </row>
    <row r="383" spans="1:9" ht="18" x14ac:dyDescent="0.2">
      <c r="A383" s="1">
        <v>45623</v>
      </c>
      <c r="B383" s="2">
        <v>66.239999999999995</v>
      </c>
      <c r="C383" s="2">
        <v>67.56</v>
      </c>
      <c r="D383" s="2">
        <v>64.239999999999995</v>
      </c>
      <c r="E383" s="2">
        <v>66.05</v>
      </c>
      <c r="F383" s="2">
        <v>66.05</v>
      </c>
      <c r="G383" s="3">
        <v>53839900</v>
      </c>
      <c r="H383" s="57">
        <f t="shared" si="5"/>
        <v>4.7044627322610725E-3</v>
      </c>
      <c r="I383" s="76">
        <f>IFERROR(_xlfn.XLOOKUP(A383,' Data ORCL'!$A$2:$A$1260,' Data ORCL'!$H$2:$H$1260),"")</f>
        <v>-4.1080025743464518E-2</v>
      </c>
    </row>
    <row r="384" spans="1:9" ht="18" x14ac:dyDescent="0.2">
      <c r="A384" s="1">
        <v>45622</v>
      </c>
      <c r="B384" s="2">
        <v>64.569999999999993</v>
      </c>
      <c r="C384" s="2">
        <v>65.849999999999994</v>
      </c>
      <c r="D384" s="2">
        <v>63.89</v>
      </c>
      <c r="E384" s="2">
        <v>65.739999999999995</v>
      </c>
      <c r="F384" s="2">
        <v>65.739999999999995</v>
      </c>
      <c r="G384" s="3">
        <v>46923600</v>
      </c>
      <c r="H384" s="57">
        <f t="shared" si="5"/>
        <v>1.6719463018206711E-2</v>
      </c>
      <c r="I384" s="76">
        <f>IFERROR(_xlfn.XLOOKUP(A384,' Data ORCL'!$A$2:$A$1260,' Data ORCL'!$H$2:$H$1260),"")</f>
        <v>1.2569322702659607E-2</v>
      </c>
    </row>
    <row r="385" spans="1:9" ht="18" x14ac:dyDescent="0.2">
      <c r="A385" s="1">
        <v>45621</v>
      </c>
      <c r="B385" s="2">
        <v>66.900000000000006</v>
      </c>
      <c r="C385" s="2">
        <v>67.88</v>
      </c>
      <c r="D385" s="2">
        <v>64.08</v>
      </c>
      <c r="E385" s="2">
        <v>64.650000000000006</v>
      </c>
      <c r="F385" s="2">
        <v>64.650000000000006</v>
      </c>
      <c r="G385" s="3">
        <v>80640500</v>
      </c>
      <c r="H385" s="57">
        <f t="shared" si="5"/>
        <v>4.6511711757311015E-3</v>
      </c>
      <c r="I385" s="76">
        <f>IFERROR(_xlfn.XLOOKUP(A385,' Data ORCL'!$A$2:$A$1260,' Data ORCL'!$H$2:$H$1260),"")</f>
        <v>-2.2607381337634128E-2</v>
      </c>
    </row>
    <row r="386" spans="1:9" ht="18" x14ac:dyDescent="0.2">
      <c r="A386" s="1">
        <v>45618</v>
      </c>
      <c r="B386" s="2">
        <v>61.6</v>
      </c>
      <c r="C386" s="2">
        <v>64.44</v>
      </c>
      <c r="D386" s="2">
        <v>61.37</v>
      </c>
      <c r="E386" s="2">
        <v>64.349999999999994</v>
      </c>
      <c r="F386" s="2">
        <v>64.349999999999994</v>
      </c>
      <c r="G386" s="3">
        <v>61381700</v>
      </c>
      <c r="H386" s="57">
        <f t="shared" si="5"/>
        <v>4.7578776983134903E-2</v>
      </c>
      <c r="I386" s="76">
        <f>IFERROR(_xlfn.XLOOKUP(A386,' Data ORCL'!$A$2:$A$1260,' Data ORCL'!$H$2:$H$1260),"")</f>
        <v>-7.3956685885478166E-4</v>
      </c>
    </row>
    <row r="387" spans="1:9" ht="18" x14ac:dyDescent="0.2">
      <c r="A387" s="1">
        <v>45617</v>
      </c>
      <c r="B387" s="2">
        <v>62.04</v>
      </c>
      <c r="C387" s="2">
        <v>63.4</v>
      </c>
      <c r="D387" s="2">
        <v>60.9</v>
      </c>
      <c r="E387" s="2">
        <v>61.36</v>
      </c>
      <c r="F387" s="2">
        <v>61.36</v>
      </c>
      <c r="G387" s="3">
        <v>56336700</v>
      </c>
      <c r="H387" s="57">
        <f t="shared" ref="H387:H450" si="6">LN(F387/F388)</f>
        <v>-1.2309841221485563E-2</v>
      </c>
      <c r="I387" s="76">
        <f>IFERROR(_xlfn.XLOOKUP(A387,' Data ORCL'!$A$2:$A$1260,' Data ORCL'!$H$2:$H$1260),"")</f>
        <v>8.7512823485968276E-3</v>
      </c>
    </row>
    <row r="388" spans="1:9" ht="18" x14ac:dyDescent="0.2">
      <c r="A388" s="1">
        <v>45616</v>
      </c>
      <c r="B388" s="2">
        <v>62.59</v>
      </c>
      <c r="C388" s="2">
        <v>63.08</v>
      </c>
      <c r="D388" s="2">
        <v>59.96</v>
      </c>
      <c r="E388" s="2">
        <v>62.12</v>
      </c>
      <c r="F388" s="2">
        <v>62.12</v>
      </c>
      <c r="G388" s="3">
        <v>59182200</v>
      </c>
      <c r="H388" s="57">
        <f t="shared" si="6"/>
        <v>-1.3749217392392224E-2</v>
      </c>
      <c r="I388" s="76">
        <f>IFERROR(_xlfn.XLOOKUP(A388,' Data ORCL'!$A$2:$A$1260,' Data ORCL'!$H$2:$H$1260),"")</f>
        <v>9.7425961988186205E-3</v>
      </c>
    </row>
    <row r="389" spans="1:9" ht="18" x14ac:dyDescent="0.2">
      <c r="A389" s="1">
        <v>45615</v>
      </c>
      <c r="B389" s="2">
        <v>59.51</v>
      </c>
      <c r="C389" s="2">
        <v>63.01</v>
      </c>
      <c r="D389" s="2">
        <v>59.26</v>
      </c>
      <c r="E389" s="2">
        <v>62.98</v>
      </c>
      <c r="F389" s="2">
        <v>62.98</v>
      </c>
      <c r="G389" s="3">
        <v>75557800</v>
      </c>
      <c r="H389" s="57">
        <f t="shared" si="6"/>
        <v>2.7690114268249407E-2</v>
      </c>
      <c r="I389" s="76">
        <f>IFERROR(_xlfn.XLOOKUP(A389,' Data ORCL'!$A$2:$A$1260,' Data ORCL'!$H$2:$H$1260),"")</f>
        <v>1.6925650883342819E-2</v>
      </c>
    </row>
    <row r="390" spans="1:9" ht="18" x14ac:dyDescent="0.2">
      <c r="A390" s="1">
        <v>45614</v>
      </c>
      <c r="B390" s="2">
        <v>64.92</v>
      </c>
      <c r="C390" s="2">
        <v>64.92</v>
      </c>
      <c r="D390" s="2">
        <v>58.85</v>
      </c>
      <c r="E390" s="2">
        <v>61.26</v>
      </c>
      <c r="F390" s="2">
        <v>61.26</v>
      </c>
      <c r="G390" s="3">
        <v>136663100</v>
      </c>
      <c r="H390" s="57">
        <f t="shared" si="6"/>
        <v>-7.1036705908630399E-2</v>
      </c>
      <c r="I390" s="76">
        <f>IFERROR(_xlfn.XLOOKUP(A390,' Data ORCL'!$A$2:$A$1260,' Data ORCL'!$H$2:$H$1260),"")</f>
        <v>1.0781182534835303E-2</v>
      </c>
    </row>
    <row r="391" spans="1:9" ht="18" x14ac:dyDescent="0.2">
      <c r="A391" s="1">
        <v>45611</v>
      </c>
      <c r="B391" s="2">
        <v>61.01</v>
      </c>
      <c r="C391" s="2">
        <v>66</v>
      </c>
      <c r="D391" s="2">
        <v>60.91</v>
      </c>
      <c r="E391" s="2">
        <v>65.77</v>
      </c>
      <c r="F391" s="2">
        <v>65.77</v>
      </c>
      <c r="G391" s="3">
        <v>155280400</v>
      </c>
      <c r="H391" s="57">
        <f t="shared" si="6"/>
        <v>0.10558016034119609</v>
      </c>
      <c r="I391" s="76">
        <f>IFERROR(_xlfn.XLOOKUP(A391,' Data ORCL'!$A$2:$A$1260,' Data ORCL'!$H$2:$H$1260),"")</f>
        <v>-1.7868384417890161E-2</v>
      </c>
    </row>
    <row r="392" spans="1:9" ht="18" x14ac:dyDescent="0.2">
      <c r="A392" s="1">
        <v>45610</v>
      </c>
      <c r="B392" s="2">
        <v>61.05</v>
      </c>
      <c r="C392" s="2">
        <v>61.17</v>
      </c>
      <c r="D392" s="2">
        <v>58.53</v>
      </c>
      <c r="E392" s="2">
        <v>59.18</v>
      </c>
      <c r="F392" s="2">
        <v>59.18</v>
      </c>
      <c r="G392" s="3">
        <v>59968200</v>
      </c>
      <c r="H392" s="57">
        <f t="shared" si="6"/>
        <v>-2.5360051093389027E-2</v>
      </c>
      <c r="I392" s="76">
        <f>IFERROR(_xlfn.XLOOKUP(A392,' Data ORCL'!$A$2:$A$1260,' Data ORCL'!$H$2:$H$1260),"")</f>
        <v>-1.3704018078765387E-2</v>
      </c>
    </row>
    <row r="393" spans="1:9" ht="18" x14ac:dyDescent="0.2">
      <c r="A393" s="1">
        <v>45609</v>
      </c>
      <c r="B393" s="2">
        <v>61.52</v>
      </c>
      <c r="C393" s="2">
        <v>63.39</v>
      </c>
      <c r="D393" s="2">
        <v>59.85</v>
      </c>
      <c r="E393" s="2">
        <v>60.7</v>
      </c>
      <c r="F393" s="2">
        <v>60.7</v>
      </c>
      <c r="G393" s="3">
        <v>85937400</v>
      </c>
      <c r="H393" s="57">
        <f t="shared" si="6"/>
        <v>1.4102266061470478E-2</v>
      </c>
      <c r="I393" s="76">
        <f>IFERROR(_xlfn.XLOOKUP(A393,' Data ORCL'!$A$2:$A$1260,' Data ORCL'!$H$2:$H$1260),"")</f>
        <v>2.6796002196837891E-4</v>
      </c>
    </row>
    <row r="394" spans="1:9" ht="18" x14ac:dyDescent="0.2">
      <c r="A394" s="1">
        <v>45608</v>
      </c>
      <c r="B394" s="2">
        <v>59.01</v>
      </c>
      <c r="C394" s="2">
        <v>60.09</v>
      </c>
      <c r="D394" s="2">
        <v>58.57</v>
      </c>
      <c r="E394" s="2">
        <v>59.85</v>
      </c>
      <c r="F394" s="2">
        <v>59.85</v>
      </c>
      <c r="G394" s="3">
        <v>59061300</v>
      </c>
      <c r="H394" s="57">
        <f t="shared" si="6"/>
        <v>-6.4951514876559775E-3</v>
      </c>
      <c r="I394" s="76">
        <f>IFERROR(_xlfn.XLOOKUP(A394,' Data ORCL'!$A$2:$A$1260,' Data ORCL'!$H$2:$H$1260),"")</f>
        <v>2.4148768074598644E-3</v>
      </c>
    </row>
    <row r="395" spans="1:9" ht="18" x14ac:dyDescent="0.2">
      <c r="A395" s="1">
        <v>45607</v>
      </c>
      <c r="B395" s="2">
        <v>60.13</v>
      </c>
      <c r="C395" s="2">
        <v>62.08</v>
      </c>
      <c r="D395" s="2">
        <v>58.69</v>
      </c>
      <c r="E395" s="2">
        <v>60.24</v>
      </c>
      <c r="F395" s="2">
        <v>60.24</v>
      </c>
      <c r="G395" s="3">
        <v>108357800</v>
      </c>
      <c r="H395" s="57">
        <f t="shared" si="6"/>
        <v>3.1191941196191873E-2</v>
      </c>
      <c r="I395" s="76">
        <f>IFERROR(_xlfn.XLOOKUP(A395,' Data ORCL'!$A$2:$A$1260,' Data ORCL'!$H$2:$H$1260),"")</f>
        <v>-6.4453756662523527E-4</v>
      </c>
    </row>
    <row r="396" spans="1:9" ht="18" x14ac:dyDescent="0.2">
      <c r="A396" s="1">
        <v>45604</v>
      </c>
      <c r="B396" s="2">
        <v>55.57</v>
      </c>
      <c r="C396" s="2">
        <v>58.48</v>
      </c>
      <c r="D396" s="2">
        <v>55.3</v>
      </c>
      <c r="E396" s="2">
        <v>58.39</v>
      </c>
      <c r="F396" s="2">
        <v>58.39</v>
      </c>
      <c r="G396" s="3">
        <v>84124000</v>
      </c>
      <c r="H396" s="57">
        <f t="shared" si="6"/>
        <v>4.3938107906685231E-2</v>
      </c>
      <c r="I396" s="76">
        <f>IFERROR(_xlfn.XLOOKUP(A396,' Data ORCL'!$A$2:$A$1260,' Data ORCL'!$H$2:$H$1260),"")</f>
        <v>1.5312080580131861E-2</v>
      </c>
    </row>
    <row r="397" spans="1:9" ht="18" x14ac:dyDescent="0.2">
      <c r="A397" s="1">
        <v>45603</v>
      </c>
      <c r="B397" s="2">
        <v>55.82</v>
      </c>
      <c r="C397" s="2">
        <v>56.47</v>
      </c>
      <c r="D397" s="2">
        <v>53.55</v>
      </c>
      <c r="E397" s="2">
        <v>55.88</v>
      </c>
      <c r="F397" s="2">
        <v>55.88</v>
      </c>
      <c r="G397" s="3">
        <v>121591200</v>
      </c>
      <c r="H397" s="57">
        <f t="shared" si="6"/>
        <v>6.2831191352452857E-3</v>
      </c>
      <c r="I397" s="76">
        <f>IFERROR(_xlfn.XLOOKUP(A397,' Data ORCL'!$A$2:$A$1260,' Data ORCL'!$H$2:$H$1260),"")</f>
        <v>2.7920104203665315E-2</v>
      </c>
    </row>
    <row r="398" spans="1:9" ht="18" x14ac:dyDescent="0.2">
      <c r="A398" s="1">
        <v>45602</v>
      </c>
      <c r="B398" s="2">
        <v>53.44</v>
      </c>
      <c r="C398" s="2">
        <v>55.69</v>
      </c>
      <c r="D398" s="2">
        <v>51.61</v>
      </c>
      <c r="E398" s="2">
        <v>55.53</v>
      </c>
      <c r="F398" s="2">
        <v>55.53</v>
      </c>
      <c r="G398" s="3">
        <v>114255900</v>
      </c>
      <c r="H398" s="57">
        <f t="shared" si="6"/>
        <v>8.2552006161607849E-2</v>
      </c>
      <c r="I398" s="76">
        <f>IFERROR(_xlfn.XLOOKUP(A398,' Data ORCL'!$A$2:$A$1260,' Data ORCL'!$H$2:$H$1260),"")</f>
        <v>5.360945060538088E-2</v>
      </c>
    </row>
    <row r="399" spans="1:9" ht="18" x14ac:dyDescent="0.2">
      <c r="A399" s="1">
        <v>45601</v>
      </c>
      <c r="B399" s="2">
        <v>47.86</v>
      </c>
      <c r="C399" s="2">
        <v>51.58</v>
      </c>
      <c r="D399" s="2">
        <v>46.86</v>
      </c>
      <c r="E399" s="2">
        <v>51.13</v>
      </c>
      <c r="F399" s="2">
        <v>51.13</v>
      </c>
      <c r="G399" s="3">
        <v>208868200</v>
      </c>
      <c r="H399" s="57">
        <f t="shared" si="6"/>
        <v>0.21084901153443217</v>
      </c>
      <c r="I399" s="76">
        <f>IFERROR(_xlfn.XLOOKUP(A399,' Data ORCL'!$A$2:$A$1260,' Data ORCL'!$H$2:$H$1260),"")</f>
        <v>1.2859616398583594E-2</v>
      </c>
    </row>
    <row r="400" spans="1:9" ht="18" x14ac:dyDescent="0.2">
      <c r="A400" s="1">
        <v>45600</v>
      </c>
      <c r="B400" s="2">
        <v>41.08</v>
      </c>
      <c r="C400" s="2">
        <v>42.04</v>
      </c>
      <c r="D400" s="2">
        <v>41.03</v>
      </c>
      <c r="E400" s="2">
        <v>41.41</v>
      </c>
      <c r="F400" s="2">
        <v>41.41</v>
      </c>
      <c r="G400" s="3">
        <v>75413300</v>
      </c>
      <c r="H400" s="57">
        <f t="shared" si="6"/>
        <v>-1.2240642455310972E-2</v>
      </c>
      <c r="I400" s="76">
        <f>IFERROR(_xlfn.XLOOKUP(A400,' Data ORCL'!$A$2:$A$1260,' Data ORCL'!$H$2:$H$1260),"")</f>
        <v>-2.5732338186861305E-3</v>
      </c>
    </row>
    <row r="401" spans="1:9" ht="18" x14ac:dyDescent="0.2">
      <c r="A401" s="1">
        <v>45597</v>
      </c>
      <c r="B401" s="2">
        <v>41.93</v>
      </c>
      <c r="C401" s="2">
        <v>42.57</v>
      </c>
      <c r="D401" s="2">
        <v>41.59</v>
      </c>
      <c r="E401" s="2">
        <v>41.92</v>
      </c>
      <c r="F401" s="2">
        <v>41.92</v>
      </c>
      <c r="G401" s="3">
        <v>33722500</v>
      </c>
      <c r="H401" s="57">
        <f t="shared" si="6"/>
        <v>8.6248737817601583E-3</v>
      </c>
      <c r="I401" s="76">
        <f>IFERROR(_xlfn.XLOOKUP(A401,' Data ORCL'!$A$2:$A$1260,' Data ORCL'!$H$2:$H$1260),"")</f>
        <v>1.2932900040998837E-2</v>
      </c>
    </row>
    <row r="402" spans="1:9" ht="18" x14ac:dyDescent="0.2">
      <c r="A402" s="1">
        <v>45596</v>
      </c>
      <c r="B402" s="2">
        <v>42.79</v>
      </c>
      <c r="C402" s="2">
        <v>43.32</v>
      </c>
      <c r="D402" s="2">
        <v>40.9</v>
      </c>
      <c r="E402" s="2">
        <v>41.56</v>
      </c>
      <c r="F402" s="2">
        <v>41.56</v>
      </c>
      <c r="G402" s="3">
        <v>50973400</v>
      </c>
      <c r="H402" s="57">
        <f t="shared" si="6"/>
        <v>-4.9981076732317803E-2</v>
      </c>
      <c r="I402" s="76">
        <f>IFERROR(_xlfn.XLOOKUP(A402,' Data ORCL'!$A$2:$A$1260,' Data ORCL'!$H$2:$H$1260),"")</f>
        <v>-3.9297554105355209E-2</v>
      </c>
    </row>
    <row r="403" spans="1:9" ht="18" x14ac:dyDescent="0.2">
      <c r="A403" s="1">
        <v>45595</v>
      </c>
      <c r="B403" s="2">
        <v>44.58</v>
      </c>
      <c r="C403" s="2">
        <v>44.8</v>
      </c>
      <c r="D403" s="2">
        <v>43.61</v>
      </c>
      <c r="E403" s="2">
        <v>43.69</v>
      </c>
      <c r="F403" s="2">
        <v>43.69</v>
      </c>
      <c r="G403" s="3">
        <v>31309200</v>
      </c>
      <c r="H403" s="57">
        <f t="shared" si="6"/>
        <v>-2.7986480118724066E-2</v>
      </c>
      <c r="I403" s="76">
        <f>IFERROR(_xlfn.XLOOKUP(A403,' Data ORCL'!$A$2:$A$1260,' Data ORCL'!$H$2:$H$1260),"")</f>
        <v>6.5409332076883722E-3</v>
      </c>
    </row>
    <row r="404" spans="1:9" ht="18" x14ac:dyDescent="0.2">
      <c r="A404" s="1">
        <v>45594</v>
      </c>
      <c r="B404" s="2">
        <v>44.9</v>
      </c>
      <c r="C404" s="2">
        <v>45.07</v>
      </c>
      <c r="D404" s="2">
        <v>44.04</v>
      </c>
      <c r="E404" s="2">
        <v>44.93</v>
      </c>
      <c r="F404" s="2">
        <v>44.93</v>
      </c>
      <c r="G404" s="3">
        <v>26154700</v>
      </c>
      <c r="H404" s="57">
        <f t="shared" si="6"/>
        <v>-8.8987770054739415E-4</v>
      </c>
      <c r="I404" s="76">
        <f>IFERROR(_xlfn.XLOOKUP(A404,' Data ORCL'!$A$2:$A$1260,' Data ORCL'!$H$2:$H$1260),"")</f>
        <v>5.8175571742385065E-3</v>
      </c>
    </row>
    <row r="405" spans="1:9" ht="18" x14ac:dyDescent="0.2">
      <c r="A405" s="1">
        <v>45593</v>
      </c>
      <c r="B405" s="2">
        <v>45.05</v>
      </c>
      <c r="C405" s="2">
        <v>45.14</v>
      </c>
      <c r="D405" s="2">
        <v>44.68</v>
      </c>
      <c r="E405" s="2">
        <v>44.97</v>
      </c>
      <c r="F405" s="2">
        <v>44.97</v>
      </c>
      <c r="G405" s="3">
        <v>36729700</v>
      </c>
      <c r="H405" s="57">
        <f t="shared" si="6"/>
        <v>2.4490716905537281E-3</v>
      </c>
      <c r="I405" s="76">
        <f>IFERROR(_xlfn.XLOOKUP(A405,' Data ORCL'!$A$2:$A$1260,' Data ORCL'!$H$2:$H$1260),"")</f>
        <v>-6.3447516333341638E-3</v>
      </c>
    </row>
    <row r="406" spans="1:9" ht="18" x14ac:dyDescent="0.2">
      <c r="A406" s="1">
        <v>45590</v>
      </c>
      <c r="B406" s="2">
        <v>43.85</v>
      </c>
      <c r="C406" s="2">
        <v>45.07</v>
      </c>
      <c r="D406" s="2">
        <v>43.65</v>
      </c>
      <c r="E406" s="2">
        <v>44.86</v>
      </c>
      <c r="F406" s="2">
        <v>44.86</v>
      </c>
      <c r="G406" s="3">
        <v>50416500</v>
      </c>
      <c r="H406" s="57">
        <f t="shared" si="6"/>
        <v>2.9407231027302382E-2</v>
      </c>
      <c r="I406" s="76">
        <f>IFERROR(_xlfn.XLOOKUP(A406,' Data ORCL'!$A$2:$A$1260,' Data ORCL'!$H$2:$H$1260),"")</f>
        <v>-4.9653985244505882E-3</v>
      </c>
    </row>
    <row r="407" spans="1:9" ht="18" x14ac:dyDescent="0.2">
      <c r="A407" s="1">
        <v>45589</v>
      </c>
      <c r="B407" s="2">
        <v>42.89</v>
      </c>
      <c r="C407" s="2">
        <v>43.73</v>
      </c>
      <c r="D407" s="2">
        <v>42.66</v>
      </c>
      <c r="E407" s="2">
        <v>43.56</v>
      </c>
      <c r="F407" s="2">
        <v>43.56</v>
      </c>
      <c r="G407" s="3">
        <v>34079600</v>
      </c>
      <c r="H407" s="57">
        <f t="shared" si="6"/>
        <v>2.2519814129637619E-2</v>
      </c>
      <c r="I407" s="76">
        <f>IFERROR(_xlfn.XLOOKUP(A407,' Data ORCL'!$A$2:$A$1260,' Data ORCL'!$H$2:$H$1260),"")</f>
        <v>7.3693163072363682E-3</v>
      </c>
    </row>
    <row r="408" spans="1:9" ht="18" x14ac:dyDescent="0.2">
      <c r="A408" s="1">
        <v>45588</v>
      </c>
      <c r="B408" s="2">
        <v>42.85</v>
      </c>
      <c r="C408" s="2">
        <v>43.68</v>
      </c>
      <c r="D408" s="2">
        <v>42.06</v>
      </c>
      <c r="E408" s="2">
        <v>42.59</v>
      </c>
      <c r="F408" s="2">
        <v>42.59</v>
      </c>
      <c r="G408" s="3">
        <v>35647000</v>
      </c>
      <c r="H408" s="57">
        <f t="shared" si="6"/>
        <v>-8.1843085155127622E-3</v>
      </c>
      <c r="I408" s="76">
        <f>IFERROR(_xlfn.XLOOKUP(A408,' Data ORCL'!$A$2:$A$1260,' Data ORCL'!$H$2:$H$1260),"")</f>
        <v>-1.2658027672666904E-2</v>
      </c>
    </row>
    <row r="409" spans="1:9" ht="18" x14ac:dyDescent="0.2">
      <c r="A409" s="1">
        <v>45587</v>
      </c>
      <c r="B409" s="2">
        <v>42.69</v>
      </c>
      <c r="C409" s="2">
        <v>43.49</v>
      </c>
      <c r="D409" s="2">
        <v>42.3</v>
      </c>
      <c r="E409" s="2">
        <v>42.94</v>
      </c>
      <c r="F409" s="2">
        <v>42.94</v>
      </c>
      <c r="G409" s="3">
        <v>27830700</v>
      </c>
      <c r="H409" s="57">
        <f t="shared" si="6"/>
        <v>5.6048722160560623E-3</v>
      </c>
      <c r="I409" s="76">
        <f>IFERROR(_xlfn.XLOOKUP(A409,' Data ORCL'!$A$2:$A$1260,' Data ORCL'!$H$2:$H$1260),"")</f>
        <v>8.8496152769826E-3</v>
      </c>
    </row>
    <row r="410" spans="1:9" ht="18" x14ac:dyDescent="0.2">
      <c r="A410" s="1">
        <v>45586</v>
      </c>
      <c r="B410" s="2">
        <v>42.86</v>
      </c>
      <c r="C410" s="2">
        <v>43.4</v>
      </c>
      <c r="D410" s="2">
        <v>42.41</v>
      </c>
      <c r="E410" s="2">
        <v>42.7</v>
      </c>
      <c r="F410" s="2">
        <v>42.7</v>
      </c>
      <c r="G410" s="3">
        <v>30719800</v>
      </c>
      <c r="H410" s="57">
        <f t="shared" si="6"/>
        <v>-6.3032775523248329E-3</v>
      </c>
      <c r="I410" s="76">
        <f>IFERROR(_xlfn.XLOOKUP(A410,' Data ORCL'!$A$2:$A$1260,' Data ORCL'!$H$2:$H$1260),"")</f>
        <v>-5.3075275507423166E-3</v>
      </c>
    </row>
    <row r="411" spans="1:9" ht="18" x14ac:dyDescent="0.2">
      <c r="A411" s="1">
        <v>45583</v>
      </c>
      <c r="B411" s="2">
        <v>42.01</v>
      </c>
      <c r="C411" s="2">
        <v>42.99</v>
      </c>
      <c r="D411" s="2">
        <v>41.65</v>
      </c>
      <c r="E411" s="2">
        <v>42.97</v>
      </c>
      <c r="F411" s="2">
        <v>42.97</v>
      </c>
      <c r="G411" s="3">
        <v>33969000</v>
      </c>
      <c r="H411" s="57">
        <f t="shared" si="6"/>
        <v>2.2832579503535396E-2</v>
      </c>
      <c r="I411" s="76">
        <f>IFERROR(_xlfn.XLOOKUP(A411,' Data ORCL'!$A$2:$A$1260,' Data ORCL'!$H$2:$H$1260),"")</f>
        <v>-5.6844700632824961E-3</v>
      </c>
    </row>
    <row r="412" spans="1:9" ht="18" x14ac:dyDescent="0.2">
      <c r="A412" s="1">
        <v>45582</v>
      </c>
      <c r="B412" s="2">
        <v>42.15</v>
      </c>
      <c r="C412" s="2">
        <v>42.7</v>
      </c>
      <c r="D412" s="2">
        <v>41.61</v>
      </c>
      <c r="E412" s="2">
        <v>42</v>
      </c>
      <c r="F412" s="2">
        <v>42</v>
      </c>
      <c r="G412" s="3">
        <v>34028400</v>
      </c>
      <c r="H412" s="57">
        <f t="shared" si="6"/>
        <v>1.6680571006970134E-3</v>
      </c>
      <c r="I412" s="76">
        <f>IFERROR(_xlfn.XLOOKUP(A412,' Data ORCL'!$A$2:$A$1260,' Data ORCL'!$H$2:$H$1260),"")</f>
        <v>5.219218528283498E-3</v>
      </c>
    </row>
    <row r="413" spans="1:9" ht="18" x14ac:dyDescent="0.2">
      <c r="A413" s="1">
        <v>45581</v>
      </c>
      <c r="B413" s="2">
        <v>42.4</v>
      </c>
      <c r="C413" s="2">
        <v>42.49</v>
      </c>
      <c r="D413" s="2">
        <v>40.36</v>
      </c>
      <c r="E413" s="2">
        <v>41.93</v>
      </c>
      <c r="F413" s="2">
        <v>41.93</v>
      </c>
      <c r="G413" s="3">
        <v>59157900</v>
      </c>
      <c r="H413" s="57">
        <f t="shared" si="6"/>
        <v>-1.1854098031562177E-2</v>
      </c>
      <c r="I413" s="76">
        <f>IFERROR(_xlfn.XLOOKUP(A413,' Data ORCL'!$A$2:$A$1260,' Data ORCL'!$H$2:$H$1260),"")</f>
        <v>3.9031828412309723E-3</v>
      </c>
    </row>
    <row r="414" spans="1:9" ht="18" x14ac:dyDescent="0.2">
      <c r="A414" s="1">
        <v>45580</v>
      </c>
      <c r="B414" s="2">
        <v>43.47</v>
      </c>
      <c r="C414" s="2">
        <v>43.68</v>
      </c>
      <c r="D414" s="2">
        <v>41.51</v>
      </c>
      <c r="E414" s="2">
        <v>42.43</v>
      </c>
      <c r="F414" s="2">
        <v>42.43</v>
      </c>
      <c r="G414" s="3">
        <v>48297000</v>
      </c>
      <c r="H414" s="57">
        <f t="shared" si="6"/>
        <v>-2.260378189212563E-2</v>
      </c>
      <c r="I414" s="76">
        <f>IFERROR(_xlfn.XLOOKUP(A414,' Data ORCL'!$A$2:$A$1260,' Data ORCL'!$H$2:$H$1260),"")</f>
        <v>-1.1606444124538425E-2</v>
      </c>
    </row>
    <row r="415" spans="1:9" ht="18" x14ac:dyDescent="0.2">
      <c r="A415" s="1">
        <v>45579</v>
      </c>
      <c r="B415" s="2">
        <v>43.72</v>
      </c>
      <c r="C415" s="2">
        <v>44.39</v>
      </c>
      <c r="D415" s="2">
        <v>43.28</v>
      </c>
      <c r="E415" s="2">
        <v>43.4</v>
      </c>
      <c r="F415" s="2">
        <v>43.4</v>
      </c>
      <c r="G415" s="3">
        <v>41010900</v>
      </c>
      <c r="H415" s="57">
        <f t="shared" si="6"/>
        <v>-2.5313556262295759E-3</v>
      </c>
      <c r="I415" s="76">
        <f>IFERROR(_xlfn.XLOOKUP(A415,' Data ORCL'!$A$2:$A$1260,' Data ORCL'!$H$2:$H$1260),"")</f>
        <v>1.9636159933427927E-3</v>
      </c>
    </row>
    <row r="416" spans="1:9" ht="18" x14ac:dyDescent="0.2">
      <c r="A416" s="1">
        <v>45576</v>
      </c>
      <c r="B416" s="2">
        <v>43.4</v>
      </c>
      <c r="C416" s="2">
        <v>44.38</v>
      </c>
      <c r="D416" s="2">
        <v>42.62</v>
      </c>
      <c r="E416" s="2">
        <v>43.51</v>
      </c>
      <c r="F416" s="2">
        <v>43.51</v>
      </c>
      <c r="G416" s="3">
        <v>66206900</v>
      </c>
      <c r="H416" s="57">
        <f t="shared" si="6"/>
        <v>-2.2980581509857124E-4</v>
      </c>
      <c r="I416" s="76" t="str">
        <f>IFERROR(_xlfn.XLOOKUP(A416,' Data ORCL'!$A$2:$A$1260,' Data ORCL'!$H$2:$H$1260),"")</f>
        <v/>
      </c>
    </row>
    <row r="417" spans="1:9" ht="18" x14ac:dyDescent="0.2">
      <c r="A417" s="1">
        <v>45575</v>
      </c>
      <c r="B417" s="2">
        <v>42.92</v>
      </c>
      <c r="C417" s="2">
        <v>43.88</v>
      </c>
      <c r="D417" s="2">
        <v>42.41</v>
      </c>
      <c r="E417" s="2">
        <v>43.52</v>
      </c>
      <c r="F417" s="2">
        <v>43.52</v>
      </c>
      <c r="G417" s="3">
        <v>62516300</v>
      </c>
      <c r="H417" s="57">
        <f t="shared" si="6"/>
        <v>9.0017918879355136E-3</v>
      </c>
      <c r="I417" s="76" t="str">
        <f>IFERROR(_xlfn.XLOOKUP(A417,' Data ORCL'!$A$2:$A$1260,' Data ORCL'!$H$2:$H$1260),"")</f>
        <v/>
      </c>
    </row>
    <row r="418" spans="1:9" ht="18" x14ac:dyDescent="0.2">
      <c r="A418" s="1">
        <v>45574</v>
      </c>
      <c r="B418" s="2">
        <v>41.55</v>
      </c>
      <c r="C418" s="2">
        <v>43.34</v>
      </c>
      <c r="D418" s="2">
        <v>41.21</v>
      </c>
      <c r="E418" s="2">
        <v>43.13</v>
      </c>
      <c r="F418" s="2">
        <v>43.13</v>
      </c>
      <c r="G418" s="3">
        <v>86404700</v>
      </c>
      <c r="H418" s="57">
        <f t="shared" si="6"/>
        <v>3.9730929078447733E-2</v>
      </c>
      <c r="I418" s="76">
        <f>IFERROR(_xlfn.XLOOKUP(A418,' Data ORCL'!$A$2:$A$1260,' Data ORCL'!$H$2:$H$1260),"")</f>
        <v>2.2237899087565596E-2</v>
      </c>
    </row>
    <row r="419" spans="1:9" ht="18" x14ac:dyDescent="0.2">
      <c r="A419" s="1">
        <v>45573</v>
      </c>
      <c r="B419" s="2">
        <v>39.29</v>
      </c>
      <c r="C419" s="2">
        <v>41.49</v>
      </c>
      <c r="D419" s="2">
        <v>39.01</v>
      </c>
      <c r="E419" s="2">
        <v>41.45</v>
      </c>
      <c r="F419" s="2">
        <v>41.45</v>
      </c>
      <c r="G419" s="3">
        <v>62542900</v>
      </c>
      <c r="H419" s="57">
        <f t="shared" si="6"/>
        <v>6.3750733413648106E-2</v>
      </c>
      <c r="I419" s="76">
        <f>IFERROR(_xlfn.XLOOKUP(A419,' Data ORCL'!$A$2:$A$1260,' Data ORCL'!$H$2:$H$1260),"")</f>
        <v>2.5555960461414916E-2</v>
      </c>
    </row>
    <row r="420" spans="1:9" ht="18" x14ac:dyDescent="0.2">
      <c r="A420" s="1">
        <v>45572</v>
      </c>
      <c r="B420" s="2">
        <v>39.9</v>
      </c>
      <c r="C420" s="2">
        <v>40.15</v>
      </c>
      <c r="D420" s="2">
        <v>38.78</v>
      </c>
      <c r="E420" s="2">
        <v>38.89</v>
      </c>
      <c r="F420" s="2">
        <v>38.89</v>
      </c>
      <c r="G420" s="3">
        <v>44124800</v>
      </c>
      <c r="H420" s="57">
        <f t="shared" si="6"/>
        <v>-2.8392274701487672E-2</v>
      </c>
      <c r="I420" s="76">
        <f>IFERROR(_xlfn.XLOOKUP(A420,' Data ORCL'!$A$2:$A$1260,' Data ORCL'!$H$2:$H$1260),"")</f>
        <v>-5.2590810269976633E-3</v>
      </c>
    </row>
    <row r="421" spans="1:9" ht="18" x14ac:dyDescent="0.2">
      <c r="A421" s="1">
        <v>45569</v>
      </c>
      <c r="B421" s="2">
        <v>39.65</v>
      </c>
      <c r="C421" s="2">
        <v>40.29</v>
      </c>
      <c r="D421" s="2">
        <v>39.4</v>
      </c>
      <c r="E421" s="2">
        <v>40.01</v>
      </c>
      <c r="F421" s="2">
        <v>40.01</v>
      </c>
      <c r="G421" s="3">
        <v>62532500</v>
      </c>
      <c r="H421" s="57">
        <f t="shared" si="6"/>
        <v>1.9432788171981324E-2</v>
      </c>
      <c r="I421" s="76">
        <f>IFERROR(_xlfn.XLOOKUP(A421,' Data ORCL'!$A$2:$A$1260,' Data ORCL'!$H$2:$H$1260),"")</f>
        <v>2.3703651931166143E-2</v>
      </c>
    </row>
    <row r="422" spans="1:9" ht="18" x14ac:dyDescent="0.2">
      <c r="A422" s="1">
        <v>45568</v>
      </c>
      <c r="B422" s="2">
        <v>37.450000000000003</v>
      </c>
      <c r="C422" s="2">
        <v>39.29</v>
      </c>
      <c r="D422" s="2">
        <v>37.369999999999997</v>
      </c>
      <c r="E422" s="2">
        <v>39.24</v>
      </c>
      <c r="F422" s="2">
        <v>39.24</v>
      </c>
      <c r="G422" s="3">
        <v>57196400</v>
      </c>
      <c r="H422" s="57">
        <f t="shared" si="6"/>
        <v>4.5622403949341632E-2</v>
      </c>
      <c r="I422" s="76">
        <f>IFERROR(_xlfn.XLOOKUP(A422,' Data ORCL'!$A$2:$A$1260,' Data ORCL'!$H$2:$H$1260),"")</f>
        <v>-5.0531293787644694E-3</v>
      </c>
    </row>
    <row r="423" spans="1:9" ht="18" x14ac:dyDescent="0.2">
      <c r="A423" s="1">
        <v>45567</v>
      </c>
      <c r="B423" s="2">
        <v>36.299999999999997</v>
      </c>
      <c r="C423" s="2">
        <v>37.68</v>
      </c>
      <c r="D423" s="2">
        <v>36.15</v>
      </c>
      <c r="E423" s="2">
        <v>37.49</v>
      </c>
      <c r="F423" s="2">
        <v>37.49</v>
      </c>
      <c r="G423" s="3">
        <v>34988900</v>
      </c>
      <c r="H423" s="57">
        <f t="shared" si="6"/>
        <v>2.7858461497303609E-2</v>
      </c>
      <c r="I423" s="76">
        <f>IFERROR(_xlfn.XLOOKUP(A423,' Data ORCL'!$A$2:$A$1260,' Data ORCL'!$H$2:$H$1260),"")</f>
        <v>3.2846744860631615E-3</v>
      </c>
    </row>
    <row r="424" spans="1:9" ht="18" x14ac:dyDescent="0.2">
      <c r="A424" s="1">
        <v>45566</v>
      </c>
      <c r="B424" s="2">
        <v>37.21</v>
      </c>
      <c r="C424" s="2">
        <v>37.56</v>
      </c>
      <c r="D424" s="2">
        <v>36.049999999999997</v>
      </c>
      <c r="E424" s="2">
        <v>36.46</v>
      </c>
      <c r="F424" s="2">
        <v>36.46</v>
      </c>
      <c r="G424" s="3">
        <v>52858000</v>
      </c>
      <c r="H424" s="57">
        <f t="shared" si="6"/>
        <v>-2.0092992028583896E-2</v>
      </c>
      <c r="I424" s="76">
        <f>IFERROR(_xlfn.XLOOKUP(A424,' Data ORCL'!$A$2:$A$1260,' Data ORCL'!$H$2:$H$1260),"")</f>
        <v>-1.9249349830153466E-2</v>
      </c>
    </row>
    <row r="425" spans="1:9" ht="18" x14ac:dyDescent="0.2">
      <c r="A425" s="1">
        <v>45565</v>
      </c>
      <c r="B425" s="2">
        <v>36.58</v>
      </c>
      <c r="C425" s="2">
        <v>37.32</v>
      </c>
      <c r="D425" s="2">
        <v>36.15</v>
      </c>
      <c r="E425" s="2">
        <v>37.200000000000003</v>
      </c>
      <c r="F425" s="2">
        <v>37.200000000000003</v>
      </c>
      <c r="G425" s="3">
        <v>42110200</v>
      </c>
      <c r="H425" s="57">
        <f t="shared" si="6"/>
        <v>9.7245498919947809E-3</v>
      </c>
      <c r="I425" s="76">
        <f>IFERROR(_xlfn.XLOOKUP(A425,' Data ORCL'!$A$2:$A$1260,' Data ORCL'!$H$2:$H$1260),"")</f>
        <v>9.7895739927918481E-3</v>
      </c>
    </row>
    <row r="426" spans="1:9" ht="18" x14ac:dyDescent="0.2">
      <c r="A426" s="1">
        <v>45562</v>
      </c>
      <c r="B426" s="2">
        <v>36.909999999999997</v>
      </c>
      <c r="C426" s="2">
        <v>37.47</v>
      </c>
      <c r="D426" s="2">
        <v>36.590000000000003</v>
      </c>
      <c r="E426" s="2">
        <v>36.840000000000003</v>
      </c>
      <c r="F426" s="2">
        <v>36.840000000000003</v>
      </c>
      <c r="G426" s="3">
        <v>43219100</v>
      </c>
      <c r="H426" s="57">
        <f t="shared" si="6"/>
        <v>-7.0327582262833263E-3</v>
      </c>
      <c r="I426" s="76">
        <f>IFERROR(_xlfn.XLOOKUP(A426,' Data ORCL'!$A$2:$A$1260,' Data ORCL'!$H$2:$H$1260),"")</f>
        <v>3.8095284166676487E-3</v>
      </c>
    </row>
    <row r="427" spans="1:9" ht="18" x14ac:dyDescent="0.2">
      <c r="A427" s="1">
        <v>45561</v>
      </c>
      <c r="B427" s="2">
        <v>37.26</v>
      </c>
      <c r="C427" s="2">
        <v>37.44</v>
      </c>
      <c r="D427" s="2">
        <v>36.6</v>
      </c>
      <c r="E427" s="2">
        <v>37.1</v>
      </c>
      <c r="F427" s="2">
        <v>37.1</v>
      </c>
      <c r="G427" s="3">
        <v>48602000</v>
      </c>
      <c r="H427" s="57">
        <f t="shared" si="6"/>
        <v>-5.3893830461027026E-4</v>
      </c>
      <c r="I427" s="76">
        <f>IFERROR(_xlfn.XLOOKUP(A427,' Data ORCL'!$A$2:$A$1260,' Data ORCL'!$H$2:$H$1260),"")</f>
        <v>1.0903772026465173E-2</v>
      </c>
    </row>
    <row r="428" spans="1:9" ht="18" x14ac:dyDescent="0.2">
      <c r="A428" s="1">
        <v>45560</v>
      </c>
      <c r="B428" s="2">
        <v>36.89</v>
      </c>
      <c r="C428" s="2">
        <v>37.18</v>
      </c>
      <c r="D428" s="2">
        <v>36.380000000000003</v>
      </c>
      <c r="E428" s="2">
        <v>37.119999999999997</v>
      </c>
      <c r="F428" s="2">
        <v>37.119999999999997</v>
      </c>
      <c r="G428" s="3">
        <v>46511700</v>
      </c>
      <c r="H428" s="57">
        <f t="shared" si="6"/>
        <v>5.944356871518377E-3</v>
      </c>
      <c r="I428" s="76">
        <f>IFERROR(_xlfn.XLOOKUP(A428,' Data ORCL'!$A$2:$A$1260,' Data ORCL'!$H$2:$H$1260),"")</f>
        <v>2.8828185696330132E-3</v>
      </c>
    </row>
    <row r="429" spans="1:9" ht="18" x14ac:dyDescent="0.2">
      <c r="A429" s="1">
        <v>45559</v>
      </c>
      <c r="B429" s="2">
        <v>37.97</v>
      </c>
      <c r="C429" s="2">
        <v>37.979999999999997</v>
      </c>
      <c r="D429" s="2">
        <v>36.43</v>
      </c>
      <c r="E429" s="2">
        <v>36.9</v>
      </c>
      <c r="F429" s="2">
        <v>36.9</v>
      </c>
      <c r="G429" s="3">
        <v>79519200</v>
      </c>
      <c r="H429" s="57">
        <f t="shared" si="6"/>
        <v>-2.8057952795157496E-2</v>
      </c>
      <c r="I429" s="76">
        <f>IFERROR(_xlfn.XLOOKUP(A429,' Data ORCL'!$A$2:$A$1260,' Data ORCL'!$H$2:$H$1260),"")</f>
        <v>-9.20951715130473E-4</v>
      </c>
    </row>
    <row r="430" spans="1:9" ht="18" x14ac:dyDescent="0.2">
      <c r="A430" s="1">
        <v>45558</v>
      </c>
      <c r="B430" s="2">
        <v>36.86</v>
      </c>
      <c r="C430" s="2">
        <v>38.19</v>
      </c>
      <c r="D430" s="2">
        <v>36.57</v>
      </c>
      <c r="E430" s="2">
        <v>37.950000000000003</v>
      </c>
      <c r="F430" s="2">
        <v>37.950000000000003</v>
      </c>
      <c r="G430" s="3">
        <v>79460700</v>
      </c>
      <c r="H430" s="57">
        <f t="shared" si="6"/>
        <v>1.9960742562538152E-2</v>
      </c>
      <c r="I430" s="76">
        <f>IFERROR(_xlfn.XLOOKUP(A430,' Data ORCL'!$A$2:$A$1260,' Data ORCL'!$H$2:$H$1260),"")</f>
        <v>-1.2259614985079338E-2</v>
      </c>
    </row>
    <row r="431" spans="1:9" ht="18" x14ac:dyDescent="0.2">
      <c r="A431" s="1">
        <v>45555</v>
      </c>
      <c r="B431" s="2">
        <v>36.01</v>
      </c>
      <c r="C431" s="2">
        <v>37.29</v>
      </c>
      <c r="D431" s="2">
        <v>35.71</v>
      </c>
      <c r="E431" s="2">
        <v>37.200000000000003</v>
      </c>
      <c r="F431" s="2">
        <v>37.200000000000003</v>
      </c>
      <c r="G431" s="3">
        <v>450290500</v>
      </c>
      <c r="H431" s="57">
        <f t="shared" si="6"/>
        <v>9.9960308221270361E-3</v>
      </c>
      <c r="I431" s="76">
        <f>IFERROR(_xlfn.XLOOKUP(A431,' Data ORCL'!$A$2:$A$1260,' Data ORCL'!$H$2:$H$1260),"")</f>
        <v>2.4277749239481365E-3</v>
      </c>
    </row>
    <row r="432" spans="1:9" ht="18" x14ac:dyDescent="0.2">
      <c r="A432" s="1">
        <v>45554</v>
      </c>
      <c r="B432" s="2">
        <v>37</v>
      </c>
      <c r="C432" s="2">
        <v>37.35</v>
      </c>
      <c r="D432" s="2">
        <v>36.200000000000003</v>
      </c>
      <c r="E432" s="2">
        <v>36.83</v>
      </c>
      <c r="F432" s="2">
        <v>36.83</v>
      </c>
      <c r="G432" s="3">
        <v>59882000</v>
      </c>
      <c r="H432" s="57">
        <f t="shared" si="6"/>
        <v>1.2293557366997549E-2</v>
      </c>
      <c r="I432" s="76">
        <f>IFERROR(_xlfn.XLOOKUP(A432,' Data ORCL'!$A$2:$A$1260,' Data ORCL'!$H$2:$H$1260),"")</f>
        <v>1.8460553074194447E-2</v>
      </c>
    </row>
    <row r="433" spans="1:9" ht="18" x14ac:dyDescent="0.2">
      <c r="A433" s="1">
        <v>45553</v>
      </c>
      <c r="B433" s="2">
        <v>35.9</v>
      </c>
      <c r="C433" s="2">
        <v>37.11</v>
      </c>
      <c r="D433" s="2">
        <v>35.869999999999997</v>
      </c>
      <c r="E433" s="2">
        <v>36.380000000000003</v>
      </c>
      <c r="F433" s="2">
        <v>36.380000000000003</v>
      </c>
      <c r="G433" s="3">
        <v>66279800</v>
      </c>
      <c r="H433" s="57">
        <f t="shared" si="6"/>
        <v>-1.9222853646909215E-3</v>
      </c>
      <c r="I433" s="76">
        <f>IFERROR(_xlfn.XLOOKUP(A433,' Data ORCL'!$A$2:$A$1260,' Data ORCL'!$H$2:$H$1260),"")</f>
        <v>-1.7731069759170267E-2</v>
      </c>
    </row>
    <row r="434" spans="1:9" ht="18" x14ac:dyDescent="0.2">
      <c r="A434" s="1">
        <v>45552</v>
      </c>
      <c r="B434" s="2">
        <v>37</v>
      </c>
      <c r="C434" s="2">
        <v>37.049999999999997</v>
      </c>
      <c r="D434" s="2">
        <v>35.869999999999997</v>
      </c>
      <c r="E434" s="2">
        <v>36.450000000000003</v>
      </c>
      <c r="F434" s="2">
        <v>36.450000000000003</v>
      </c>
      <c r="G434" s="3">
        <v>64461800</v>
      </c>
      <c r="H434" s="57">
        <f t="shared" si="6"/>
        <v>3.8482730284227582E-3</v>
      </c>
      <c r="I434" s="76">
        <f>IFERROR(_xlfn.XLOOKUP(A434,' Data ORCL'!$A$2:$A$1260,' Data ORCL'!$H$2:$H$1260),"")</f>
        <v>-1.6943936978660225E-2</v>
      </c>
    </row>
    <row r="435" spans="1:9" ht="18" x14ac:dyDescent="0.2">
      <c r="A435" s="1">
        <v>45551</v>
      </c>
      <c r="B435" s="2">
        <v>35.78</v>
      </c>
      <c r="C435" s="2">
        <v>36.92</v>
      </c>
      <c r="D435" s="2">
        <v>35.56</v>
      </c>
      <c r="E435" s="2">
        <v>36.31</v>
      </c>
      <c r="F435" s="2">
        <v>36.31</v>
      </c>
      <c r="G435" s="3">
        <v>74767300</v>
      </c>
      <c r="H435" s="57">
        <f t="shared" si="6"/>
        <v>2.0028485904143141E-2</v>
      </c>
      <c r="I435" s="76">
        <f>IFERROR(_xlfn.XLOOKUP(A435,' Data ORCL'!$A$2:$A$1260,' Data ORCL'!$H$2:$H$1260),"")</f>
        <v>4.9956763664596664E-2</v>
      </c>
    </row>
    <row r="436" spans="1:9" ht="18" x14ac:dyDescent="0.2">
      <c r="A436" s="1">
        <v>45548</v>
      </c>
      <c r="B436" s="2">
        <v>34.97</v>
      </c>
      <c r="C436" s="2">
        <v>36.01</v>
      </c>
      <c r="D436" s="2">
        <v>34.89</v>
      </c>
      <c r="E436" s="2">
        <v>35.590000000000003</v>
      </c>
      <c r="F436" s="2">
        <v>35.590000000000003</v>
      </c>
      <c r="G436" s="3">
        <v>49727200</v>
      </c>
      <c r="H436" s="57">
        <f t="shared" si="6"/>
        <v>1.9291378405156885E-2</v>
      </c>
      <c r="I436" s="76">
        <f>IFERROR(_xlfn.XLOOKUP(A436,' Data ORCL'!$A$2:$A$1260,' Data ORCL'!$H$2:$H$1260),"")</f>
        <v>4.0307398066451458E-3</v>
      </c>
    </row>
    <row r="437" spans="1:9" ht="18" x14ac:dyDescent="0.2">
      <c r="A437" s="1">
        <v>45547</v>
      </c>
      <c r="B437" s="2">
        <v>34.86</v>
      </c>
      <c r="C437" s="2">
        <v>35.4</v>
      </c>
      <c r="D437" s="2">
        <v>34.53</v>
      </c>
      <c r="E437" s="2">
        <v>34.909999999999997</v>
      </c>
      <c r="F437" s="2">
        <v>34.909999999999997</v>
      </c>
      <c r="G437" s="3">
        <v>54291900</v>
      </c>
      <c r="H437" s="57">
        <f t="shared" si="6"/>
        <v>1.7201839104115414E-3</v>
      </c>
      <c r="I437" s="76">
        <f>IFERROR(_xlfn.XLOOKUP(A437,' Data ORCL'!$A$2:$A$1260,' Data ORCL'!$H$2:$H$1260),"")</f>
        <v>2.6409028624355606E-2</v>
      </c>
    </row>
    <row r="438" spans="1:9" ht="18" x14ac:dyDescent="0.2">
      <c r="A438" s="1">
        <v>45546</v>
      </c>
      <c r="B438" s="2">
        <v>34.01</v>
      </c>
      <c r="C438" s="2">
        <v>34.869999999999997</v>
      </c>
      <c r="D438" s="2">
        <v>33.619999999999997</v>
      </c>
      <c r="E438" s="2">
        <v>34.85</v>
      </c>
      <c r="F438" s="2">
        <v>34.85</v>
      </c>
      <c r="G438" s="3">
        <v>68302300</v>
      </c>
      <c r="H438" s="57">
        <f t="shared" si="6"/>
        <v>2.5858368093417562E-3</v>
      </c>
      <c r="I438" s="76">
        <f>IFERROR(_xlfn.XLOOKUP(A438,' Data ORCL'!$A$2:$A$1260,' Data ORCL'!$H$2:$H$1260),"")</f>
        <v>8.1978338091245086E-3</v>
      </c>
    </row>
    <row r="439" spans="1:9" ht="18" x14ac:dyDescent="0.2">
      <c r="A439" s="1">
        <v>45545</v>
      </c>
      <c r="B439" s="2">
        <v>34.81</v>
      </c>
      <c r="C439" s="2">
        <v>35.200000000000003</v>
      </c>
      <c r="D439" s="2">
        <v>33.71</v>
      </c>
      <c r="E439" s="2">
        <v>34.76</v>
      </c>
      <c r="F439" s="2">
        <v>34.76</v>
      </c>
      <c r="G439" s="3">
        <v>91721000</v>
      </c>
      <c r="H439" s="57">
        <f t="shared" si="6"/>
        <v>4.6136183335127147E-3</v>
      </c>
      <c r="I439" s="76">
        <f>IFERROR(_xlfn.XLOOKUP(A439,' Data ORCL'!$A$2:$A$1260,' Data ORCL'!$H$2:$H$1260),"")</f>
        <v>0.1082901165143956</v>
      </c>
    </row>
    <row r="440" spans="1:9" ht="18" x14ac:dyDescent="0.2">
      <c r="A440" s="1">
        <v>45544</v>
      </c>
      <c r="B440" s="2">
        <v>32.700000000000003</v>
      </c>
      <c r="C440" s="2">
        <v>34.700000000000003</v>
      </c>
      <c r="D440" s="2">
        <v>32.47</v>
      </c>
      <c r="E440" s="2">
        <v>34.6</v>
      </c>
      <c r="F440" s="2">
        <v>34.6</v>
      </c>
      <c r="G440" s="3">
        <v>140582500</v>
      </c>
      <c r="H440" s="57">
        <f t="shared" si="6"/>
        <v>0.13171636036318898</v>
      </c>
      <c r="I440" s="76">
        <f>IFERROR(_xlfn.XLOOKUP(A440,' Data ORCL'!$A$2:$A$1260,' Data ORCL'!$H$2:$H$1260),"")</f>
        <v>-1.3593846354017978E-2</v>
      </c>
    </row>
    <row r="441" spans="1:9" ht="18" x14ac:dyDescent="0.2">
      <c r="A441" s="1">
        <v>45541</v>
      </c>
      <c r="B441" s="2">
        <v>30.6</v>
      </c>
      <c r="C441" s="2">
        <v>31.04</v>
      </c>
      <c r="D441" s="2">
        <v>29.5</v>
      </c>
      <c r="E441" s="2">
        <v>30.33</v>
      </c>
      <c r="F441" s="2">
        <v>30.33</v>
      </c>
      <c r="G441" s="3">
        <v>50946800</v>
      </c>
      <c r="H441" s="57">
        <f t="shared" si="6"/>
        <v>5.6207785607343651E-3</v>
      </c>
      <c r="I441" s="76">
        <f>IFERROR(_xlfn.XLOOKUP(A441,' Data ORCL'!$A$2:$A$1260,' Data ORCL'!$H$2:$H$1260),"")</f>
        <v>-5.6576224244474652E-3</v>
      </c>
    </row>
    <row r="442" spans="1:9" ht="18" x14ac:dyDescent="0.2">
      <c r="A442" s="1">
        <v>45540</v>
      </c>
      <c r="B442" s="2">
        <v>30.24</v>
      </c>
      <c r="C442" s="2">
        <v>30.74</v>
      </c>
      <c r="D442" s="2">
        <v>30.01</v>
      </c>
      <c r="E442" s="2">
        <v>30.16</v>
      </c>
      <c r="F442" s="2">
        <v>30.16</v>
      </c>
      <c r="G442" s="3">
        <v>24012300</v>
      </c>
      <c r="H442" s="57">
        <f t="shared" si="6"/>
        <v>-1.4156615023056703E-2</v>
      </c>
      <c r="I442" s="76">
        <f>IFERROR(_xlfn.XLOOKUP(A442,' Data ORCL'!$A$2:$A$1260,' Data ORCL'!$H$2:$H$1260),"")</f>
        <v>1.3154774034116332E-2</v>
      </c>
    </row>
    <row r="443" spans="1:9" ht="18" x14ac:dyDescent="0.2">
      <c r="A443" s="1">
        <v>45539</v>
      </c>
      <c r="B443" s="2">
        <v>30</v>
      </c>
      <c r="C443" s="2">
        <v>30.85</v>
      </c>
      <c r="D443" s="2">
        <v>29.31</v>
      </c>
      <c r="E443" s="2">
        <v>30.59</v>
      </c>
      <c r="F443" s="2">
        <v>30.59</v>
      </c>
      <c r="G443" s="3">
        <v>33419500</v>
      </c>
      <c r="H443" s="57">
        <f t="shared" si="6"/>
        <v>2.6186594342336778E-3</v>
      </c>
      <c r="I443" s="76">
        <f>IFERROR(_xlfn.XLOOKUP(A443,' Data ORCL'!$A$2:$A$1260,' Data ORCL'!$H$2:$H$1260),"")</f>
        <v>8.9399875868396272E-3</v>
      </c>
    </row>
    <row r="444" spans="1:9" ht="18" x14ac:dyDescent="0.2">
      <c r="A444" s="1">
        <v>45538</v>
      </c>
      <c r="B444" s="2">
        <v>31.35</v>
      </c>
      <c r="C444" s="2">
        <v>31.59</v>
      </c>
      <c r="D444" s="2">
        <v>30.17</v>
      </c>
      <c r="E444" s="2">
        <v>30.51</v>
      </c>
      <c r="F444" s="2">
        <v>30.51</v>
      </c>
      <c r="G444" s="3">
        <v>34531600</v>
      </c>
      <c r="H444" s="57">
        <f t="shared" si="6"/>
        <v>-3.1297924820624198E-2</v>
      </c>
      <c r="I444" s="76">
        <f>IFERROR(_xlfn.XLOOKUP(A444,' Data ORCL'!$A$2:$A$1260,' Data ORCL'!$H$2:$H$1260),"")</f>
        <v>-1.2767674345904242E-2</v>
      </c>
    </row>
    <row r="445" spans="1:9" ht="18" x14ac:dyDescent="0.2">
      <c r="A445" s="1">
        <v>45534</v>
      </c>
      <c r="B445" s="2">
        <v>31.05</v>
      </c>
      <c r="C445" s="2">
        <v>31.5</v>
      </c>
      <c r="D445" s="2">
        <v>30.7</v>
      </c>
      <c r="E445" s="2">
        <v>31.48</v>
      </c>
      <c r="F445" s="2">
        <v>31.48</v>
      </c>
      <c r="G445" s="3">
        <v>42388000</v>
      </c>
      <c r="H445" s="57">
        <f t="shared" si="6"/>
        <v>1.536521906405614E-2</v>
      </c>
      <c r="I445" s="76">
        <f>IFERROR(_xlfn.XLOOKUP(A445,' Data ORCL'!$A$2:$A$1260,' Data ORCL'!$H$2:$H$1260),"")</f>
        <v>1.3278865798230882E-2</v>
      </c>
    </row>
    <row r="446" spans="1:9" ht="18" x14ac:dyDescent="0.2">
      <c r="A446" s="1">
        <v>45533</v>
      </c>
      <c r="B446" s="2">
        <v>30.65</v>
      </c>
      <c r="C446" s="2">
        <v>31.82</v>
      </c>
      <c r="D446" s="2">
        <v>30.48</v>
      </c>
      <c r="E446" s="2">
        <v>31</v>
      </c>
      <c r="F446" s="2">
        <v>31</v>
      </c>
      <c r="G446" s="3">
        <v>39733000</v>
      </c>
      <c r="H446" s="57">
        <f t="shared" si="6"/>
        <v>2.0861251957717021E-2</v>
      </c>
      <c r="I446" s="76">
        <f>IFERROR(_xlfn.XLOOKUP(A446,' Data ORCL'!$A$2:$A$1260,' Data ORCL'!$H$2:$H$1260),"")</f>
        <v>1.1165093213941678E-2</v>
      </c>
    </row>
    <row r="447" spans="1:9" ht="18" x14ac:dyDescent="0.2">
      <c r="A447" s="1">
        <v>45532</v>
      </c>
      <c r="B447" s="2">
        <v>30.62</v>
      </c>
      <c r="C447" s="2">
        <v>30.8</v>
      </c>
      <c r="D447" s="2">
        <v>29.75</v>
      </c>
      <c r="E447" s="2">
        <v>30.36</v>
      </c>
      <c r="F447" s="2">
        <v>30.36</v>
      </c>
      <c r="G447" s="3">
        <v>33961400</v>
      </c>
      <c r="H447" s="57">
        <f t="shared" si="6"/>
        <v>-1.5686596167699619E-2</v>
      </c>
      <c r="I447" s="76">
        <f>IFERROR(_xlfn.XLOOKUP(A447,' Data ORCL'!$A$2:$A$1260,' Data ORCL'!$H$2:$H$1260),"")</f>
        <v>-4.3486340871331025E-3</v>
      </c>
    </row>
    <row r="448" spans="1:9" ht="18" x14ac:dyDescent="0.2">
      <c r="A448" s="1">
        <v>45531</v>
      </c>
      <c r="B448" s="2">
        <v>30.55</v>
      </c>
      <c r="C448" s="2">
        <v>31.12</v>
      </c>
      <c r="D448" s="2">
        <v>30.38</v>
      </c>
      <c r="E448" s="2">
        <v>30.84</v>
      </c>
      <c r="F448" s="2">
        <v>30.84</v>
      </c>
      <c r="G448" s="3">
        <v>23541300</v>
      </c>
      <c r="H448" s="57">
        <f t="shared" si="6"/>
        <v>-3.2420165626815032E-4</v>
      </c>
      <c r="I448" s="76">
        <f>IFERROR(_xlfn.XLOOKUP(A448,' Data ORCL'!$A$2:$A$1260,' Data ORCL'!$H$2:$H$1260),"")</f>
        <v>-3.0841557711890873E-3</v>
      </c>
    </row>
    <row r="449" spans="1:9" ht="18" x14ac:dyDescent="0.2">
      <c r="A449" s="1">
        <v>45530</v>
      </c>
      <c r="B449" s="2">
        <v>31.43</v>
      </c>
      <c r="C449" s="2">
        <v>31.74</v>
      </c>
      <c r="D449" s="2">
        <v>30.79</v>
      </c>
      <c r="E449" s="2">
        <v>30.85</v>
      </c>
      <c r="F449" s="2">
        <v>30.85</v>
      </c>
      <c r="G449" s="3">
        <v>35283600</v>
      </c>
      <c r="H449" s="57">
        <f t="shared" si="6"/>
        <v>-2.9700410757173123E-2</v>
      </c>
      <c r="I449" s="76">
        <f>IFERROR(_xlfn.XLOOKUP(A449,' Data ORCL'!$A$2:$A$1260,' Data ORCL'!$H$2:$H$1260),"")</f>
        <v>-2.0508320379253233E-3</v>
      </c>
    </row>
    <row r="450" spans="1:9" ht="18" x14ac:dyDescent="0.2">
      <c r="A450" s="1">
        <v>45527</v>
      </c>
      <c r="B450" s="2">
        <v>31.99</v>
      </c>
      <c r="C450" s="2">
        <v>32.549999999999997</v>
      </c>
      <c r="D450" s="2">
        <v>31.62</v>
      </c>
      <c r="E450" s="2">
        <v>31.78</v>
      </c>
      <c r="F450" s="2">
        <v>31.78</v>
      </c>
      <c r="G450" s="3">
        <v>34121200</v>
      </c>
      <c r="H450" s="57">
        <f t="shared" si="6"/>
        <v>-4.3956114730381093E-3</v>
      </c>
      <c r="I450" s="76">
        <f>IFERROR(_xlfn.XLOOKUP(A450,' Data ORCL'!$A$2:$A$1260,' Data ORCL'!$H$2:$H$1260),"")</f>
        <v>8.0073889738893969E-3</v>
      </c>
    </row>
    <row r="451" spans="1:9" ht="18" x14ac:dyDescent="0.2">
      <c r="A451" s="1">
        <v>45526</v>
      </c>
      <c r="B451" s="2">
        <v>32.549999999999997</v>
      </c>
      <c r="C451" s="2">
        <v>33.130000000000003</v>
      </c>
      <c r="D451" s="2">
        <v>31.85</v>
      </c>
      <c r="E451" s="2">
        <v>31.92</v>
      </c>
      <c r="F451" s="2">
        <v>31.92</v>
      </c>
      <c r="G451" s="3">
        <v>43522200</v>
      </c>
      <c r="H451" s="57">
        <f t="shared" ref="H451:H514" si="7">LN(F451/F452)</f>
        <v>-1.9237329209283616E-2</v>
      </c>
      <c r="I451" s="76">
        <f>IFERROR(_xlfn.XLOOKUP(A451,' Data ORCL'!$A$2:$A$1260,' Data ORCL'!$H$2:$H$1260),"")</f>
        <v>-1.5225004967398518E-2</v>
      </c>
    </row>
    <row r="452" spans="1:9" ht="18" x14ac:dyDescent="0.2">
      <c r="A452" s="1">
        <v>45525</v>
      </c>
      <c r="B452" s="2">
        <v>32.32</v>
      </c>
      <c r="C452" s="2">
        <v>32.67</v>
      </c>
      <c r="D452" s="2">
        <v>31.97</v>
      </c>
      <c r="E452" s="2">
        <v>32.54</v>
      </c>
      <c r="F452" s="2">
        <v>32.54</v>
      </c>
      <c r="G452" s="3">
        <v>38147600</v>
      </c>
      <c r="H452" s="57">
        <f t="shared" si="7"/>
        <v>6.7838681379971712E-3</v>
      </c>
      <c r="I452" s="76">
        <f>IFERROR(_xlfn.XLOOKUP(A452,' Data ORCL'!$A$2:$A$1260,' Data ORCL'!$H$2:$H$1260),"")</f>
        <v>7.3639645961409515E-3</v>
      </c>
    </row>
    <row r="453" spans="1:9" ht="18" x14ac:dyDescent="0.2">
      <c r="A453" s="1">
        <v>45524</v>
      </c>
      <c r="B453" s="2">
        <v>32.5</v>
      </c>
      <c r="C453" s="2">
        <v>32.72</v>
      </c>
      <c r="D453" s="2">
        <v>31.63</v>
      </c>
      <c r="E453" s="2">
        <v>32.32</v>
      </c>
      <c r="F453" s="2">
        <v>32.32</v>
      </c>
      <c r="G453" s="3">
        <v>40783000</v>
      </c>
      <c r="H453" s="57">
        <f t="shared" si="7"/>
        <v>-5.5538556827971243E-3</v>
      </c>
      <c r="I453" s="76">
        <f>IFERROR(_xlfn.XLOOKUP(A453,' Data ORCL'!$A$2:$A$1260,' Data ORCL'!$H$2:$H$1260),"")</f>
        <v>9.0418523165778433E-3</v>
      </c>
    </row>
    <row r="454" spans="1:9" ht="18" x14ac:dyDescent="0.2">
      <c r="A454" s="1">
        <v>45523</v>
      </c>
      <c r="B454" s="2">
        <v>32.42</v>
      </c>
      <c r="C454" s="2">
        <v>32.590000000000003</v>
      </c>
      <c r="D454" s="2">
        <v>31.81</v>
      </c>
      <c r="E454" s="2">
        <v>32.5</v>
      </c>
      <c r="F454" s="2">
        <v>32.5</v>
      </c>
      <c r="G454" s="3">
        <v>52353600</v>
      </c>
      <c r="H454" s="57">
        <f t="shared" si="7"/>
        <v>1.3007306337378045E-2</v>
      </c>
      <c r="I454" s="76">
        <f>IFERROR(_xlfn.XLOOKUP(A454,' Data ORCL'!$A$2:$A$1260,' Data ORCL'!$H$2:$H$1260),"")</f>
        <v>3.2544407422388758E-3</v>
      </c>
    </row>
    <row r="455" spans="1:9" ht="18" x14ac:dyDescent="0.2">
      <c r="A455" s="1">
        <v>45520</v>
      </c>
      <c r="B455" s="2">
        <v>31.04</v>
      </c>
      <c r="C455" s="2">
        <v>32.75</v>
      </c>
      <c r="D455" s="2">
        <v>30.98</v>
      </c>
      <c r="E455" s="2">
        <v>32.08</v>
      </c>
      <c r="F455" s="2">
        <v>32.08</v>
      </c>
      <c r="G455" s="3">
        <v>64870600</v>
      </c>
      <c r="H455" s="57">
        <f t="shared" si="7"/>
        <v>2.7173867911027633E-2</v>
      </c>
      <c r="I455" s="76">
        <f>IFERROR(_xlfn.XLOOKUP(A455,' Data ORCL'!$A$2:$A$1260,' Data ORCL'!$H$2:$H$1260),"")</f>
        <v>3.9342366003866942E-3</v>
      </c>
    </row>
    <row r="456" spans="1:9" ht="18" x14ac:dyDescent="0.2">
      <c r="A456" s="1">
        <v>45519</v>
      </c>
      <c r="B456" s="2">
        <v>31.31</v>
      </c>
      <c r="C456" s="2">
        <v>31.5</v>
      </c>
      <c r="D456" s="2">
        <v>30.83</v>
      </c>
      <c r="E456" s="2">
        <v>31.22</v>
      </c>
      <c r="F456" s="2">
        <v>31.22</v>
      </c>
      <c r="G456" s="3">
        <v>43407600</v>
      </c>
      <c r="H456" s="57">
        <f t="shared" si="7"/>
        <v>7.0717106021397445E-3</v>
      </c>
      <c r="I456" s="76">
        <f>IFERROR(_xlfn.XLOOKUP(A456,' Data ORCL'!$A$2:$A$1260,' Data ORCL'!$H$2:$H$1260),"")</f>
        <v>9.7160704549322224E-3</v>
      </c>
    </row>
    <row r="457" spans="1:9" ht="18" x14ac:dyDescent="0.2">
      <c r="A457" s="1">
        <v>45518</v>
      </c>
      <c r="B457" s="2">
        <v>30.62</v>
      </c>
      <c r="C457" s="2">
        <v>31.37</v>
      </c>
      <c r="D457" s="2">
        <v>30.33</v>
      </c>
      <c r="E457" s="2">
        <v>31</v>
      </c>
      <c r="F457" s="2">
        <v>31</v>
      </c>
      <c r="G457" s="3">
        <v>49885600</v>
      </c>
      <c r="H457" s="57">
        <f t="shared" si="7"/>
        <v>1.9873597556444533E-2</v>
      </c>
      <c r="I457" s="76">
        <f>IFERROR(_xlfn.XLOOKUP(A457,' Data ORCL'!$A$2:$A$1260,' Data ORCL'!$H$2:$H$1260),"")</f>
        <v>9.9630984900625913E-3</v>
      </c>
    </row>
    <row r="458" spans="1:9" ht="18" x14ac:dyDescent="0.2">
      <c r="A458" s="1">
        <v>45517</v>
      </c>
      <c r="B458" s="2">
        <v>29.79</v>
      </c>
      <c r="C458" s="2">
        <v>30.85</v>
      </c>
      <c r="D458" s="2">
        <v>29.56</v>
      </c>
      <c r="E458" s="2">
        <v>30.39</v>
      </c>
      <c r="F458" s="2">
        <v>30.39</v>
      </c>
      <c r="G458" s="3">
        <v>57294200</v>
      </c>
      <c r="H458" s="57">
        <f t="shared" si="7"/>
        <v>3.3799436182970502E-2</v>
      </c>
      <c r="I458" s="76">
        <f>IFERROR(_xlfn.XLOOKUP(A458,' Data ORCL'!$A$2:$A$1260,' Data ORCL'!$H$2:$H$1260),"")</f>
        <v>1.2595105625637303E-2</v>
      </c>
    </row>
    <row r="459" spans="1:9" ht="18" x14ac:dyDescent="0.2">
      <c r="A459" s="1">
        <v>45516</v>
      </c>
      <c r="B459" s="2">
        <v>30.22</v>
      </c>
      <c r="C459" s="2">
        <v>31.2</v>
      </c>
      <c r="D459" s="2">
        <v>29.27</v>
      </c>
      <c r="E459" s="2">
        <v>29.38</v>
      </c>
      <c r="F459" s="2">
        <v>29.38</v>
      </c>
      <c r="G459" s="3">
        <v>67890300</v>
      </c>
      <c r="H459" s="57">
        <f t="shared" si="7"/>
        <v>-2.121648870654454E-2</v>
      </c>
      <c r="I459" s="76">
        <f>IFERROR(_xlfn.XLOOKUP(A459,' Data ORCL'!$A$2:$A$1260,' Data ORCL'!$H$2:$H$1260),"")</f>
        <v>3.9253465834484203E-3</v>
      </c>
    </row>
    <row r="460" spans="1:9" ht="18" x14ac:dyDescent="0.2">
      <c r="A460" s="1">
        <v>45513</v>
      </c>
      <c r="B460" s="2">
        <v>29.28</v>
      </c>
      <c r="C460" s="2">
        <v>30.36</v>
      </c>
      <c r="D460" s="2">
        <v>29.1</v>
      </c>
      <c r="E460" s="2">
        <v>30.01</v>
      </c>
      <c r="F460" s="2">
        <v>30.01</v>
      </c>
      <c r="G460" s="3">
        <v>88131100</v>
      </c>
      <c r="H460" s="57">
        <f t="shared" si="7"/>
        <v>2.4625970359165032E-2</v>
      </c>
      <c r="I460" s="76">
        <f>IFERROR(_xlfn.XLOOKUP(A460,' Data ORCL'!$A$2:$A$1260,' Data ORCL'!$H$2:$H$1260),"")</f>
        <v>2.3723313098275748E-2</v>
      </c>
    </row>
    <row r="461" spans="1:9" ht="18" x14ac:dyDescent="0.2">
      <c r="A461" s="1">
        <v>45512</v>
      </c>
      <c r="B461" s="2">
        <v>27.04</v>
      </c>
      <c r="C461" s="2">
        <v>29.38</v>
      </c>
      <c r="D461" s="2">
        <v>26.69</v>
      </c>
      <c r="E461" s="2">
        <v>29.28</v>
      </c>
      <c r="F461" s="2">
        <v>29.28</v>
      </c>
      <c r="G461" s="3">
        <v>96892900</v>
      </c>
      <c r="H461" s="57">
        <f t="shared" si="7"/>
        <v>0.10657558263599434</v>
      </c>
      <c r="I461" s="76">
        <f>IFERROR(_xlfn.XLOOKUP(A461,' Data ORCL'!$A$2:$A$1260,' Data ORCL'!$H$2:$H$1260),"")</f>
        <v>2.4057104231389747E-2</v>
      </c>
    </row>
    <row r="462" spans="1:9" ht="18" x14ac:dyDescent="0.2">
      <c r="A462" s="1">
        <v>45511</v>
      </c>
      <c r="B462" s="2">
        <v>27.07</v>
      </c>
      <c r="C462" s="2">
        <v>28.36</v>
      </c>
      <c r="D462" s="2">
        <v>26.24</v>
      </c>
      <c r="E462" s="2">
        <v>26.32</v>
      </c>
      <c r="F462" s="2">
        <v>26.32</v>
      </c>
      <c r="G462" s="3">
        <v>75975400</v>
      </c>
      <c r="H462" s="57">
        <f t="shared" si="7"/>
        <v>-1.0206098797812016E-2</v>
      </c>
      <c r="I462" s="76">
        <f>IFERROR(_xlfn.XLOOKUP(A462,' Data ORCL'!$A$2:$A$1260,' Data ORCL'!$H$2:$H$1260),"")</f>
        <v>-1.8196165547040573E-2</v>
      </c>
    </row>
    <row r="463" spans="1:9" ht="18" x14ac:dyDescent="0.2">
      <c r="A463" s="1">
        <v>45510</v>
      </c>
      <c r="B463" s="2">
        <v>27.05</v>
      </c>
      <c r="C463" s="2">
        <v>27.42</v>
      </c>
      <c r="D463" s="2">
        <v>25.57</v>
      </c>
      <c r="E463" s="2">
        <v>26.59</v>
      </c>
      <c r="F463" s="2">
        <v>26.59</v>
      </c>
      <c r="G463" s="3">
        <v>99622700</v>
      </c>
      <c r="H463" s="57">
        <f t="shared" si="7"/>
        <v>9.8738388628148488E-2</v>
      </c>
      <c r="I463" s="76">
        <f>IFERROR(_xlfn.XLOOKUP(A463,' Data ORCL'!$A$2:$A$1260,' Data ORCL'!$H$2:$H$1260),"")</f>
        <v>2.7044241745738992E-3</v>
      </c>
    </row>
    <row r="464" spans="1:9" ht="18" x14ac:dyDescent="0.2">
      <c r="A464" s="1">
        <v>45509</v>
      </c>
      <c r="B464" s="2">
        <v>21.74</v>
      </c>
      <c r="C464" s="2">
        <v>24.42</v>
      </c>
      <c r="D464" s="2">
        <v>21.23</v>
      </c>
      <c r="E464" s="2">
        <v>24.09</v>
      </c>
      <c r="F464" s="2">
        <v>24.09</v>
      </c>
      <c r="G464" s="3">
        <v>88023500</v>
      </c>
      <c r="H464" s="57">
        <f t="shared" si="7"/>
        <v>-2.6624550337561802E-2</v>
      </c>
      <c r="I464" s="76">
        <f>IFERROR(_xlfn.XLOOKUP(A464,' Data ORCL'!$A$2:$A$1260,' Data ORCL'!$H$2:$H$1260),"")</f>
        <v>-4.1500378463795291E-2</v>
      </c>
    </row>
    <row r="465" spans="1:9" ht="18" x14ac:dyDescent="0.2">
      <c r="A465" s="1">
        <v>45506</v>
      </c>
      <c r="B465" s="2">
        <v>24.75</v>
      </c>
      <c r="C465" s="2">
        <v>24.87</v>
      </c>
      <c r="D465" s="2">
        <v>23.75</v>
      </c>
      <c r="E465" s="2">
        <v>24.74</v>
      </c>
      <c r="F465" s="2">
        <v>24.74</v>
      </c>
      <c r="G465" s="3">
        <v>56092600</v>
      </c>
      <c r="H465" s="57">
        <f t="shared" si="7"/>
        <v>-5.2747370094110339E-2</v>
      </c>
      <c r="I465" s="76">
        <f>IFERROR(_xlfn.XLOOKUP(A465,' Data ORCL'!$A$2:$A$1260,' Data ORCL'!$H$2:$H$1260),"")</f>
        <v>-3.1218451546335197E-2</v>
      </c>
    </row>
    <row r="466" spans="1:9" ht="18" x14ac:dyDescent="0.2">
      <c r="A466" s="1">
        <v>45505</v>
      </c>
      <c r="B466" s="2">
        <v>27.02</v>
      </c>
      <c r="C466" s="2">
        <v>27.53</v>
      </c>
      <c r="D466" s="2">
        <v>25.83</v>
      </c>
      <c r="E466" s="2">
        <v>26.08</v>
      </c>
      <c r="F466" s="2">
        <v>26.08</v>
      </c>
      <c r="G466" s="3">
        <v>31189600</v>
      </c>
      <c r="H466" s="57">
        <f t="shared" si="7"/>
        <v>-3.0585733222321162E-2</v>
      </c>
      <c r="I466" s="76">
        <f>IFERROR(_xlfn.XLOOKUP(A466,' Data ORCL'!$A$2:$A$1260,' Data ORCL'!$H$2:$H$1260),"")</f>
        <v>-1.4046930730417889E-2</v>
      </c>
    </row>
    <row r="467" spans="1:9" ht="18" x14ac:dyDescent="0.2">
      <c r="A467" s="1">
        <v>45504</v>
      </c>
      <c r="B467" s="2">
        <v>27.02</v>
      </c>
      <c r="C467" s="2">
        <v>27.39</v>
      </c>
      <c r="D467" s="2">
        <v>26.88</v>
      </c>
      <c r="E467" s="2">
        <v>26.89</v>
      </c>
      <c r="F467" s="2">
        <v>26.89</v>
      </c>
      <c r="G467" s="3">
        <v>29111600</v>
      </c>
      <c r="H467" s="57">
        <f t="shared" si="7"/>
        <v>1.9527469915578025E-2</v>
      </c>
      <c r="I467" s="76">
        <f>IFERROR(_xlfn.XLOOKUP(A467,' Data ORCL'!$A$2:$A$1260,' Data ORCL'!$H$2:$H$1260),"")</f>
        <v>2.754301598077075E-2</v>
      </c>
    </row>
    <row r="468" spans="1:9" ht="18" x14ac:dyDescent="0.2">
      <c r="A468" s="1">
        <v>45503</v>
      </c>
      <c r="B468" s="2">
        <v>27.25</v>
      </c>
      <c r="C468" s="2">
        <v>27.44</v>
      </c>
      <c r="D468" s="2">
        <v>25.89</v>
      </c>
      <c r="E468" s="2">
        <v>26.37</v>
      </c>
      <c r="F468" s="2">
        <v>26.37</v>
      </c>
      <c r="G468" s="3">
        <v>31819900</v>
      </c>
      <c r="H468" s="57">
        <f t="shared" si="7"/>
        <v>-2.6568447678878813E-2</v>
      </c>
      <c r="I468" s="76">
        <f>IFERROR(_xlfn.XLOOKUP(A468,' Data ORCL'!$A$2:$A$1260,' Data ORCL'!$H$2:$H$1260),"")</f>
        <v>-1.9330019752605419E-2</v>
      </c>
    </row>
    <row r="469" spans="1:9" ht="18" x14ac:dyDescent="0.2">
      <c r="A469" s="1">
        <v>45502</v>
      </c>
      <c r="B469" s="2">
        <v>27.56</v>
      </c>
      <c r="C469" s="2">
        <v>27.8</v>
      </c>
      <c r="D469" s="2">
        <v>26.73</v>
      </c>
      <c r="E469" s="2">
        <v>27.08</v>
      </c>
      <c r="F469" s="2">
        <v>27.08</v>
      </c>
      <c r="G469" s="3">
        <v>26038800</v>
      </c>
      <c r="H469" s="57">
        <f t="shared" si="7"/>
        <v>-3.6859606789235019E-3</v>
      </c>
      <c r="I469" s="76">
        <f>IFERROR(_xlfn.XLOOKUP(A469,' Data ORCL'!$A$2:$A$1260,' Data ORCL'!$H$2:$H$1260),"")</f>
        <v>-4.9945017521272035E-3</v>
      </c>
    </row>
    <row r="470" spans="1:9" ht="18" x14ac:dyDescent="0.2">
      <c r="A470" s="1">
        <v>45499</v>
      </c>
      <c r="B470" s="2">
        <v>27</v>
      </c>
      <c r="C470" s="2">
        <v>27.34</v>
      </c>
      <c r="D470" s="2">
        <v>26.77</v>
      </c>
      <c r="E470" s="2">
        <v>27.18</v>
      </c>
      <c r="F470" s="2">
        <v>27.18</v>
      </c>
      <c r="G470" s="3">
        <v>27432200</v>
      </c>
      <c r="H470" s="57">
        <f t="shared" si="7"/>
        <v>2.0443008897156823E-2</v>
      </c>
      <c r="I470" s="76">
        <f>IFERROR(_xlfn.XLOOKUP(A470,' Data ORCL'!$A$2:$A$1260,' Data ORCL'!$H$2:$H$1260),"")</f>
        <v>8.6090079555964927E-3</v>
      </c>
    </row>
    <row r="471" spans="1:9" ht="18" x14ac:dyDescent="0.2">
      <c r="A471" s="1">
        <v>45498</v>
      </c>
      <c r="B471" s="2">
        <v>26.04</v>
      </c>
      <c r="C471" s="2">
        <v>27.29</v>
      </c>
      <c r="D471" s="2">
        <v>25.42</v>
      </c>
      <c r="E471" s="2">
        <v>26.63</v>
      </c>
      <c r="F471" s="2">
        <v>26.63</v>
      </c>
      <c r="G471" s="3">
        <v>45474600</v>
      </c>
      <c r="H471" s="57">
        <f t="shared" si="7"/>
        <v>1.1271840381874916E-3</v>
      </c>
      <c r="I471" s="76">
        <f>IFERROR(_xlfn.XLOOKUP(A471,' Data ORCL'!$A$2:$A$1260,' Data ORCL'!$H$2:$H$1260),"")</f>
        <v>-6.9224814330143807E-3</v>
      </c>
    </row>
    <row r="472" spans="1:9" ht="18" x14ac:dyDescent="0.2">
      <c r="A472" s="1">
        <v>45497</v>
      </c>
      <c r="B472" s="2">
        <v>28.44</v>
      </c>
      <c r="C472" s="2">
        <v>28.68</v>
      </c>
      <c r="D472" s="2">
        <v>26.58</v>
      </c>
      <c r="E472" s="2">
        <v>26.6</v>
      </c>
      <c r="F472" s="2">
        <v>26.6</v>
      </c>
      <c r="G472" s="3">
        <v>49004100</v>
      </c>
      <c r="H472" s="57">
        <f t="shared" si="7"/>
        <v>-7.9811333308783663E-2</v>
      </c>
      <c r="I472" s="76">
        <f>IFERROR(_xlfn.XLOOKUP(A472,' Data ORCL'!$A$2:$A$1260,' Data ORCL'!$H$2:$H$1260),"")</f>
        <v>-3.0785002052104309E-2</v>
      </c>
    </row>
    <row r="473" spans="1:9" ht="18" x14ac:dyDescent="0.2">
      <c r="A473" s="1">
        <v>45496</v>
      </c>
      <c r="B473" s="2">
        <v>28.34</v>
      </c>
      <c r="C473" s="2">
        <v>29.19</v>
      </c>
      <c r="D473" s="2">
        <v>28.31</v>
      </c>
      <c r="E473" s="2">
        <v>28.81</v>
      </c>
      <c r="F473" s="2">
        <v>28.81</v>
      </c>
      <c r="G473" s="3">
        <v>31134300</v>
      </c>
      <c r="H473" s="57">
        <f t="shared" si="7"/>
        <v>1.2222956434730725E-2</v>
      </c>
      <c r="I473" s="76">
        <f>IFERROR(_xlfn.XLOOKUP(A473,' Data ORCL'!$A$2:$A$1260,' Data ORCL'!$H$2:$H$1260),"")</f>
        <v>2.0780902406185194E-2</v>
      </c>
    </row>
    <row r="474" spans="1:9" ht="18" x14ac:dyDescent="0.2">
      <c r="A474" s="1">
        <v>45495</v>
      </c>
      <c r="B474" s="2">
        <v>28.93</v>
      </c>
      <c r="C474" s="2">
        <v>28.97</v>
      </c>
      <c r="D474" s="2">
        <v>27.69</v>
      </c>
      <c r="E474" s="2">
        <v>28.46</v>
      </c>
      <c r="F474" s="2">
        <v>28.46</v>
      </c>
      <c r="G474" s="3">
        <v>38037800</v>
      </c>
      <c r="H474" s="57">
        <f t="shared" si="7"/>
        <v>-4.2075798400149928E-3</v>
      </c>
      <c r="I474" s="76">
        <f>IFERROR(_xlfn.XLOOKUP(A474,' Data ORCL'!$A$2:$A$1260,' Data ORCL'!$H$2:$H$1260),"")</f>
        <v>1.154645976218565E-2</v>
      </c>
    </row>
    <row r="475" spans="1:9" ht="18" x14ac:dyDescent="0.2">
      <c r="A475" s="1">
        <v>45492</v>
      </c>
      <c r="B475" s="2">
        <v>28.31</v>
      </c>
      <c r="C475" s="2">
        <v>29.6</v>
      </c>
      <c r="D475" s="2">
        <v>28.27</v>
      </c>
      <c r="E475" s="2">
        <v>28.58</v>
      </c>
      <c r="F475" s="2">
        <v>28.58</v>
      </c>
      <c r="G475" s="3">
        <v>49581600</v>
      </c>
      <c r="H475" s="57">
        <f t="shared" si="7"/>
        <v>-2.0971695907236478E-3</v>
      </c>
      <c r="I475" s="76">
        <f>IFERROR(_xlfn.XLOOKUP(A475,' Data ORCL'!$A$2:$A$1260,' Data ORCL'!$H$2:$H$1260),"")</f>
        <v>3.8294472013309074E-3</v>
      </c>
    </row>
    <row r="476" spans="1:9" ht="18" x14ac:dyDescent="0.2">
      <c r="A476" s="1">
        <v>45491</v>
      </c>
      <c r="B476" s="2">
        <v>28.42</v>
      </c>
      <c r="C476" s="2">
        <v>29.83</v>
      </c>
      <c r="D476" s="2">
        <v>28.15</v>
      </c>
      <c r="E476" s="2">
        <v>28.64</v>
      </c>
      <c r="F476" s="2">
        <v>28.64</v>
      </c>
      <c r="G476" s="3">
        <v>76485600</v>
      </c>
      <c r="H476" s="57">
        <f t="shared" si="7"/>
        <v>1.4773395667776986E-2</v>
      </c>
      <c r="I476" s="76">
        <f>IFERROR(_xlfn.XLOOKUP(A476,' Data ORCL'!$A$2:$A$1260,' Data ORCL'!$H$2:$H$1260),"")</f>
        <v>-8.8882944577233936E-3</v>
      </c>
    </row>
    <row r="477" spans="1:9" ht="18" x14ac:dyDescent="0.2">
      <c r="A477" s="1">
        <v>45490</v>
      </c>
      <c r="B477" s="2">
        <v>28</v>
      </c>
      <c r="C477" s="2">
        <v>28.87</v>
      </c>
      <c r="D477" s="2">
        <v>27.6</v>
      </c>
      <c r="E477" s="2">
        <v>28.22</v>
      </c>
      <c r="F477" s="2">
        <v>28.22</v>
      </c>
      <c r="G477" s="3">
        <v>45203500</v>
      </c>
      <c r="H477" s="57">
        <f t="shared" si="7"/>
        <v>-1.582033347061057E-2</v>
      </c>
      <c r="I477" s="76">
        <f>IFERROR(_xlfn.XLOOKUP(A477,' Data ORCL'!$A$2:$A$1260,' Data ORCL'!$H$2:$H$1260),"")</f>
        <v>-2.3775372882037703E-2</v>
      </c>
    </row>
    <row r="478" spans="1:9" ht="18" x14ac:dyDescent="0.2">
      <c r="A478" s="1">
        <v>45489</v>
      </c>
      <c r="B478" s="2">
        <v>28.18</v>
      </c>
      <c r="C478" s="2">
        <v>28.84</v>
      </c>
      <c r="D478" s="2">
        <v>27.47</v>
      </c>
      <c r="E478" s="2">
        <v>28.67</v>
      </c>
      <c r="F478" s="2">
        <v>28.67</v>
      </c>
      <c r="G478" s="3">
        <v>59330700</v>
      </c>
      <c r="H478" s="57">
        <f t="shared" si="7"/>
        <v>0</v>
      </c>
      <c r="I478" s="76">
        <f>IFERROR(_xlfn.XLOOKUP(A478,' Data ORCL'!$A$2:$A$1260,' Data ORCL'!$H$2:$H$1260),"")</f>
        <v>-3.208444519120785E-3</v>
      </c>
    </row>
    <row r="479" spans="1:9" ht="18" x14ac:dyDescent="0.2">
      <c r="A479" s="1">
        <v>45488</v>
      </c>
      <c r="B479" s="2">
        <v>28.42</v>
      </c>
      <c r="C479" s="2">
        <v>29.3</v>
      </c>
      <c r="D479" s="2">
        <v>27.9</v>
      </c>
      <c r="E479" s="2">
        <v>28.67</v>
      </c>
      <c r="F479" s="2">
        <v>28.67</v>
      </c>
      <c r="G479" s="3">
        <v>49186300</v>
      </c>
      <c r="H479" s="57">
        <f t="shared" si="7"/>
        <v>2.1149889521487469E-2</v>
      </c>
      <c r="I479" s="76">
        <f>IFERROR(_xlfn.XLOOKUP(A479,' Data ORCL'!$A$2:$A$1260,' Data ORCL'!$H$2:$H$1260),"")</f>
        <v>-1.1817708210202402E-2</v>
      </c>
    </row>
    <row r="480" spans="1:9" ht="18" x14ac:dyDescent="0.2">
      <c r="A480" s="1">
        <v>45485</v>
      </c>
      <c r="B480" s="2">
        <v>27.32</v>
      </c>
      <c r="C480" s="2">
        <v>28.13</v>
      </c>
      <c r="D480" s="2">
        <v>27.28</v>
      </c>
      <c r="E480" s="2">
        <v>28.07</v>
      </c>
      <c r="F480" s="2">
        <v>28.07</v>
      </c>
      <c r="G480" s="3">
        <v>30760300</v>
      </c>
      <c r="H480" s="57">
        <f t="shared" si="7"/>
        <v>1.5437391474321898E-2</v>
      </c>
      <c r="I480" s="76" t="str">
        <f>IFERROR(_xlfn.XLOOKUP(A480,' Data ORCL'!$A$2:$A$1260,' Data ORCL'!$H$2:$H$1260),"")</f>
        <v/>
      </c>
    </row>
    <row r="481" spans="1:9" ht="18" x14ac:dyDescent="0.2">
      <c r="A481" s="1">
        <v>45484</v>
      </c>
      <c r="B481" s="2">
        <v>28.49</v>
      </c>
      <c r="C481" s="2">
        <v>28.59</v>
      </c>
      <c r="D481" s="2">
        <v>26.9</v>
      </c>
      <c r="E481" s="2">
        <v>27.64</v>
      </c>
      <c r="F481" s="2">
        <v>27.64</v>
      </c>
      <c r="G481" s="3">
        <v>61546100</v>
      </c>
      <c r="H481" s="57">
        <f t="shared" si="7"/>
        <v>-2.782912376948548E-2</v>
      </c>
      <c r="I481" s="76" t="str">
        <f>IFERROR(_xlfn.XLOOKUP(A481,' Data ORCL'!$A$2:$A$1260,' Data ORCL'!$H$2:$H$1260),"")</f>
        <v/>
      </c>
    </row>
    <row r="482" spans="1:9" ht="18" x14ac:dyDescent="0.2">
      <c r="A482" s="1">
        <v>45483</v>
      </c>
      <c r="B482" s="2">
        <v>27.5</v>
      </c>
      <c r="C482" s="2">
        <v>28.47</v>
      </c>
      <c r="D482" s="2">
        <v>27.37</v>
      </c>
      <c r="E482" s="2">
        <v>28.42</v>
      </c>
      <c r="F482" s="2">
        <v>28.42</v>
      </c>
      <c r="G482" s="3">
        <v>43231000</v>
      </c>
      <c r="H482" s="57">
        <f t="shared" si="7"/>
        <v>3.6915139393967907E-2</v>
      </c>
      <c r="I482" s="76">
        <f>IFERROR(_xlfn.XLOOKUP(A482,' Data ORCL'!$A$2:$A$1260,' Data ORCL'!$H$2:$H$1260),"")</f>
        <v>9.8971369549270567E-3</v>
      </c>
    </row>
    <row r="483" spans="1:9" ht="18" x14ac:dyDescent="0.2">
      <c r="A483" s="1">
        <v>45482</v>
      </c>
      <c r="B483" s="2">
        <v>27.93</v>
      </c>
      <c r="C483" s="2">
        <v>28.38</v>
      </c>
      <c r="D483" s="2">
        <v>27.23</v>
      </c>
      <c r="E483" s="2">
        <v>27.39</v>
      </c>
      <c r="F483" s="2">
        <v>27.39</v>
      </c>
      <c r="G483" s="3">
        <v>53067100</v>
      </c>
      <c r="H483" s="57">
        <f t="shared" si="7"/>
        <v>-1.1254429918305961E-2</v>
      </c>
      <c r="I483" s="76">
        <f>IFERROR(_xlfn.XLOOKUP(A483,' Data ORCL'!$A$2:$A$1260,' Data ORCL'!$H$2:$H$1260),"")</f>
        <v>-3.0459207484708459E-2</v>
      </c>
    </row>
    <row r="484" spans="1:9" ht="18" x14ac:dyDescent="0.2">
      <c r="A484" s="1">
        <v>45481</v>
      </c>
      <c r="B484" s="2">
        <v>27.93</v>
      </c>
      <c r="C484" s="2">
        <v>27.99</v>
      </c>
      <c r="D484" s="2">
        <v>26.84</v>
      </c>
      <c r="E484" s="2">
        <v>27.7</v>
      </c>
      <c r="F484" s="2">
        <v>27.7</v>
      </c>
      <c r="G484" s="3">
        <v>59611200</v>
      </c>
      <c r="H484" s="57">
        <f t="shared" si="7"/>
        <v>1.7113106507624549E-2</v>
      </c>
      <c r="I484" s="76">
        <f>IFERROR(_xlfn.XLOOKUP(A484,' Data ORCL'!$A$2:$A$1260,' Data ORCL'!$H$2:$H$1260),"")</f>
        <v>1.3389241280060793E-3</v>
      </c>
    </row>
    <row r="485" spans="1:9" ht="18" x14ac:dyDescent="0.2">
      <c r="A485" s="1">
        <v>45478</v>
      </c>
      <c r="B485" s="2">
        <v>26</v>
      </c>
      <c r="C485" s="2">
        <v>27.25</v>
      </c>
      <c r="D485" s="2">
        <v>25.98</v>
      </c>
      <c r="E485" s="2">
        <v>27.23</v>
      </c>
      <c r="F485" s="2">
        <v>27.23</v>
      </c>
      <c r="G485" s="3">
        <v>46703700</v>
      </c>
      <c r="H485" s="57">
        <f t="shared" si="7"/>
        <v>5.2008705731230127E-2</v>
      </c>
      <c r="I485" s="76">
        <f>IFERROR(_xlfn.XLOOKUP(A485,' Data ORCL'!$A$2:$A$1260,' Data ORCL'!$H$2:$H$1260),"")</f>
        <v>3.1075665943135294E-3</v>
      </c>
    </row>
    <row r="486" spans="1:9" ht="18" x14ac:dyDescent="0.2">
      <c r="A486" s="1">
        <v>45476</v>
      </c>
      <c r="B486" s="2">
        <v>25.96</v>
      </c>
      <c r="C486" s="2">
        <v>26.27</v>
      </c>
      <c r="D486" s="2">
        <v>25.76</v>
      </c>
      <c r="E486" s="2">
        <v>25.85</v>
      </c>
      <c r="F486" s="2">
        <v>25.85</v>
      </c>
      <c r="G486" s="3">
        <v>18433800</v>
      </c>
      <c r="H486" s="57">
        <f t="shared" si="7"/>
        <v>7.7399384668908131E-4</v>
      </c>
      <c r="I486" s="76">
        <f>IFERROR(_xlfn.XLOOKUP(A486,' Data ORCL'!$A$2:$A$1260,' Data ORCL'!$H$2:$H$1260),"")</f>
        <v>7.6688581482603014E-3</v>
      </c>
    </row>
    <row r="487" spans="1:9" ht="18" x14ac:dyDescent="0.2">
      <c r="A487" s="1">
        <v>45475</v>
      </c>
      <c r="B487" s="2">
        <v>25.84</v>
      </c>
      <c r="C487" s="2">
        <v>26.43</v>
      </c>
      <c r="D487" s="2">
        <v>25.75</v>
      </c>
      <c r="E487" s="2">
        <v>25.83</v>
      </c>
      <c r="F487" s="2">
        <v>25.83</v>
      </c>
      <c r="G487" s="3">
        <v>32148200</v>
      </c>
      <c r="H487" s="57">
        <f t="shared" si="7"/>
        <v>-1.9338625249506786E-3</v>
      </c>
      <c r="I487" s="76">
        <f>IFERROR(_xlfn.XLOOKUP(A487,' Data ORCL'!$A$2:$A$1260,' Data ORCL'!$H$2:$H$1260),"")</f>
        <v>1.3552553877195714E-3</v>
      </c>
    </row>
    <row r="488" spans="1:9" ht="18" x14ac:dyDescent="0.2">
      <c r="A488" s="1">
        <v>45474</v>
      </c>
      <c r="B488" s="2">
        <v>25.48</v>
      </c>
      <c r="C488" s="2">
        <v>26.02</v>
      </c>
      <c r="D488" s="2">
        <v>25.14</v>
      </c>
      <c r="E488" s="2">
        <v>25.88</v>
      </c>
      <c r="F488" s="2">
        <v>25.88</v>
      </c>
      <c r="G488" s="3">
        <v>33167900</v>
      </c>
      <c r="H488" s="57">
        <f t="shared" si="7"/>
        <v>2.1481005619116054E-2</v>
      </c>
      <c r="I488" s="76">
        <f>IFERROR(_xlfn.XLOOKUP(A488,' Data ORCL'!$A$2:$A$1260,' Data ORCL'!$H$2:$H$1260),"")</f>
        <v>1.3292812940517177E-2</v>
      </c>
    </row>
    <row r="489" spans="1:9" ht="18" x14ac:dyDescent="0.2">
      <c r="A489" s="1">
        <v>45471</v>
      </c>
      <c r="B489" s="2">
        <v>25.28</v>
      </c>
      <c r="C489" s="2">
        <v>25.57</v>
      </c>
      <c r="D489" s="2">
        <v>25.03</v>
      </c>
      <c r="E489" s="2">
        <v>25.33</v>
      </c>
      <c r="F489" s="2">
        <v>25.33</v>
      </c>
      <c r="G489" s="3">
        <v>38886400</v>
      </c>
      <c r="H489" s="57">
        <f t="shared" si="7"/>
        <v>4.352133476810338E-3</v>
      </c>
      <c r="I489" s="76">
        <f>IFERROR(_xlfn.XLOOKUP(A489,' Data ORCL'!$A$2:$A$1260,' Data ORCL'!$H$2:$H$1260),"")</f>
        <v>7.2595600128041024E-3</v>
      </c>
    </row>
    <row r="490" spans="1:9" ht="18" x14ac:dyDescent="0.2">
      <c r="A490" s="1">
        <v>45470</v>
      </c>
      <c r="B490" s="2">
        <v>24.1</v>
      </c>
      <c r="C490" s="2">
        <v>25.4</v>
      </c>
      <c r="D490" s="2">
        <v>24.05</v>
      </c>
      <c r="E490" s="2">
        <v>25.22</v>
      </c>
      <c r="F490" s="2">
        <v>25.22</v>
      </c>
      <c r="G490" s="3">
        <v>37882900</v>
      </c>
      <c r="H490" s="57">
        <f t="shared" si="7"/>
        <v>4.5425490040164031E-2</v>
      </c>
      <c r="I490" s="76">
        <f>IFERROR(_xlfn.XLOOKUP(A490,' Data ORCL'!$A$2:$A$1260,' Data ORCL'!$H$2:$H$1260),"")</f>
        <v>1.3940064329329812E-2</v>
      </c>
    </row>
    <row r="491" spans="1:9" ht="18" x14ac:dyDescent="0.2">
      <c r="A491" s="1">
        <v>45469</v>
      </c>
      <c r="B491" s="2">
        <v>24.47</v>
      </c>
      <c r="C491" s="2">
        <v>24.66</v>
      </c>
      <c r="D491" s="2">
        <v>24.02</v>
      </c>
      <c r="E491" s="2">
        <v>24.1</v>
      </c>
      <c r="F491" s="2">
        <v>24.1</v>
      </c>
      <c r="G491" s="3">
        <v>24331400</v>
      </c>
      <c r="H491" s="57">
        <f t="shared" si="7"/>
        <v>-1.8907262782332297E-2</v>
      </c>
      <c r="I491" s="76">
        <f>IFERROR(_xlfn.XLOOKUP(A491,' Data ORCL'!$A$2:$A$1260,' Data ORCL'!$H$2:$H$1260),"")</f>
        <v>-6.774195701419284E-3</v>
      </c>
    </row>
    <row r="492" spans="1:9" ht="18" x14ac:dyDescent="0.2">
      <c r="A492" s="1">
        <v>45468</v>
      </c>
      <c r="B492" s="2">
        <v>24.16</v>
      </c>
      <c r="C492" s="2">
        <v>24.63</v>
      </c>
      <c r="D492" s="2">
        <v>23.92</v>
      </c>
      <c r="E492" s="2">
        <v>24.56</v>
      </c>
      <c r="F492" s="2">
        <v>24.56</v>
      </c>
      <c r="G492" s="3">
        <v>29389400</v>
      </c>
      <c r="H492" s="57">
        <f t="shared" si="7"/>
        <v>1.642073021232749E-2</v>
      </c>
      <c r="I492" s="76">
        <f>IFERROR(_xlfn.XLOOKUP(A492,' Data ORCL'!$A$2:$A$1260,' Data ORCL'!$H$2:$H$1260),"")</f>
        <v>-5.1237119850003005E-3</v>
      </c>
    </row>
    <row r="493" spans="1:9" ht="18" x14ac:dyDescent="0.2">
      <c r="A493" s="1">
        <v>45467</v>
      </c>
      <c r="B493" s="2">
        <v>23.44</v>
      </c>
      <c r="C493" s="2">
        <v>24.39</v>
      </c>
      <c r="D493" s="2">
        <v>23.3</v>
      </c>
      <c r="E493" s="2">
        <v>24.16</v>
      </c>
      <c r="F493" s="2">
        <v>24.16</v>
      </c>
      <c r="G493" s="3">
        <v>36477400</v>
      </c>
      <c r="H493" s="57">
        <f t="shared" si="7"/>
        <v>1.3333530869465168E-2</v>
      </c>
      <c r="I493" s="76">
        <f>IFERROR(_xlfn.XLOOKUP(A493,' Data ORCL'!$A$2:$A$1260,' Data ORCL'!$H$2:$H$1260),"")</f>
        <v>-1.1469347562257643E-2</v>
      </c>
    </row>
    <row r="494" spans="1:9" ht="18" x14ac:dyDescent="0.2">
      <c r="A494" s="1">
        <v>45464</v>
      </c>
      <c r="B494" s="2">
        <v>24.71</v>
      </c>
      <c r="C494" s="2">
        <v>26.09</v>
      </c>
      <c r="D494" s="2">
        <v>23.53</v>
      </c>
      <c r="E494" s="2">
        <v>23.84</v>
      </c>
      <c r="F494" s="2">
        <v>23.84</v>
      </c>
      <c r="G494" s="3">
        <v>68605900</v>
      </c>
      <c r="H494" s="57">
        <f t="shared" si="7"/>
        <v>-6.9663787312185019E-2</v>
      </c>
      <c r="I494" s="76">
        <f>IFERROR(_xlfn.XLOOKUP(A494,' Data ORCL'!$A$2:$A$1260,' Data ORCL'!$H$2:$H$1260),"")</f>
        <v>-9.9110262586345615E-3</v>
      </c>
    </row>
    <row r="495" spans="1:9" ht="18" x14ac:dyDescent="0.2">
      <c r="A495" s="1">
        <v>45463</v>
      </c>
      <c r="B495" s="2">
        <v>26.44</v>
      </c>
      <c r="C495" s="2">
        <v>26.57</v>
      </c>
      <c r="D495" s="2">
        <v>25.16</v>
      </c>
      <c r="E495" s="2">
        <v>25.56</v>
      </c>
      <c r="F495" s="2">
        <v>25.56</v>
      </c>
      <c r="G495" s="3">
        <v>66735000</v>
      </c>
      <c r="H495" s="57">
        <f t="shared" si="7"/>
        <v>-1.0120755909162438E-2</v>
      </c>
      <c r="I495" s="76">
        <f>IFERROR(_xlfn.XLOOKUP(A495,' Data ORCL'!$A$2:$A$1260,' Data ORCL'!$H$2:$H$1260),"")</f>
        <v>-1.2005116656005834E-2</v>
      </c>
    </row>
    <row r="496" spans="1:9" ht="18" x14ac:dyDescent="0.2">
      <c r="A496" s="1">
        <v>45461</v>
      </c>
      <c r="B496" s="2">
        <v>25.15</v>
      </c>
      <c r="C496" s="2">
        <v>26.02</v>
      </c>
      <c r="D496" s="2">
        <v>24.83</v>
      </c>
      <c r="E496" s="2">
        <v>25.82</v>
      </c>
      <c r="F496" s="2">
        <v>25.82</v>
      </c>
      <c r="G496" s="3">
        <v>54458600</v>
      </c>
      <c r="H496" s="57">
        <f t="shared" si="7"/>
        <v>3.1473880379731457E-2</v>
      </c>
      <c r="I496" s="76">
        <f>IFERROR(_xlfn.XLOOKUP(A496,' Data ORCL'!$A$2:$A$1260,' Data ORCL'!$H$2:$H$1260),"")</f>
        <v>2.3288430154659905E-2</v>
      </c>
    </row>
    <row r="497" spans="1:9" ht="18" x14ac:dyDescent="0.2">
      <c r="A497" s="1">
        <v>45460</v>
      </c>
      <c r="B497" s="2">
        <v>23.47</v>
      </c>
      <c r="C497" s="2">
        <v>25.06</v>
      </c>
      <c r="D497" s="2">
        <v>23.45</v>
      </c>
      <c r="E497" s="2">
        <v>25.02</v>
      </c>
      <c r="F497" s="2">
        <v>25.02</v>
      </c>
      <c r="G497" s="3">
        <v>54101500</v>
      </c>
      <c r="H497" s="57">
        <f t="shared" si="7"/>
        <v>5.9700788090725369E-2</v>
      </c>
      <c r="I497" s="76">
        <f>IFERROR(_xlfn.XLOOKUP(A497,' Data ORCL'!$A$2:$A$1260,' Data ORCL'!$H$2:$H$1260),"")</f>
        <v>2.2734066342377238E-2</v>
      </c>
    </row>
    <row r="498" spans="1:9" ht="18" x14ac:dyDescent="0.2">
      <c r="A498" s="1">
        <v>45457</v>
      </c>
      <c r="B498" s="2">
        <v>23.15</v>
      </c>
      <c r="C498" s="2">
        <v>23.72</v>
      </c>
      <c r="D498" s="2">
        <v>22.84</v>
      </c>
      <c r="E498" s="2">
        <v>23.57</v>
      </c>
      <c r="F498" s="2">
        <v>23.57</v>
      </c>
      <c r="G498" s="3">
        <v>26618300</v>
      </c>
      <c r="H498" s="57">
        <f t="shared" si="7"/>
        <v>1.2809739633839511E-2</v>
      </c>
      <c r="I498" s="76">
        <f>IFERROR(_xlfn.XLOOKUP(A498,' Data ORCL'!$A$2:$A$1260,' Data ORCL'!$H$2:$H$1260),"")</f>
        <v>-1.2344928617551418E-2</v>
      </c>
    </row>
    <row r="499" spans="1:9" ht="18" x14ac:dyDescent="0.2">
      <c r="A499" s="1">
        <v>45456</v>
      </c>
      <c r="B499" s="2">
        <v>23.85</v>
      </c>
      <c r="C499" s="2">
        <v>24.14</v>
      </c>
      <c r="D499" s="2">
        <v>23.15</v>
      </c>
      <c r="E499" s="2">
        <v>23.27</v>
      </c>
      <c r="F499" s="2">
        <v>23.27</v>
      </c>
      <c r="G499" s="3">
        <v>26035100</v>
      </c>
      <c r="H499" s="57">
        <f t="shared" si="7"/>
        <v>-2.1259304057902204E-2</v>
      </c>
      <c r="I499" s="76">
        <f>IFERROR(_xlfn.XLOOKUP(A499,' Data ORCL'!$A$2:$A$1260,' Data ORCL'!$H$2:$H$1260),"")</f>
        <v>-3.7903682671122717E-3</v>
      </c>
    </row>
    <row r="500" spans="1:9" ht="18" x14ac:dyDescent="0.2">
      <c r="A500" s="1">
        <v>45455</v>
      </c>
      <c r="B500" s="2">
        <v>24.2</v>
      </c>
      <c r="C500" s="2">
        <v>24.33</v>
      </c>
      <c r="D500" s="2">
        <v>23.57</v>
      </c>
      <c r="E500" s="2">
        <v>23.77</v>
      </c>
      <c r="F500" s="2">
        <v>23.77</v>
      </c>
      <c r="G500" s="3">
        <v>38542700</v>
      </c>
      <c r="H500" s="57">
        <f t="shared" si="7"/>
        <v>-3.3599359622477044E-3</v>
      </c>
      <c r="I500" s="76">
        <f>IFERROR(_xlfn.XLOOKUP(A500,' Data ORCL'!$A$2:$A$1260,' Data ORCL'!$H$2:$H$1260),"")</f>
        <v>0.12507584229046539</v>
      </c>
    </row>
    <row r="501" spans="1:9" ht="18" x14ac:dyDescent="0.2">
      <c r="A501" s="1">
        <v>45454</v>
      </c>
      <c r="B501" s="2">
        <v>23.06</v>
      </c>
      <c r="C501" s="2">
        <v>23.95</v>
      </c>
      <c r="D501" s="2">
        <v>22.89</v>
      </c>
      <c r="E501" s="2">
        <v>23.85</v>
      </c>
      <c r="F501" s="2">
        <v>23.85</v>
      </c>
      <c r="G501" s="3">
        <v>30601900</v>
      </c>
      <c r="H501" s="57">
        <f t="shared" si="7"/>
        <v>3.065374109100252E-2</v>
      </c>
      <c r="I501" s="76">
        <f>IFERROR(_xlfn.XLOOKUP(A501,' Data ORCL'!$A$2:$A$1260,' Data ORCL'!$H$2:$H$1260),"")</f>
        <v>-5.0166641664366896E-3</v>
      </c>
    </row>
    <row r="502" spans="1:9" ht="18" x14ac:dyDescent="0.2">
      <c r="A502" s="1">
        <v>45453</v>
      </c>
      <c r="B502" s="2">
        <v>22.75</v>
      </c>
      <c r="C502" s="2">
        <v>23.16</v>
      </c>
      <c r="D502" s="2">
        <v>22.66</v>
      </c>
      <c r="E502" s="2">
        <v>23.13</v>
      </c>
      <c r="F502" s="2">
        <v>23.13</v>
      </c>
      <c r="G502" s="3">
        <v>31429200</v>
      </c>
      <c r="H502" s="57">
        <f t="shared" si="7"/>
        <v>-7.7519768043179359E-3</v>
      </c>
      <c r="I502" s="76">
        <f>IFERROR(_xlfn.XLOOKUP(A502,' Data ORCL'!$A$2:$A$1260,' Data ORCL'!$H$2:$H$1260),"")</f>
        <v>-1.1338267393235516E-2</v>
      </c>
    </row>
    <row r="503" spans="1:9" ht="18" x14ac:dyDescent="0.2">
      <c r="A503" s="1">
        <v>45450</v>
      </c>
      <c r="B503" s="2">
        <v>23.24</v>
      </c>
      <c r="C503" s="2">
        <v>23.57</v>
      </c>
      <c r="D503" s="2">
        <v>23.06</v>
      </c>
      <c r="E503" s="2">
        <v>23.31</v>
      </c>
      <c r="F503" s="2">
        <v>23.31</v>
      </c>
      <c r="G503" s="3">
        <v>37149900</v>
      </c>
      <c r="H503" s="57">
        <f t="shared" si="7"/>
        <v>-2.0382871267200557E-2</v>
      </c>
      <c r="I503" s="76">
        <f>IFERROR(_xlfn.XLOOKUP(A503,' Data ORCL'!$A$2:$A$1260,' Data ORCL'!$H$2:$H$1260),"")</f>
        <v>1.9410133969204154E-2</v>
      </c>
    </row>
    <row r="504" spans="1:9" ht="18" x14ac:dyDescent="0.2">
      <c r="A504" s="1">
        <v>45449</v>
      </c>
      <c r="B504" s="2">
        <v>22.98</v>
      </c>
      <c r="C504" s="2">
        <v>23.95</v>
      </c>
      <c r="D504" s="2">
        <v>22.98</v>
      </c>
      <c r="E504" s="2">
        <v>23.79</v>
      </c>
      <c r="F504" s="2">
        <v>23.79</v>
      </c>
      <c r="G504" s="3">
        <v>60400400</v>
      </c>
      <c r="H504" s="57">
        <f t="shared" si="7"/>
        <v>3.5511752863500591E-2</v>
      </c>
      <c r="I504" s="76">
        <f>IFERROR(_xlfn.XLOOKUP(A504,' Data ORCL'!$A$2:$A$1260,' Data ORCL'!$H$2:$H$1260),"")</f>
        <v>7.054263868630754E-3</v>
      </c>
    </row>
    <row r="505" spans="1:9" ht="18" x14ac:dyDescent="0.2">
      <c r="A505" s="1">
        <v>45448</v>
      </c>
      <c r="B505" s="2">
        <v>22.48</v>
      </c>
      <c r="C505" s="2">
        <v>22.98</v>
      </c>
      <c r="D505" s="2">
        <v>22.22</v>
      </c>
      <c r="E505" s="2">
        <v>22.96</v>
      </c>
      <c r="F505" s="2">
        <v>22.96</v>
      </c>
      <c r="G505" s="3">
        <v>39825400</v>
      </c>
      <c r="H505" s="57">
        <f t="shared" si="7"/>
        <v>3.8175962927658402E-2</v>
      </c>
      <c r="I505" s="76">
        <f>IFERROR(_xlfn.XLOOKUP(A505,' Data ORCL'!$A$2:$A$1260,' Data ORCL'!$H$2:$H$1260),"")</f>
        <v>2.1126064491909895E-2</v>
      </c>
    </row>
    <row r="506" spans="1:9" ht="18" x14ac:dyDescent="0.2">
      <c r="A506" s="1">
        <v>45447</v>
      </c>
      <c r="B506" s="2">
        <v>21.05</v>
      </c>
      <c r="C506" s="2">
        <v>22.26</v>
      </c>
      <c r="D506" s="2">
        <v>21.04</v>
      </c>
      <c r="E506" s="2">
        <v>22.1</v>
      </c>
      <c r="F506" s="2">
        <v>22.1</v>
      </c>
      <c r="G506" s="3">
        <v>41974000</v>
      </c>
      <c r="H506" s="57">
        <f t="shared" si="7"/>
        <v>3.593200922606337E-2</v>
      </c>
      <c r="I506" s="76">
        <f>IFERROR(_xlfn.XLOOKUP(A506,' Data ORCL'!$A$2:$A$1260,' Data ORCL'!$H$2:$H$1260),"")</f>
        <v>6.5713912602424606E-3</v>
      </c>
    </row>
    <row r="507" spans="1:9" ht="18" x14ac:dyDescent="0.2">
      <c r="A507" s="1">
        <v>45446</v>
      </c>
      <c r="B507" s="2">
        <v>21.7</v>
      </c>
      <c r="C507" s="2">
        <v>21.79</v>
      </c>
      <c r="D507" s="2">
        <v>21</v>
      </c>
      <c r="E507" s="2">
        <v>21.32</v>
      </c>
      <c r="F507" s="2">
        <v>21.32</v>
      </c>
      <c r="G507" s="3">
        <v>33876100</v>
      </c>
      <c r="H507" s="57">
        <f t="shared" si="7"/>
        <v>-1.6744577273801665E-2</v>
      </c>
      <c r="I507" s="76">
        <f>IFERROR(_xlfn.XLOOKUP(A507,' Data ORCL'!$A$2:$A$1260,' Data ORCL'!$H$2:$H$1260),"")</f>
        <v>1.7708751116749095E-2</v>
      </c>
    </row>
    <row r="508" spans="1:9" ht="18" x14ac:dyDescent="0.2">
      <c r="A508" s="1">
        <v>45443</v>
      </c>
      <c r="B508" s="2">
        <v>21.79</v>
      </c>
      <c r="C508" s="2">
        <v>22.2</v>
      </c>
      <c r="D508" s="2">
        <v>21.31</v>
      </c>
      <c r="E508" s="2">
        <v>21.68</v>
      </c>
      <c r="F508" s="2">
        <v>21.68</v>
      </c>
      <c r="G508" s="3">
        <v>44416100</v>
      </c>
      <c r="H508" s="57">
        <f t="shared" si="7"/>
        <v>-2.303617696892839E-3</v>
      </c>
      <c r="I508" s="76">
        <f>IFERROR(_xlfn.XLOOKUP(A508,' Data ORCL'!$A$2:$A$1260,' Data ORCL'!$H$2:$H$1260),"")</f>
        <v>7.8468986981157117E-4</v>
      </c>
    </row>
    <row r="509" spans="1:9" ht="18" x14ac:dyDescent="0.2">
      <c r="A509" s="1">
        <v>45442</v>
      </c>
      <c r="B509" s="2">
        <v>21.28</v>
      </c>
      <c r="C509" s="2">
        <v>21.96</v>
      </c>
      <c r="D509" s="2">
        <v>21.02</v>
      </c>
      <c r="E509" s="2">
        <v>21.73</v>
      </c>
      <c r="F509" s="2">
        <v>21.73</v>
      </c>
      <c r="G509" s="3">
        <v>47210300</v>
      </c>
      <c r="H509" s="57">
        <f t="shared" si="7"/>
        <v>3.7032588825947364E-2</v>
      </c>
      <c r="I509" s="76">
        <f>IFERROR(_xlfn.XLOOKUP(A509,' Data ORCL'!$A$2:$A$1260,' Data ORCL'!$H$2:$H$1260),"")</f>
        <v>-5.5227976855122977E-2</v>
      </c>
    </row>
    <row r="510" spans="1:9" ht="18" x14ac:dyDescent="0.2">
      <c r="A510" s="1">
        <v>45441</v>
      </c>
      <c r="B510" s="2">
        <v>20.77</v>
      </c>
      <c r="C510" s="2">
        <v>20.99</v>
      </c>
      <c r="D510" s="2">
        <v>20.64</v>
      </c>
      <c r="E510" s="2">
        <v>20.94</v>
      </c>
      <c r="F510" s="2">
        <v>20.94</v>
      </c>
      <c r="G510" s="3">
        <v>24834200</v>
      </c>
      <c r="H510" s="57">
        <f t="shared" si="7"/>
        <v>-5.2393546859996008E-3</v>
      </c>
      <c r="I510" s="76">
        <f>IFERROR(_xlfn.XLOOKUP(A510,' Data ORCL'!$A$2:$A$1260,' Data ORCL'!$H$2:$H$1260),"")</f>
        <v>-6.0070125087085969E-3</v>
      </c>
    </row>
    <row r="511" spans="1:9" ht="18" x14ac:dyDescent="0.2">
      <c r="A511" s="1">
        <v>45440</v>
      </c>
      <c r="B511" s="2">
        <v>21.06</v>
      </c>
      <c r="C511" s="2">
        <v>21.22</v>
      </c>
      <c r="D511" s="2">
        <v>20.73</v>
      </c>
      <c r="E511" s="2">
        <v>21.05</v>
      </c>
      <c r="F511" s="2">
        <v>21.05</v>
      </c>
      <c r="G511" s="3">
        <v>26274200</v>
      </c>
      <c r="H511" s="57">
        <f t="shared" si="7"/>
        <v>1.9020452714812563E-3</v>
      </c>
      <c r="I511" s="76">
        <f>IFERROR(_xlfn.XLOOKUP(A511,' Data ORCL'!$A$2:$A$1260,' Data ORCL'!$H$2:$H$1260),"")</f>
        <v>1.2714834438664177E-2</v>
      </c>
    </row>
    <row r="512" spans="1:9" ht="18" x14ac:dyDescent="0.2">
      <c r="A512" s="1">
        <v>45436</v>
      </c>
      <c r="B512" s="2">
        <v>20.72</v>
      </c>
      <c r="C512" s="2">
        <v>21.15</v>
      </c>
      <c r="D512" s="2">
        <v>20.65</v>
      </c>
      <c r="E512" s="2">
        <v>21.01</v>
      </c>
      <c r="F512" s="2">
        <v>21.01</v>
      </c>
      <c r="G512" s="3">
        <v>22158700</v>
      </c>
      <c r="H512" s="57">
        <f t="shared" si="7"/>
        <v>1.3899097465626903E-2</v>
      </c>
      <c r="I512" s="76">
        <f>IFERROR(_xlfn.XLOOKUP(A512,' Data ORCL'!$A$2:$A$1260,' Data ORCL'!$H$2:$H$1260),"")</f>
        <v>-9.5100985515222478E-3</v>
      </c>
    </row>
    <row r="513" spans="1:9" ht="18" x14ac:dyDescent="0.2">
      <c r="A513" s="1">
        <v>45435</v>
      </c>
      <c r="B513" s="2">
        <v>21.39</v>
      </c>
      <c r="C513" s="2">
        <v>21.52</v>
      </c>
      <c r="D513" s="2">
        <v>20.63</v>
      </c>
      <c r="E513" s="2">
        <v>20.72</v>
      </c>
      <c r="F513" s="2">
        <v>20.72</v>
      </c>
      <c r="G513" s="3">
        <v>36887600</v>
      </c>
      <c r="H513" s="57">
        <f t="shared" si="7"/>
        <v>-2.1485667755491582E-2</v>
      </c>
      <c r="I513" s="76">
        <f>IFERROR(_xlfn.XLOOKUP(A513,' Data ORCL'!$A$2:$A$1260,' Data ORCL'!$H$2:$H$1260),"")</f>
        <v>-4.1067819526533593E-3</v>
      </c>
    </row>
    <row r="514" spans="1:9" ht="18" x14ac:dyDescent="0.2">
      <c r="A514" s="1">
        <v>45434</v>
      </c>
      <c r="B514" s="2">
        <v>21.23</v>
      </c>
      <c r="C514" s="2">
        <v>21.42</v>
      </c>
      <c r="D514" s="2">
        <v>21.08</v>
      </c>
      <c r="E514" s="2">
        <v>21.17</v>
      </c>
      <c r="F514" s="2">
        <v>21.17</v>
      </c>
      <c r="G514" s="3">
        <v>25212500</v>
      </c>
      <c r="H514" s="57">
        <f t="shared" si="7"/>
        <v>-3.3011112269641634E-3</v>
      </c>
      <c r="I514" s="76">
        <f>IFERROR(_xlfn.XLOOKUP(A514,' Data ORCL'!$A$2:$A$1260,' Data ORCL'!$H$2:$H$1260),"")</f>
        <v>-2.4587141049156543E-4</v>
      </c>
    </row>
    <row r="515" spans="1:9" ht="18" x14ac:dyDescent="0.2">
      <c r="A515" s="1">
        <v>45433</v>
      </c>
      <c r="B515" s="2">
        <v>21.34</v>
      </c>
      <c r="C515" s="2">
        <v>21.45</v>
      </c>
      <c r="D515" s="2">
        <v>21.12</v>
      </c>
      <c r="E515" s="2">
        <v>21.24</v>
      </c>
      <c r="F515" s="2">
        <v>21.24</v>
      </c>
      <c r="G515" s="3">
        <v>27954000</v>
      </c>
      <c r="H515" s="57">
        <f t="shared" ref="H515:H578" si="8">LN(F515/F516)</f>
        <v>-1.7732615837324307E-2</v>
      </c>
      <c r="I515" s="76">
        <f>IFERROR(_xlfn.XLOOKUP(A515,' Data ORCL'!$A$2:$A$1260,' Data ORCL'!$H$2:$H$1260),"")</f>
        <v>9.0182420541202589E-4</v>
      </c>
    </row>
    <row r="516" spans="1:9" ht="18" x14ac:dyDescent="0.2">
      <c r="A516" s="1">
        <v>45432</v>
      </c>
      <c r="B516" s="2">
        <v>21.77</v>
      </c>
      <c r="C516" s="2">
        <v>21.77</v>
      </c>
      <c r="D516" s="2">
        <v>21.22</v>
      </c>
      <c r="E516" s="2">
        <v>21.62</v>
      </c>
      <c r="F516" s="2">
        <v>21.62</v>
      </c>
      <c r="G516" s="3">
        <v>35255300</v>
      </c>
      <c r="H516" s="57">
        <f t="shared" si="8"/>
        <v>-6.454609776679692E-3</v>
      </c>
      <c r="I516" s="76">
        <f>IFERROR(_xlfn.XLOOKUP(A516,' Data ORCL'!$A$2:$A$1260,' Data ORCL'!$H$2:$H$1260),"")</f>
        <v>8.2359220270788285E-3</v>
      </c>
    </row>
    <row r="517" spans="1:9" ht="18" x14ac:dyDescent="0.2">
      <c r="A517" s="1">
        <v>45429</v>
      </c>
      <c r="B517" s="2">
        <v>21.78</v>
      </c>
      <c r="C517" s="2">
        <v>22.17</v>
      </c>
      <c r="D517" s="2">
        <v>21.56</v>
      </c>
      <c r="E517" s="2">
        <v>21.76</v>
      </c>
      <c r="F517" s="2">
        <v>21.76</v>
      </c>
      <c r="G517" s="3">
        <v>30032300</v>
      </c>
      <c r="H517" s="57">
        <f t="shared" si="8"/>
        <v>5.0679675392430639E-3</v>
      </c>
      <c r="I517" s="76">
        <f>IFERROR(_xlfn.XLOOKUP(A517,' Data ORCL'!$A$2:$A$1260,' Data ORCL'!$H$2:$H$1260),"")</f>
        <v>1.0892719849883921E-2</v>
      </c>
    </row>
    <row r="518" spans="1:9" ht="18" x14ac:dyDescent="0.2">
      <c r="A518" s="1">
        <v>45428</v>
      </c>
      <c r="B518" s="2">
        <v>21.74</v>
      </c>
      <c r="C518" s="2">
        <v>21.87</v>
      </c>
      <c r="D518" s="2">
        <v>21.53</v>
      </c>
      <c r="E518" s="2">
        <v>21.65</v>
      </c>
      <c r="F518" s="2">
        <v>21.65</v>
      </c>
      <c r="G518" s="3">
        <v>27416700</v>
      </c>
      <c r="H518" s="57">
        <f t="shared" si="8"/>
        <v>-9.233610997689838E-4</v>
      </c>
      <c r="I518" s="76">
        <f>IFERROR(_xlfn.XLOOKUP(A518,' Data ORCL'!$A$2:$A$1260,' Data ORCL'!$H$2:$H$1260),"")</f>
        <v>4.3569402814688457E-3</v>
      </c>
    </row>
    <row r="519" spans="1:9" ht="18" x14ac:dyDescent="0.2">
      <c r="A519" s="1">
        <v>45427</v>
      </c>
      <c r="B519" s="2">
        <v>21.73</v>
      </c>
      <c r="C519" s="2">
        <v>21.81</v>
      </c>
      <c r="D519" s="2">
        <v>21.18</v>
      </c>
      <c r="E519" s="2">
        <v>21.67</v>
      </c>
      <c r="F519" s="2">
        <v>21.67</v>
      </c>
      <c r="G519" s="3">
        <v>39424000</v>
      </c>
      <c r="H519" s="57">
        <f t="shared" si="8"/>
        <v>1.0670479345666523E-2</v>
      </c>
      <c r="I519" s="76">
        <f>IFERROR(_xlfn.XLOOKUP(A519,' Data ORCL'!$A$2:$A$1260,' Data ORCL'!$H$2:$H$1260),"")</f>
        <v>6.2331738199115777E-3</v>
      </c>
    </row>
    <row r="520" spans="1:9" ht="18" x14ac:dyDescent="0.2">
      <c r="A520" s="1">
        <v>45426</v>
      </c>
      <c r="B520" s="2">
        <v>20.95</v>
      </c>
      <c r="C520" s="2">
        <v>22.07</v>
      </c>
      <c r="D520" s="2">
        <v>20.93</v>
      </c>
      <c r="E520" s="2">
        <v>21.44</v>
      </c>
      <c r="F520" s="2">
        <v>21.44</v>
      </c>
      <c r="G520" s="3">
        <v>57894400</v>
      </c>
      <c r="H520" s="57">
        <f t="shared" si="8"/>
        <v>2.3597130760210541E-2</v>
      </c>
      <c r="I520" s="76">
        <f>IFERROR(_xlfn.XLOOKUP(A520,' Data ORCL'!$A$2:$A$1260,' Data ORCL'!$H$2:$H$1260),"")</f>
        <v>3.7974341907743403E-2</v>
      </c>
    </row>
    <row r="521" spans="1:9" ht="18" x14ac:dyDescent="0.2">
      <c r="A521" s="1">
        <v>45425</v>
      </c>
      <c r="B521" s="2">
        <v>20.6</v>
      </c>
      <c r="C521" s="2">
        <v>21.19</v>
      </c>
      <c r="D521" s="2">
        <v>20.6</v>
      </c>
      <c r="E521" s="2">
        <v>20.94</v>
      </c>
      <c r="F521" s="2">
        <v>20.94</v>
      </c>
      <c r="G521" s="3">
        <v>37524800</v>
      </c>
      <c r="H521" s="57">
        <f t="shared" si="8"/>
        <v>1.637012964685548E-2</v>
      </c>
      <c r="I521" s="76">
        <f>IFERROR(_xlfn.XLOOKUP(A521,' Data ORCL'!$A$2:$A$1260,' Data ORCL'!$H$2:$H$1260),"")</f>
        <v>-2.629504539024735E-3</v>
      </c>
    </row>
    <row r="522" spans="1:9" ht="18" x14ac:dyDescent="0.2">
      <c r="A522" s="1">
        <v>45422</v>
      </c>
      <c r="B522" s="2">
        <v>21.27</v>
      </c>
      <c r="C522" s="2">
        <v>21.37</v>
      </c>
      <c r="D522" s="2">
        <v>20.5</v>
      </c>
      <c r="E522" s="2">
        <v>20.6</v>
      </c>
      <c r="F522" s="2">
        <v>20.6</v>
      </c>
      <c r="G522" s="3">
        <v>59845400</v>
      </c>
      <c r="H522" s="57">
        <f t="shared" si="8"/>
        <v>-2.5875904646556119E-2</v>
      </c>
      <c r="I522" s="76">
        <f>IFERROR(_xlfn.XLOOKUP(A522,' Data ORCL'!$A$2:$A$1260,' Data ORCL'!$H$2:$H$1260),"")</f>
        <v>2.6263952875854341E-4</v>
      </c>
    </row>
    <row r="523" spans="1:9" ht="18" x14ac:dyDescent="0.2">
      <c r="A523" s="1">
        <v>45421</v>
      </c>
      <c r="B523" s="2">
        <v>21.49</v>
      </c>
      <c r="C523" s="2">
        <v>21.58</v>
      </c>
      <c r="D523" s="2">
        <v>20.94</v>
      </c>
      <c r="E523" s="2">
        <v>21.14</v>
      </c>
      <c r="F523" s="2">
        <v>21.14</v>
      </c>
      <c r="G523" s="3">
        <v>54101900</v>
      </c>
      <c r="H523" s="57">
        <f t="shared" si="8"/>
        <v>-1.9672765598704779E-2</v>
      </c>
      <c r="I523" s="76">
        <f>IFERROR(_xlfn.XLOOKUP(A523,' Data ORCL'!$A$2:$A$1260,' Data ORCL'!$H$2:$H$1260),"")</f>
        <v>-6.3713940170797914E-3</v>
      </c>
    </row>
    <row r="524" spans="1:9" ht="18" x14ac:dyDescent="0.2">
      <c r="A524" s="1">
        <v>45420</v>
      </c>
      <c r="B524" s="2">
        <v>21.58</v>
      </c>
      <c r="C524" s="2">
        <v>21.73</v>
      </c>
      <c r="D524" s="2">
        <v>21.06</v>
      </c>
      <c r="E524" s="2">
        <v>21.56</v>
      </c>
      <c r="F524" s="2">
        <v>21.56</v>
      </c>
      <c r="G524" s="3">
        <v>67582900</v>
      </c>
      <c r="H524" s="57">
        <f t="shared" si="8"/>
        <v>7.448824012990695E-3</v>
      </c>
      <c r="I524" s="76">
        <f>IFERROR(_xlfn.XLOOKUP(A524,' Data ORCL'!$A$2:$A$1260,' Data ORCL'!$H$2:$H$1260),"")</f>
        <v>-4.6005028841690264E-3</v>
      </c>
    </row>
    <row r="525" spans="1:9" ht="18" x14ac:dyDescent="0.2">
      <c r="A525" s="1">
        <v>45419</v>
      </c>
      <c r="B525" s="2">
        <v>21.99</v>
      </c>
      <c r="C525" s="2">
        <v>22.7</v>
      </c>
      <c r="D525" s="2">
        <v>21.35</v>
      </c>
      <c r="E525" s="2">
        <v>21.4</v>
      </c>
      <c r="F525" s="2">
        <v>21.4</v>
      </c>
      <c r="G525" s="3">
        <v>161061600</v>
      </c>
      <c r="H525" s="57">
        <f t="shared" si="8"/>
        <v>-0.16384981917202282</v>
      </c>
      <c r="I525" s="76">
        <f>IFERROR(_xlfn.XLOOKUP(A525,' Data ORCL'!$A$2:$A$1260,' Data ORCL'!$H$2:$H$1260),"")</f>
        <v>-3.458117045206547E-3</v>
      </c>
    </row>
    <row r="526" spans="1:9" ht="18" x14ac:dyDescent="0.2">
      <c r="A526" s="1">
        <v>45418</v>
      </c>
      <c r="B526" s="2">
        <v>24.37</v>
      </c>
      <c r="C526" s="2">
        <v>25.35</v>
      </c>
      <c r="D526" s="2">
        <v>24.03</v>
      </c>
      <c r="E526" s="2">
        <v>25.21</v>
      </c>
      <c r="F526" s="2">
        <v>25.21</v>
      </c>
      <c r="G526" s="3">
        <v>175936600</v>
      </c>
      <c r="H526" s="57">
        <f t="shared" si="8"/>
        <v>7.7500655166490032E-2</v>
      </c>
      <c r="I526" s="76">
        <f>IFERROR(_xlfn.XLOOKUP(A526,' Data ORCL'!$A$2:$A$1260,' Data ORCL'!$H$2:$H$1260),"")</f>
        <v>2.1723864112813466E-2</v>
      </c>
    </row>
    <row r="527" spans="1:9" ht="18" x14ac:dyDescent="0.2">
      <c r="A527" s="1">
        <v>45415</v>
      </c>
      <c r="B527" s="2">
        <v>23.48</v>
      </c>
      <c r="C527" s="2">
        <v>23.64</v>
      </c>
      <c r="D527" s="2">
        <v>22.91</v>
      </c>
      <c r="E527" s="2">
        <v>23.33</v>
      </c>
      <c r="F527" s="2">
        <v>23.33</v>
      </c>
      <c r="G527" s="3">
        <v>55976400</v>
      </c>
      <c r="H527" s="57">
        <f t="shared" si="8"/>
        <v>3.4005020084651102E-2</v>
      </c>
      <c r="I527" s="76">
        <f>IFERROR(_xlfn.XLOOKUP(A527,' Data ORCL'!$A$2:$A$1260,' Data ORCL'!$H$2:$H$1260),"")</f>
        <v>7.2585960900239926E-3</v>
      </c>
    </row>
    <row r="528" spans="1:9" ht="18" x14ac:dyDescent="0.2">
      <c r="A528" s="1">
        <v>45414</v>
      </c>
      <c r="B528" s="2">
        <v>22.6</v>
      </c>
      <c r="C528" s="2">
        <v>22.72</v>
      </c>
      <c r="D528" s="2">
        <v>22.1</v>
      </c>
      <c r="E528" s="2">
        <v>22.55</v>
      </c>
      <c r="F528" s="2">
        <v>22.55</v>
      </c>
      <c r="G528" s="3">
        <v>30396100</v>
      </c>
      <c r="H528" s="57">
        <f t="shared" si="8"/>
        <v>1.9252889294553252E-2</v>
      </c>
      <c r="I528" s="76">
        <f>IFERROR(_xlfn.XLOOKUP(A528,' Data ORCL'!$A$2:$A$1260,' Data ORCL'!$H$2:$H$1260),"")</f>
        <v>2.8469770119281582E-3</v>
      </c>
    </row>
    <row r="529" spans="1:9" ht="18" x14ac:dyDescent="0.2">
      <c r="A529" s="1">
        <v>45413</v>
      </c>
      <c r="B529" s="2">
        <v>21.93</v>
      </c>
      <c r="C529" s="2">
        <v>22.83</v>
      </c>
      <c r="D529" s="2">
        <v>21.63</v>
      </c>
      <c r="E529" s="2">
        <v>22.12</v>
      </c>
      <c r="F529" s="2">
        <v>22.12</v>
      </c>
      <c r="G529" s="3">
        <v>34665900</v>
      </c>
      <c r="H529" s="57">
        <f t="shared" si="8"/>
        <v>6.8042902576153468E-3</v>
      </c>
      <c r="I529" s="76">
        <f>IFERROR(_xlfn.XLOOKUP(A529,' Data ORCL'!$A$2:$A$1260,' Data ORCL'!$H$2:$H$1260),"")</f>
        <v>7.6916576326829184E-3</v>
      </c>
    </row>
    <row r="530" spans="1:9" ht="18" x14ac:dyDescent="0.2">
      <c r="A530" s="1">
        <v>45412</v>
      </c>
      <c r="B530" s="2">
        <v>22.77</v>
      </c>
      <c r="C530" s="2">
        <v>22.87</v>
      </c>
      <c r="D530" s="2">
        <v>21.95</v>
      </c>
      <c r="E530" s="2">
        <v>21.97</v>
      </c>
      <c r="F530" s="2">
        <v>21.97</v>
      </c>
      <c r="G530" s="3">
        <v>30511900</v>
      </c>
      <c r="H530" s="57">
        <f t="shared" si="8"/>
        <v>-3.8397574145185298E-2</v>
      </c>
      <c r="I530" s="76">
        <f>IFERROR(_xlfn.XLOOKUP(A530,' Data ORCL'!$A$2:$A$1260,' Data ORCL'!$H$2:$H$1260),"")</f>
        <v>-2.3776847566870263E-2</v>
      </c>
    </row>
    <row r="531" spans="1:9" ht="18" x14ac:dyDescent="0.2">
      <c r="A531" s="1">
        <v>45411</v>
      </c>
      <c r="B531" s="2">
        <v>22.75</v>
      </c>
      <c r="C531" s="2">
        <v>23.09</v>
      </c>
      <c r="D531" s="2">
        <v>22.55</v>
      </c>
      <c r="E531" s="2">
        <v>22.83</v>
      </c>
      <c r="F531" s="2">
        <v>22.83</v>
      </c>
      <c r="G531" s="3">
        <v>30104900</v>
      </c>
      <c r="H531" s="57">
        <f t="shared" si="8"/>
        <v>1.3671657270214365E-2</v>
      </c>
      <c r="I531" s="76">
        <f>IFERROR(_xlfn.XLOOKUP(A531,' Data ORCL'!$A$2:$A$1260,' Data ORCL'!$H$2:$H$1260),"")</f>
        <v>-6.1183653847712294E-3</v>
      </c>
    </row>
    <row r="532" spans="1:9" ht="18" x14ac:dyDescent="0.2">
      <c r="A532" s="1">
        <v>45408</v>
      </c>
      <c r="B532" s="2">
        <v>22.05</v>
      </c>
      <c r="C532" s="2">
        <v>22.67</v>
      </c>
      <c r="D532" s="2">
        <v>21.91</v>
      </c>
      <c r="E532" s="2">
        <v>22.52</v>
      </c>
      <c r="F532" s="2">
        <v>22.52</v>
      </c>
      <c r="G532" s="3">
        <v>33119800</v>
      </c>
      <c r="H532" s="57">
        <f t="shared" si="8"/>
        <v>3.6630819381289051E-2</v>
      </c>
      <c r="I532" s="76">
        <f>IFERROR(_xlfn.XLOOKUP(A532,' Data ORCL'!$A$2:$A$1260,' Data ORCL'!$H$2:$H$1260),"")</f>
        <v>1.9978662308429703E-2</v>
      </c>
    </row>
    <row r="533" spans="1:9" ht="18" x14ac:dyDescent="0.2">
      <c r="A533" s="1">
        <v>45407</v>
      </c>
      <c r="B533" s="2">
        <v>20.82</v>
      </c>
      <c r="C533" s="2">
        <v>21.74</v>
      </c>
      <c r="D533" s="2">
        <v>20.66</v>
      </c>
      <c r="E533" s="2">
        <v>21.71</v>
      </c>
      <c r="F533" s="2">
        <v>21.71</v>
      </c>
      <c r="G533" s="3">
        <v>26226700</v>
      </c>
      <c r="H533" s="57">
        <f t="shared" si="8"/>
        <v>5.5427393634845451E-3</v>
      </c>
      <c r="I533" s="76">
        <f>IFERROR(_xlfn.XLOOKUP(A533,' Data ORCL'!$A$2:$A$1260,' Data ORCL'!$H$2:$H$1260),"")</f>
        <v>-3.9038289308445371E-3</v>
      </c>
    </row>
    <row r="534" spans="1:9" ht="18" x14ac:dyDescent="0.2">
      <c r="A534" s="1">
        <v>45406</v>
      </c>
      <c r="B534" s="2">
        <v>22.05</v>
      </c>
      <c r="C534" s="2">
        <v>22.25</v>
      </c>
      <c r="D534" s="2">
        <v>21.3</v>
      </c>
      <c r="E534" s="2">
        <v>21.59</v>
      </c>
      <c r="F534" s="2">
        <v>21.59</v>
      </c>
      <c r="G534" s="3">
        <v>34426500</v>
      </c>
      <c r="H534" s="57">
        <f t="shared" si="8"/>
        <v>-2.313209451564872E-3</v>
      </c>
      <c r="I534" s="76">
        <f>IFERROR(_xlfn.XLOOKUP(A534,' Data ORCL'!$A$2:$A$1260,' Data ORCL'!$H$2:$H$1260),"")</f>
        <v>2.1274717713209673E-3</v>
      </c>
    </row>
    <row r="535" spans="1:9" ht="18" x14ac:dyDescent="0.2">
      <c r="A535" s="1">
        <v>45405</v>
      </c>
      <c r="B535" s="2">
        <v>21.25</v>
      </c>
      <c r="C535" s="2">
        <v>22.06</v>
      </c>
      <c r="D535" s="2">
        <v>21.23</v>
      </c>
      <c r="E535" s="2">
        <v>21.64</v>
      </c>
      <c r="F535" s="2">
        <v>21.64</v>
      </c>
      <c r="G535" s="3">
        <v>36304600</v>
      </c>
      <c r="H535" s="57">
        <f t="shared" si="8"/>
        <v>3.1450609064452295E-2</v>
      </c>
      <c r="I535" s="76">
        <f>IFERROR(_xlfn.XLOOKUP(A535,' Data ORCL'!$A$2:$A$1260,' Data ORCL'!$H$2:$H$1260),"")</f>
        <v>4.8925952687314212E-3</v>
      </c>
    </row>
    <row r="536" spans="1:9" ht="18" x14ac:dyDescent="0.2">
      <c r="A536" s="1">
        <v>45404</v>
      </c>
      <c r="B536" s="2">
        <v>20.72</v>
      </c>
      <c r="C536" s="2">
        <v>21.08</v>
      </c>
      <c r="D536" s="2">
        <v>20.36</v>
      </c>
      <c r="E536" s="2">
        <v>20.97</v>
      </c>
      <c r="F536" s="2">
        <v>20.97</v>
      </c>
      <c r="G536" s="3">
        <v>31894500</v>
      </c>
      <c r="H536" s="57">
        <f t="shared" si="8"/>
        <v>2.4132445240630365E-2</v>
      </c>
      <c r="I536" s="76">
        <f>IFERROR(_xlfn.XLOOKUP(A536,' Data ORCL'!$A$2:$A$1260,' Data ORCL'!$H$2:$H$1260),"")</f>
        <v>-3.0273373668282841E-3</v>
      </c>
    </row>
    <row r="537" spans="1:9" ht="18" x14ac:dyDescent="0.2">
      <c r="A537" s="1">
        <v>45401</v>
      </c>
      <c r="B537" s="2">
        <v>20.98</v>
      </c>
      <c r="C537" s="2">
        <v>21.43</v>
      </c>
      <c r="D537" s="2">
        <v>20.329999999999998</v>
      </c>
      <c r="E537" s="2">
        <v>20.47</v>
      </c>
      <c r="F537" s="2">
        <v>20.47</v>
      </c>
      <c r="G537" s="3">
        <v>39632600</v>
      </c>
      <c r="H537" s="57">
        <f t="shared" si="8"/>
        <v>-3.1733431954767174E-2</v>
      </c>
      <c r="I537" s="76">
        <f>IFERROR(_xlfn.XLOOKUP(A537,' Data ORCL'!$A$2:$A$1260,' Data ORCL'!$H$2:$H$1260),"")</f>
        <v>-9.7320063869316409E-3</v>
      </c>
    </row>
    <row r="538" spans="1:9" ht="18" x14ac:dyDescent="0.2">
      <c r="A538" s="1">
        <v>45400</v>
      </c>
      <c r="B538" s="2">
        <v>21.25</v>
      </c>
      <c r="C538" s="2">
        <v>21.43</v>
      </c>
      <c r="D538" s="2">
        <v>20.7</v>
      </c>
      <c r="E538" s="2">
        <v>21.13</v>
      </c>
      <c r="F538" s="2">
        <v>21.13</v>
      </c>
      <c r="G538" s="3">
        <v>34550500</v>
      </c>
      <c r="H538" s="57">
        <f t="shared" si="8"/>
        <v>-8.4826144825604598E-3</v>
      </c>
      <c r="I538" s="76">
        <f>IFERROR(_xlfn.XLOOKUP(A538,' Data ORCL'!$A$2:$A$1260,' Data ORCL'!$H$2:$H$1260),"")</f>
        <v>-2.2719347745483984E-2</v>
      </c>
    </row>
    <row r="539" spans="1:9" ht="18" x14ac:dyDescent="0.2">
      <c r="A539" s="1">
        <v>45399</v>
      </c>
      <c r="B539" s="2">
        <v>22.01</v>
      </c>
      <c r="C539" s="2">
        <v>22.11</v>
      </c>
      <c r="D539" s="2">
        <v>21.22</v>
      </c>
      <c r="E539" s="2">
        <v>21.31</v>
      </c>
      <c r="F539" s="2">
        <v>21.31</v>
      </c>
      <c r="G539" s="3">
        <v>30139800</v>
      </c>
      <c r="H539" s="57">
        <f t="shared" si="8"/>
        <v>-2.6396531443254732E-2</v>
      </c>
      <c r="I539" s="76">
        <f>IFERROR(_xlfn.XLOOKUP(A539,' Data ORCL'!$A$2:$A$1260,' Data ORCL'!$H$2:$H$1260),"")</f>
        <v>-1.6304941008546098E-2</v>
      </c>
    </row>
    <row r="540" spans="1:9" ht="18" x14ac:dyDescent="0.2">
      <c r="A540" s="1">
        <v>45398</v>
      </c>
      <c r="B540" s="2">
        <v>21.59</v>
      </c>
      <c r="C540" s="2">
        <v>21.99</v>
      </c>
      <c r="D540" s="2">
        <v>21.27</v>
      </c>
      <c r="E540" s="2">
        <v>21.88</v>
      </c>
      <c r="F540" s="2">
        <v>21.88</v>
      </c>
      <c r="G540" s="3">
        <v>33869200</v>
      </c>
      <c r="H540" s="57">
        <f t="shared" si="8"/>
        <v>-9.1365926867471327E-4</v>
      </c>
      <c r="I540" s="76">
        <f>IFERROR(_xlfn.XLOOKUP(A540,' Data ORCL'!$A$2:$A$1260,' Data ORCL'!$H$2:$H$1260),"")</f>
        <v>6.1151880731280658E-3</v>
      </c>
    </row>
    <row r="541" spans="1:9" ht="18" x14ac:dyDescent="0.2">
      <c r="A541" s="1">
        <v>45397</v>
      </c>
      <c r="B541" s="2">
        <v>22.79</v>
      </c>
      <c r="C541" s="2">
        <v>23.13</v>
      </c>
      <c r="D541" s="2">
        <v>21.83</v>
      </c>
      <c r="E541" s="2">
        <v>21.9</v>
      </c>
      <c r="F541" s="2">
        <v>21.9</v>
      </c>
      <c r="G541" s="3">
        <v>38182100</v>
      </c>
      <c r="H541" s="57">
        <f t="shared" si="8"/>
        <v>-3.4555827696982684E-2</v>
      </c>
      <c r="I541" s="76">
        <f>IFERROR(_xlfn.XLOOKUP(A541,' Data ORCL'!$A$2:$A$1260,' Data ORCL'!$H$2:$H$1260),"")</f>
        <v>-1.0171303149033202E-2</v>
      </c>
    </row>
    <row r="542" spans="1:9" ht="18" x14ac:dyDescent="0.2">
      <c r="A542" s="1">
        <v>45394</v>
      </c>
      <c r="B542" s="2">
        <v>22.7</v>
      </c>
      <c r="C542" s="2">
        <v>23.2</v>
      </c>
      <c r="D542" s="2">
        <v>22.41</v>
      </c>
      <c r="E542" s="2">
        <v>22.67</v>
      </c>
      <c r="F542" s="2">
        <v>22.67</v>
      </c>
      <c r="G542" s="3">
        <v>36764500</v>
      </c>
      <c r="H542" s="57">
        <f t="shared" si="8"/>
        <v>-7.4709202683717803E-3</v>
      </c>
      <c r="I542" s="76">
        <f>IFERROR(_xlfn.XLOOKUP(A542,' Data ORCL'!$A$2:$A$1260,' Data ORCL'!$H$2:$H$1260),"")</f>
        <v>-1.7471708806287806E-2</v>
      </c>
    </row>
    <row r="543" spans="1:9" ht="18" x14ac:dyDescent="0.2">
      <c r="A543" s="1">
        <v>45393</v>
      </c>
      <c r="B543" s="2">
        <v>22.65</v>
      </c>
      <c r="C543" s="2">
        <v>22.91</v>
      </c>
      <c r="D543" s="2">
        <v>22.25</v>
      </c>
      <c r="E543" s="2">
        <v>22.84</v>
      </c>
      <c r="F543" s="2">
        <v>22.84</v>
      </c>
      <c r="G543" s="3">
        <v>26399400</v>
      </c>
      <c r="H543" s="57">
        <f t="shared" si="8"/>
        <v>1.8559967143795431E-2</v>
      </c>
      <c r="I543" s="76">
        <f>IFERROR(_xlfn.XLOOKUP(A543,' Data ORCL'!$A$2:$A$1260,' Data ORCL'!$H$2:$H$1260),"")</f>
        <v>1.2172903355599353E-2</v>
      </c>
    </row>
    <row r="544" spans="1:9" ht="18" x14ac:dyDescent="0.2">
      <c r="A544" s="1">
        <v>45392</v>
      </c>
      <c r="B544" s="2">
        <v>22.22</v>
      </c>
      <c r="C544" s="2">
        <v>22.71</v>
      </c>
      <c r="D544" s="2">
        <v>22.01</v>
      </c>
      <c r="E544" s="2">
        <v>22.42</v>
      </c>
      <c r="F544" s="2">
        <v>22.42</v>
      </c>
      <c r="G544" s="3">
        <v>28642900</v>
      </c>
      <c r="H544" s="57">
        <f t="shared" si="8"/>
        <v>-1.7245618652282666E-2</v>
      </c>
      <c r="I544" s="76" t="str">
        <f>IFERROR(_xlfn.XLOOKUP(A544,' Data ORCL'!$A$2:$A$1260,' Data ORCL'!$H$2:$H$1260),"")</f>
        <v/>
      </c>
    </row>
    <row r="545" spans="1:9" ht="18" x14ac:dyDescent="0.2">
      <c r="A545" s="1">
        <v>45391</v>
      </c>
      <c r="B545" s="2">
        <v>23.01</v>
      </c>
      <c r="C545" s="2">
        <v>23.09</v>
      </c>
      <c r="D545" s="2">
        <v>22.46</v>
      </c>
      <c r="E545" s="2">
        <v>22.81</v>
      </c>
      <c r="F545" s="2">
        <v>22.81</v>
      </c>
      <c r="G545" s="3">
        <v>27643300</v>
      </c>
      <c r="H545" s="57">
        <f t="shared" si="8"/>
        <v>-8.29517963285307E-3</v>
      </c>
      <c r="I545" s="76" t="str">
        <f>IFERROR(_xlfn.XLOOKUP(A545,' Data ORCL'!$A$2:$A$1260,' Data ORCL'!$H$2:$H$1260),"")</f>
        <v/>
      </c>
    </row>
    <row r="546" spans="1:9" ht="18" x14ac:dyDescent="0.2">
      <c r="A546" s="1">
        <v>45390</v>
      </c>
      <c r="B546" s="2">
        <v>23.08</v>
      </c>
      <c r="C546" s="2">
        <v>23.2</v>
      </c>
      <c r="D546" s="2">
        <v>22.67</v>
      </c>
      <c r="E546" s="2">
        <v>23</v>
      </c>
      <c r="F546" s="2">
        <v>23</v>
      </c>
      <c r="G546" s="3">
        <v>25022700</v>
      </c>
      <c r="H546" s="57">
        <f t="shared" si="8"/>
        <v>1.7406444777838966E-3</v>
      </c>
      <c r="I546" s="76">
        <f>IFERROR(_xlfn.XLOOKUP(A546,' Data ORCL'!$A$2:$A$1260,' Data ORCL'!$H$2:$H$1260),"")</f>
        <v>-4.4397014469490991E-3</v>
      </c>
    </row>
    <row r="547" spans="1:9" ht="18" x14ac:dyDescent="0.2">
      <c r="A547" s="1">
        <v>45387</v>
      </c>
      <c r="B547" s="2">
        <v>22.42</v>
      </c>
      <c r="C547" s="2">
        <v>23.32</v>
      </c>
      <c r="D547" s="2">
        <v>22.31</v>
      </c>
      <c r="E547" s="2">
        <v>22.96</v>
      </c>
      <c r="F547" s="2">
        <v>22.96</v>
      </c>
      <c r="G547" s="3">
        <v>38716800</v>
      </c>
      <c r="H547" s="57">
        <f t="shared" si="8"/>
        <v>2.1127546425875277E-2</v>
      </c>
      <c r="I547" s="76">
        <f>IFERROR(_xlfn.XLOOKUP(A547,' Data ORCL'!$A$2:$A$1260,' Data ORCL'!$H$2:$H$1260),"")</f>
        <v>5.6764580048053424E-3</v>
      </c>
    </row>
    <row r="548" spans="1:9" ht="18" x14ac:dyDescent="0.2">
      <c r="A548" s="1">
        <v>45386</v>
      </c>
      <c r="B548" s="2">
        <v>23.82</v>
      </c>
      <c r="C548" s="2">
        <v>24.1</v>
      </c>
      <c r="D548" s="2">
        <v>22.4</v>
      </c>
      <c r="E548" s="2">
        <v>22.48</v>
      </c>
      <c r="F548" s="2">
        <v>22.48</v>
      </c>
      <c r="G548" s="3">
        <v>64995300</v>
      </c>
      <c r="H548" s="57">
        <f t="shared" si="8"/>
        <v>-9.738899461866608E-3</v>
      </c>
      <c r="I548" s="76">
        <f>IFERROR(_xlfn.XLOOKUP(A548,' Data ORCL'!$A$2:$A$1260,' Data ORCL'!$H$2:$H$1260),"")</f>
        <v>-1.6365638154156207E-2</v>
      </c>
    </row>
    <row r="549" spans="1:9" ht="18" x14ac:dyDescent="0.2">
      <c r="A549" s="1">
        <v>45385</v>
      </c>
      <c r="B549" s="2">
        <v>22.44</v>
      </c>
      <c r="C549" s="2">
        <v>23.01</v>
      </c>
      <c r="D549" s="2">
        <v>22.38</v>
      </c>
      <c r="E549" s="2">
        <v>22.7</v>
      </c>
      <c r="F549" s="2">
        <v>22.7</v>
      </c>
      <c r="G549" s="3">
        <v>30357400</v>
      </c>
      <c r="H549" s="57">
        <f t="shared" si="8"/>
        <v>-8.8066936559363603E-4</v>
      </c>
      <c r="I549" s="76">
        <f>IFERROR(_xlfn.XLOOKUP(A549,' Data ORCL'!$A$2:$A$1260,' Data ORCL'!$H$2:$H$1260),"")</f>
        <v>1.5211284463966534E-2</v>
      </c>
    </row>
    <row r="550" spans="1:9" ht="18" x14ac:dyDescent="0.2">
      <c r="A550" s="1">
        <v>45384</v>
      </c>
      <c r="B550" s="2">
        <v>22</v>
      </c>
      <c r="C550" s="2">
        <v>22.79</v>
      </c>
      <c r="D550" s="2">
        <v>21.72</v>
      </c>
      <c r="E550" s="2">
        <v>22.72</v>
      </c>
      <c r="F550" s="2">
        <v>22.72</v>
      </c>
      <c r="G550" s="3">
        <v>39770600</v>
      </c>
      <c r="H550" s="57">
        <f t="shared" si="8"/>
        <v>-6.143064513714048E-3</v>
      </c>
      <c r="I550" s="76">
        <f>IFERROR(_xlfn.XLOOKUP(A550,' Data ORCL'!$A$2:$A$1260,' Data ORCL'!$H$2:$H$1260),"")</f>
        <v>-9.1871698605855943E-3</v>
      </c>
    </row>
    <row r="551" spans="1:9" ht="18" x14ac:dyDescent="0.2">
      <c r="A551" s="1">
        <v>45383</v>
      </c>
      <c r="B551" s="2">
        <v>22.98</v>
      </c>
      <c r="C551" s="2">
        <v>23.21</v>
      </c>
      <c r="D551" s="2">
        <v>22.4</v>
      </c>
      <c r="E551" s="2">
        <v>22.86</v>
      </c>
      <c r="F551" s="2">
        <v>22.86</v>
      </c>
      <c r="G551" s="3">
        <v>41000000</v>
      </c>
      <c r="H551" s="57">
        <f t="shared" si="8"/>
        <v>-6.5402456806099895E-3</v>
      </c>
      <c r="I551" s="76">
        <f>IFERROR(_xlfn.XLOOKUP(A551,' Data ORCL'!$A$2:$A$1260,' Data ORCL'!$H$2:$H$1260),"")</f>
        <v>-9.793520737069229E-4</v>
      </c>
    </row>
    <row r="552" spans="1:9" ht="18" x14ac:dyDescent="0.2">
      <c r="A552" s="1">
        <v>45379</v>
      </c>
      <c r="B552" s="2">
        <v>24.17</v>
      </c>
      <c r="C552" s="2">
        <v>24.28</v>
      </c>
      <c r="D552" s="2">
        <v>22.94</v>
      </c>
      <c r="E552" s="2">
        <v>23.01</v>
      </c>
      <c r="F552" s="2">
        <v>23.01</v>
      </c>
      <c r="G552" s="3">
        <v>70008200</v>
      </c>
      <c r="H552" s="57">
        <f t="shared" si="8"/>
        <v>-6.3152293492746731E-2</v>
      </c>
      <c r="I552" s="76">
        <f>IFERROR(_xlfn.XLOOKUP(A552,' Data ORCL'!$A$2:$A$1260,' Data ORCL'!$H$2:$H$1260),"")</f>
        <v>2.6955295063235993E-3</v>
      </c>
    </row>
    <row r="553" spans="1:9" ht="18" x14ac:dyDescent="0.2">
      <c r="A553" s="1">
        <v>45378</v>
      </c>
      <c r="B553" s="2">
        <v>25</v>
      </c>
      <c r="C553" s="2">
        <v>25.48</v>
      </c>
      <c r="D553" s="2">
        <v>24.26</v>
      </c>
      <c r="E553" s="2">
        <v>24.51</v>
      </c>
      <c r="F553" s="2">
        <v>24.51</v>
      </c>
      <c r="G553" s="3">
        <v>38600100</v>
      </c>
      <c r="H553" s="57">
        <f t="shared" si="8"/>
        <v>-1.5384918839479343E-2</v>
      </c>
      <c r="I553" s="76">
        <f>IFERROR(_xlfn.XLOOKUP(A553,' Data ORCL'!$A$2:$A$1260,' Data ORCL'!$H$2:$H$1260),"")</f>
        <v>-9.5242691552579906E-3</v>
      </c>
    </row>
    <row r="554" spans="1:9" ht="18" x14ac:dyDescent="0.2">
      <c r="A554" s="1">
        <v>45377</v>
      </c>
      <c r="B554" s="2">
        <v>24.76</v>
      </c>
      <c r="C554" s="2">
        <v>25.47</v>
      </c>
      <c r="D554" s="2">
        <v>24.47</v>
      </c>
      <c r="E554" s="2">
        <v>24.89</v>
      </c>
      <c r="F554" s="2">
        <v>24.89</v>
      </c>
      <c r="G554" s="3">
        <v>43610500</v>
      </c>
      <c r="H554" s="57">
        <f t="shared" si="8"/>
        <v>1.5384918839479456E-2</v>
      </c>
      <c r="I554" s="76">
        <f>IFERROR(_xlfn.XLOOKUP(A554,' Data ORCL'!$A$2:$A$1260,' Data ORCL'!$H$2:$H$1260),"")</f>
        <v>3.0834169187725453E-3</v>
      </c>
    </row>
    <row r="555" spans="1:9" ht="18" x14ac:dyDescent="0.2">
      <c r="A555" s="1">
        <v>45376</v>
      </c>
      <c r="B555" s="2">
        <v>24.12</v>
      </c>
      <c r="C555" s="2">
        <v>24.62</v>
      </c>
      <c r="D555" s="2">
        <v>24.05</v>
      </c>
      <c r="E555" s="2">
        <v>24.51</v>
      </c>
      <c r="F555" s="2">
        <v>24.51</v>
      </c>
      <c r="G555" s="3">
        <v>29255900</v>
      </c>
      <c r="H555" s="57">
        <f t="shared" si="8"/>
        <v>1.3555352353374664E-2</v>
      </c>
      <c r="I555" s="76">
        <f>IFERROR(_xlfn.XLOOKUP(A555,' Data ORCL'!$A$2:$A$1260,' Data ORCL'!$H$2:$H$1260),"")</f>
        <v>-1.3480447912456259E-2</v>
      </c>
    </row>
    <row r="556" spans="1:9" ht="18" x14ac:dyDescent="0.2">
      <c r="A556" s="1">
        <v>45373</v>
      </c>
      <c r="B556" s="2">
        <v>24.2</v>
      </c>
      <c r="C556" s="2">
        <v>24.48</v>
      </c>
      <c r="D556" s="2">
        <v>24.02</v>
      </c>
      <c r="E556" s="2">
        <v>24.18</v>
      </c>
      <c r="F556" s="2">
        <v>24.18</v>
      </c>
      <c r="G556" s="3">
        <v>25453000</v>
      </c>
      <c r="H556" s="57">
        <f t="shared" si="8"/>
        <v>-1.2739025777429714E-2</v>
      </c>
      <c r="I556" s="76">
        <f>IFERROR(_xlfn.XLOOKUP(A556,' Data ORCL'!$A$2:$A$1260,' Data ORCL'!$H$2:$H$1260),"")</f>
        <v>-9.496141264088126E-3</v>
      </c>
    </row>
    <row r="557" spans="1:9" ht="18" x14ac:dyDescent="0.2">
      <c r="A557" s="1">
        <v>45372</v>
      </c>
      <c r="B557" s="2">
        <v>25.3</v>
      </c>
      <c r="C557" s="2">
        <v>25.33</v>
      </c>
      <c r="D557" s="2">
        <v>24.44</v>
      </c>
      <c r="E557" s="2">
        <v>24.49</v>
      </c>
      <c r="F557" s="2">
        <v>24.49</v>
      </c>
      <c r="G557" s="3">
        <v>37099600</v>
      </c>
      <c r="H557" s="57">
        <f t="shared" si="8"/>
        <v>-3.2613155690114008E-3</v>
      </c>
      <c r="I557" s="76">
        <f>IFERROR(_xlfn.XLOOKUP(A557,' Data ORCL'!$A$2:$A$1260,' Data ORCL'!$H$2:$H$1260),"")</f>
        <v>-1.82503522189596E-3</v>
      </c>
    </row>
    <row r="558" spans="1:9" ht="18" x14ac:dyDescent="0.2">
      <c r="A558" s="1">
        <v>45371</v>
      </c>
      <c r="B558" s="2">
        <v>23.77</v>
      </c>
      <c r="C558" s="2">
        <v>24.65</v>
      </c>
      <c r="D558" s="2">
        <v>23.67</v>
      </c>
      <c r="E558" s="2">
        <v>24.57</v>
      </c>
      <c r="F558" s="2">
        <v>24.57</v>
      </c>
      <c r="G558" s="3">
        <v>40273800</v>
      </c>
      <c r="H558" s="57">
        <f t="shared" si="8"/>
        <v>3.1840605855658628E-2</v>
      </c>
      <c r="I558" s="76">
        <f>IFERROR(_xlfn.XLOOKUP(A558,' Data ORCL'!$A$2:$A$1260,' Data ORCL'!$H$2:$H$1260),"")</f>
        <v>3.9646355037012974E-4</v>
      </c>
    </row>
    <row r="559" spans="1:9" ht="18" x14ac:dyDescent="0.2">
      <c r="A559" s="1">
        <v>45370</v>
      </c>
      <c r="B559" s="2">
        <v>23.5</v>
      </c>
      <c r="C559" s="2">
        <v>23.83</v>
      </c>
      <c r="D559" s="2">
        <v>22.92</v>
      </c>
      <c r="E559" s="2">
        <v>23.8</v>
      </c>
      <c r="F559" s="2">
        <v>23.8</v>
      </c>
      <c r="G559" s="3">
        <v>43247200</v>
      </c>
      <c r="H559" s="57">
        <f t="shared" si="8"/>
        <v>-8.3682496705165792E-3</v>
      </c>
      <c r="I559" s="76">
        <f>IFERROR(_xlfn.XLOOKUP(A559,' Data ORCL'!$A$2:$A$1260,' Data ORCL'!$H$2:$H$1260),"")</f>
        <v>1.0844536547517313E-2</v>
      </c>
    </row>
    <row r="560" spans="1:9" ht="18" x14ac:dyDescent="0.2">
      <c r="A560" s="1">
        <v>45369</v>
      </c>
      <c r="B560" s="2">
        <v>23.77</v>
      </c>
      <c r="C560" s="2">
        <v>24.18</v>
      </c>
      <c r="D560" s="2">
        <v>23.32</v>
      </c>
      <c r="E560" s="2">
        <v>24</v>
      </c>
      <c r="F560" s="2">
        <v>24</v>
      </c>
      <c r="G560" s="3">
        <v>44083000</v>
      </c>
      <c r="H560" s="57">
        <f t="shared" si="8"/>
        <v>2.1479031677124231E-2</v>
      </c>
      <c r="I560" s="76">
        <f>IFERROR(_xlfn.XLOOKUP(A560,' Data ORCL'!$A$2:$A$1260,' Data ORCL'!$H$2:$H$1260),"")</f>
        <v>1.7877119173043205E-2</v>
      </c>
    </row>
    <row r="561" spans="1:9" ht="18" x14ac:dyDescent="0.2">
      <c r="A561" s="1">
        <v>45366</v>
      </c>
      <c r="B561" s="2">
        <v>23.85</v>
      </c>
      <c r="C561" s="2">
        <v>24.1</v>
      </c>
      <c r="D561" s="2">
        <v>23.42</v>
      </c>
      <c r="E561" s="2">
        <v>23.49</v>
      </c>
      <c r="F561" s="2">
        <v>23.49</v>
      </c>
      <c r="G561" s="3">
        <v>61421000</v>
      </c>
      <c r="H561" s="57">
        <f t="shared" si="8"/>
        <v>-3.9237086598827714E-2</v>
      </c>
      <c r="I561" s="76">
        <f>IFERROR(_xlfn.XLOOKUP(A561,' Data ORCL'!$A$2:$A$1260,' Data ORCL'!$H$2:$H$1260),"")</f>
        <v>0</v>
      </c>
    </row>
    <row r="562" spans="1:9" ht="18" x14ac:dyDescent="0.2">
      <c r="A562" s="1">
        <v>45365</v>
      </c>
      <c r="B562" s="2">
        <v>24.83</v>
      </c>
      <c r="C562" s="2">
        <v>24.97</v>
      </c>
      <c r="D562" s="2">
        <v>24.14</v>
      </c>
      <c r="E562" s="2">
        <v>24.43</v>
      </c>
      <c r="F562" s="2">
        <v>24.43</v>
      </c>
      <c r="G562" s="3">
        <v>49214800</v>
      </c>
      <c r="H562" s="57">
        <f t="shared" si="8"/>
        <v>-2.3063939598551693E-2</v>
      </c>
      <c r="I562" s="76">
        <f>IFERROR(_xlfn.XLOOKUP(A562,' Data ORCL'!$A$2:$A$1260,' Data ORCL'!$H$2:$H$1260),"")</f>
        <v>8.1622658495127091E-5</v>
      </c>
    </row>
    <row r="563" spans="1:9" ht="18" x14ac:dyDescent="0.2">
      <c r="A563" s="1">
        <v>45364</v>
      </c>
      <c r="B563" s="2">
        <v>24.7</v>
      </c>
      <c r="C563" s="2">
        <v>25.44</v>
      </c>
      <c r="D563" s="2">
        <v>24.6</v>
      </c>
      <c r="E563" s="2">
        <v>25</v>
      </c>
      <c r="F563" s="2">
        <v>25</v>
      </c>
      <c r="G563" s="3">
        <v>59713000</v>
      </c>
      <c r="H563" s="57">
        <f t="shared" si="8"/>
        <v>1.207258123426924E-2</v>
      </c>
      <c r="I563" s="76">
        <f>IFERROR(_xlfn.XLOOKUP(A563,' Data ORCL'!$A$2:$A$1260,' Data ORCL'!$H$2:$H$1260),"")</f>
        <v>-1.5952401124002234E-2</v>
      </c>
    </row>
    <row r="564" spans="1:9" ht="18" x14ac:dyDescent="0.2">
      <c r="A564" s="1">
        <v>45363</v>
      </c>
      <c r="B564" s="2">
        <v>25.57</v>
      </c>
      <c r="C564" s="2">
        <v>25.64</v>
      </c>
      <c r="D564" s="2">
        <v>24.35</v>
      </c>
      <c r="E564" s="2">
        <v>24.7</v>
      </c>
      <c r="F564" s="2">
        <v>24.7</v>
      </c>
      <c r="G564" s="3">
        <v>75202600</v>
      </c>
      <c r="H564" s="57">
        <f t="shared" si="8"/>
        <v>-2.5975486403260792E-2</v>
      </c>
      <c r="I564" s="76">
        <f>IFERROR(_xlfn.XLOOKUP(A564,' Data ORCL'!$A$2:$A$1260,' Data ORCL'!$H$2:$H$1260),"")</f>
        <v>0.111107503572983</v>
      </c>
    </row>
    <row r="565" spans="1:9" ht="18" x14ac:dyDescent="0.2">
      <c r="A565" s="1">
        <v>45362</v>
      </c>
      <c r="B565" s="2">
        <v>25.89</v>
      </c>
      <c r="C565" s="2">
        <v>26.83</v>
      </c>
      <c r="D565" s="2">
        <v>25.29</v>
      </c>
      <c r="E565" s="2">
        <v>25.35</v>
      </c>
      <c r="F565" s="2">
        <v>25.35</v>
      </c>
      <c r="G565" s="3">
        <v>60829300</v>
      </c>
      <c r="H565" s="57">
        <f t="shared" si="8"/>
        <v>-2.6855087303176234E-2</v>
      </c>
      <c r="I565" s="76">
        <f>IFERROR(_xlfn.XLOOKUP(A565,' Data ORCL'!$A$2:$A$1260,' Data ORCL'!$H$2:$H$1260),"")</f>
        <v>1.5105890787696023E-2</v>
      </c>
    </row>
    <row r="566" spans="1:9" ht="18" x14ac:dyDescent="0.2">
      <c r="A566" s="1">
        <v>45359</v>
      </c>
      <c r="B566" s="2">
        <v>27.19</v>
      </c>
      <c r="C566" s="2">
        <v>27.28</v>
      </c>
      <c r="D566" s="2">
        <v>25.81</v>
      </c>
      <c r="E566" s="2">
        <v>26.04</v>
      </c>
      <c r="F566" s="2">
        <v>26.04</v>
      </c>
      <c r="G566" s="3">
        <v>84256100</v>
      </c>
      <c r="H566" s="57">
        <f t="shared" si="8"/>
        <v>-1.6000341346441189E-2</v>
      </c>
      <c r="I566" s="76">
        <f>IFERROR(_xlfn.XLOOKUP(A566,' Data ORCL'!$A$2:$A$1260,' Data ORCL'!$H$2:$H$1260),"")</f>
        <v>-1.8690445212831915E-2</v>
      </c>
    </row>
    <row r="567" spans="1:9" ht="18" x14ac:dyDescent="0.2">
      <c r="A567" s="1">
        <v>45358</v>
      </c>
      <c r="B567" s="2">
        <v>27.01</v>
      </c>
      <c r="C567" s="2">
        <v>27.5</v>
      </c>
      <c r="D567" s="2">
        <v>26.38</v>
      </c>
      <c r="E567" s="2">
        <v>26.46</v>
      </c>
      <c r="F567" s="2">
        <v>26.46</v>
      </c>
      <c r="G567" s="3">
        <v>117519300</v>
      </c>
      <c r="H567" s="57">
        <f t="shared" si="8"/>
        <v>1.140263209781177E-2</v>
      </c>
      <c r="I567" s="76">
        <f>IFERROR(_xlfn.XLOOKUP(A567,' Data ORCL'!$A$2:$A$1260,' Data ORCL'!$H$2:$H$1260),"")</f>
        <v>2.0058496864932621E-2</v>
      </c>
    </row>
    <row r="568" spans="1:9" ht="18" x14ac:dyDescent="0.2">
      <c r="A568" s="1">
        <v>45357</v>
      </c>
      <c r="B568" s="2">
        <v>25.75</v>
      </c>
      <c r="C568" s="2">
        <v>26.75</v>
      </c>
      <c r="D568" s="2">
        <v>24.53</v>
      </c>
      <c r="E568" s="2">
        <v>26.16</v>
      </c>
      <c r="F568" s="2">
        <v>26.16</v>
      </c>
      <c r="G568" s="3">
        <v>207386900</v>
      </c>
      <c r="H568" s="57">
        <f t="shared" si="8"/>
        <v>9.4125866090226523E-2</v>
      </c>
      <c r="I568" s="76">
        <f>IFERROR(_xlfn.XLOOKUP(A568,' Data ORCL'!$A$2:$A$1260,' Data ORCL'!$H$2:$H$1260),"")</f>
        <v>1.1843149671201321E-2</v>
      </c>
    </row>
    <row r="569" spans="1:9" ht="18" x14ac:dyDescent="0.2">
      <c r="A569" s="1">
        <v>45356</v>
      </c>
      <c r="B569" s="2">
        <v>23.96</v>
      </c>
      <c r="C569" s="2">
        <v>24.41</v>
      </c>
      <c r="D569" s="2">
        <v>23.43</v>
      </c>
      <c r="E569" s="2">
        <v>23.81</v>
      </c>
      <c r="F569" s="2">
        <v>23.81</v>
      </c>
      <c r="G569" s="3">
        <v>49542300</v>
      </c>
      <c r="H569" s="57">
        <f t="shared" si="8"/>
        <v>-9.6134491682354096E-3</v>
      </c>
      <c r="I569" s="76">
        <f>IFERROR(_xlfn.XLOOKUP(A569,' Data ORCL'!$A$2:$A$1260,' Data ORCL'!$H$2:$H$1260),"")</f>
        <v>-2.7688471911589529E-2</v>
      </c>
    </row>
    <row r="570" spans="1:9" ht="18" x14ac:dyDescent="0.2">
      <c r="A570" s="1">
        <v>45355</v>
      </c>
      <c r="B570" s="2">
        <v>24.4</v>
      </c>
      <c r="C570" s="2">
        <v>24.58</v>
      </c>
      <c r="D570" s="2">
        <v>23.53</v>
      </c>
      <c r="E570" s="2">
        <v>24.04</v>
      </c>
      <c r="F570" s="2">
        <v>24.04</v>
      </c>
      <c r="G570" s="3">
        <v>64320000</v>
      </c>
      <c r="H570" s="57">
        <f t="shared" si="8"/>
        <v>-3.635278786845976E-2</v>
      </c>
      <c r="I570" s="76">
        <f>IFERROR(_xlfn.XLOOKUP(A570,' Data ORCL'!$A$2:$A$1260,' Data ORCL'!$H$2:$H$1260),"")</f>
        <v>2.4283863172534586E-3</v>
      </c>
    </row>
    <row r="571" spans="1:9" ht="18" x14ac:dyDescent="0.2">
      <c r="A571" s="1">
        <v>45352</v>
      </c>
      <c r="B571" s="2">
        <v>25.3</v>
      </c>
      <c r="C571" s="2">
        <v>25.69</v>
      </c>
      <c r="D571" s="2">
        <v>24.53</v>
      </c>
      <c r="E571" s="2">
        <v>24.93</v>
      </c>
      <c r="F571" s="2">
        <v>24.93</v>
      </c>
      <c r="G571" s="3">
        <v>64794400</v>
      </c>
      <c r="H571" s="57">
        <f t="shared" si="8"/>
        <v>-5.9988182292533797E-3</v>
      </c>
      <c r="I571" s="76">
        <f>IFERROR(_xlfn.XLOOKUP(A571,' Data ORCL'!$A$2:$A$1260,' Data ORCL'!$H$2:$H$1260),"")</f>
        <v>1.8632668111292626E-2</v>
      </c>
    </row>
    <row r="572" spans="1:9" ht="18" x14ac:dyDescent="0.2">
      <c r="A572" s="1">
        <v>45351</v>
      </c>
      <c r="B572" s="2">
        <v>24.81</v>
      </c>
      <c r="C572" s="2">
        <v>25.29</v>
      </c>
      <c r="D572" s="2">
        <v>24.36</v>
      </c>
      <c r="E572" s="2">
        <v>25.08</v>
      </c>
      <c r="F572" s="2">
        <v>25.08</v>
      </c>
      <c r="G572" s="3">
        <v>62753300</v>
      </c>
      <c r="H572" s="57">
        <f t="shared" si="8"/>
        <v>2.6668247082161273E-2</v>
      </c>
      <c r="I572" s="76">
        <f>IFERROR(_xlfn.XLOOKUP(A572,' Data ORCL'!$A$2:$A$1260,' Data ORCL'!$H$2:$H$1260),"")</f>
        <v>0</v>
      </c>
    </row>
    <row r="573" spans="1:9" ht="18" x14ac:dyDescent="0.2">
      <c r="A573" s="1">
        <v>45350</v>
      </c>
      <c r="B573" s="2">
        <v>24.52</v>
      </c>
      <c r="C573" s="2">
        <v>24.84</v>
      </c>
      <c r="D573" s="2">
        <v>24.25</v>
      </c>
      <c r="E573" s="2">
        <v>24.42</v>
      </c>
      <c r="F573" s="2">
        <v>24.42</v>
      </c>
      <c r="G573" s="3">
        <v>47314000</v>
      </c>
      <c r="H573" s="57">
        <f t="shared" si="8"/>
        <v>-4.4943895878393264E-3</v>
      </c>
      <c r="I573" s="76">
        <f>IFERROR(_xlfn.XLOOKUP(A573,' Data ORCL'!$A$2:$A$1260,' Data ORCL'!$H$2:$H$1260),"")</f>
        <v>2.7560881019799838E-3</v>
      </c>
    </row>
    <row r="574" spans="1:9" ht="18" x14ac:dyDescent="0.2">
      <c r="A574" s="1">
        <v>45349</v>
      </c>
      <c r="B574" s="2">
        <v>23.76</v>
      </c>
      <c r="C574" s="2">
        <v>24.62</v>
      </c>
      <c r="D574" s="2">
        <v>23.72</v>
      </c>
      <c r="E574" s="2">
        <v>24.53</v>
      </c>
      <c r="F574" s="2">
        <v>24.53</v>
      </c>
      <c r="G574" s="3">
        <v>64967400</v>
      </c>
      <c r="H574" s="57">
        <f t="shared" si="8"/>
        <v>4.0346499487012112E-2</v>
      </c>
      <c r="I574" s="76">
        <f>IFERROR(_xlfn.XLOOKUP(A574,' Data ORCL'!$A$2:$A$1260,' Data ORCL'!$H$2:$H$1260),"")</f>
        <v>3.6866401202187964E-3</v>
      </c>
    </row>
    <row r="575" spans="1:9" ht="18" x14ac:dyDescent="0.2">
      <c r="A575" s="1">
        <v>45348</v>
      </c>
      <c r="B575" s="2">
        <v>23.03</v>
      </c>
      <c r="C575" s="2">
        <v>23.88</v>
      </c>
      <c r="D575" s="2">
        <v>22.94</v>
      </c>
      <c r="E575" s="2">
        <v>23.56</v>
      </c>
      <c r="F575" s="2">
        <v>23.56</v>
      </c>
      <c r="G575" s="3">
        <v>46499500</v>
      </c>
      <c r="H575" s="57">
        <f t="shared" si="8"/>
        <v>2.536134208237897E-2</v>
      </c>
      <c r="I575" s="76">
        <f>IFERROR(_xlfn.XLOOKUP(A575,' Data ORCL'!$A$2:$A$1260,' Data ORCL'!$H$2:$H$1260),"")</f>
        <v>-8.8252089606266938E-3</v>
      </c>
    </row>
    <row r="576" spans="1:9" ht="18" x14ac:dyDescent="0.2">
      <c r="A576" s="1">
        <v>45345</v>
      </c>
      <c r="B576" s="2">
        <v>23.53</v>
      </c>
      <c r="C576" s="2">
        <v>24.07</v>
      </c>
      <c r="D576" s="2">
        <v>22.82</v>
      </c>
      <c r="E576" s="2">
        <v>22.97</v>
      </c>
      <c r="F576" s="2">
        <v>22.97</v>
      </c>
      <c r="G576" s="3">
        <v>48840800</v>
      </c>
      <c r="H576" s="57">
        <f t="shared" si="8"/>
        <v>-2.66338767185768E-2</v>
      </c>
      <c r="I576" s="76">
        <f>IFERROR(_xlfn.XLOOKUP(A576,' Data ORCL'!$A$2:$A$1260,' Data ORCL'!$H$2:$H$1260),"")</f>
        <v>8.4559327378187811E-3</v>
      </c>
    </row>
    <row r="577" spans="1:9" ht="18" x14ac:dyDescent="0.2">
      <c r="A577" s="1">
        <v>45344</v>
      </c>
      <c r="B577" s="2">
        <v>23.77</v>
      </c>
      <c r="C577" s="2">
        <v>23.95</v>
      </c>
      <c r="D577" s="2">
        <v>23.05</v>
      </c>
      <c r="E577" s="2">
        <v>23.59</v>
      </c>
      <c r="F577" s="2">
        <v>23.59</v>
      </c>
      <c r="G577" s="3">
        <v>64458200</v>
      </c>
      <c r="H577" s="57">
        <f t="shared" si="8"/>
        <v>3.6697405097193818E-2</v>
      </c>
      <c r="I577" s="76">
        <f>IFERROR(_xlfn.XLOOKUP(A577,' Data ORCL'!$A$2:$A$1260,' Data ORCL'!$H$2:$H$1260),"")</f>
        <v>2.5994918594629421E-2</v>
      </c>
    </row>
    <row r="578" spans="1:9" ht="18" x14ac:dyDescent="0.2">
      <c r="A578" s="1">
        <v>45343</v>
      </c>
      <c r="B578" s="2">
        <v>22.3</v>
      </c>
      <c r="C578" s="2">
        <v>22.93</v>
      </c>
      <c r="D578" s="2">
        <v>22.29</v>
      </c>
      <c r="E578" s="2">
        <v>22.74</v>
      </c>
      <c r="F578" s="2">
        <v>22.74</v>
      </c>
      <c r="G578" s="3">
        <v>59628300</v>
      </c>
      <c r="H578" s="57">
        <f t="shared" si="8"/>
        <v>-2.8610534041265775E-2</v>
      </c>
      <c r="I578" s="76">
        <f>IFERROR(_xlfn.XLOOKUP(A578,' Data ORCL'!$A$2:$A$1260,' Data ORCL'!$H$2:$H$1260),"")</f>
        <v>-2.7434859457507212E-3</v>
      </c>
    </row>
    <row r="579" spans="1:9" ht="18" x14ac:dyDescent="0.2">
      <c r="A579" s="1">
        <v>45342</v>
      </c>
      <c r="B579" s="2">
        <v>23.84</v>
      </c>
      <c r="C579" s="2">
        <v>24</v>
      </c>
      <c r="D579" s="2">
        <v>22.72</v>
      </c>
      <c r="E579" s="2">
        <v>23.4</v>
      </c>
      <c r="F579" s="2">
        <v>23.4</v>
      </c>
      <c r="G579" s="3">
        <v>93374300</v>
      </c>
      <c r="H579" s="57">
        <f t="shared" ref="H579:H642" si="9">LN(F579/F580)</f>
        <v>-4.3485111939738891E-2</v>
      </c>
      <c r="I579" s="76">
        <f>IFERROR(_xlfn.XLOOKUP(A579,' Data ORCL'!$A$2:$A$1260,' Data ORCL'!$H$2:$H$1260),"")</f>
        <v>-2.6016666229511855E-2</v>
      </c>
    </row>
    <row r="580" spans="1:9" ht="18" x14ac:dyDescent="0.2">
      <c r="A580" s="1">
        <v>45338</v>
      </c>
      <c r="B580" s="2">
        <v>24.96</v>
      </c>
      <c r="C580" s="2">
        <v>25.5</v>
      </c>
      <c r="D580" s="2">
        <v>24.39</v>
      </c>
      <c r="E580" s="2">
        <v>24.44</v>
      </c>
      <c r="F580" s="2">
        <v>24.44</v>
      </c>
      <c r="G580" s="3">
        <v>65498200</v>
      </c>
      <c r="H580" s="57">
        <f t="shared" si="9"/>
        <v>-3.8921663028678131E-2</v>
      </c>
      <c r="I580" s="76">
        <f>IFERROR(_xlfn.XLOOKUP(A580,' Data ORCL'!$A$2:$A$1260,' Data ORCL'!$H$2:$H$1260),"")</f>
        <v>-1.3076863224914276E-2</v>
      </c>
    </row>
    <row r="581" spans="1:9" ht="18" x14ac:dyDescent="0.2">
      <c r="A581" s="1">
        <v>45337</v>
      </c>
      <c r="B581" s="2">
        <v>25.04</v>
      </c>
      <c r="C581" s="2">
        <v>25.46</v>
      </c>
      <c r="D581" s="2">
        <v>24.71</v>
      </c>
      <c r="E581" s="2">
        <v>25.41</v>
      </c>
      <c r="F581" s="2">
        <v>25.41</v>
      </c>
      <c r="G581" s="3">
        <v>70544300</v>
      </c>
      <c r="H581" s="57">
        <f t="shared" si="9"/>
        <v>8.695706967553913E-3</v>
      </c>
      <c r="I581" s="76">
        <f>IFERROR(_xlfn.XLOOKUP(A581,' Data ORCL'!$A$2:$A$1260,' Data ORCL'!$H$2:$H$1260),"")</f>
        <v>-1.3087419976913438E-2</v>
      </c>
    </row>
    <row r="582" spans="1:9" ht="18" x14ac:dyDescent="0.2">
      <c r="A582" s="1">
        <v>45336</v>
      </c>
      <c r="B582" s="2">
        <v>24.15</v>
      </c>
      <c r="C582" s="2">
        <v>25.5</v>
      </c>
      <c r="D582" s="2">
        <v>23.75</v>
      </c>
      <c r="E582" s="2">
        <v>25.19</v>
      </c>
      <c r="F582" s="2">
        <v>25.19</v>
      </c>
      <c r="G582" s="3">
        <v>97227900</v>
      </c>
      <c r="H582" s="57">
        <f t="shared" si="9"/>
        <v>4.7976680131356857E-2</v>
      </c>
      <c r="I582" s="76">
        <f>IFERROR(_xlfn.XLOOKUP(A582,' Data ORCL'!$A$2:$A$1260,' Data ORCL'!$H$2:$H$1260),"")</f>
        <v>5.1242976336107453E-3</v>
      </c>
    </row>
    <row r="583" spans="1:9" ht="18" x14ac:dyDescent="0.2">
      <c r="A583" s="1">
        <v>45335</v>
      </c>
      <c r="B583" s="2">
        <v>23.53</v>
      </c>
      <c r="C583" s="2">
        <v>24.66</v>
      </c>
      <c r="D583" s="2">
        <v>23.31</v>
      </c>
      <c r="E583" s="2">
        <v>24.01</v>
      </c>
      <c r="F583" s="2">
        <v>24.01</v>
      </c>
      <c r="G583" s="3">
        <v>102293300</v>
      </c>
      <c r="H583" s="57">
        <f t="shared" si="9"/>
        <v>-4.2403417297711937E-2</v>
      </c>
      <c r="I583" s="76">
        <f>IFERROR(_xlfn.XLOOKUP(A583,' Data ORCL'!$A$2:$A$1260,' Data ORCL'!$H$2:$H$1260),"")</f>
        <v>-1.8839001868541767E-2</v>
      </c>
    </row>
    <row r="584" spans="1:9" ht="18" x14ac:dyDescent="0.2">
      <c r="A584" s="1">
        <v>45334</v>
      </c>
      <c r="B584" s="2">
        <v>23.91</v>
      </c>
      <c r="C584" s="2">
        <v>25.52</v>
      </c>
      <c r="D584" s="2">
        <v>23.82</v>
      </c>
      <c r="E584" s="2">
        <v>25.05</v>
      </c>
      <c r="F584" s="2">
        <v>25.05</v>
      </c>
      <c r="G584" s="3">
        <v>108173000</v>
      </c>
      <c r="H584" s="57">
        <f t="shared" si="9"/>
        <v>2.7110703477748414E-2</v>
      </c>
      <c r="I584" s="76">
        <f>IFERROR(_xlfn.XLOOKUP(A584,' Data ORCL'!$A$2:$A$1260,' Data ORCL'!$H$2:$H$1260),"")</f>
        <v>-6.8753025344521924E-3</v>
      </c>
    </row>
    <row r="585" spans="1:9" ht="18" x14ac:dyDescent="0.2">
      <c r="A585" s="1">
        <v>45331</v>
      </c>
      <c r="B585" s="2">
        <v>25.04</v>
      </c>
      <c r="C585" s="2">
        <v>25.11</v>
      </c>
      <c r="D585" s="2">
        <v>23.57</v>
      </c>
      <c r="E585" s="2">
        <v>24.38</v>
      </c>
      <c r="F585" s="2">
        <v>24.38</v>
      </c>
      <c r="G585" s="3">
        <v>149062000</v>
      </c>
      <c r="H585" s="57">
        <f t="shared" si="9"/>
        <v>-5.3180734868958556E-3</v>
      </c>
      <c r="I585" s="76">
        <f>IFERROR(_xlfn.XLOOKUP(A585,' Data ORCL'!$A$2:$A$1260,' Data ORCL'!$H$2:$H$1260),"")</f>
        <v>-3.5130862823976261E-4</v>
      </c>
    </row>
    <row r="586" spans="1:9" ht="18" x14ac:dyDescent="0.2">
      <c r="A586" s="1">
        <v>45330</v>
      </c>
      <c r="B586" s="2">
        <v>23.96</v>
      </c>
      <c r="C586" s="2">
        <v>25.06</v>
      </c>
      <c r="D586" s="2">
        <v>23.32</v>
      </c>
      <c r="E586" s="2">
        <v>24.51</v>
      </c>
      <c r="F586" s="2">
        <v>24.51</v>
      </c>
      <c r="G586" s="3">
        <v>212671100</v>
      </c>
      <c r="H586" s="57">
        <f t="shared" si="9"/>
        <v>3.7834485508456743E-2</v>
      </c>
      <c r="I586" s="76">
        <f>IFERROR(_xlfn.XLOOKUP(A586,' Data ORCL'!$A$2:$A$1260,' Data ORCL'!$H$2:$H$1260),"")</f>
        <v>-4.9927839887389204E-3</v>
      </c>
    </row>
    <row r="587" spans="1:9" ht="18" x14ac:dyDescent="0.2">
      <c r="A587" s="1">
        <v>45329</v>
      </c>
      <c r="B587" s="2">
        <v>21.6</v>
      </c>
      <c r="C587" s="2">
        <v>23.87</v>
      </c>
      <c r="D587" s="2">
        <v>21.38</v>
      </c>
      <c r="E587" s="2">
        <v>23.6</v>
      </c>
      <c r="F587" s="2">
        <v>23.6</v>
      </c>
      <c r="G587" s="3">
        <v>254911100</v>
      </c>
      <c r="H587" s="57">
        <f t="shared" si="9"/>
        <v>7.613087734288794E-2</v>
      </c>
      <c r="I587" s="76">
        <f>IFERROR(_xlfn.XLOOKUP(A587,' Data ORCL'!$A$2:$A$1260,' Data ORCL'!$H$2:$H$1260),"")</f>
        <v>1.691819363667001E-2</v>
      </c>
    </row>
    <row r="588" spans="1:9" ht="18" x14ac:dyDescent="0.2">
      <c r="A588" s="1">
        <v>45328</v>
      </c>
      <c r="B588" s="2">
        <v>20.3</v>
      </c>
      <c r="C588" s="2">
        <v>22.18</v>
      </c>
      <c r="D588" s="2">
        <v>19.760000000000002</v>
      </c>
      <c r="E588" s="2">
        <v>21.87</v>
      </c>
      <c r="F588" s="2">
        <v>21.87</v>
      </c>
      <c r="G588" s="3">
        <v>420501900</v>
      </c>
      <c r="H588" s="57">
        <f t="shared" si="9"/>
        <v>0.26851022703212096</v>
      </c>
      <c r="I588" s="76">
        <f>IFERROR(_xlfn.XLOOKUP(A588,' Data ORCL'!$A$2:$A$1260,' Data ORCL'!$H$2:$H$1260),"")</f>
        <v>-9.3756214814246074E-3</v>
      </c>
    </row>
    <row r="589" spans="1:9" ht="18" x14ac:dyDescent="0.2">
      <c r="A589" s="1">
        <v>45327</v>
      </c>
      <c r="B589" s="2">
        <v>17.559999999999999</v>
      </c>
      <c r="C589" s="2">
        <v>17.87</v>
      </c>
      <c r="D589" s="2">
        <v>16.48</v>
      </c>
      <c r="E589" s="2">
        <v>16.72</v>
      </c>
      <c r="F589" s="2">
        <v>16.72</v>
      </c>
      <c r="G589" s="3">
        <v>167698300</v>
      </c>
      <c r="H589" s="57">
        <f t="shared" si="9"/>
        <v>-1.7783515488672606E-2</v>
      </c>
      <c r="I589" s="76">
        <f>IFERROR(_xlfn.XLOOKUP(A589,' Data ORCL'!$A$2:$A$1260,' Data ORCL'!$H$2:$H$1260),"")</f>
        <v>5.119163871270818E-3</v>
      </c>
    </row>
    <row r="590" spans="1:9" ht="18" x14ac:dyDescent="0.2">
      <c r="A590" s="1">
        <v>45324</v>
      </c>
      <c r="B590" s="2">
        <v>16.34</v>
      </c>
      <c r="C590" s="2">
        <v>17.02</v>
      </c>
      <c r="D590" s="2">
        <v>16.149999999999999</v>
      </c>
      <c r="E590" s="2">
        <v>17.02</v>
      </c>
      <c r="F590" s="2">
        <v>17.02</v>
      </c>
      <c r="G590" s="3">
        <v>57672700</v>
      </c>
      <c r="H590" s="57">
        <f t="shared" si="9"/>
        <v>4.1385216162854489E-2</v>
      </c>
      <c r="I590" s="76">
        <f>IFERROR(_xlfn.XLOOKUP(A590,' Data ORCL'!$A$2:$A$1260,' Data ORCL'!$H$2:$H$1260),"")</f>
        <v>2.2146441261476878E-3</v>
      </c>
    </row>
    <row r="591" spans="1:9" ht="18" x14ac:dyDescent="0.2">
      <c r="A591" s="1">
        <v>45323</v>
      </c>
      <c r="B591" s="2">
        <v>16.21</v>
      </c>
      <c r="C591" s="2">
        <v>16.489999999999998</v>
      </c>
      <c r="D591" s="2">
        <v>16.03</v>
      </c>
      <c r="E591" s="2">
        <v>16.329999999999998</v>
      </c>
      <c r="F591" s="2">
        <v>16.329999999999998</v>
      </c>
      <c r="G591" s="3">
        <v>40454400</v>
      </c>
      <c r="H591" s="57">
        <f t="shared" si="9"/>
        <v>1.4805945978081731E-2</v>
      </c>
      <c r="I591" s="76">
        <f>IFERROR(_xlfn.XLOOKUP(A591,' Data ORCL'!$A$2:$A$1260,' Data ORCL'!$H$2:$H$1260),"")</f>
        <v>3.3730314609776969E-2</v>
      </c>
    </row>
    <row r="592" spans="1:9" ht="18" x14ac:dyDescent="0.2">
      <c r="A592" s="1">
        <v>45322</v>
      </c>
      <c r="B592" s="2">
        <v>16.41</v>
      </c>
      <c r="C592" s="2">
        <v>16.760000000000002</v>
      </c>
      <c r="D592" s="2">
        <v>16.07</v>
      </c>
      <c r="E592" s="2">
        <v>16.09</v>
      </c>
      <c r="F592" s="2">
        <v>16.09</v>
      </c>
      <c r="G592" s="3">
        <v>43582500</v>
      </c>
      <c r="H592" s="57">
        <f t="shared" si="9"/>
        <v>-3.9603104057037319E-2</v>
      </c>
      <c r="I592" s="76">
        <f>IFERROR(_xlfn.XLOOKUP(A592,' Data ORCL'!$A$2:$A$1260,' Data ORCL'!$H$2:$H$1260),"")</f>
        <v>-2.1775492956534647E-2</v>
      </c>
    </row>
    <row r="593" spans="1:9" ht="18" x14ac:dyDescent="0.2">
      <c r="A593" s="1">
        <v>45321</v>
      </c>
      <c r="B593" s="2">
        <v>17.04</v>
      </c>
      <c r="C593" s="2">
        <v>17.239999999999998</v>
      </c>
      <c r="D593" s="2">
        <v>16.66</v>
      </c>
      <c r="E593" s="2">
        <v>16.739999999999998</v>
      </c>
      <c r="F593" s="2">
        <v>16.739999999999998</v>
      </c>
      <c r="G593" s="3">
        <v>36388200</v>
      </c>
      <c r="H593" s="57">
        <f t="shared" si="9"/>
        <v>-2.0692432066170354E-2</v>
      </c>
      <c r="I593" s="76">
        <f>IFERROR(_xlfn.XLOOKUP(A593,' Data ORCL'!$A$2:$A$1260,' Data ORCL'!$H$2:$H$1260),"")</f>
        <v>3.5964793306542332E-3</v>
      </c>
    </row>
    <row r="594" spans="1:9" ht="18" x14ac:dyDescent="0.2">
      <c r="A594" s="1">
        <v>45320</v>
      </c>
      <c r="B594" s="2">
        <v>16.45</v>
      </c>
      <c r="C594" s="2">
        <v>17.11</v>
      </c>
      <c r="D594" s="2">
        <v>16.43</v>
      </c>
      <c r="E594" s="2">
        <v>17.09</v>
      </c>
      <c r="F594" s="2">
        <v>17.09</v>
      </c>
      <c r="G594" s="3">
        <v>35987800</v>
      </c>
      <c r="H594" s="57">
        <f t="shared" si="9"/>
        <v>4.4265599784237088E-2</v>
      </c>
      <c r="I594" s="76">
        <f>IFERROR(_xlfn.XLOOKUP(A594,' Data ORCL'!$A$2:$A$1260,' Data ORCL'!$H$2:$H$1260),"")</f>
        <v>-7.8058805576146145E-3</v>
      </c>
    </row>
    <row r="595" spans="1:9" ht="18" x14ac:dyDescent="0.2">
      <c r="A595" s="1">
        <v>45317</v>
      </c>
      <c r="B595" s="2">
        <v>16.399999999999999</v>
      </c>
      <c r="C595" s="2">
        <v>16.75</v>
      </c>
      <c r="D595" s="2">
        <v>16.34</v>
      </c>
      <c r="E595" s="2">
        <v>16.350000000000001</v>
      </c>
      <c r="F595" s="2">
        <v>16.350000000000001</v>
      </c>
      <c r="G595" s="3">
        <v>28612200</v>
      </c>
      <c r="H595" s="57">
        <f t="shared" si="9"/>
        <v>-6.7052979056613131E-3</v>
      </c>
      <c r="I595" s="76">
        <f>IFERROR(_xlfn.XLOOKUP(A595,' Data ORCL'!$A$2:$A$1260,' Data ORCL'!$H$2:$H$1260),"")</f>
        <v>-3.1231899745756912E-3</v>
      </c>
    </row>
    <row r="596" spans="1:9" ht="18" x14ac:dyDescent="0.2">
      <c r="A596" s="1">
        <v>45316</v>
      </c>
      <c r="B596" s="2">
        <v>16.920000000000002</v>
      </c>
      <c r="C596" s="2">
        <v>17</v>
      </c>
      <c r="D596" s="2">
        <v>16.309999999999999</v>
      </c>
      <c r="E596" s="2">
        <v>16.46</v>
      </c>
      <c r="F596" s="2">
        <v>16.46</v>
      </c>
      <c r="G596" s="3">
        <v>44589000</v>
      </c>
      <c r="H596" s="57">
        <f t="shared" si="9"/>
        <v>-1.7465063022151665E-2</v>
      </c>
      <c r="I596" s="76">
        <f>IFERROR(_xlfn.XLOOKUP(A596,' Data ORCL'!$A$2:$A$1260,' Data ORCL'!$H$2:$H$1260),"")</f>
        <v>6.0768730349171247E-3</v>
      </c>
    </row>
    <row r="597" spans="1:9" ht="18" x14ac:dyDescent="0.2">
      <c r="A597" s="1">
        <v>45315</v>
      </c>
      <c r="B597" s="2">
        <v>17.510000000000002</v>
      </c>
      <c r="C597" s="2">
        <v>17.649999999999999</v>
      </c>
      <c r="D597" s="2">
        <v>16.739999999999998</v>
      </c>
      <c r="E597" s="2">
        <v>16.75</v>
      </c>
      <c r="F597" s="2">
        <v>16.75</v>
      </c>
      <c r="G597" s="3">
        <v>42710700</v>
      </c>
      <c r="H597" s="57">
        <f t="shared" si="9"/>
        <v>-3.404084545643913E-2</v>
      </c>
      <c r="I597" s="76">
        <f>IFERROR(_xlfn.XLOOKUP(A597,' Data ORCL'!$A$2:$A$1260,' Data ORCL'!$H$2:$H$1260),"")</f>
        <v>2.1931101001202314E-2</v>
      </c>
    </row>
    <row r="598" spans="1:9" ht="18" x14ac:dyDescent="0.2">
      <c r="A598" s="1">
        <v>45314</v>
      </c>
      <c r="B598" s="2">
        <v>17.64</v>
      </c>
      <c r="C598" s="2">
        <v>17.73</v>
      </c>
      <c r="D598" s="2">
        <v>17.2</v>
      </c>
      <c r="E598" s="2">
        <v>17.329999999999998</v>
      </c>
      <c r="F598" s="2">
        <v>17.329999999999998</v>
      </c>
      <c r="G598" s="3">
        <v>37794300</v>
      </c>
      <c r="H598" s="57">
        <f t="shared" si="9"/>
        <v>-1.5459798316591536E-2</v>
      </c>
      <c r="I598" s="76">
        <f>IFERROR(_xlfn.XLOOKUP(A598,' Data ORCL'!$A$2:$A$1260,' Data ORCL'!$H$2:$H$1260),"")</f>
        <v>1.5512776457410445E-2</v>
      </c>
    </row>
    <row r="599" spans="1:9" ht="18" x14ac:dyDescent="0.2">
      <c r="A599" s="1">
        <v>45313</v>
      </c>
      <c r="B599" s="2">
        <v>17.46</v>
      </c>
      <c r="C599" s="2">
        <v>18.350000000000001</v>
      </c>
      <c r="D599" s="2">
        <v>17.43</v>
      </c>
      <c r="E599" s="2">
        <v>17.600000000000001</v>
      </c>
      <c r="F599" s="2">
        <v>17.600000000000001</v>
      </c>
      <c r="G599" s="3">
        <v>85573900</v>
      </c>
      <c r="H599" s="57">
        <f t="shared" si="9"/>
        <v>4.7711201005046049E-2</v>
      </c>
      <c r="I599" s="76">
        <f>IFERROR(_xlfn.XLOOKUP(A599,' Data ORCL'!$A$2:$A$1260,' Data ORCL'!$H$2:$H$1260),"")</f>
        <v>3.9160889207569645E-3</v>
      </c>
    </row>
    <row r="600" spans="1:9" ht="18" x14ac:dyDescent="0.2">
      <c r="A600" s="1">
        <v>45310</v>
      </c>
      <c r="B600" s="2">
        <v>16.57</v>
      </c>
      <c r="C600" s="2">
        <v>16.78</v>
      </c>
      <c r="D600" s="2">
        <v>16.149999999999999</v>
      </c>
      <c r="E600" s="2">
        <v>16.78</v>
      </c>
      <c r="F600" s="2">
        <v>16.78</v>
      </c>
      <c r="G600" s="3">
        <v>40690600</v>
      </c>
      <c r="H600" s="57">
        <f t="shared" si="9"/>
        <v>2.2906366208907618E-2</v>
      </c>
      <c r="I600" s="76">
        <f>IFERROR(_xlfn.XLOOKUP(A600,' Data ORCL'!$A$2:$A$1260,' Data ORCL'!$H$2:$H$1260),"")</f>
        <v>8.91480590873827E-3</v>
      </c>
    </row>
    <row r="601" spans="1:9" ht="18" x14ac:dyDescent="0.2">
      <c r="A601" s="1">
        <v>45309</v>
      </c>
      <c r="B601" s="2">
        <v>16.75</v>
      </c>
      <c r="C601" s="2">
        <v>16.809999999999999</v>
      </c>
      <c r="D601" s="2">
        <v>16.100000000000001</v>
      </c>
      <c r="E601" s="2">
        <v>16.399999999999999</v>
      </c>
      <c r="F601" s="2">
        <v>16.399999999999999</v>
      </c>
      <c r="G601" s="3">
        <v>35239700</v>
      </c>
      <c r="H601" s="57">
        <f t="shared" si="9"/>
        <v>6.0994207441441065E-4</v>
      </c>
      <c r="I601" s="76">
        <f>IFERROR(_xlfn.XLOOKUP(A601,' Data ORCL'!$A$2:$A$1260,' Data ORCL'!$H$2:$H$1260),"")</f>
        <v>2.1147673231460232E-2</v>
      </c>
    </row>
    <row r="602" spans="1:9" ht="18" x14ac:dyDescent="0.2">
      <c r="A602" s="1">
        <v>45308</v>
      </c>
      <c r="B602" s="2">
        <v>16.260000000000002</v>
      </c>
      <c r="C602" s="2">
        <v>16.41</v>
      </c>
      <c r="D602" s="2">
        <v>16.05</v>
      </c>
      <c r="E602" s="2">
        <v>16.39</v>
      </c>
      <c r="F602" s="2">
        <v>16.39</v>
      </c>
      <c r="G602" s="3">
        <v>30832800</v>
      </c>
      <c r="H602" s="57">
        <f t="shared" si="9"/>
        <v>-8.5055190771945004E-3</v>
      </c>
      <c r="I602" s="76">
        <f>IFERROR(_xlfn.XLOOKUP(A602,' Data ORCL'!$A$2:$A$1260,' Data ORCL'!$H$2:$H$1260),"")</f>
        <v>-1.3469311253216758E-3</v>
      </c>
    </row>
    <row r="603" spans="1:9" ht="18" x14ac:dyDescent="0.2">
      <c r="A603" s="1">
        <v>45307</v>
      </c>
      <c r="B603" s="2">
        <v>16.59</v>
      </c>
      <c r="C603" s="2">
        <v>16.739999999999998</v>
      </c>
      <c r="D603" s="2">
        <v>16.29</v>
      </c>
      <c r="E603" s="2">
        <v>16.53</v>
      </c>
      <c r="F603" s="2">
        <v>16.53</v>
      </c>
      <c r="G603" s="3">
        <v>32659300</v>
      </c>
      <c r="H603" s="57">
        <f t="shared" si="9"/>
        <v>-1.381818322100415E-2</v>
      </c>
      <c r="I603" s="76">
        <f>IFERROR(_xlfn.XLOOKUP(A603,' Data ORCL'!$A$2:$A$1260,' Data ORCL'!$H$2:$H$1260),"")</f>
        <v>-2.883922154090239E-4</v>
      </c>
    </row>
    <row r="604" spans="1:9" ht="18" x14ac:dyDescent="0.2">
      <c r="A604" s="1">
        <v>45303</v>
      </c>
      <c r="B604" s="2">
        <v>16.68</v>
      </c>
      <c r="C604" s="2">
        <v>17.059999999999999</v>
      </c>
      <c r="D604" s="2">
        <v>16.62</v>
      </c>
      <c r="E604" s="2">
        <v>16.760000000000002</v>
      </c>
      <c r="F604" s="2">
        <v>16.760000000000002</v>
      </c>
      <c r="G604" s="3">
        <v>33952600</v>
      </c>
      <c r="H604" s="57">
        <f t="shared" si="9"/>
        <v>4.7846981233364734E-3</v>
      </c>
      <c r="I604" s="76">
        <f>IFERROR(_xlfn.XLOOKUP(A604,' Data ORCL'!$A$2:$A$1260,' Data ORCL'!$H$2:$H$1260),"")</f>
        <v>1.7354645657539795E-2</v>
      </c>
    </row>
    <row r="605" spans="1:9" ht="18" x14ac:dyDescent="0.2">
      <c r="A605" s="1">
        <v>45302</v>
      </c>
      <c r="B605" s="2">
        <v>16.809999999999999</v>
      </c>
      <c r="C605" s="2">
        <v>16.93</v>
      </c>
      <c r="D605" s="2">
        <v>16.170000000000002</v>
      </c>
      <c r="E605" s="2">
        <v>16.68</v>
      </c>
      <c r="F605" s="2">
        <v>16.68</v>
      </c>
      <c r="G605" s="3">
        <v>39552400</v>
      </c>
      <c r="H605" s="57">
        <f t="shared" si="9"/>
        <v>-6.5730741588487206E-3</v>
      </c>
      <c r="I605" s="76" t="str">
        <f>IFERROR(_xlfn.XLOOKUP(A605,' Data ORCL'!$A$2:$A$1260,' Data ORCL'!$H$2:$H$1260),"")</f>
        <v/>
      </c>
    </row>
    <row r="606" spans="1:9" ht="18" x14ac:dyDescent="0.2">
      <c r="A606" s="1">
        <v>45301</v>
      </c>
      <c r="B606" s="2">
        <v>16.5</v>
      </c>
      <c r="C606" s="2">
        <v>17.03</v>
      </c>
      <c r="D606" s="2">
        <v>16.399999999999999</v>
      </c>
      <c r="E606" s="2">
        <v>16.79</v>
      </c>
      <c r="F606" s="2">
        <v>16.79</v>
      </c>
      <c r="G606" s="3">
        <v>41254400</v>
      </c>
      <c r="H606" s="57">
        <f t="shared" si="9"/>
        <v>2.4112078333711141E-2</v>
      </c>
      <c r="I606" s="76" t="str">
        <f>IFERROR(_xlfn.XLOOKUP(A606,' Data ORCL'!$A$2:$A$1260,' Data ORCL'!$H$2:$H$1260),"")</f>
        <v/>
      </c>
    </row>
    <row r="607" spans="1:9" ht="18" x14ac:dyDescent="0.2">
      <c r="A607" s="1">
        <v>45300</v>
      </c>
      <c r="B607" s="2">
        <v>16.510000000000002</v>
      </c>
      <c r="C607" s="2">
        <v>16.63</v>
      </c>
      <c r="D607" s="2">
        <v>16.28</v>
      </c>
      <c r="E607" s="2">
        <v>16.39</v>
      </c>
      <c r="F607" s="2">
        <v>16.39</v>
      </c>
      <c r="G607" s="3">
        <v>35794500</v>
      </c>
      <c r="H607" s="57">
        <f t="shared" si="9"/>
        <v>-1.6939304006964397E-2</v>
      </c>
      <c r="I607" s="76">
        <f>IFERROR(_xlfn.XLOOKUP(A607,' Data ORCL'!$A$2:$A$1260,' Data ORCL'!$H$2:$H$1260),"")</f>
        <v>-9.8766234959119757E-3</v>
      </c>
    </row>
    <row r="608" spans="1:9" ht="18" x14ac:dyDescent="0.2">
      <c r="A608" s="1">
        <v>45299</v>
      </c>
      <c r="B608" s="2">
        <v>16.22</v>
      </c>
      <c r="C608" s="2">
        <v>16.89</v>
      </c>
      <c r="D608" s="2">
        <v>16.14</v>
      </c>
      <c r="E608" s="2">
        <v>16.670000000000002</v>
      </c>
      <c r="F608" s="2">
        <v>16.670000000000002</v>
      </c>
      <c r="G608" s="3">
        <v>49090000</v>
      </c>
      <c r="H608" s="57">
        <f t="shared" si="9"/>
        <v>4.2272756424574003E-2</v>
      </c>
      <c r="I608" s="76">
        <f>IFERROR(_xlfn.XLOOKUP(A608,' Data ORCL'!$A$2:$A$1260,' Data ORCL'!$H$2:$H$1260),"")</f>
        <v>1.8549358911131988E-2</v>
      </c>
    </row>
    <row r="609" spans="1:9" ht="18" x14ac:dyDescent="0.2">
      <c r="A609" s="1">
        <v>45296</v>
      </c>
      <c r="B609" s="2">
        <v>15.7</v>
      </c>
      <c r="C609" s="2">
        <v>16.13</v>
      </c>
      <c r="D609" s="2">
        <v>15.66</v>
      </c>
      <c r="E609" s="2">
        <v>15.98</v>
      </c>
      <c r="F609" s="2">
        <v>15.98</v>
      </c>
      <c r="G609" s="3">
        <v>57700000</v>
      </c>
      <c r="H609" s="57">
        <f t="shared" si="9"/>
        <v>-1.6754968437617854E-2</v>
      </c>
      <c r="I609" s="76">
        <f>IFERROR(_xlfn.XLOOKUP(A609,' Data ORCL'!$A$2:$A$1260,' Data ORCL'!$H$2:$H$1260),"")</f>
        <v>1.4026652935958839E-3</v>
      </c>
    </row>
    <row r="610" spans="1:9" ht="18" x14ac:dyDescent="0.2">
      <c r="A610" s="1">
        <v>45295</v>
      </c>
      <c r="B610" s="2">
        <v>16.05</v>
      </c>
      <c r="C610" s="2">
        <v>16.579999999999998</v>
      </c>
      <c r="D610" s="2">
        <v>15.95</v>
      </c>
      <c r="E610" s="2">
        <v>16.25</v>
      </c>
      <c r="F610" s="2">
        <v>16.25</v>
      </c>
      <c r="G610" s="3">
        <v>39937700</v>
      </c>
      <c r="H610" s="57">
        <f t="shared" si="9"/>
        <v>9.8949477714546825E-3</v>
      </c>
      <c r="I610" s="76">
        <f>IFERROR(_xlfn.XLOOKUP(A610,' Data ORCL'!$A$2:$A$1260,' Data ORCL'!$H$2:$H$1260),"")</f>
        <v>1.304238960902108E-3</v>
      </c>
    </row>
    <row r="611" spans="1:9" ht="18" x14ac:dyDescent="0.2">
      <c r="A611" s="1">
        <v>45294</v>
      </c>
      <c r="B611" s="2">
        <v>16.12</v>
      </c>
      <c r="C611" s="2">
        <v>16.38</v>
      </c>
      <c r="D611" s="2">
        <v>16.010000000000002</v>
      </c>
      <c r="E611" s="2">
        <v>16.09</v>
      </c>
      <c r="F611" s="2">
        <v>16.09</v>
      </c>
      <c r="G611" s="3">
        <v>46865200</v>
      </c>
      <c r="H611" s="57">
        <f t="shared" si="9"/>
        <v>-2.9999188702857015E-2</v>
      </c>
      <c r="I611" s="76">
        <f>IFERROR(_xlfn.XLOOKUP(A611,' Data ORCL'!$A$2:$A$1260,' Data ORCL'!$H$2:$H$1260),"")</f>
        <v>-1.5539709060724764E-2</v>
      </c>
    </row>
    <row r="612" spans="1:9" ht="18" x14ac:dyDescent="0.2">
      <c r="A612" s="1">
        <v>45293</v>
      </c>
      <c r="B612" s="2">
        <v>16.95</v>
      </c>
      <c r="C612" s="2">
        <v>16.95</v>
      </c>
      <c r="D612" s="2">
        <v>16.5</v>
      </c>
      <c r="E612" s="2">
        <v>16.579999999999998</v>
      </c>
      <c r="F612" s="2">
        <v>16.579999999999998</v>
      </c>
      <c r="G612" s="3">
        <v>41626700</v>
      </c>
      <c r="H612" s="57">
        <f t="shared" si="9"/>
        <v>-3.4966525202235491E-2</v>
      </c>
      <c r="I612" s="76">
        <f>IFERROR(_xlfn.XLOOKUP(A612,' Data ORCL'!$A$2:$A$1260,' Data ORCL'!$H$2:$H$1260),"")</f>
        <v>-1.306052836066386E-2</v>
      </c>
    </row>
    <row r="613" spans="1:9" ht="18" x14ac:dyDescent="0.2">
      <c r="A613" s="1">
        <v>45289</v>
      </c>
      <c r="B613" s="2">
        <v>17.52</v>
      </c>
      <c r="C613" s="2">
        <v>17.64</v>
      </c>
      <c r="D613" s="2">
        <v>17.100000000000001</v>
      </c>
      <c r="E613" s="2">
        <v>17.170000000000002</v>
      </c>
      <c r="F613" s="2">
        <v>17.170000000000002</v>
      </c>
      <c r="G613" s="3">
        <v>38943500</v>
      </c>
      <c r="H613" s="57">
        <f t="shared" si="9"/>
        <v>-2.2459913297586218E-2</v>
      </c>
      <c r="I613" s="76">
        <f>IFERROR(_xlfn.XLOOKUP(A613,' Data ORCL'!$A$2:$A$1260,' Data ORCL'!$H$2:$H$1260),"")</f>
        <v>-7.7745775471299277E-3</v>
      </c>
    </row>
    <row r="614" spans="1:9" ht="18" x14ac:dyDescent="0.2">
      <c r="A614" s="1">
        <v>45288</v>
      </c>
      <c r="B614" s="2">
        <v>17.46</v>
      </c>
      <c r="C614" s="2">
        <v>17.84</v>
      </c>
      <c r="D614" s="2">
        <v>17.420000000000002</v>
      </c>
      <c r="E614" s="2">
        <v>17.559999999999999</v>
      </c>
      <c r="F614" s="2">
        <v>17.559999999999999</v>
      </c>
      <c r="G614" s="3">
        <v>38990000</v>
      </c>
      <c r="H614" s="57">
        <f t="shared" si="9"/>
        <v>5.1384640610054643E-3</v>
      </c>
      <c r="I614" s="76">
        <f>IFERROR(_xlfn.XLOOKUP(A614,' Data ORCL'!$A$2:$A$1260,' Data ORCL'!$H$2:$H$1260),"")</f>
        <v>2.9083878959570019E-3</v>
      </c>
    </row>
    <row r="615" spans="1:9" ht="18" x14ac:dyDescent="0.2">
      <c r="A615" s="1">
        <v>45287</v>
      </c>
      <c r="B615" s="2">
        <v>17.78</v>
      </c>
      <c r="C615" s="2">
        <v>17.91</v>
      </c>
      <c r="D615" s="2">
        <v>17.45</v>
      </c>
      <c r="E615" s="2">
        <v>17.47</v>
      </c>
      <c r="F615" s="2">
        <v>17.47</v>
      </c>
      <c r="G615" s="3">
        <v>32918400</v>
      </c>
      <c r="H615" s="57">
        <f t="shared" si="9"/>
        <v>-1.1948933063532249E-2</v>
      </c>
      <c r="I615" s="76">
        <f>IFERROR(_xlfn.XLOOKUP(A615,' Data ORCL'!$A$2:$A$1260,' Data ORCL'!$H$2:$H$1260),"")</f>
        <v>-2.3273866207773053E-3</v>
      </c>
    </row>
    <row r="616" spans="1:9" ht="18" x14ac:dyDescent="0.2">
      <c r="A616" s="1">
        <v>45286</v>
      </c>
      <c r="B616" s="2">
        <v>17.440000000000001</v>
      </c>
      <c r="C616" s="2">
        <v>17.75</v>
      </c>
      <c r="D616" s="2">
        <v>17.329999999999998</v>
      </c>
      <c r="E616" s="2">
        <v>17.68</v>
      </c>
      <c r="F616" s="2">
        <v>17.68</v>
      </c>
      <c r="G616" s="3">
        <v>31750700</v>
      </c>
      <c r="H616" s="57">
        <f t="shared" si="9"/>
        <v>1.5389303429399584E-2</v>
      </c>
      <c r="I616" s="76">
        <f>IFERROR(_xlfn.XLOOKUP(A616,' Data ORCL'!$A$2:$A$1260,' Data ORCL'!$H$2:$H$1260),"")</f>
        <v>-9.6856990729034926E-5</v>
      </c>
    </row>
    <row r="617" spans="1:9" ht="18" x14ac:dyDescent="0.2">
      <c r="A617" s="1">
        <v>45282</v>
      </c>
      <c r="B617" s="2">
        <v>17.7</v>
      </c>
      <c r="C617" s="2">
        <v>17.7</v>
      </c>
      <c r="D617" s="2">
        <v>17.329999999999998</v>
      </c>
      <c r="E617" s="2">
        <v>17.41</v>
      </c>
      <c r="F617" s="2">
        <v>17.41</v>
      </c>
      <c r="G617" s="3">
        <v>33693800</v>
      </c>
      <c r="H617" s="57">
        <f t="shared" si="9"/>
        <v>-1.0285804969369157E-2</v>
      </c>
      <c r="I617" s="76">
        <f>IFERROR(_xlfn.XLOOKUP(A617,' Data ORCL'!$A$2:$A$1260,' Data ORCL'!$H$2:$H$1260),"")</f>
        <v>3.2012444275987778E-3</v>
      </c>
    </row>
    <row r="618" spans="1:9" ht="18" x14ac:dyDescent="0.2">
      <c r="A618" s="1">
        <v>45281</v>
      </c>
      <c r="B618" s="2">
        <v>17.53</v>
      </c>
      <c r="C618" s="2">
        <v>17.739999999999998</v>
      </c>
      <c r="D618" s="2">
        <v>17.420000000000002</v>
      </c>
      <c r="E618" s="2">
        <v>17.59</v>
      </c>
      <c r="F618" s="2">
        <v>17.59</v>
      </c>
      <c r="G618" s="3">
        <v>30493600</v>
      </c>
      <c r="H618" s="57">
        <f t="shared" si="9"/>
        <v>1.9518415272098116E-2</v>
      </c>
      <c r="I618" s="76">
        <f>IFERROR(_xlfn.XLOOKUP(A618,' Data ORCL'!$A$2:$A$1260,' Data ORCL'!$H$2:$H$1260),"")</f>
        <v>1.6260520871780326E-2</v>
      </c>
    </row>
    <row r="619" spans="1:9" ht="18" x14ac:dyDescent="0.2">
      <c r="A619" s="1">
        <v>45280</v>
      </c>
      <c r="B619" s="2">
        <v>17.87</v>
      </c>
      <c r="C619" s="2">
        <v>17.920000000000002</v>
      </c>
      <c r="D619" s="2">
        <v>17.190000000000001</v>
      </c>
      <c r="E619" s="2">
        <v>17.25</v>
      </c>
      <c r="F619" s="2">
        <v>17.25</v>
      </c>
      <c r="G619" s="3">
        <v>58666900</v>
      </c>
      <c r="H619" s="57">
        <f t="shared" si="9"/>
        <v>-3.9777971456919081E-2</v>
      </c>
      <c r="I619" s="76">
        <f>IFERROR(_xlfn.XLOOKUP(A619,' Data ORCL'!$A$2:$A$1260,' Data ORCL'!$H$2:$H$1260),"")</f>
        <v>-1.9945909583829718E-2</v>
      </c>
    </row>
    <row r="620" spans="1:9" ht="18" x14ac:dyDescent="0.2">
      <c r="A620" s="1">
        <v>45279</v>
      </c>
      <c r="B620" s="2">
        <v>17.98</v>
      </c>
      <c r="C620" s="2">
        <v>18.190000000000001</v>
      </c>
      <c r="D620" s="2">
        <v>17.84</v>
      </c>
      <c r="E620" s="2">
        <v>17.95</v>
      </c>
      <c r="F620" s="2">
        <v>17.95</v>
      </c>
      <c r="G620" s="3">
        <v>43530300</v>
      </c>
      <c r="H620" s="57">
        <f t="shared" si="9"/>
        <v>6.146987782424551E-3</v>
      </c>
      <c r="I620" s="76">
        <f>IFERROR(_xlfn.XLOOKUP(A620,' Data ORCL'!$A$2:$A$1260,' Data ORCL'!$H$2:$H$1260),"")</f>
        <v>1.1880556529113085E-2</v>
      </c>
    </row>
    <row r="621" spans="1:9" ht="18" x14ac:dyDescent="0.2">
      <c r="A621" s="1">
        <v>45278</v>
      </c>
      <c r="B621" s="2">
        <v>18.21</v>
      </c>
      <c r="C621" s="2">
        <v>18.579999999999998</v>
      </c>
      <c r="D621" s="2">
        <v>17.77</v>
      </c>
      <c r="E621" s="2">
        <v>17.84</v>
      </c>
      <c r="F621" s="2">
        <v>17.84</v>
      </c>
      <c r="G621" s="3">
        <v>60188100</v>
      </c>
      <c r="H621" s="57">
        <f t="shared" si="9"/>
        <v>-1.9978466930886275E-2</v>
      </c>
      <c r="I621" s="76">
        <f>IFERROR(_xlfn.XLOOKUP(A621,' Data ORCL'!$A$2:$A$1260,' Data ORCL'!$H$2:$H$1260),"")</f>
        <v>1.6096728335536256E-2</v>
      </c>
    </row>
    <row r="622" spans="1:9" ht="18" x14ac:dyDescent="0.2">
      <c r="A622" s="1">
        <v>45275</v>
      </c>
      <c r="B622" s="2">
        <v>18.670000000000002</v>
      </c>
      <c r="C622" s="2">
        <v>19.149999999999999</v>
      </c>
      <c r="D622" s="2">
        <v>18.04</v>
      </c>
      <c r="E622" s="2">
        <v>18.2</v>
      </c>
      <c r="F622" s="2">
        <v>18.2</v>
      </c>
      <c r="G622" s="3">
        <v>93307100</v>
      </c>
      <c r="H622" s="57">
        <f t="shared" si="9"/>
        <v>-5.4929965676698363E-4</v>
      </c>
      <c r="I622" s="76">
        <f>IFERROR(_xlfn.XLOOKUP(A622,' Data ORCL'!$A$2:$A$1260,' Data ORCL'!$H$2:$H$1260),"")</f>
        <v>2.9602606087927443E-2</v>
      </c>
    </row>
    <row r="623" spans="1:9" ht="18" x14ac:dyDescent="0.2">
      <c r="A623" s="1">
        <v>45274</v>
      </c>
      <c r="B623" s="2">
        <v>18.170000000000002</v>
      </c>
      <c r="C623" s="2">
        <v>18.579999999999998</v>
      </c>
      <c r="D623" s="2">
        <v>17.72</v>
      </c>
      <c r="E623" s="2">
        <v>18.21</v>
      </c>
      <c r="F623" s="2">
        <v>18.21</v>
      </c>
      <c r="G623" s="3">
        <v>67462800</v>
      </c>
      <c r="H623" s="57">
        <f t="shared" si="9"/>
        <v>1.8847564568179993E-2</v>
      </c>
      <c r="I623" s="76">
        <f>IFERROR(_xlfn.XLOOKUP(A623,' Data ORCL'!$A$2:$A$1260,' Data ORCL'!$H$2:$H$1260),"")</f>
        <v>-2.6411856546695343E-2</v>
      </c>
    </row>
    <row r="624" spans="1:9" ht="18" x14ac:dyDescent="0.2">
      <c r="A624" s="1">
        <v>45273</v>
      </c>
      <c r="B624" s="2">
        <v>17.649999999999999</v>
      </c>
      <c r="C624" s="2">
        <v>17.899999999999999</v>
      </c>
      <c r="D624" s="2">
        <v>17.22</v>
      </c>
      <c r="E624" s="2">
        <v>17.87</v>
      </c>
      <c r="F624" s="2">
        <v>17.87</v>
      </c>
      <c r="G624" s="3">
        <v>52682600</v>
      </c>
      <c r="H624" s="57">
        <f t="shared" si="9"/>
        <v>2.0922448241868289E-2</v>
      </c>
      <c r="I624" s="76">
        <f>IFERROR(_xlfn.XLOOKUP(A624,' Data ORCL'!$A$2:$A$1260,' Data ORCL'!$H$2:$H$1260),"")</f>
        <v>2.1399827438622815E-2</v>
      </c>
    </row>
    <row r="625" spans="1:9" ht="18" x14ac:dyDescent="0.2">
      <c r="A625" s="1">
        <v>45272</v>
      </c>
      <c r="B625" s="2">
        <v>17.690000000000001</v>
      </c>
      <c r="C625" s="2">
        <v>17.88</v>
      </c>
      <c r="D625" s="2">
        <v>17.23</v>
      </c>
      <c r="E625" s="2">
        <v>17.5</v>
      </c>
      <c r="F625" s="2">
        <v>17.5</v>
      </c>
      <c r="G625" s="3">
        <v>46231900</v>
      </c>
      <c r="H625" s="57">
        <f t="shared" si="9"/>
        <v>-1.5310761237091568E-2</v>
      </c>
      <c r="I625" s="76">
        <f>IFERROR(_xlfn.XLOOKUP(A625,' Data ORCL'!$A$2:$A$1260,' Data ORCL'!$H$2:$H$1260),"")</f>
        <v>-0.13280416162008768</v>
      </c>
    </row>
    <row r="626" spans="1:9" ht="18" x14ac:dyDescent="0.2">
      <c r="A626" s="1">
        <v>45271</v>
      </c>
      <c r="B626" s="2">
        <v>17.97</v>
      </c>
      <c r="C626" s="2">
        <v>18.28</v>
      </c>
      <c r="D626" s="2">
        <v>17.7</v>
      </c>
      <c r="E626" s="2">
        <v>17.77</v>
      </c>
      <c r="F626" s="2">
        <v>17.77</v>
      </c>
      <c r="G626" s="3">
        <v>50929600</v>
      </c>
      <c r="H626" s="57">
        <f t="shared" si="9"/>
        <v>0</v>
      </c>
      <c r="I626" s="76">
        <f>IFERROR(_xlfn.XLOOKUP(A626,' Data ORCL'!$A$2:$A$1260,' Data ORCL'!$H$2:$H$1260),"")</f>
        <v>1.3310746035049914E-2</v>
      </c>
    </row>
    <row r="627" spans="1:9" ht="18" x14ac:dyDescent="0.2">
      <c r="A627" s="1">
        <v>45268</v>
      </c>
      <c r="B627" s="2">
        <v>17.18</v>
      </c>
      <c r="C627" s="2">
        <v>17.920000000000002</v>
      </c>
      <c r="D627" s="2">
        <v>17.09</v>
      </c>
      <c r="E627" s="2">
        <v>17.77</v>
      </c>
      <c r="F627" s="2">
        <v>17.77</v>
      </c>
      <c r="G627" s="3">
        <v>57542100</v>
      </c>
      <c r="H627" s="57">
        <f t="shared" si="9"/>
        <v>3.1440143166975291E-2</v>
      </c>
      <c r="I627" s="76">
        <f>IFERROR(_xlfn.XLOOKUP(A627,' Data ORCL'!$A$2:$A$1260,' Data ORCL'!$H$2:$H$1260),"")</f>
        <v>6.5401268634183466E-3</v>
      </c>
    </row>
    <row r="628" spans="1:9" ht="18" x14ac:dyDescent="0.2">
      <c r="A628" s="1">
        <v>45267</v>
      </c>
      <c r="B628" s="2">
        <v>17.22</v>
      </c>
      <c r="C628" s="2">
        <v>17.48</v>
      </c>
      <c r="D628" s="2">
        <v>17.079999999999998</v>
      </c>
      <c r="E628" s="2">
        <v>17.22</v>
      </c>
      <c r="F628" s="2">
        <v>17.22</v>
      </c>
      <c r="G628" s="3">
        <v>56455000</v>
      </c>
      <c r="H628" s="57">
        <f t="shared" si="9"/>
        <v>5.2401866635562499E-3</v>
      </c>
      <c r="I628" s="76">
        <f>IFERROR(_xlfn.XLOOKUP(A628,' Data ORCL'!$A$2:$A$1260,' Data ORCL'!$H$2:$H$1260),"")</f>
        <v>7.4091351971488388E-3</v>
      </c>
    </row>
    <row r="629" spans="1:9" ht="18" x14ac:dyDescent="0.2">
      <c r="A629" s="1">
        <v>45266</v>
      </c>
      <c r="B629" s="2">
        <v>17.690000000000001</v>
      </c>
      <c r="C629" s="2">
        <v>17.829999999999998</v>
      </c>
      <c r="D629" s="2">
        <v>17.05</v>
      </c>
      <c r="E629" s="2">
        <v>17.13</v>
      </c>
      <c r="F629" s="2">
        <v>17.13</v>
      </c>
      <c r="G629" s="3">
        <v>96111000</v>
      </c>
      <c r="H629" s="57">
        <f t="shared" si="9"/>
        <v>-6.606974751134681E-2</v>
      </c>
      <c r="I629" s="76">
        <f>IFERROR(_xlfn.XLOOKUP(A629,' Data ORCL'!$A$2:$A$1260,' Data ORCL'!$H$2:$H$1260),"")</f>
        <v>-2.2064725897817678E-2</v>
      </c>
    </row>
    <row r="630" spans="1:9" ht="18" x14ac:dyDescent="0.2">
      <c r="A630" s="1">
        <v>45265</v>
      </c>
      <c r="B630" s="2">
        <v>18.25</v>
      </c>
      <c r="C630" s="2">
        <v>18.55</v>
      </c>
      <c r="D630" s="2">
        <v>17.96</v>
      </c>
      <c r="E630" s="2">
        <v>18.3</v>
      </c>
      <c r="F630" s="2">
        <v>18.3</v>
      </c>
      <c r="G630" s="3">
        <v>54460800</v>
      </c>
      <c r="H630" s="57">
        <f t="shared" si="9"/>
        <v>-5.4496047675645911E-3</v>
      </c>
      <c r="I630" s="76">
        <f>IFERROR(_xlfn.XLOOKUP(A630,' Data ORCL'!$A$2:$A$1260,' Data ORCL'!$H$2:$H$1260),"")</f>
        <v>-1.0808019102757003E-2</v>
      </c>
    </row>
    <row r="631" spans="1:9" ht="18" x14ac:dyDescent="0.2">
      <c r="A631" s="1">
        <v>45264</v>
      </c>
      <c r="B631" s="2">
        <v>19.75</v>
      </c>
      <c r="C631" s="2">
        <v>19.899999999999999</v>
      </c>
      <c r="D631" s="2">
        <v>18.27</v>
      </c>
      <c r="E631" s="2">
        <v>18.399999999999999</v>
      </c>
      <c r="F631" s="2">
        <v>18.399999999999999</v>
      </c>
      <c r="G631" s="3">
        <v>104948500</v>
      </c>
      <c r="H631" s="57">
        <f t="shared" si="9"/>
        <v>-9.6791295848968728E-2</v>
      </c>
      <c r="I631" s="76">
        <f>IFERROR(_xlfn.XLOOKUP(A631,' Data ORCL'!$A$2:$A$1260,' Data ORCL'!$H$2:$H$1260),"")</f>
        <v>-1.1834457647002909E-2</v>
      </c>
    </row>
    <row r="632" spans="1:9" ht="18" x14ac:dyDescent="0.2">
      <c r="A632" s="1">
        <v>45261</v>
      </c>
      <c r="B632" s="2">
        <v>19.93</v>
      </c>
      <c r="C632" s="2">
        <v>20.29</v>
      </c>
      <c r="D632" s="2">
        <v>19.55</v>
      </c>
      <c r="E632" s="2">
        <v>20.27</v>
      </c>
      <c r="F632" s="2">
        <v>20.27</v>
      </c>
      <c r="G632" s="3">
        <v>61493700</v>
      </c>
      <c r="H632" s="57">
        <f t="shared" si="9"/>
        <v>1.0912806711330415E-2</v>
      </c>
      <c r="I632" s="76">
        <f>IFERROR(_xlfn.XLOOKUP(A632,' Data ORCL'!$A$2:$A$1260,' Data ORCL'!$H$2:$H$1260),"")</f>
        <v>8.1100585560204275E-3</v>
      </c>
    </row>
    <row r="633" spans="1:9" ht="18" x14ac:dyDescent="0.2">
      <c r="A633" s="1">
        <v>45260</v>
      </c>
      <c r="B633" s="2">
        <v>19.940000000000001</v>
      </c>
      <c r="C633" s="2">
        <v>20.23</v>
      </c>
      <c r="D633" s="2">
        <v>19.68</v>
      </c>
      <c r="E633" s="2">
        <v>20.05</v>
      </c>
      <c r="F633" s="2">
        <v>20.05</v>
      </c>
      <c r="G633" s="3">
        <v>55501000</v>
      </c>
      <c r="H633" s="57">
        <f t="shared" si="9"/>
        <v>1.0529051895851601E-2</v>
      </c>
      <c r="I633" s="76">
        <f>IFERROR(_xlfn.XLOOKUP(A633,' Data ORCL'!$A$2:$A$1260,' Data ORCL'!$H$2:$H$1260),"")</f>
        <v>0</v>
      </c>
    </row>
    <row r="634" spans="1:9" ht="18" x14ac:dyDescent="0.2">
      <c r="A634" s="1">
        <v>45259</v>
      </c>
      <c r="B634" s="2">
        <v>19.940000000000001</v>
      </c>
      <c r="C634" s="2">
        <v>20.309999999999999</v>
      </c>
      <c r="D634" s="2">
        <v>19.78</v>
      </c>
      <c r="E634" s="2">
        <v>19.84</v>
      </c>
      <c r="F634" s="2">
        <v>19.84</v>
      </c>
      <c r="G634" s="3">
        <v>62782100</v>
      </c>
      <c r="H634" s="57">
        <f t="shared" si="9"/>
        <v>6.5739806920978435E-3</v>
      </c>
      <c r="I634" s="76">
        <f>IFERROR(_xlfn.XLOOKUP(A634,' Data ORCL'!$A$2:$A$1260,' Data ORCL'!$H$2:$H$1260),"")</f>
        <v>-2.6549847494336607E-4</v>
      </c>
    </row>
    <row r="635" spans="1:9" ht="18" x14ac:dyDescent="0.2">
      <c r="A635" s="1">
        <v>45258</v>
      </c>
      <c r="B635" s="2">
        <v>19.11</v>
      </c>
      <c r="C635" s="2">
        <v>19.8</v>
      </c>
      <c r="D635" s="2">
        <v>19.03</v>
      </c>
      <c r="E635" s="2">
        <v>19.71</v>
      </c>
      <c r="F635" s="2">
        <v>19.71</v>
      </c>
      <c r="G635" s="3">
        <v>54170700</v>
      </c>
      <c r="H635" s="57">
        <f t="shared" si="9"/>
        <v>3.2485455144488522E-2</v>
      </c>
      <c r="I635" s="76">
        <f>IFERROR(_xlfn.XLOOKUP(A635,' Data ORCL'!$A$2:$A$1260,' Data ORCL'!$H$2:$H$1260),"")</f>
        <v>-1.9448379538887766E-3</v>
      </c>
    </row>
    <row r="636" spans="1:9" ht="18" x14ac:dyDescent="0.2">
      <c r="A636" s="1">
        <v>45257</v>
      </c>
      <c r="B636" s="2">
        <v>19.13</v>
      </c>
      <c r="C636" s="2">
        <v>19.5</v>
      </c>
      <c r="D636" s="2">
        <v>18.62</v>
      </c>
      <c r="E636" s="2">
        <v>19.079999999999998</v>
      </c>
      <c r="F636" s="2">
        <v>19.079999999999998</v>
      </c>
      <c r="G636" s="3">
        <v>58808200</v>
      </c>
      <c r="H636" s="57">
        <f t="shared" si="9"/>
        <v>-6.2696130135954852E-3</v>
      </c>
      <c r="I636" s="76">
        <f>IFERROR(_xlfn.XLOOKUP(A636,' Data ORCL'!$A$2:$A$1260,' Data ORCL'!$H$2:$H$1260),"")</f>
        <v>1.8563541242509354E-3</v>
      </c>
    </row>
    <row r="637" spans="1:9" ht="18" x14ac:dyDescent="0.2">
      <c r="A637" s="1">
        <v>45254</v>
      </c>
      <c r="B637" s="2">
        <v>19.38</v>
      </c>
      <c r="C637" s="2">
        <v>19.600000000000001</v>
      </c>
      <c r="D637" s="2">
        <v>18.93</v>
      </c>
      <c r="E637" s="2">
        <v>19.2</v>
      </c>
      <c r="F637" s="2">
        <v>19.2</v>
      </c>
      <c r="G637" s="3">
        <v>39800400</v>
      </c>
      <c r="H637" s="57">
        <f t="shared" si="9"/>
        <v>-2.5200613617298421E-2</v>
      </c>
      <c r="I637" s="76">
        <f>IFERROR(_xlfn.XLOOKUP(A637,' Data ORCL'!$A$2:$A$1260,' Data ORCL'!$H$2:$H$1260),"")</f>
        <v>8.8483829637844453E-5</v>
      </c>
    </row>
    <row r="638" spans="1:9" ht="18" x14ac:dyDescent="0.2">
      <c r="A638" s="1">
        <v>45252</v>
      </c>
      <c r="B638" s="2">
        <v>20.260000000000002</v>
      </c>
      <c r="C638" s="2">
        <v>20.440000000000001</v>
      </c>
      <c r="D638" s="2">
        <v>19.329999999999998</v>
      </c>
      <c r="E638" s="2">
        <v>19.690000000000001</v>
      </c>
      <c r="F638" s="2">
        <v>19.690000000000001</v>
      </c>
      <c r="G638" s="3">
        <v>68326000</v>
      </c>
      <c r="H638" s="57">
        <f t="shared" si="9"/>
        <v>-5.5710450494553601E-3</v>
      </c>
      <c r="I638" s="76">
        <f>IFERROR(_xlfn.XLOOKUP(A638,' Data ORCL'!$A$2:$A$1260,' Data ORCL'!$H$2:$H$1260),"")</f>
        <v>1.4168071085148305E-3</v>
      </c>
    </row>
    <row r="639" spans="1:9" ht="18" x14ac:dyDescent="0.2">
      <c r="A639" s="1">
        <v>45251</v>
      </c>
      <c r="B639" s="2">
        <v>21.11</v>
      </c>
      <c r="C639" s="2">
        <v>21.85</v>
      </c>
      <c r="D639" s="2">
        <v>19.72</v>
      </c>
      <c r="E639" s="2">
        <v>19.8</v>
      </c>
      <c r="F639" s="2">
        <v>19.8</v>
      </c>
      <c r="G639" s="3">
        <v>106643300</v>
      </c>
      <c r="H639" s="57">
        <f t="shared" si="9"/>
        <v>-7.4901308173117714E-2</v>
      </c>
      <c r="I639" s="76">
        <f>IFERROR(_xlfn.XLOOKUP(A639,' Data ORCL'!$A$2:$A$1260,' Data ORCL'!$H$2:$H$1260),"")</f>
        <v>-7.240010435074465E-3</v>
      </c>
    </row>
    <row r="640" spans="1:9" ht="18" x14ac:dyDescent="0.2">
      <c r="A640" s="1">
        <v>45250</v>
      </c>
      <c r="B640" s="2">
        <v>20.65</v>
      </c>
      <c r="C640" s="2">
        <v>21.6</v>
      </c>
      <c r="D640" s="2">
        <v>20.56</v>
      </c>
      <c r="E640" s="2">
        <v>21.34</v>
      </c>
      <c r="F640" s="2">
        <v>21.34</v>
      </c>
      <c r="G640" s="3">
        <v>90270000</v>
      </c>
      <c r="H640" s="57">
        <f t="shared" si="9"/>
        <v>4.0646283622799005E-2</v>
      </c>
      <c r="I640" s="76">
        <f>IFERROR(_xlfn.XLOOKUP(A640,' Data ORCL'!$A$2:$A$1260,' Data ORCL'!$H$2:$H$1260),"")</f>
        <v>1.3462252732401829E-2</v>
      </c>
    </row>
    <row r="641" spans="1:9" ht="18" x14ac:dyDescent="0.2">
      <c r="A641" s="1">
        <v>45247</v>
      </c>
      <c r="B641" s="2">
        <v>19.68</v>
      </c>
      <c r="C641" s="2">
        <v>20.58</v>
      </c>
      <c r="D641" s="2">
        <v>19.66</v>
      </c>
      <c r="E641" s="2">
        <v>20.49</v>
      </c>
      <c r="F641" s="2">
        <v>20.49</v>
      </c>
      <c r="G641" s="3">
        <v>69497400</v>
      </c>
      <c r="H641" s="57">
        <f t="shared" si="9"/>
        <v>3.5771325068282803E-2</v>
      </c>
      <c r="I641" s="76">
        <f>IFERROR(_xlfn.XLOOKUP(A641,' Data ORCL'!$A$2:$A$1260,' Data ORCL'!$H$2:$H$1260),"")</f>
        <v>5.9920583524699896E-3</v>
      </c>
    </row>
    <row r="642" spans="1:9" ht="18" x14ac:dyDescent="0.2">
      <c r="A642" s="1">
        <v>45246</v>
      </c>
      <c r="B642" s="2">
        <v>19.8</v>
      </c>
      <c r="C642" s="2">
        <v>19.88</v>
      </c>
      <c r="D642" s="2">
        <v>19.29</v>
      </c>
      <c r="E642" s="2">
        <v>19.77</v>
      </c>
      <c r="F642" s="2">
        <v>19.77</v>
      </c>
      <c r="G642" s="3">
        <v>49942800</v>
      </c>
      <c r="H642" s="57">
        <f t="shared" si="9"/>
        <v>-9.0635061533468533E-3</v>
      </c>
      <c r="I642" s="76">
        <f>IFERROR(_xlfn.XLOOKUP(A642,' Data ORCL'!$A$2:$A$1260,' Data ORCL'!$H$2:$H$1260),"")</f>
        <v>5.3064836486229616E-3</v>
      </c>
    </row>
    <row r="643" spans="1:9" ht="18" x14ac:dyDescent="0.2">
      <c r="A643" s="1">
        <v>45245</v>
      </c>
      <c r="B643" s="2">
        <v>19.899999999999999</v>
      </c>
      <c r="C643" s="2">
        <v>20.37</v>
      </c>
      <c r="D643" s="2">
        <v>19.61</v>
      </c>
      <c r="E643" s="2">
        <v>19.95</v>
      </c>
      <c r="F643" s="2">
        <v>19.95</v>
      </c>
      <c r="G643" s="3">
        <v>75533500</v>
      </c>
      <c r="H643" s="57">
        <f t="shared" ref="H643:H706" si="10">LN(F643/F644)</f>
        <v>5.0137880218015447E-4</v>
      </c>
      <c r="I643" s="76">
        <f>IFERROR(_xlfn.XLOOKUP(A643,' Data ORCL'!$A$2:$A$1260,' Data ORCL'!$H$2:$H$1260),"")</f>
        <v>-1.7697995002410535E-2</v>
      </c>
    </row>
    <row r="644" spans="1:9" ht="18" x14ac:dyDescent="0.2">
      <c r="A644" s="1">
        <v>45244</v>
      </c>
      <c r="B644" s="2">
        <v>20</v>
      </c>
      <c r="C644" s="2">
        <v>20.100000000000001</v>
      </c>
      <c r="D644" s="2">
        <v>19.5</v>
      </c>
      <c r="E644" s="2">
        <v>19.940000000000001</v>
      </c>
      <c r="F644" s="2">
        <v>19.940000000000001</v>
      </c>
      <c r="G644" s="3">
        <v>83230500</v>
      </c>
      <c r="H644" s="57">
        <f t="shared" si="10"/>
        <v>1.160164336906349E-2</v>
      </c>
      <c r="I644" s="76">
        <f>IFERROR(_xlfn.XLOOKUP(A644,' Data ORCL'!$A$2:$A$1260,' Data ORCL'!$H$2:$H$1260),"")</f>
        <v>1.688670906977973E-2</v>
      </c>
    </row>
    <row r="645" spans="1:9" ht="18" x14ac:dyDescent="0.2">
      <c r="A645" s="1">
        <v>45243</v>
      </c>
      <c r="B645" s="2">
        <v>19.59</v>
      </c>
      <c r="C645" s="2">
        <v>19.88</v>
      </c>
      <c r="D645" s="2">
        <v>19.3</v>
      </c>
      <c r="E645" s="2">
        <v>19.71</v>
      </c>
      <c r="F645" s="2">
        <v>19.71</v>
      </c>
      <c r="G645" s="3">
        <v>74877500</v>
      </c>
      <c r="H645" s="57">
        <f t="shared" si="10"/>
        <v>2.0314887636611583E-3</v>
      </c>
      <c r="I645" s="76">
        <f>IFERROR(_xlfn.XLOOKUP(A645,' Data ORCL'!$A$2:$A$1260,' Data ORCL'!$H$2:$H$1260),"")</f>
        <v>9.5062053069828491E-3</v>
      </c>
    </row>
    <row r="646" spans="1:9" ht="18" x14ac:dyDescent="0.2">
      <c r="A646" s="1">
        <v>45240</v>
      </c>
      <c r="B646" s="2">
        <v>18.16</v>
      </c>
      <c r="C646" s="2">
        <v>19.72</v>
      </c>
      <c r="D646" s="2">
        <v>18.059999999999999</v>
      </c>
      <c r="E646" s="2">
        <v>19.670000000000002</v>
      </c>
      <c r="F646" s="2">
        <v>19.670000000000002</v>
      </c>
      <c r="G646" s="3">
        <v>92748000</v>
      </c>
      <c r="H646" s="57">
        <f t="shared" si="10"/>
        <v>7.3834262011052545E-2</v>
      </c>
      <c r="I646" s="76">
        <f>IFERROR(_xlfn.XLOOKUP(A646,' Data ORCL'!$A$2:$A$1260,' Data ORCL'!$H$2:$H$1260),"")</f>
        <v>7.9456100928568581E-3</v>
      </c>
    </row>
    <row r="647" spans="1:9" ht="18" x14ac:dyDescent="0.2">
      <c r="A647" s="1">
        <v>45239</v>
      </c>
      <c r="B647" s="2">
        <v>18.66</v>
      </c>
      <c r="C647" s="2">
        <v>18.87</v>
      </c>
      <c r="D647" s="2">
        <v>18.16</v>
      </c>
      <c r="E647" s="2">
        <v>18.27</v>
      </c>
      <c r="F647" s="2">
        <v>18.27</v>
      </c>
      <c r="G647" s="3">
        <v>48454200</v>
      </c>
      <c r="H647" s="57">
        <f t="shared" si="10"/>
        <v>-1.1969675009118051E-2</v>
      </c>
      <c r="I647" s="76">
        <f>IFERROR(_xlfn.XLOOKUP(A647,' Data ORCL'!$A$2:$A$1260,' Data ORCL'!$H$2:$H$1260),"")</f>
        <v>-1.3744447117214095E-3</v>
      </c>
    </row>
    <row r="648" spans="1:9" ht="18" x14ac:dyDescent="0.2">
      <c r="A648" s="1">
        <v>45238</v>
      </c>
      <c r="B648" s="2">
        <v>18.850000000000001</v>
      </c>
      <c r="C648" s="2">
        <v>18.93</v>
      </c>
      <c r="D648" s="2">
        <v>18.149999999999999</v>
      </c>
      <c r="E648" s="2">
        <v>18.489999999999998</v>
      </c>
      <c r="F648" s="2">
        <v>18.489999999999998</v>
      </c>
      <c r="G648" s="3">
        <v>46063100</v>
      </c>
      <c r="H648" s="57">
        <f t="shared" si="10"/>
        <v>-1.6626824436870167E-2</v>
      </c>
      <c r="I648" s="76">
        <f>IFERROR(_xlfn.XLOOKUP(A648,' Data ORCL'!$A$2:$A$1260,' Data ORCL'!$H$2:$H$1260),"")</f>
        <v>3.0210969805768109E-2</v>
      </c>
    </row>
    <row r="649" spans="1:9" ht="18" x14ac:dyDescent="0.2">
      <c r="A649" s="1">
        <v>45237</v>
      </c>
      <c r="B649" s="2">
        <v>18.86</v>
      </c>
      <c r="C649" s="2">
        <v>19.170000000000002</v>
      </c>
      <c r="D649" s="2">
        <v>18.53</v>
      </c>
      <c r="E649" s="2">
        <v>18.8</v>
      </c>
      <c r="F649" s="2">
        <v>18.8</v>
      </c>
      <c r="G649" s="3">
        <v>56289100</v>
      </c>
      <c r="H649" s="57">
        <f t="shared" si="10"/>
        <v>1.3926309698194517E-2</v>
      </c>
      <c r="I649" s="76">
        <f>IFERROR(_xlfn.XLOOKUP(A649,' Data ORCL'!$A$2:$A$1260,' Data ORCL'!$H$2:$H$1260),"")</f>
        <v>-1.1318620336834176E-3</v>
      </c>
    </row>
    <row r="650" spans="1:9" ht="18" x14ac:dyDescent="0.2">
      <c r="A650" s="1">
        <v>45236</v>
      </c>
      <c r="B650" s="2">
        <v>18.989999999999998</v>
      </c>
      <c r="C650" s="2">
        <v>19.079999999999998</v>
      </c>
      <c r="D650" s="2">
        <v>17.93</v>
      </c>
      <c r="E650" s="2">
        <v>18.54</v>
      </c>
      <c r="F650" s="2">
        <v>18.54</v>
      </c>
      <c r="G650" s="3">
        <v>79952600</v>
      </c>
      <c r="H650" s="57">
        <f t="shared" si="10"/>
        <v>-1.8702121375709198E-2</v>
      </c>
      <c r="I650" s="76">
        <f>IFERROR(_xlfn.XLOOKUP(A650,' Data ORCL'!$A$2:$A$1260,' Data ORCL'!$H$2:$H$1260),"")</f>
        <v>9.7570991465428854E-3</v>
      </c>
    </row>
    <row r="651" spans="1:9" ht="18" x14ac:dyDescent="0.2">
      <c r="A651" s="1">
        <v>45233</v>
      </c>
      <c r="B651" s="2">
        <v>18.02</v>
      </c>
      <c r="C651" s="2">
        <v>19.079999999999998</v>
      </c>
      <c r="D651" s="2">
        <v>17.760000000000002</v>
      </c>
      <c r="E651" s="2">
        <v>18.89</v>
      </c>
      <c r="F651" s="2">
        <v>18.89</v>
      </c>
      <c r="G651" s="3">
        <v>109302000</v>
      </c>
      <c r="H651" s="57">
        <f t="shared" si="10"/>
        <v>4.9928980717950669E-2</v>
      </c>
      <c r="I651" s="76">
        <f>IFERROR(_xlfn.XLOOKUP(A651,' Data ORCL'!$A$2:$A$1260,' Data ORCL'!$H$2:$H$1260),"")</f>
        <v>1.100752918582773E-2</v>
      </c>
    </row>
    <row r="652" spans="1:9" ht="18" x14ac:dyDescent="0.2">
      <c r="A652" s="1">
        <v>45232</v>
      </c>
      <c r="B652" s="2">
        <v>17.48</v>
      </c>
      <c r="C652" s="2">
        <v>18.3</v>
      </c>
      <c r="D652" s="2">
        <v>17.21</v>
      </c>
      <c r="E652" s="2">
        <v>17.97</v>
      </c>
      <c r="F652" s="2">
        <v>17.97</v>
      </c>
      <c r="G652" s="3">
        <v>170406800</v>
      </c>
      <c r="H652" s="57">
        <f t="shared" si="10"/>
        <v>0.18600110601985284</v>
      </c>
      <c r="I652" s="76">
        <f>IFERROR(_xlfn.XLOOKUP(A652,' Data ORCL'!$A$2:$A$1260,' Data ORCL'!$H$2:$H$1260),"")</f>
        <v>1.0546273550554635E-2</v>
      </c>
    </row>
    <row r="653" spans="1:9" ht="18" x14ac:dyDescent="0.2">
      <c r="A653" s="1">
        <v>45231</v>
      </c>
      <c r="B653" s="2">
        <v>14.8</v>
      </c>
      <c r="C653" s="2">
        <v>14.96</v>
      </c>
      <c r="D653" s="2">
        <v>14.48</v>
      </c>
      <c r="E653" s="2">
        <v>14.92</v>
      </c>
      <c r="F653" s="2">
        <v>14.92</v>
      </c>
      <c r="G653" s="3">
        <v>54419100</v>
      </c>
      <c r="H653" s="57">
        <f t="shared" si="10"/>
        <v>8.0754140055453311E-3</v>
      </c>
      <c r="I653" s="76">
        <f>IFERROR(_xlfn.XLOOKUP(A653,' Data ORCL'!$A$2:$A$1260,' Data ORCL'!$H$2:$H$1260),"")</f>
        <v>2.2426434137298522E-2</v>
      </c>
    </row>
    <row r="654" spans="1:9" ht="18" x14ac:dyDescent="0.2">
      <c r="A654" s="1">
        <v>45230</v>
      </c>
      <c r="B654" s="2">
        <v>14.58</v>
      </c>
      <c r="C654" s="2">
        <v>15.01</v>
      </c>
      <c r="D654" s="2">
        <v>14.55</v>
      </c>
      <c r="E654" s="2">
        <v>14.8</v>
      </c>
      <c r="F654" s="2">
        <v>14.8</v>
      </c>
      <c r="G654" s="3">
        <v>40195400</v>
      </c>
      <c r="H654" s="57">
        <f t="shared" si="10"/>
        <v>7.4601905842835896E-3</v>
      </c>
      <c r="I654" s="76">
        <f>IFERROR(_xlfn.XLOOKUP(A654,' Data ORCL'!$A$2:$A$1260,' Data ORCL'!$H$2:$H$1260),"")</f>
        <v>1.7054988029236176E-2</v>
      </c>
    </row>
    <row r="655" spans="1:9" ht="18" x14ac:dyDescent="0.2">
      <c r="A655" s="1">
        <v>45229</v>
      </c>
      <c r="B655" s="2">
        <v>15.27</v>
      </c>
      <c r="C655" s="2">
        <v>15.29</v>
      </c>
      <c r="D655" s="2">
        <v>14.56</v>
      </c>
      <c r="E655" s="2">
        <v>14.69</v>
      </c>
      <c r="F655" s="2">
        <v>14.69</v>
      </c>
      <c r="G655" s="3">
        <v>46886400</v>
      </c>
      <c r="H655" s="57">
        <f t="shared" si="10"/>
        <v>-2.5539022452618153E-2</v>
      </c>
      <c r="I655" s="76">
        <f>IFERROR(_xlfn.XLOOKUP(A655,' Data ORCL'!$A$2:$A$1260,' Data ORCL'!$H$2:$H$1260),"")</f>
        <v>6.5986737581858997E-3</v>
      </c>
    </row>
    <row r="656" spans="1:9" ht="18" x14ac:dyDescent="0.2">
      <c r="A656" s="1">
        <v>45226</v>
      </c>
      <c r="B656" s="2">
        <v>15.48</v>
      </c>
      <c r="C656" s="2">
        <v>15.6</v>
      </c>
      <c r="D656" s="2">
        <v>14.96</v>
      </c>
      <c r="E656" s="2">
        <v>15.07</v>
      </c>
      <c r="F656" s="2">
        <v>15.07</v>
      </c>
      <c r="G656" s="3">
        <v>39913600</v>
      </c>
      <c r="H656" s="57">
        <f t="shared" si="10"/>
        <v>-1.4493007302566752E-2</v>
      </c>
      <c r="I656" s="76">
        <f>IFERROR(_xlfn.XLOOKUP(A656,' Data ORCL'!$A$2:$A$1260,' Data ORCL'!$H$2:$H$1260),"")</f>
        <v>5.8225814430326968E-3</v>
      </c>
    </row>
    <row r="657" spans="1:9" ht="18" x14ac:dyDescent="0.2">
      <c r="A657" s="1">
        <v>45225</v>
      </c>
      <c r="B657" s="2">
        <v>15.6</v>
      </c>
      <c r="C657" s="2">
        <v>15.91</v>
      </c>
      <c r="D657" s="2">
        <v>15.05</v>
      </c>
      <c r="E657" s="2">
        <v>15.29</v>
      </c>
      <c r="F657" s="2">
        <v>15.29</v>
      </c>
      <c r="G657" s="3">
        <v>49351800</v>
      </c>
      <c r="H657" s="57">
        <f t="shared" si="10"/>
        <v>-1.9430663128714224E-2</v>
      </c>
      <c r="I657" s="76">
        <f>IFERROR(_xlfn.XLOOKUP(A657,' Data ORCL'!$A$2:$A$1260,' Data ORCL'!$H$2:$H$1260),"")</f>
        <v>-1.0192729157364052E-2</v>
      </c>
    </row>
    <row r="658" spans="1:9" ht="18" x14ac:dyDescent="0.2">
      <c r="A658" s="1">
        <v>45224</v>
      </c>
      <c r="B658" s="2">
        <v>16.57</v>
      </c>
      <c r="C658" s="2">
        <v>16.63</v>
      </c>
      <c r="D658" s="2">
        <v>15.58</v>
      </c>
      <c r="E658" s="2">
        <v>15.59</v>
      </c>
      <c r="F658" s="2">
        <v>15.59</v>
      </c>
      <c r="G658" s="3">
        <v>46706500</v>
      </c>
      <c r="H658" s="57">
        <f t="shared" si="10"/>
        <v>-6.5179752323377416E-2</v>
      </c>
      <c r="I658" s="76">
        <f>IFERROR(_xlfn.XLOOKUP(A658,' Data ORCL'!$A$2:$A$1260,' Data ORCL'!$H$2:$H$1260),"")</f>
        <v>-1.7292076593283703E-2</v>
      </c>
    </row>
    <row r="659" spans="1:9" ht="18" x14ac:dyDescent="0.2">
      <c r="A659" s="1">
        <v>45223</v>
      </c>
      <c r="B659" s="2">
        <v>16.38</v>
      </c>
      <c r="C659" s="2">
        <v>16.93</v>
      </c>
      <c r="D659" s="2">
        <v>16.3</v>
      </c>
      <c r="E659" s="2">
        <v>16.64</v>
      </c>
      <c r="F659" s="2">
        <v>16.64</v>
      </c>
      <c r="G659" s="3">
        <v>39833800</v>
      </c>
      <c r="H659" s="57">
        <f t="shared" si="10"/>
        <v>2.6798193154724217E-2</v>
      </c>
      <c r="I659" s="76">
        <f>IFERROR(_xlfn.XLOOKUP(A659,' Data ORCL'!$A$2:$A$1260,' Data ORCL'!$H$2:$H$1260),"")</f>
        <v>-4.4751703149306524E-3</v>
      </c>
    </row>
    <row r="660" spans="1:9" ht="18" x14ac:dyDescent="0.2">
      <c r="A660" s="1">
        <v>45222</v>
      </c>
      <c r="B660" s="2">
        <v>15.9</v>
      </c>
      <c r="C660" s="2">
        <v>16.34</v>
      </c>
      <c r="D660" s="2">
        <v>15.21</v>
      </c>
      <c r="E660" s="2">
        <v>16.2</v>
      </c>
      <c r="F660" s="2">
        <v>16.2</v>
      </c>
      <c r="G660" s="3">
        <v>55967200</v>
      </c>
      <c r="H660" s="57">
        <f t="shared" si="10"/>
        <v>5.5710450494554295E-3</v>
      </c>
      <c r="I660" s="76">
        <f>IFERROR(_xlfn.XLOOKUP(A660,' Data ORCL'!$A$2:$A$1260,' Data ORCL'!$H$2:$H$1260),"")</f>
        <v>1.7618073319175059E-2</v>
      </c>
    </row>
    <row r="661" spans="1:9" ht="18" x14ac:dyDescent="0.2">
      <c r="A661" s="1">
        <v>45219</v>
      </c>
      <c r="B661" s="2">
        <v>16.850000000000001</v>
      </c>
      <c r="C661" s="2">
        <v>16.940000000000001</v>
      </c>
      <c r="D661" s="2">
        <v>15.81</v>
      </c>
      <c r="E661" s="2">
        <v>16.11</v>
      </c>
      <c r="F661" s="2">
        <v>16.11</v>
      </c>
      <c r="G661" s="3">
        <v>63875500</v>
      </c>
      <c r="H661" s="57">
        <f t="shared" si="10"/>
        <v>-5.729634487464997E-2</v>
      </c>
      <c r="I661" s="76">
        <f>IFERROR(_xlfn.XLOOKUP(A661,' Data ORCL'!$A$2:$A$1260,' Data ORCL'!$H$2:$H$1260),"")</f>
        <v>-6.1776428915173646E-2</v>
      </c>
    </row>
    <row r="662" spans="1:9" ht="18" x14ac:dyDescent="0.2">
      <c r="A662" s="1">
        <v>45218</v>
      </c>
      <c r="B662" s="2">
        <v>17.440000000000001</v>
      </c>
      <c r="C662" s="2">
        <v>17.579999999999998</v>
      </c>
      <c r="D662" s="2">
        <v>16.97</v>
      </c>
      <c r="E662" s="2">
        <v>17.059999999999999</v>
      </c>
      <c r="F662" s="2">
        <v>17.059999999999999</v>
      </c>
      <c r="G662" s="3">
        <v>46303200</v>
      </c>
      <c r="H662" s="57">
        <f t="shared" si="10"/>
        <v>-8.172841755874358E-3</v>
      </c>
      <c r="I662" s="76">
        <f>IFERROR(_xlfn.XLOOKUP(A662,' Data ORCL'!$A$2:$A$1260,' Data ORCL'!$H$2:$H$1260),"")</f>
        <v>8.548226763586609E-4</v>
      </c>
    </row>
    <row r="663" spans="1:9" ht="18" x14ac:dyDescent="0.2">
      <c r="A663" s="1">
        <v>45217</v>
      </c>
      <c r="B663" s="2">
        <v>17.809999999999999</v>
      </c>
      <c r="C663" s="2">
        <v>18.22</v>
      </c>
      <c r="D663" s="2">
        <v>17.190000000000001</v>
      </c>
      <c r="E663" s="2">
        <v>17.2</v>
      </c>
      <c r="F663" s="2">
        <v>17.2</v>
      </c>
      <c r="G663" s="3">
        <v>44208300</v>
      </c>
      <c r="H663" s="57">
        <f t="shared" si="10"/>
        <v>-3.6533743332455952E-2</v>
      </c>
      <c r="I663" s="76">
        <f>IFERROR(_xlfn.XLOOKUP(A663,' Data ORCL'!$A$2:$A$1260,' Data ORCL'!$H$2:$H$1260),"")</f>
        <v>-7.2899731129143913E-3</v>
      </c>
    </row>
    <row r="664" spans="1:9" ht="18" x14ac:dyDescent="0.2">
      <c r="A664" s="1">
        <v>45216</v>
      </c>
      <c r="B664" s="2">
        <v>17</v>
      </c>
      <c r="C664" s="2">
        <v>18.03</v>
      </c>
      <c r="D664" s="2">
        <v>16.91</v>
      </c>
      <c r="E664" s="2">
        <v>17.84</v>
      </c>
      <c r="F664" s="2">
        <v>17.84</v>
      </c>
      <c r="G664" s="3">
        <v>54401300</v>
      </c>
      <c r="H664" s="57">
        <f t="shared" si="10"/>
        <v>2.7274417919659306E-2</v>
      </c>
      <c r="I664" s="76">
        <f>IFERROR(_xlfn.XLOOKUP(A664,' Data ORCL'!$A$2:$A$1260,' Data ORCL'!$H$2:$H$1260),"")</f>
        <v>3.023148263750425E-3</v>
      </c>
    </row>
    <row r="665" spans="1:9" ht="18" x14ac:dyDescent="0.2">
      <c r="A665" s="1">
        <v>45215</v>
      </c>
      <c r="B665" s="2">
        <v>17.21</v>
      </c>
      <c r="C665" s="2">
        <v>17.46</v>
      </c>
      <c r="D665" s="2">
        <v>16.670000000000002</v>
      </c>
      <c r="E665" s="2">
        <v>17.36</v>
      </c>
      <c r="F665" s="2">
        <v>17.36</v>
      </c>
      <c r="G665" s="3">
        <v>44987300</v>
      </c>
      <c r="H665" s="57">
        <f t="shared" si="10"/>
        <v>0</v>
      </c>
      <c r="I665" s="76">
        <f>IFERROR(_xlfn.XLOOKUP(A665,' Data ORCL'!$A$2:$A$1260,' Data ORCL'!$H$2:$H$1260),"")</f>
        <v>4.2668248491639195E-3</v>
      </c>
    </row>
    <row r="666" spans="1:9" ht="18" x14ac:dyDescent="0.2">
      <c r="A666" s="1">
        <v>45212</v>
      </c>
      <c r="B666" s="2">
        <v>18.059999999999999</v>
      </c>
      <c r="C666" s="2">
        <v>18.16</v>
      </c>
      <c r="D666" s="2">
        <v>17.27</v>
      </c>
      <c r="E666" s="2">
        <v>17.36</v>
      </c>
      <c r="F666" s="2">
        <v>17.36</v>
      </c>
      <c r="G666" s="3">
        <v>54541600</v>
      </c>
      <c r="H666" s="57">
        <f t="shared" si="10"/>
        <v>-3.2864147398446078E-2</v>
      </c>
      <c r="I666" s="76">
        <f>IFERROR(_xlfn.XLOOKUP(A666,' Data ORCL'!$A$2:$A$1260,' Data ORCL'!$H$2:$H$1260),"")</f>
        <v>-7.9500702654604783E-3</v>
      </c>
    </row>
    <row r="667" spans="1:9" ht="18" x14ac:dyDescent="0.2">
      <c r="A667" s="1">
        <v>45211</v>
      </c>
      <c r="B667" s="2">
        <v>17.920000000000002</v>
      </c>
      <c r="C667" s="2">
        <v>18.239999999999998</v>
      </c>
      <c r="D667" s="2">
        <v>17.55</v>
      </c>
      <c r="E667" s="2">
        <v>17.940000000000001</v>
      </c>
      <c r="F667" s="2">
        <v>17.940000000000001</v>
      </c>
      <c r="G667" s="3">
        <v>57940900</v>
      </c>
      <c r="H667" s="57">
        <f t="shared" si="10"/>
        <v>1.1154490838656155E-3</v>
      </c>
      <c r="I667" s="76" t="str">
        <f>IFERROR(_xlfn.XLOOKUP(A667,' Data ORCL'!$A$2:$A$1260,' Data ORCL'!$H$2:$H$1260),"")</f>
        <v/>
      </c>
    </row>
    <row r="668" spans="1:9" ht="18" x14ac:dyDescent="0.2">
      <c r="A668" s="1">
        <v>45210</v>
      </c>
      <c r="B668" s="2">
        <v>17.87</v>
      </c>
      <c r="C668" s="2">
        <v>18.440000000000001</v>
      </c>
      <c r="D668" s="2">
        <v>17.73</v>
      </c>
      <c r="E668" s="2">
        <v>17.920000000000002</v>
      </c>
      <c r="F668" s="2">
        <v>17.920000000000002</v>
      </c>
      <c r="G668" s="3">
        <v>55745600</v>
      </c>
      <c r="H668" s="57">
        <f t="shared" si="10"/>
        <v>6.7189502487450094E-3</v>
      </c>
      <c r="I668" s="76" t="str">
        <f>IFERROR(_xlfn.XLOOKUP(A668,' Data ORCL'!$A$2:$A$1260,' Data ORCL'!$H$2:$H$1260),"")</f>
        <v/>
      </c>
    </row>
    <row r="669" spans="1:9" ht="18" x14ac:dyDescent="0.2">
      <c r="A669" s="1">
        <v>45209</v>
      </c>
      <c r="B669" s="2">
        <v>18.059999999999999</v>
      </c>
      <c r="C669" s="2">
        <v>18.399999999999999</v>
      </c>
      <c r="D669" s="2">
        <v>17.62</v>
      </c>
      <c r="E669" s="2">
        <v>17.8</v>
      </c>
      <c r="F669" s="2">
        <v>17.8</v>
      </c>
      <c r="G669" s="3">
        <v>99971500</v>
      </c>
      <c r="H669" s="57">
        <f t="shared" si="10"/>
        <v>1.073153478992481E-2</v>
      </c>
      <c r="I669" s="76">
        <f>IFERROR(_xlfn.XLOOKUP(A669,' Data ORCL'!$A$2:$A$1260,' Data ORCL'!$H$2:$H$1260),"")</f>
        <v>-5.5365411450215736E-3</v>
      </c>
    </row>
    <row r="670" spans="1:9" ht="18" x14ac:dyDescent="0.2">
      <c r="A670" s="1">
        <v>45208</v>
      </c>
      <c r="B670" s="2">
        <v>16.25</v>
      </c>
      <c r="C670" s="2">
        <v>17.829999999999998</v>
      </c>
      <c r="D670" s="2">
        <v>16.22</v>
      </c>
      <c r="E670" s="2">
        <v>17.61</v>
      </c>
      <c r="F670" s="2">
        <v>17.61</v>
      </c>
      <c r="G670" s="3">
        <v>106161200</v>
      </c>
      <c r="H670" s="57">
        <f t="shared" si="10"/>
        <v>5.8461998882911308E-2</v>
      </c>
      <c r="I670" s="76">
        <f>IFERROR(_xlfn.XLOOKUP(A670,' Data ORCL'!$A$2:$A$1260,' Data ORCL'!$H$2:$H$1260),"")</f>
        <v>3.2806890745509651E-3</v>
      </c>
    </row>
    <row r="671" spans="1:9" ht="18" x14ac:dyDescent="0.2">
      <c r="A671" s="1">
        <v>45205</v>
      </c>
      <c r="B671" s="2">
        <v>15.56</v>
      </c>
      <c r="C671" s="2">
        <v>16.690000000000001</v>
      </c>
      <c r="D671" s="2">
        <v>15.51</v>
      </c>
      <c r="E671" s="2">
        <v>16.61</v>
      </c>
      <c r="F671" s="2">
        <v>16.61</v>
      </c>
      <c r="G671" s="3">
        <v>65946300</v>
      </c>
      <c r="H671" s="57">
        <f t="shared" si="10"/>
        <v>4.93622724038228E-2</v>
      </c>
      <c r="I671" s="76">
        <f>IFERROR(_xlfn.XLOOKUP(A671,' Data ORCL'!$A$2:$A$1260,' Data ORCL'!$H$2:$H$1260),"")</f>
        <v>1.4659552259295544E-2</v>
      </c>
    </row>
    <row r="672" spans="1:9" ht="18" x14ac:dyDescent="0.2">
      <c r="A672" s="1">
        <v>45204</v>
      </c>
      <c r="B672" s="2">
        <v>15.56</v>
      </c>
      <c r="C672" s="2">
        <v>15.9</v>
      </c>
      <c r="D672" s="2">
        <v>15.41</v>
      </c>
      <c r="E672" s="2">
        <v>15.81</v>
      </c>
      <c r="F672" s="2">
        <v>15.81</v>
      </c>
      <c r="G672" s="3">
        <v>49648100</v>
      </c>
      <c r="H672" s="57">
        <f t="shared" si="10"/>
        <v>5.0729341511941426E-3</v>
      </c>
      <c r="I672" s="76">
        <f>IFERROR(_xlfn.XLOOKUP(A672,' Data ORCL'!$A$2:$A$1260,' Data ORCL'!$H$2:$H$1260),"")</f>
        <v>1.1787955752042173E-2</v>
      </c>
    </row>
    <row r="673" spans="1:9" ht="18" x14ac:dyDescent="0.2">
      <c r="A673" s="1">
        <v>45203</v>
      </c>
      <c r="B673" s="2">
        <v>15.46</v>
      </c>
      <c r="C673" s="2">
        <v>15.85</v>
      </c>
      <c r="D673" s="2">
        <v>15.16</v>
      </c>
      <c r="E673" s="2">
        <v>15.73</v>
      </c>
      <c r="F673" s="2">
        <v>15.73</v>
      </c>
      <c r="G673" s="3">
        <v>52786200</v>
      </c>
      <c r="H673" s="57">
        <f t="shared" si="10"/>
        <v>5.4208504118772996E-2</v>
      </c>
      <c r="I673" s="76">
        <f>IFERROR(_xlfn.XLOOKUP(A673,' Data ORCL'!$A$2:$A$1260,' Data ORCL'!$H$2:$H$1260),"")</f>
        <v>2.4198663457088293E-2</v>
      </c>
    </row>
    <row r="674" spans="1:9" ht="18" x14ac:dyDescent="0.2">
      <c r="A674" s="1">
        <v>45202</v>
      </c>
      <c r="B674" s="2">
        <v>15.61</v>
      </c>
      <c r="C674" s="2">
        <v>15.77</v>
      </c>
      <c r="D674" s="2">
        <v>14.82</v>
      </c>
      <c r="E674" s="2">
        <v>14.9</v>
      </c>
      <c r="F674" s="2">
        <v>14.9</v>
      </c>
      <c r="G674" s="3">
        <v>51578100</v>
      </c>
      <c r="H674" s="57">
        <f t="shared" si="10"/>
        <v>-6.369924286757625E-2</v>
      </c>
      <c r="I674" s="76">
        <f>IFERROR(_xlfn.XLOOKUP(A674,' Data ORCL'!$A$2:$A$1260,' Data ORCL'!$H$2:$H$1260),"")</f>
        <v>-2.072207859374493E-2</v>
      </c>
    </row>
    <row r="675" spans="1:9" ht="18" x14ac:dyDescent="0.2">
      <c r="A675" s="1">
        <v>45201</v>
      </c>
      <c r="B675" s="2">
        <v>16.03</v>
      </c>
      <c r="C675" s="2">
        <v>16.440000000000001</v>
      </c>
      <c r="D675" s="2">
        <v>15.77</v>
      </c>
      <c r="E675" s="2">
        <v>15.88</v>
      </c>
      <c r="F675" s="2">
        <v>15.88</v>
      </c>
      <c r="G675" s="3">
        <v>41043900</v>
      </c>
      <c r="H675" s="57">
        <f t="shared" si="10"/>
        <v>-7.5282664207915245E-3</v>
      </c>
      <c r="I675" s="76">
        <f>IFERROR(_xlfn.XLOOKUP(A675,' Data ORCL'!$A$2:$A$1260,' Data ORCL'!$H$2:$H$1260),"")</f>
        <v>7.4768518437242698E-3</v>
      </c>
    </row>
    <row r="676" spans="1:9" ht="18" x14ac:dyDescent="0.2">
      <c r="A676" s="1">
        <v>45198</v>
      </c>
      <c r="B676" s="2">
        <v>16.11</v>
      </c>
      <c r="C676" s="2">
        <v>16.809999999999999</v>
      </c>
      <c r="D676" s="2">
        <v>15.96</v>
      </c>
      <c r="E676" s="2">
        <v>16</v>
      </c>
      <c r="F676" s="2">
        <v>16</v>
      </c>
      <c r="G676" s="3">
        <v>78055100</v>
      </c>
      <c r="H676" s="57">
        <f t="shared" si="10"/>
        <v>1.4479321264834344E-2</v>
      </c>
      <c r="I676" s="76">
        <f>IFERROR(_xlfn.XLOOKUP(A676,' Data ORCL'!$A$2:$A$1260,' Data ORCL'!$H$2:$H$1260),"")</f>
        <v>-2.1419538906893906E-3</v>
      </c>
    </row>
    <row r="677" spans="1:9" ht="18" x14ac:dyDescent="0.2">
      <c r="A677" s="1">
        <v>45197</v>
      </c>
      <c r="B677" s="2">
        <v>15.14</v>
      </c>
      <c r="C677" s="2">
        <v>15.96</v>
      </c>
      <c r="D677" s="2">
        <v>14.82</v>
      </c>
      <c r="E677" s="2">
        <v>15.77</v>
      </c>
      <c r="F677" s="2">
        <v>15.77</v>
      </c>
      <c r="G677" s="3">
        <v>66590800</v>
      </c>
      <c r="H677" s="57">
        <f t="shared" si="10"/>
        <v>6.0109535726238415E-2</v>
      </c>
      <c r="I677" s="76">
        <f>IFERROR(_xlfn.XLOOKUP(A677,' Data ORCL'!$A$2:$A$1260,' Data ORCL'!$H$2:$H$1260),"")</f>
        <v>1.4498686579594798E-2</v>
      </c>
    </row>
    <row r="678" spans="1:9" ht="18" x14ac:dyDescent="0.2">
      <c r="A678" s="1">
        <v>45196</v>
      </c>
      <c r="B678" s="2">
        <v>14.2</v>
      </c>
      <c r="C678" s="2">
        <v>14.96</v>
      </c>
      <c r="D678" s="2">
        <v>14.16</v>
      </c>
      <c r="E678" s="2">
        <v>14.85</v>
      </c>
      <c r="F678" s="2">
        <v>14.85</v>
      </c>
      <c r="G678" s="3">
        <v>62780600</v>
      </c>
      <c r="H678" s="57">
        <f t="shared" si="10"/>
        <v>6.1803767914482145E-2</v>
      </c>
      <c r="I678" s="76">
        <f>IFERROR(_xlfn.XLOOKUP(A678,' Data ORCL'!$A$2:$A$1260,' Data ORCL'!$H$2:$H$1260),"")</f>
        <v>-2.4639050556899008E-3</v>
      </c>
    </row>
    <row r="679" spans="1:9" ht="18" x14ac:dyDescent="0.2">
      <c r="A679" s="1">
        <v>45195</v>
      </c>
      <c r="B679" s="2">
        <v>13.95</v>
      </c>
      <c r="C679" s="2">
        <v>14.17</v>
      </c>
      <c r="D679" s="2">
        <v>13.88</v>
      </c>
      <c r="E679" s="2">
        <v>13.96</v>
      </c>
      <c r="F679" s="2">
        <v>13.96</v>
      </c>
      <c r="G679" s="3">
        <v>37276200</v>
      </c>
      <c r="H679" s="57">
        <f t="shared" si="10"/>
        <v>-1.8453327040868366E-2</v>
      </c>
      <c r="I679" s="76">
        <f>IFERROR(_xlfn.XLOOKUP(A679,' Data ORCL'!$A$2:$A$1260,' Data ORCL'!$H$2:$H$1260),"")</f>
        <v>-3.2157734639940552E-2</v>
      </c>
    </row>
    <row r="680" spans="1:9" ht="18" x14ac:dyDescent="0.2">
      <c r="A680" s="1">
        <v>45194</v>
      </c>
      <c r="B680" s="2">
        <v>14</v>
      </c>
      <c r="C680" s="2">
        <v>14.24</v>
      </c>
      <c r="D680" s="2">
        <v>13.82</v>
      </c>
      <c r="E680" s="2">
        <v>14.22</v>
      </c>
      <c r="F680" s="2">
        <v>14.22</v>
      </c>
      <c r="G680" s="3">
        <v>39693900</v>
      </c>
      <c r="H680" s="57">
        <f t="shared" si="10"/>
        <v>6.3492276786587445E-3</v>
      </c>
      <c r="I680" s="76">
        <f>IFERROR(_xlfn.XLOOKUP(A680,' Data ORCL'!$A$2:$A$1260,' Data ORCL'!$H$2:$H$1260),"")</f>
        <v>-6.6502240149888944E-3</v>
      </c>
    </row>
    <row r="681" spans="1:9" ht="18" x14ac:dyDescent="0.2">
      <c r="A681" s="1">
        <v>45191</v>
      </c>
      <c r="B681" s="2">
        <v>14.23</v>
      </c>
      <c r="C681" s="2">
        <v>14.41</v>
      </c>
      <c r="D681" s="2">
        <v>14.03</v>
      </c>
      <c r="E681" s="2">
        <v>14.13</v>
      </c>
      <c r="F681" s="2">
        <v>14.13</v>
      </c>
      <c r="G681" s="3">
        <v>47714500</v>
      </c>
      <c r="H681" s="57">
        <f t="shared" si="10"/>
        <v>9.2428670811775127E-3</v>
      </c>
      <c r="I681" s="76">
        <f>IFERROR(_xlfn.XLOOKUP(A681,' Data ORCL'!$A$2:$A$1260,' Data ORCL'!$H$2:$H$1260),"")</f>
        <v>-3.6860303536840806E-3</v>
      </c>
    </row>
    <row r="682" spans="1:9" ht="18" x14ac:dyDescent="0.2">
      <c r="A682" s="1">
        <v>45190</v>
      </c>
      <c r="B682" s="2">
        <v>14.34</v>
      </c>
      <c r="C682" s="2">
        <v>14.6</v>
      </c>
      <c r="D682" s="2">
        <v>13.68</v>
      </c>
      <c r="E682" s="2">
        <v>14</v>
      </c>
      <c r="F682" s="2">
        <v>14</v>
      </c>
      <c r="G682" s="3">
        <v>73071800</v>
      </c>
      <c r="H682" s="57">
        <f t="shared" si="10"/>
        <v>-5.1507557145931922E-2</v>
      </c>
      <c r="I682" s="76">
        <f>IFERROR(_xlfn.XLOOKUP(A682,' Data ORCL'!$A$2:$A$1260,' Data ORCL'!$H$2:$H$1260),"")</f>
        <v>-3.0931737334326245E-2</v>
      </c>
    </row>
    <row r="683" spans="1:9" ht="18" x14ac:dyDescent="0.2">
      <c r="A683" s="1">
        <v>45189</v>
      </c>
      <c r="B683" s="2">
        <v>15.25</v>
      </c>
      <c r="C683" s="2">
        <v>15.43</v>
      </c>
      <c r="D683" s="2">
        <v>14.73</v>
      </c>
      <c r="E683" s="2">
        <v>14.74</v>
      </c>
      <c r="F683" s="2">
        <v>14.74</v>
      </c>
      <c r="G683" s="3">
        <v>37640500</v>
      </c>
      <c r="H683" s="57">
        <f t="shared" si="10"/>
        <v>-2.7435645194187668E-2</v>
      </c>
      <c r="I683" s="76">
        <f>IFERROR(_xlfn.XLOOKUP(A683,' Data ORCL'!$A$2:$A$1260,' Data ORCL'!$H$2:$H$1260),"")</f>
        <v>8.2353484088910748E-4</v>
      </c>
    </row>
    <row r="684" spans="1:9" ht="18" x14ac:dyDescent="0.2">
      <c r="A684" s="1">
        <v>45188</v>
      </c>
      <c r="B684" s="2">
        <v>15.34</v>
      </c>
      <c r="C684" s="2">
        <v>15.52</v>
      </c>
      <c r="D684" s="2">
        <v>14.95</v>
      </c>
      <c r="E684" s="2">
        <v>15.15</v>
      </c>
      <c r="F684" s="2">
        <v>15.15</v>
      </c>
      <c r="G684" s="3">
        <v>37804800</v>
      </c>
      <c r="H684" s="57">
        <f t="shared" si="10"/>
        <v>-2.0255511203897802E-2</v>
      </c>
      <c r="I684" s="76">
        <f>IFERROR(_xlfn.XLOOKUP(A684,' Data ORCL'!$A$2:$A$1260,' Data ORCL'!$H$2:$H$1260),"")</f>
        <v>5.04750303040866E-3</v>
      </c>
    </row>
    <row r="685" spans="1:9" ht="18" x14ac:dyDescent="0.2">
      <c r="A685" s="1">
        <v>45187</v>
      </c>
      <c r="B685" s="2">
        <v>15.18</v>
      </c>
      <c r="C685" s="2">
        <v>15.63</v>
      </c>
      <c r="D685" s="2">
        <v>15.07</v>
      </c>
      <c r="E685" s="2">
        <v>15.46</v>
      </c>
      <c r="F685" s="2">
        <v>15.46</v>
      </c>
      <c r="G685" s="3">
        <v>37404100</v>
      </c>
      <c r="H685" s="57">
        <f t="shared" si="10"/>
        <v>8.4443502755531998E-3</v>
      </c>
      <c r="I685" s="76">
        <f>IFERROR(_xlfn.XLOOKUP(A685,' Data ORCL'!$A$2:$A$1260,' Data ORCL'!$H$2:$H$1260),"")</f>
        <v>-1.5066714269189197E-2</v>
      </c>
    </row>
    <row r="686" spans="1:9" ht="18" x14ac:dyDescent="0.2">
      <c r="A686" s="1">
        <v>45184</v>
      </c>
      <c r="B686" s="2">
        <v>15.77</v>
      </c>
      <c r="C686" s="2">
        <v>15.9</v>
      </c>
      <c r="D686" s="2">
        <v>15.17</v>
      </c>
      <c r="E686" s="2">
        <v>15.33</v>
      </c>
      <c r="F686" s="2">
        <v>15.33</v>
      </c>
      <c r="G686" s="3">
        <v>56271200</v>
      </c>
      <c r="H686" s="57">
        <f t="shared" si="10"/>
        <v>-3.2095181009198066E-2</v>
      </c>
      <c r="I686" s="76">
        <f>IFERROR(_xlfn.XLOOKUP(A686,' Data ORCL'!$A$2:$A$1260,' Data ORCL'!$H$2:$H$1260),"")</f>
        <v>2.1774641156504767E-3</v>
      </c>
    </row>
    <row r="687" spans="1:9" ht="18" x14ac:dyDescent="0.2">
      <c r="A687" s="1">
        <v>45183</v>
      </c>
      <c r="B687" s="2">
        <v>15.69</v>
      </c>
      <c r="C687" s="2">
        <v>16.04</v>
      </c>
      <c r="D687" s="2">
        <v>15.47</v>
      </c>
      <c r="E687" s="2">
        <v>15.83</v>
      </c>
      <c r="F687" s="2">
        <v>15.83</v>
      </c>
      <c r="G687" s="3">
        <v>38572500</v>
      </c>
      <c r="H687" s="57">
        <f t="shared" si="10"/>
        <v>1.4635959637429367E-2</v>
      </c>
      <c r="I687" s="76">
        <f>IFERROR(_xlfn.XLOOKUP(A687,' Data ORCL'!$A$2:$A$1260,' Data ORCL'!$H$2:$H$1260),"")</f>
        <v>1.6114613498881353E-2</v>
      </c>
    </row>
    <row r="688" spans="1:9" ht="18" x14ac:dyDescent="0.2">
      <c r="A688" s="1">
        <v>45182</v>
      </c>
      <c r="B688" s="2">
        <v>15.63</v>
      </c>
      <c r="C688" s="2">
        <v>15.85</v>
      </c>
      <c r="D688" s="2">
        <v>15.42</v>
      </c>
      <c r="E688" s="2">
        <v>15.6</v>
      </c>
      <c r="F688" s="2">
        <v>15.6</v>
      </c>
      <c r="G688" s="3">
        <v>34354400</v>
      </c>
      <c r="H688" s="57">
        <f t="shared" si="10"/>
        <v>6.4123118580611499E-4</v>
      </c>
      <c r="I688" s="76">
        <f>IFERROR(_xlfn.XLOOKUP(A688,' Data ORCL'!$A$2:$A$1260,' Data ORCL'!$H$2:$H$1260),"")</f>
        <v>2.0138663074227323E-2</v>
      </c>
    </row>
    <row r="689" spans="1:9" ht="18" x14ac:dyDescent="0.2">
      <c r="A689" s="1">
        <v>45181</v>
      </c>
      <c r="B689" s="2">
        <v>15.46</v>
      </c>
      <c r="C689" s="2">
        <v>16.149999999999999</v>
      </c>
      <c r="D689" s="2">
        <v>15.43</v>
      </c>
      <c r="E689" s="2">
        <v>15.59</v>
      </c>
      <c r="F689" s="2">
        <v>15.59</v>
      </c>
      <c r="G689" s="3">
        <v>39497900</v>
      </c>
      <c r="H689" s="57">
        <f t="shared" si="10"/>
        <v>-1.2747145197865573E-2</v>
      </c>
      <c r="I689" s="76">
        <f>IFERROR(_xlfn.XLOOKUP(A689,' Data ORCL'!$A$2:$A$1260,' Data ORCL'!$H$2:$H$1260),"")</f>
        <v>-0.14493252980542537</v>
      </c>
    </row>
    <row r="690" spans="1:9" ht="18" x14ac:dyDescent="0.2">
      <c r="A690" s="1">
        <v>45180</v>
      </c>
      <c r="B690" s="2">
        <v>15.41</v>
      </c>
      <c r="C690" s="2">
        <v>16.100000000000001</v>
      </c>
      <c r="D690" s="2">
        <v>15.36</v>
      </c>
      <c r="E690" s="2">
        <v>15.79</v>
      </c>
      <c r="F690" s="2">
        <v>15.79</v>
      </c>
      <c r="G690" s="3">
        <v>55294700</v>
      </c>
      <c r="H690" s="57">
        <f t="shared" si="10"/>
        <v>4.2697300467286127E-2</v>
      </c>
      <c r="I690" s="76">
        <f>IFERROR(_xlfn.XLOOKUP(A690,' Data ORCL'!$A$2:$A$1260,' Data ORCL'!$H$2:$H$1260),"")</f>
        <v>3.1007776782481854E-3</v>
      </c>
    </row>
    <row r="691" spans="1:9" ht="18" x14ac:dyDescent="0.2">
      <c r="A691" s="1">
        <v>45177</v>
      </c>
      <c r="B691" s="2">
        <v>15.12</v>
      </c>
      <c r="C691" s="2">
        <v>15.61</v>
      </c>
      <c r="D691" s="2">
        <v>15.09</v>
      </c>
      <c r="E691" s="2">
        <v>15.13</v>
      </c>
      <c r="F691" s="2">
        <v>15.13</v>
      </c>
      <c r="G691" s="3">
        <v>33862000</v>
      </c>
      <c r="H691" s="57">
        <f t="shared" si="10"/>
        <v>-5.2735784709369259E-3</v>
      </c>
      <c r="I691" s="76">
        <f>IFERROR(_xlfn.XLOOKUP(A691,' Data ORCL'!$A$2:$A$1260,' Data ORCL'!$H$2:$H$1260),"")</f>
        <v>9.7730010392715807E-3</v>
      </c>
    </row>
    <row r="692" spans="1:9" ht="18" x14ac:dyDescent="0.2">
      <c r="A692" s="1">
        <v>45176</v>
      </c>
      <c r="B692" s="2">
        <v>14.88</v>
      </c>
      <c r="C692" s="2">
        <v>15.24</v>
      </c>
      <c r="D692" s="2">
        <v>14.29</v>
      </c>
      <c r="E692" s="2">
        <v>15.21</v>
      </c>
      <c r="F692" s="2">
        <v>15.21</v>
      </c>
      <c r="G692" s="3">
        <v>51798800</v>
      </c>
      <c r="H692" s="57">
        <f t="shared" si="10"/>
        <v>-5.8997221271882708E-3</v>
      </c>
      <c r="I692" s="76">
        <f>IFERROR(_xlfn.XLOOKUP(A692,' Data ORCL'!$A$2:$A$1260,' Data ORCL'!$H$2:$H$1260),"")</f>
        <v>6.1258469710426264E-3</v>
      </c>
    </row>
    <row r="693" spans="1:9" ht="18" x14ac:dyDescent="0.2">
      <c r="A693" s="1">
        <v>45175</v>
      </c>
      <c r="B693" s="2">
        <v>15.17</v>
      </c>
      <c r="C693" s="2">
        <v>15.62</v>
      </c>
      <c r="D693" s="2">
        <v>15.08</v>
      </c>
      <c r="E693" s="2">
        <v>15.3</v>
      </c>
      <c r="F693" s="2">
        <v>15.3</v>
      </c>
      <c r="G693" s="3">
        <v>38738100</v>
      </c>
      <c r="H693" s="57">
        <f t="shared" si="10"/>
        <v>5.899722127188322E-3</v>
      </c>
      <c r="I693" s="76">
        <f>IFERROR(_xlfn.XLOOKUP(A693,' Data ORCL'!$A$2:$A$1260,' Data ORCL'!$H$2:$H$1260),"")</f>
        <v>2.7439421864506896E-3</v>
      </c>
    </row>
    <row r="694" spans="1:9" ht="18" x14ac:dyDescent="0.2">
      <c r="A694" s="1">
        <v>45174</v>
      </c>
      <c r="B694" s="2">
        <v>15.08</v>
      </c>
      <c r="C694" s="2">
        <v>15.42</v>
      </c>
      <c r="D694" s="2">
        <v>14.9</v>
      </c>
      <c r="E694" s="2">
        <v>15.21</v>
      </c>
      <c r="F694" s="2">
        <v>15.21</v>
      </c>
      <c r="G694" s="3">
        <v>33818400</v>
      </c>
      <c r="H694" s="57">
        <f t="shared" si="10"/>
        <v>1.9743343037176078E-3</v>
      </c>
      <c r="I694" s="76">
        <f>IFERROR(_xlfn.XLOOKUP(A694,' Data ORCL'!$A$2:$A$1260,' Data ORCL'!$H$2:$H$1260),"")</f>
        <v>2.4954928424301654E-2</v>
      </c>
    </row>
    <row r="695" spans="1:9" ht="18" x14ac:dyDescent="0.2">
      <c r="A695" s="1">
        <v>45170</v>
      </c>
      <c r="B695" s="2">
        <v>15.16</v>
      </c>
      <c r="C695" s="2">
        <v>15.36</v>
      </c>
      <c r="D695" s="2">
        <v>14.83</v>
      </c>
      <c r="E695" s="2">
        <v>15.18</v>
      </c>
      <c r="F695" s="2">
        <v>15.18</v>
      </c>
      <c r="G695" s="3">
        <v>45258900</v>
      </c>
      <c r="H695" s="57">
        <f t="shared" si="10"/>
        <v>1.3262793878410386E-2</v>
      </c>
      <c r="I695" s="76">
        <f>IFERROR(_xlfn.XLOOKUP(A695,' Data ORCL'!$A$2:$A$1260,' Data ORCL'!$H$2:$H$1260),"")</f>
        <v>4.4490148676262879E-3</v>
      </c>
    </row>
    <row r="696" spans="1:9" ht="18" x14ac:dyDescent="0.2">
      <c r="A696" s="1">
        <v>45169</v>
      </c>
      <c r="B696" s="2">
        <v>15.6</v>
      </c>
      <c r="C696" s="2">
        <v>15.85</v>
      </c>
      <c r="D696" s="2">
        <v>14.65</v>
      </c>
      <c r="E696" s="2">
        <v>14.98</v>
      </c>
      <c r="F696" s="2">
        <v>14.98</v>
      </c>
      <c r="G696" s="3">
        <v>101517200</v>
      </c>
      <c r="H696" s="57">
        <f t="shared" si="10"/>
        <v>-8.6287928893300156E-2</v>
      </c>
      <c r="I696" s="76">
        <f>IFERROR(_xlfn.XLOOKUP(A696,' Data ORCL'!$A$2:$A$1260,' Data ORCL'!$H$2:$H$1260),"")</f>
        <v>-6.0696916415224622E-3</v>
      </c>
    </row>
    <row r="697" spans="1:9" ht="18" x14ac:dyDescent="0.2">
      <c r="A697" s="1">
        <v>45168</v>
      </c>
      <c r="B697" s="2">
        <v>15.46</v>
      </c>
      <c r="C697" s="2">
        <v>16.350000000000001</v>
      </c>
      <c r="D697" s="2">
        <v>15.33</v>
      </c>
      <c r="E697" s="2">
        <v>16.329999999999998</v>
      </c>
      <c r="F697" s="2">
        <v>16.329999999999998</v>
      </c>
      <c r="G697" s="3">
        <v>65674100</v>
      </c>
      <c r="H697" s="57">
        <f t="shared" si="10"/>
        <v>5.8636397562790106E-2</v>
      </c>
      <c r="I697" s="76">
        <f>IFERROR(_xlfn.XLOOKUP(A697,' Data ORCL'!$A$2:$A$1260,' Data ORCL'!$H$2:$H$1260),"")</f>
        <v>3.9282714904667016E-3</v>
      </c>
    </row>
    <row r="698" spans="1:9" ht="18" x14ac:dyDescent="0.2">
      <c r="A698" s="1">
        <v>45167</v>
      </c>
      <c r="B698" s="2">
        <v>14.6</v>
      </c>
      <c r="C698" s="2">
        <v>15.63</v>
      </c>
      <c r="D698" s="2">
        <v>14.5</v>
      </c>
      <c r="E698" s="2">
        <v>15.4</v>
      </c>
      <c r="F698" s="2">
        <v>15.4</v>
      </c>
      <c r="G698" s="3">
        <v>47213200</v>
      </c>
      <c r="H698" s="57">
        <f t="shared" si="10"/>
        <v>5.061000088641792E-2</v>
      </c>
      <c r="I698" s="76">
        <f>IFERROR(_xlfn.XLOOKUP(A698,' Data ORCL'!$A$2:$A$1260,' Data ORCL'!$H$2:$H$1260),"")</f>
        <v>3.208273423068779E-2</v>
      </c>
    </row>
    <row r="699" spans="1:9" ht="18" x14ac:dyDescent="0.2">
      <c r="A699" s="1">
        <v>45166</v>
      </c>
      <c r="B699" s="2">
        <v>14.69</v>
      </c>
      <c r="C699" s="2">
        <v>14.88</v>
      </c>
      <c r="D699" s="2">
        <v>14.5</v>
      </c>
      <c r="E699" s="2">
        <v>14.64</v>
      </c>
      <c r="F699" s="2">
        <v>14.64</v>
      </c>
      <c r="G699" s="3">
        <v>35964700</v>
      </c>
      <c r="H699" s="57">
        <f t="shared" si="10"/>
        <v>7.5420309509741466E-3</v>
      </c>
      <c r="I699" s="76">
        <f>IFERROR(_xlfn.XLOOKUP(A699,' Data ORCL'!$A$2:$A$1260,' Data ORCL'!$H$2:$H$1260),"")</f>
        <v>6.7376141404489444E-3</v>
      </c>
    </row>
    <row r="700" spans="1:9" ht="18" x14ac:dyDescent="0.2">
      <c r="A700" s="1">
        <v>45163</v>
      </c>
      <c r="B700" s="2">
        <v>14.14</v>
      </c>
      <c r="C700" s="2">
        <v>14.65</v>
      </c>
      <c r="D700" s="2">
        <v>14.01</v>
      </c>
      <c r="E700" s="2">
        <v>14.53</v>
      </c>
      <c r="F700" s="2">
        <v>14.53</v>
      </c>
      <c r="G700" s="3">
        <v>55668900</v>
      </c>
      <c r="H700" s="57">
        <f t="shared" si="10"/>
        <v>2.7207817113764739E-2</v>
      </c>
      <c r="I700" s="76">
        <f>IFERROR(_xlfn.XLOOKUP(A700,' Data ORCL'!$A$2:$A$1260,' Data ORCL'!$H$2:$H$1260),"")</f>
        <v>2.7505228226794506E-2</v>
      </c>
    </row>
    <row r="701" spans="1:9" ht="18" x14ac:dyDescent="0.2">
      <c r="A701" s="1">
        <v>45162</v>
      </c>
      <c r="B701" s="2">
        <v>15.7</v>
      </c>
      <c r="C701" s="2">
        <v>15.71</v>
      </c>
      <c r="D701" s="2">
        <v>13.88</v>
      </c>
      <c r="E701" s="2">
        <v>14.14</v>
      </c>
      <c r="F701" s="2">
        <v>14.14</v>
      </c>
      <c r="G701" s="3">
        <v>93586200</v>
      </c>
      <c r="H701" s="57">
        <f t="shared" si="10"/>
        <v>-7.8845167929963031E-2</v>
      </c>
      <c r="I701" s="76">
        <f>IFERROR(_xlfn.XLOOKUP(A701,' Data ORCL'!$A$2:$A$1260,' Data ORCL'!$H$2:$H$1260),"")</f>
        <v>-4.2776743628670164E-2</v>
      </c>
    </row>
    <row r="702" spans="1:9" ht="18" x14ac:dyDescent="0.2">
      <c r="A702" s="1">
        <v>45161</v>
      </c>
      <c r="B702" s="2">
        <v>14.5</v>
      </c>
      <c r="C702" s="2">
        <v>15.47</v>
      </c>
      <c r="D702" s="2">
        <v>14.42</v>
      </c>
      <c r="E702" s="2">
        <v>15.3</v>
      </c>
      <c r="F702" s="2">
        <v>15.3</v>
      </c>
      <c r="G702" s="3">
        <v>53523300</v>
      </c>
      <c r="H702" s="57">
        <f t="shared" si="10"/>
        <v>4.2048236243499404E-2</v>
      </c>
      <c r="I702" s="76">
        <f>IFERROR(_xlfn.XLOOKUP(A702,' Data ORCL'!$A$2:$A$1260,' Data ORCL'!$H$2:$H$1260),"")</f>
        <v>1.1099479702348916E-2</v>
      </c>
    </row>
    <row r="703" spans="1:9" ht="18" x14ac:dyDescent="0.2">
      <c r="A703" s="1">
        <v>45160</v>
      </c>
      <c r="B703" s="2">
        <v>14.76</v>
      </c>
      <c r="C703" s="2">
        <v>15.13</v>
      </c>
      <c r="D703" s="2">
        <v>14.63</v>
      </c>
      <c r="E703" s="2">
        <v>14.67</v>
      </c>
      <c r="F703" s="2">
        <v>14.67</v>
      </c>
      <c r="G703" s="3">
        <v>52001800</v>
      </c>
      <c r="H703" s="57">
        <f t="shared" si="10"/>
        <v>1.1655942728361589E-2</v>
      </c>
      <c r="I703" s="76">
        <f>IFERROR(_xlfn.XLOOKUP(A703,' Data ORCL'!$A$2:$A$1260,' Data ORCL'!$H$2:$H$1260),"")</f>
        <v>-4.4281097123502971E-4</v>
      </c>
    </row>
    <row r="704" spans="1:9" ht="18" x14ac:dyDescent="0.2">
      <c r="A704" s="1">
        <v>45159</v>
      </c>
      <c r="B704" s="2">
        <v>14.42</v>
      </c>
      <c r="C704" s="2">
        <v>14.78</v>
      </c>
      <c r="D704" s="2">
        <v>14.34</v>
      </c>
      <c r="E704" s="2">
        <v>14.5</v>
      </c>
      <c r="F704" s="2">
        <v>14.5</v>
      </c>
      <c r="G704" s="3">
        <v>43206200</v>
      </c>
      <c r="H704" s="57">
        <f t="shared" si="10"/>
        <v>6.920442844573757E-3</v>
      </c>
      <c r="I704" s="76">
        <f>IFERROR(_xlfn.XLOOKUP(A704,' Data ORCL'!$A$2:$A$1260,' Data ORCL'!$H$2:$H$1260),"")</f>
        <v>1.1517166278615769E-3</v>
      </c>
    </row>
    <row r="705" spans="1:9" ht="18" x14ac:dyDescent="0.2">
      <c r="A705" s="1">
        <v>45156</v>
      </c>
      <c r="B705" s="2">
        <v>13.88</v>
      </c>
      <c r="C705" s="2">
        <v>14.6</v>
      </c>
      <c r="D705" s="2">
        <v>13.68</v>
      </c>
      <c r="E705" s="2">
        <v>14.4</v>
      </c>
      <c r="F705" s="2">
        <v>14.4</v>
      </c>
      <c r="G705" s="3">
        <v>70215200</v>
      </c>
      <c r="H705" s="57">
        <f t="shared" si="10"/>
        <v>1.7513582492708211E-2</v>
      </c>
      <c r="I705" s="76">
        <f>IFERROR(_xlfn.XLOOKUP(A705,' Data ORCL'!$A$2:$A$1260,' Data ORCL'!$H$2:$H$1260),"")</f>
        <v>1.3655440001641574E-2</v>
      </c>
    </row>
    <row r="706" spans="1:9" ht="18" x14ac:dyDescent="0.2">
      <c r="A706" s="1">
        <v>45155</v>
      </c>
      <c r="B706" s="2">
        <v>15.39</v>
      </c>
      <c r="C706" s="2">
        <v>15.44</v>
      </c>
      <c r="D706" s="2">
        <v>14.03</v>
      </c>
      <c r="E706" s="2">
        <v>14.15</v>
      </c>
      <c r="F706" s="2">
        <v>14.15</v>
      </c>
      <c r="G706" s="3">
        <v>91086700</v>
      </c>
      <c r="H706" s="57">
        <f t="shared" si="10"/>
        <v>-8.7894379254507715E-2</v>
      </c>
      <c r="I706" s="76">
        <f>IFERROR(_xlfn.XLOOKUP(A706,' Data ORCL'!$A$2:$A$1260,' Data ORCL'!$H$2:$H$1260),"")</f>
        <v>-4.0356989440590539E-3</v>
      </c>
    </row>
    <row r="707" spans="1:9" ht="18" x14ac:dyDescent="0.2">
      <c r="A707" s="1">
        <v>45154</v>
      </c>
      <c r="B707" s="2">
        <v>15.21</v>
      </c>
      <c r="C707" s="2">
        <v>15.73</v>
      </c>
      <c r="D707" s="2">
        <v>15.12</v>
      </c>
      <c r="E707" s="2">
        <v>15.45</v>
      </c>
      <c r="F707" s="2">
        <v>15.45</v>
      </c>
      <c r="G707" s="3">
        <v>40394600</v>
      </c>
      <c r="H707" s="57">
        <f t="shared" ref="H707:H770" si="11">LN(F707/F708)</f>
        <v>5.1914457932500735E-3</v>
      </c>
      <c r="I707" s="76">
        <f>IFERROR(_xlfn.XLOOKUP(A707,' Data ORCL'!$A$2:$A$1260,' Data ORCL'!$H$2:$H$1260),"")</f>
        <v>-1.6774300569734332E-2</v>
      </c>
    </row>
    <row r="708" spans="1:9" ht="18" x14ac:dyDescent="0.2">
      <c r="A708" s="1">
        <v>45153</v>
      </c>
      <c r="B708" s="2">
        <v>15.61</v>
      </c>
      <c r="C708" s="2">
        <v>15.87</v>
      </c>
      <c r="D708" s="2">
        <v>15.29</v>
      </c>
      <c r="E708" s="2">
        <v>15.37</v>
      </c>
      <c r="F708" s="2">
        <v>15.37</v>
      </c>
      <c r="G708" s="3">
        <v>44000400</v>
      </c>
      <c r="H708" s="57">
        <f t="shared" si="11"/>
        <v>-2.2516229450556039E-2</v>
      </c>
      <c r="I708" s="76">
        <f>IFERROR(_xlfn.XLOOKUP(A708,' Data ORCL'!$A$2:$A$1260,' Data ORCL'!$H$2:$H$1260),"")</f>
        <v>1.4807204084216997E-2</v>
      </c>
    </row>
    <row r="709" spans="1:9" ht="18" x14ac:dyDescent="0.2">
      <c r="A709" s="1">
        <v>45152</v>
      </c>
      <c r="B709" s="2">
        <v>15.2</v>
      </c>
      <c r="C709" s="2">
        <v>15.74</v>
      </c>
      <c r="D709" s="2">
        <v>14.95</v>
      </c>
      <c r="E709" s="2">
        <v>15.72</v>
      </c>
      <c r="F709" s="2">
        <v>15.72</v>
      </c>
      <c r="G709" s="3">
        <v>47511400</v>
      </c>
      <c r="H709" s="57">
        <f t="shared" si="11"/>
        <v>1.9917137669036113E-2</v>
      </c>
      <c r="I709" s="76">
        <f>IFERROR(_xlfn.XLOOKUP(A709,' Data ORCL'!$A$2:$A$1260,' Data ORCL'!$H$2:$H$1260),"")</f>
        <v>2.1945162064570471E-2</v>
      </c>
    </row>
    <row r="710" spans="1:9" ht="18" x14ac:dyDescent="0.2">
      <c r="A710" s="1">
        <v>45149</v>
      </c>
      <c r="B710" s="2">
        <v>15.05</v>
      </c>
      <c r="C710" s="2">
        <v>15.58</v>
      </c>
      <c r="D710" s="2">
        <v>14.91</v>
      </c>
      <c r="E710" s="2">
        <v>15.41</v>
      </c>
      <c r="F710" s="2">
        <v>15.41</v>
      </c>
      <c r="G710" s="3">
        <v>56616800</v>
      </c>
      <c r="H710" s="57">
        <f t="shared" si="11"/>
        <v>0</v>
      </c>
      <c r="I710" s="76">
        <f>IFERROR(_xlfn.XLOOKUP(A710,' Data ORCL'!$A$2:$A$1260,' Data ORCL'!$H$2:$H$1260),"")</f>
        <v>6.3935701132141897E-4</v>
      </c>
    </row>
    <row r="711" spans="1:9" ht="18" x14ac:dyDescent="0.2">
      <c r="A711" s="1">
        <v>45148</v>
      </c>
      <c r="B711" s="2">
        <v>15.44</v>
      </c>
      <c r="C711" s="2">
        <v>15.87</v>
      </c>
      <c r="D711" s="2">
        <v>15.25</v>
      </c>
      <c r="E711" s="2">
        <v>15.41</v>
      </c>
      <c r="F711" s="2">
        <v>15.41</v>
      </c>
      <c r="G711" s="3">
        <v>73129100</v>
      </c>
      <c r="H711" s="57">
        <f t="shared" si="11"/>
        <v>1.0437146278603711E-2</v>
      </c>
      <c r="I711" s="76">
        <f>IFERROR(_xlfn.XLOOKUP(A711,' Data ORCL'!$A$2:$A$1260,' Data ORCL'!$H$2:$H$1260),"")</f>
        <v>-1.0045204260054762E-3</v>
      </c>
    </row>
    <row r="712" spans="1:9" ht="18" x14ac:dyDescent="0.2">
      <c r="A712" s="1">
        <v>45147</v>
      </c>
      <c r="B712" s="2">
        <v>16.760000000000002</v>
      </c>
      <c r="C712" s="2">
        <v>16.920000000000002</v>
      </c>
      <c r="D712" s="2">
        <v>15.1</v>
      </c>
      <c r="E712" s="2">
        <v>15.25</v>
      </c>
      <c r="F712" s="2">
        <v>15.25</v>
      </c>
      <c r="G712" s="3">
        <v>126230400</v>
      </c>
      <c r="H712" s="57">
        <f t="shared" si="11"/>
        <v>-0.11098401834774903</v>
      </c>
      <c r="I712" s="76">
        <f>IFERROR(_xlfn.XLOOKUP(A712,' Data ORCL'!$A$2:$A$1260,' Data ORCL'!$H$2:$H$1260),"")</f>
        <v>-1.8627900965410161E-2</v>
      </c>
    </row>
    <row r="713" spans="1:9" ht="18" x14ac:dyDescent="0.2">
      <c r="A713" s="1">
        <v>45146</v>
      </c>
      <c r="B713" s="2">
        <v>17.489999999999998</v>
      </c>
      <c r="C713" s="2">
        <v>17.489999999999998</v>
      </c>
      <c r="D713" s="2">
        <v>16.100000000000001</v>
      </c>
      <c r="E713" s="2">
        <v>17.04</v>
      </c>
      <c r="F713" s="2">
        <v>17.04</v>
      </c>
      <c r="G713" s="3">
        <v>143014200</v>
      </c>
      <c r="H713" s="57">
        <f t="shared" si="11"/>
        <v>-5.4252526561271983E-2</v>
      </c>
      <c r="I713" s="76">
        <f>IFERROR(_xlfn.XLOOKUP(A713,' Data ORCL'!$A$2:$A$1260,' Data ORCL'!$H$2:$H$1260),"")</f>
        <v>-7.4973575037680217E-3</v>
      </c>
    </row>
    <row r="714" spans="1:9" ht="18" x14ac:dyDescent="0.2">
      <c r="A714" s="1">
        <v>45145</v>
      </c>
      <c r="B714" s="2">
        <v>18.25</v>
      </c>
      <c r="C714" s="2">
        <v>18.39</v>
      </c>
      <c r="D714" s="2">
        <v>17.010000000000002</v>
      </c>
      <c r="E714" s="2">
        <v>17.989999999999998</v>
      </c>
      <c r="F714" s="2">
        <v>17.989999999999998</v>
      </c>
      <c r="G714" s="3">
        <v>133808400</v>
      </c>
      <c r="H714" s="57">
        <f t="shared" si="11"/>
        <v>-1.1605546120308003E-2</v>
      </c>
      <c r="I714" s="76">
        <f>IFERROR(_xlfn.XLOOKUP(A714,' Data ORCL'!$A$2:$A$1260,' Data ORCL'!$H$2:$H$1260),"")</f>
        <v>1.4419666801735082E-2</v>
      </c>
    </row>
    <row r="715" spans="1:9" ht="18" x14ac:dyDescent="0.2">
      <c r="A715" s="1">
        <v>45142</v>
      </c>
      <c r="B715" s="2">
        <v>18.87</v>
      </c>
      <c r="C715" s="2">
        <v>19.079999999999998</v>
      </c>
      <c r="D715" s="2">
        <v>18.079999999999998</v>
      </c>
      <c r="E715" s="2">
        <v>18.2</v>
      </c>
      <c r="F715" s="2">
        <v>18.2</v>
      </c>
      <c r="G715" s="3">
        <v>72386000</v>
      </c>
      <c r="H715" s="57">
        <f t="shared" si="11"/>
        <v>-2.7636546203248666E-2</v>
      </c>
      <c r="I715" s="76">
        <f>IFERROR(_xlfn.XLOOKUP(A715,' Data ORCL'!$A$2:$A$1260,' Data ORCL'!$H$2:$H$1260),"")</f>
        <v>-9.9183994425568406E-4</v>
      </c>
    </row>
    <row r="716" spans="1:9" ht="18" x14ac:dyDescent="0.2">
      <c r="A716" s="1">
        <v>45141</v>
      </c>
      <c r="B716" s="2">
        <v>18.63</v>
      </c>
      <c r="C716" s="2">
        <v>19.3</v>
      </c>
      <c r="D716" s="2">
        <v>18.61</v>
      </c>
      <c r="E716" s="2">
        <v>18.71</v>
      </c>
      <c r="F716" s="2">
        <v>18.71</v>
      </c>
      <c r="G716" s="3">
        <v>54345900</v>
      </c>
      <c r="H716" s="57">
        <f t="shared" si="11"/>
        <v>-1.3800643660924497E-2</v>
      </c>
      <c r="I716" s="76">
        <f>IFERROR(_xlfn.XLOOKUP(A716,' Data ORCL'!$A$2:$A$1260,' Data ORCL'!$H$2:$H$1260),"")</f>
        <v>-1.0043126022175452E-2</v>
      </c>
    </row>
    <row r="717" spans="1:9" ht="18" x14ac:dyDescent="0.2">
      <c r="A717" s="1">
        <v>45140</v>
      </c>
      <c r="B717" s="2">
        <v>19.260000000000002</v>
      </c>
      <c r="C717" s="2">
        <v>19.62</v>
      </c>
      <c r="D717" s="2">
        <v>18.149999999999999</v>
      </c>
      <c r="E717" s="2">
        <v>18.97</v>
      </c>
      <c r="F717" s="2">
        <v>18.97</v>
      </c>
      <c r="G717" s="3">
        <v>98215800</v>
      </c>
      <c r="H717" s="57">
        <f t="shared" si="11"/>
        <v>-5.2373364565385785E-2</v>
      </c>
      <c r="I717" s="76">
        <f>IFERROR(_xlfn.XLOOKUP(A717,' Data ORCL'!$A$2:$A$1260,' Data ORCL'!$H$2:$H$1260),"")</f>
        <v>-1.891351120796534E-2</v>
      </c>
    </row>
    <row r="718" spans="1:9" ht="18" x14ac:dyDescent="0.2">
      <c r="A718" s="1">
        <v>45139</v>
      </c>
      <c r="B718" s="2">
        <v>19.46</v>
      </c>
      <c r="C718" s="2">
        <v>20.239999999999998</v>
      </c>
      <c r="D718" s="2">
        <v>19.23</v>
      </c>
      <c r="E718" s="2">
        <v>19.989999999999998</v>
      </c>
      <c r="F718" s="2">
        <v>19.989999999999998</v>
      </c>
      <c r="G718" s="3">
        <v>99336200</v>
      </c>
      <c r="H718" s="57">
        <f t="shared" si="11"/>
        <v>7.5320466555819686E-3</v>
      </c>
      <c r="I718" s="76">
        <f>IFERROR(_xlfn.XLOOKUP(A718,' Data ORCL'!$A$2:$A$1260,' Data ORCL'!$H$2:$H$1260),"")</f>
        <v>5.7950816319462806E-3</v>
      </c>
    </row>
    <row r="719" spans="1:9" ht="18" x14ac:dyDescent="0.2">
      <c r="A719" s="1">
        <v>45138</v>
      </c>
      <c r="B719" s="2">
        <v>18.82</v>
      </c>
      <c r="C719" s="2">
        <v>20</v>
      </c>
      <c r="D719" s="2">
        <v>18.38</v>
      </c>
      <c r="E719" s="2">
        <v>19.84</v>
      </c>
      <c r="F719" s="2">
        <v>19.84</v>
      </c>
      <c r="G719" s="3">
        <v>142173800</v>
      </c>
      <c r="H719" s="57">
        <f t="shared" si="11"/>
        <v>0.10794000455515644</v>
      </c>
      <c r="I719" s="76">
        <f>IFERROR(_xlfn.XLOOKUP(A719,' Data ORCL'!$A$2:$A$1260,' Data ORCL'!$H$2:$H$1260),"")</f>
        <v>1.0623329368727653E-2</v>
      </c>
    </row>
    <row r="720" spans="1:9" ht="18" x14ac:dyDescent="0.2">
      <c r="A720" s="1">
        <v>45135</v>
      </c>
      <c r="B720" s="2">
        <v>17.21</v>
      </c>
      <c r="C720" s="2">
        <v>17.97</v>
      </c>
      <c r="D720" s="2">
        <v>16.739999999999998</v>
      </c>
      <c r="E720" s="2">
        <v>17.809999999999999</v>
      </c>
      <c r="F720" s="2">
        <v>17.809999999999999</v>
      </c>
      <c r="G720" s="3">
        <v>106125600</v>
      </c>
      <c r="H720" s="57">
        <f t="shared" si="11"/>
        <v>9.784004763290477E-2</v>
      </c>
      <c r="I720" s="76">
        <f>IFERROR(_xlfn.XLOOKUP(A720,' Data ORCL'!$A$2:$A$1260,' Data ORCL'!$H$2:$H$1260),"")</f>
        <v>-3.4649761467447724E-3</v>
      </c>
    </row>
    <row r="721" spans="1:9" ht="18" x14ac:dyDescent="0.2">
      <c r="A721" s="1">
        <v>45134</v>
      </c>
      <c r="B721" s="2">
        <v>16.8</v>
      </c>
      <c r="C721" s="2">
        <v>17.190000000000001</v>
      </c>
      <c r="D721" s="2">
        <v>16</v>
      </c>
      <c r="E721" s="2">
        <v>16.149999999999999</v>
      </c>
      <c r="F721" s="2">
        <v>16.149999999999999</v>
      </c>
      <c r="G721" s="3">
        <v>50685200</v>
      </c>
      <c r="H721" s="57">
        <f t="shared" si="11"/>
        <v>-1.7188882380511267E-2</v>
      </c>
      <c r="I721" s="76">
        <f>IFERROR(_xlfn.XLOOKUP(A721,' Data ORCL'!$A$2:$A$1260,' Data ORCL'!$H$2:$H$1260),"")</f>
        <v>7.7461100490289021E-3</v>
      </c>
    </row>
    <row r="722" spans="1:9" ht="18" x14ac:dyDescent="0.2">
      <c r="A722" s="1">
        <v>45133</v>
      </c>
      <c r="B722" s="2">
        <v>16.399999999999999</v>
      </c>
      <c r="C722" s="2">
        <v>16.690000000000001</v>
      </c>
      <c r="D722" s="2">
        <v>16.13</v>
      </c>
      <c r="E722" s="2">
        <v>16.43</v>
      </c>
      <c r="F722" s="2">
        <v>16.43</v>
      </c>
      <c r="G722" s="3">
        <v>35804800</v>
      </c>
      <c r="H722" s="57">
        <f t="shared" si="11"/>
        <v>-7.277169773895269E-3</v>
      </c>
      <c r="I722" s="76">
        <f>IFERROR(_xlfn.XLOOKUP(A722,' Data ORCL'!$A$2:$A$1260,' Data ORCL'!$H$2:$H$1260),"")</f>
        <v>-2.0962161440555141E-2</v>
      </c>
    </row>
    <row r="723" spans="1:9" ht="18" x14ac:dyDescent="0.2">
      <c r="A723" s="1">
        <v>45132</v>
      </c>
      <c r="B723" s="2">
        <v>16.350000000000001</v>
      </c>
      <c r="C723" s="2">
        <v>16.86</v>
      </c>
      <c r="D723" s="2">
        <v>16.350000000000001</v>
      </c>
      <c r="E723" s="2">
        <v>16.55</v>
      </c>
      <c r="F723" s="2">
        <v>16.55</v>
      </c>
      <c r="G723" s="3">
        <v>36612900</v>
      </c>
      <c r="H723" s="57">
        <f t="shared" si="11"/>
        <v>1.3994752287111016E-2</v>
      </c>
      <c r="I723" s="76">
        <f>IFERROR(_xlfn.XLOOKUP(A723,' Data ORCL'!$A$2:$A$1260,' Data ORCL'!$H$2:$H$1260),"")</f>
        <v>-1.0497770188113049E-3</v>
      </c>
    </row>
    <row r="724" spans="1:9" ht="18" x14ac:dyDescent="0.2">
      <c r="A724" s="1">
        <v>45131</v>
      </c>
      <c r="B724" s="2">
        <v>16.61</v>
      </c>
      <c r="C724" s="2">
        <v>16.690000000000001</v>
      </c>
      <c r="D724" s="2">
        <v>16.12</v>
      </c>
      <c r="E724" s="2">
        <v>16.32</v>
      </c>
      <c r="F724" s="2">
        <v>16.32</v>
      </c>
      <c r="G724" s="3">
        <v>36133600</v>
      </c>
      <c r="H724" s="57">
        <f t="shared" si="11"/>
        <v>-6.7175825132157491E-3</v>
      </c>
      <c r="I724" s="76">
        <f>IFERROR(_xlfn.XLOOKUP(A724,' Data ORCL'!$A$2:$A$1260,' Data ORCL'!$H$2:$H$1260),"")</f>
        <v>3.5912971634178264E-3</v>
      </c>
    </row>
    <row r="725" spans="1:9" ht="18" x14ac:dyDescent="0.2">
      <c r="A725" s="1">
        <v>45128</v>
      </c>
      <c r="B725" s="2">
        <v>17.47</v>
      </c>
      <c r="C725" s="2">
        <v>17.489999999999998</v>
      </c>
      <c r="D725" s="2">
        <v>16</v>
      </c>
      <c r="E725" s="2">
        <v>16.43</v>
      </c>
      <c r="F725" s="2">
        <v>16.43</v>
      </c>
      <c r="G725" s="3">
        <v>63375900</v>
      </c>
      <c r="H725" s="57">
        <f t="shared" si="11"/>
        <v>-4.1722380286851782E-2</v>
      </c>
      <c r="I725" s="76">
        <f>IFERROR(_xlfn.XLOOKUP(A725,' Data ORCL'!$A$2:$A$1260,' Data ORCL'!$H$2:$H$1260),"")</f>
        <v>1.5118983007343918E-2</v>
      </c>
    </row>
    <row r="726" spans="1:9" ht="18" x14ac:dyDescent="0.2">
      <c r="A726" s="1">
        <v>45127</v>
      </c>
      <c r="B726" s="2">
        <v>17.54</v>
      </c>
      <c r="C726" s="2">
        <v>18</v>
      </c>
      <c r="D726" s="2">
        <v>16.98</v>
      </c>
      <c r="E726" s="2">
        <v>17.13</v>
      </c>
      <c r="F726" s="2">
        <v>17.13</v>
      </c>
      <c r="G726" s="3">
        <v>62711600</v>
      </c>
      <c r="H726" s="57">
        <f t="shared" si="11"/>
        <v>-5.231437244286153E-2</v>
      </c>
      <c r="I726" s="76">
        <f>IFERROR(_xlfn.XLOOKUP(A726,' Data ORCL'!$A$2:$A$1260,' Data ORCL'!$H$2:$H$1260),"")</f>
        <v>-2.3942698143285184E-2</v>
      </c>
    </row>
    <row r="727" spans="1:9" ht="18" x14ac:dyDescent="0.2">
      <c r="A727" s="1">
        <v>45126</v>
      </c>
      <c r="B727" s="2">
        <v>18.02</v>
      </c>
      <c r="C727" s="2">
        <v>19</v>
      </c>
      <c r="D727" s="2">
        <v>17.760000000000002</v>
      </c>
      <c r="E727" s="2">
        <v>18.05</v>
      </c>
      <c r="F727" s="2">
        <v>18.05</v>
      </c>
      <c r="G727" s="3">
        <v>89044600</v>
      </c>
      <c r="H727" s="57">
        <f t="shared" si="11"/>
        <v>-1.6606701851403336E-3</v>
      </c>
      <c r="I727" s="76">
        <f>IFERROR(_xlfn.XLOOKUP(A727,' Data ORCL'!$A$2:$A$1260,' Data ORCL'!$H$2:$H$1260),"")</f>
        <v>-1.7417236293861306E-2</v>
      </c>
    </row>
    <row r="728" spans="1:9" ht="18" x14ac:dyDescent="0.2">
      <c r="A728" s="1">
        <v>45125</v>
      </c>
      <c r="B728" s="2">
        <v>17.88</v>
      </c>
      <c r="C728" s="2">
        <v>18.13</v>
      </c>
      <c r="D728" s="2">
        <v>17.190000000000001</v>
      </c>
      <c r="E728" s="2">
        <v>18.079999999999998</v>
      </c>
      <c r="F728" s="2">
        <v>18.079999999999998</v>
      </c>
      <c r="G728" s="3">
        <v>87117600</v>
      </c>
      <c r="H728" s="57">
        <f t="shared" si="11"/>
        <v>3.833614874354703E-2</v>
      </c>
      <c r="I728" s="76">
        <f>IFERROR(_xlfn.XLOOKUP(A728,' Data ORCL'!$A$2:$A$1260,' Data ORCL'!$H$2:$H$1260),"")</f>
        <v>1.5679163378694086E-2</v>
      </c>
    </row>
    <row r="729" spans="1:9" ht="18" x14ac:dyDescent="0.2">
      <c r="A729" s="1">
        <v>45124</v>
      </c>
      <c r="B729" s="2">
        <v>16.420000000000002</v>
      </c>
      <c r="C729" s="2">
        <v>17.59</v>
      </c>
      <c r="D729" s="2">
        <v>16.32</v>
      </c>
      <c r="E729" s="2">
        <v>17.399999999999999</v>
      </c>
      <c r="F729" s="2">
        <v>17.399999999999999</v>
      </c>
      <c r="G729" s="3">
        <v>63505000</v>
      </c>
      <c r="H729" s="57">
        <f t="shared" si="11"/>
        <v>5.9188871390330654E-2</v>
      </c>
      <c r="I729" s="76">
        <f>IFERROR(_xlfn.XLOOKUP(A729,' Data ORCL'!$A$2:$A$1260,' Data ORCL'!$H$2:$H$1260),"")</f>
        <v>-3.1209388141111762E-3</v>
      </c>
    </row>
    <row r="730" spans="1:9" ht="18" x14ac:dyDescent="0.2">
      <c r="A730" s="1">
        <v>45121</v>
      </c>
      <c r="B730" s="2">
        <v>16.760000000000002</v>
      </c>
      <c r="C730" s="2">
        <v>17</v>
      </c>
      <c r="D730" s="2">
        <v>16.27</v>
      </c>
      <c r="E730" s="2">
        <v>16.399999999999999</v>
      </c>
      <c r="F730" s="2">
        <v>16.399999999999999</v>
      </c>
      <c r="G730" s="3">
        <v>45115000</v>
      </c>
      <c r="H730" s="57">
        <f t="shared" si="11"/>
        <v>-2.0519730231176567E-2</v>
      </c>
      <c r="I730" s="76">
        <f>IFERROR(_xlfn.XLOOKUP(A730,' Data ORCL'!$A$2:$A$1260,' Data ORCL'!$H$2:$H$1260),"")</f>
        <v>1.5351369943302169E-2</v>
      </c>
    </row>
    <row r="731" spans="1:9" ht="18" x14ac:dyDescent="0.2">
      <c r="A731" s="1">
        <v>45120</v>
      </c>
      <c r="B731" s="2">
        <v>16.7</v>
      </c>
      <c r="C731" s="2">
        <v>17.260000000000002</v>
      </c>
      <c r="D731" s="2">
        <v>16.63</v>
      </c>
      <c r="E731" s="2">
        <v>16.739999999999998</v>
      </c>
      <c r="F731" s="2">
        <v>16.739999999999998</v>
      </c>
      <c r="G731" s="3">
        <v>58397800</v>
      </c>
      <c r="H731" s="57">
        <f t="shared" si="11"/>
        <v>9.0009608589761234E-3</v>
      </c>
      <c r="I731" s="76">
        <f>IFERROR(_xlfn.XLOOKUP(A731,' Data ORCL'!$A$2:$A$1260,' Data ORCL'!$H$2:$H$1260),"")</f>
        <v>1.2203901021449335E-2</v>
      </c>
    </row>
    <row r="732" spans="1:9" ht="18" x14ac:dyDescent="0.2">
      <c r="A732" s="1">
        <v>45119</v>
      </c>
      <c r="B732" s="2">
        <v>16.78</v>
      </c>
      <c r="C732" s="2">
        <v>16.940000000000001</v>
      </c>
      <c r="D732" s="2">
        <v>16.41</v>
      </c>
      <c r="E732" s="2">
        <v>16.59</v>
      </c>
      <c r="F732" s="2">
        <v>16.59</v>
      </c>
      <c r="G732" s="3">
        <v>50079400</v>
      </c>
      <c r="H732" s="57">
        <f t="shared" si="11"/>
        <v>6.0459676308455669E-3</v>
      </c>
      <c r="I732" s="76" t="str">
        <f>IFERROR(_xlfn.XLOOKUP(A732,' Data ORCL'!$A$2:$A$1260,' Data ORCL'!$H$2:$H$1260),"")</f>
        <v/>
      </c>
    </row>
    <row r="733" spans="1:9" ht="18" x14ac:dyDescent="0.2">
      <c r="A733" s="1">
        <v>45118</v>
      </c>
      <c r="B733" s="2">
        <v>16.47</v>
      </c>
      <c r="C733" s="2">
        <v>16.93</v>
      </c>
      <c r="D733" s="2">
        <v>16.149999999999999</v>
      </c>
      <c r="E733" s="2">
        <v>16.489999999999998</v>
      </c>
      <c r="F733" s="2">
        <v>16.489999999999998</v>
      </c>
      <c r="G733" s="3">
        <v>63236600</v>
      </c>
      <c r="H733" s="57">
        <f t="shared" si="11"/>
        <v>1.1589028758790818E-2</v>
      </c>
      <c r="I733" s="76" t="str">
        <f>IFERROR(_xlfn.XLOOKUP(A733,' Data ORCL'!$A$2:$A$1260,' Data ORCL'!$H$2:$H$1260),"")</f>
        <v/>
      </c>
    </row>
    <row r="734" spans="1:9" ht="18" x14ac:dyDescent="0.2">
      <c r="A734" s="1">
        <v>45117</v>
      </c>
      <c r="B734" s="2">
        <v>15.37</v>
      </c>
      <c r="C734" s="2">
        <v>16.329999999999998</v>
      </c>
      <c r="D734" s="2">
        <v>14.94</v>
      </c>
      <c r="E734" s="2">
        <v>16.3</v>
      </c>
      <c r="F734" s="2">
        <v>16.3</v>
      </c>
      <c r="G734" s="3">
        <v>62823600</v>
      </c>
      <c r="H734" s="57">
        <f t="shared" si="11"/>
        <v>6.0701311873606667E-2</v>
      </c>
      <c r="I734" s="76">
        <f>IFERROR(_xlfn.XLOOKUP(A734,' Data ORCL'!$A$2:$A$1260,' Data ORCL'!$H$2:$H$1260),"")</f>
        <v>-1.9905905957738322E-3</v>
      </c>
    </row>
    <row r="735" spans="1:9" ht="18" x14ac:dyDescent="0.2">
      <c r="A735" s="1">
        <v>45114</v>
      </c>
      <c r="B735" s="2">
        <v>15.23</v>
      </c>
      <c r="C735" s="2">
        <v>15.9</v>
      </c>
      <c r="D735" s="2">
        <v>15.19</v>
      </c>
      <c r="E735" s="2">
        <v>15.34</v>
      </c>
      <c r="F735" s="2">
        <v>15.34</v>
      </c>
      <c r="G735" s="3">
        <v>48273300</v>
      </c>
      <c r="H735" s="57">
        <f t="shared" si="11"/>
        <v>1.3784268138845483E-2</v>
      </c>
      <c r="I735" s="76">
        <f>IFERROR(_xlfn.XLOOKUP(A735,' Data ORCL'!$A$2:$A$1260,' Data ORCL'!$H$2:$H$1260),"")</f>
        <v>-7.2950294247308188E-3</v>
      </c>
    </row>
    <row r="736" spans="1:9" ht="18" x14ac:dyDescent="0.2">
      <c r="A736" s="1">
        <v>45113</v>
      </c>
      <c r="B736" s="2">
        <v>15.32</v>
      </c>
      <c r="C736" s="2">
        <v>15.38</v>
      </c>
      <c r="D736" s="2">
        <v>14.62</v>
      </c>
      <c r="E736" s="2">
        <v>15.13</v>
      </c>
      <c r="F736" s="2">
        <v>15.13</v>
      </c>
      <c r="G736" s="3">
        <v>56534000</v>
      </c>
      <c r="H736" s="57">
        <f t="shared" si="11"/>
        <v>-3.6981184553997702E-2</v>
      </c>
      <c r="I736" s="76">
        <f>IFERROR(_xlfn.XLOOKUP(A736,' Data ORCL'!$A$2:$A$1260,' Data ORCL'!$H$2:$H$1260),"")</f>
        <v>-4.3873464296259575E-3</v>
      </c>
    </row>
    <row r="737" spans="1:9" ht="18" x14ac:dyDescent="0.2">
      <c r="A737" s="1">
        <v>45112</v>
      </c>
      <c r="B737" s="2">
        <v>15.43</v>
      </c>
      <c r="C737" s="2">
        <v>15.77</v>
      </c>
      <c r="D737" s="2">
        <v>15.23</v>
      </c>
      <c r="E737" s="2">
        <v>15.7</v>
      </c>
      <c r="F737" s="2">
        <v>15.7</v>
      </c>
      <c r="G737" s="3">
        <v>39179900</v>
      </c>
      <c r="H737" s="57">
        <f t="shared" si="11"/>
        <v>1.1531197599189641E-2</v>
      </c>
      <c r="I737" s="76">
        <f>IFERROR(_xlfn.XLOOKUP(A737,' Data ORCL'!$A$2:$A$1260,' Data ORCL'!$H$2:$H$1260),"")</f>
        <v>-1.0221856924213296E-2</v>
      </c>
    </row>
    <row r="738" spans="1:9" ht="18" x14ac:dyDescent="0.2">
      <c r="A738" s="1">
        <v>45110</v>
      </c>
      <c r="B738" s="2">
        <v>15.49</v>
      </c>
      <c r="C738" s="2">
        <v>15.59</v>
      </c>
      <c r="D738" s="2">
        <v>15.19</v>
      </c>
      <c r="E738" s="2">
        <v>15.52</v>
      </c>
      <c r="F738" s="2">
        <v>15.52</v>
      </c>
      <c r="G738" s="3">
        <v>26037400</v>
      </c>
      <c r="H738" s="57">
        <f t="shared" si="11"/>
        <v>1.2317821871349879E-2</v>
      </c>
      <c r="I738" s="76">
        <f>IFERROR(_xlfn.XLOOKUP(A738,' Data ORCL'!$A$2:$A$1260,' Data ORCL'!$H$2:$H$1260),"")</f>
        <v>-1.6488708945379835E-2</v>
      </c>
    </row>
    <row r="739" spans="1:9" ht="18" x14ac:dyDescent="0.2">
      <c r="A739" s="1">
        <v>45107</v>
      </c>
      <c r="B739" s="2">
        <v>15.48</v>
      </c>
      <c r="C739" s="2">
        <v>15.8</v>
      </c>
      <c r="D739" s="2">
        <v>15.23</v>
      </c>
      <c r="E739" s="2">
        <v>15.33</v>
      </c>
      <c r="F739" s="2">
        <v>15.33</v>
      </c>
      <c r="G739" s="3">
        <v>42195300</v>
      </c>
      <c r="H739" s="57">
        <f t="shared" si="11"/>
        <v>8.5162650314921616E-3</v>
      </c>
      <c r="I739" s="76">
        <f>IFERROR(_xlfn.XLOOKUP(A739,' Data ORCL'!$A$2:$A$1260,' Data ORCL'!$H$2:$H$1260),"")</f>
        <v>1.1108795629754196E-2</v>
      </c>
    </row>
    <row r="740" spans="1:9" ht="18" x14ac:dyDescent="0.2">
      <c r="A740" s="1">
        <v>45106</v>
      </c>
      <c r="B740" s="2">
        <v>15.4</v>
      </c>
      <c r="C740" s="2">
        <v>15.57</v>
      </c>
      <c r="D740" s="2">
        <v>15.06</v>
      </c>
      <c r="E740" s="2">
        <v>15.2</v>
      </c>
      <c r="F740" s="2">
        <v>15.2</v>
      </c>
      <c r="G740" s="3">
        <v>46300900</v>
      </c>
      <c r="H740" s="57">
        <f t="shared" si="11"/>
        <v>-5.2493558861436782E-3</v>
      </c>
      <c r="I740" s="76">
        <f>IFERROR(_xlfn.XLOOKUP(A740,' Data ORCL'!$A$2:$A$1260,' Data ORCL'!$H$2:$H$1260),"")</f>
        <v>1.0700018078660434E-2</v>
      </c>
    </row>
    <row r="741" spans="1:9" ht="18" x14ac:dyDescent="0.2">
      <c r="A741" s="1">
        <v>45105</v>
      </c>
      <c r="B741" s="2">
        <v>14.53</v>
      </c>
      <c r="C741" s="2">
        <v>15.43</v>
      </c>
      <c r="D741" s="2">
        <v>14.47</v>
      </c>
      <c r="E741" s="2">
        <v>15.28</v>
      </c>
      <c r="F741" s="2">
        <v>15.28</v>
      </c>
      <c r="G741" s="3">
        <v>66001000</v>
      </c>
      <c r="H741" s="57">
        <f t="shared" si="11"/>
        <v>4.483855797576642E-2</v>
      </c>
      <c r="I741" s="76">
        <f>IFERROR(_xlfn.XLOOKUP(A741,' Data ORCL'!$A$2:$A$1260,' Data ORCL'!$H$2:$H$1260),"")</f>
        <v>-1.1227629768704988E-2</v>
      </c>
    </row>
    <row r="742" spans="1:9" ht="18" x14ac:dyDescent="0.2">
      <c r="A742" s="1">
        <v>45104</v>
      </c>
      <c r="B742" s="2">
        <v>14.22</v>
      </c>
      <c r="C742" s="2">
        <v>14.76</v>
      </c>
      <c r="D742" s="2">
        <v>13.96</v>
      </c>
      <c r="E742" s="2">
        <v>14.61</v>
      </c>
      <c r="F742" s="2">
        <v>14.61</v>
      </c>
      <c r="G742" s="3">
        <v>55410500</v>
      </c>
      <c r="H742" s="57">
        <f t="shared" si="11"/>
        <v>4.6943820430230314E-2</v>
      </c>
      <c r="I742" s="76">
        <f>IFERROR(_xlfn.XLOOKUP(A742,' Data ORCL'!$A$2:$A$1260,' Data ORCL'!$H$2:$H$1260),"")</f>
        <v>9.0074787746197583E-3</v>
      </c>
    </row>
    <row r="743" spans="1:9" ht="18" x14ac:dyDescent="0.2">
      <c r="A743" s="1">
        <v>45103</v>
      </c>
      <c r="B743" s="2">
        <v>13.87</v>
      </c>
      <c r="C743" s="2">
        <v>14.42</v>
      </c>
      <c r="D743" s="2">
        <v>13.83</v>
      </c>
      <c r="E743" s="2">
        <v>13.94</v>
      </c>
      <c r="F743" s="2">
        <v>13.94</v>
      </c>
      <c r="G743" s="3">
        <v>50679900</v>
      </c>
      <c r="H743" s="57">
        <f t="shared" si="11"/>
        <v>-6.4354887819917288E-3</v>
      </c>
      <c r="I743" s="76">
        <f>IFERROR(_xlfn.XLOOKUP(A743,' Data ORCL'!$A$2:$A$1260,' Data ORCL'!$H$2:$H$1260),"")</f>
        <v>-1.5753901173474347E-2</v>
      </c>
    </row>
    <row r="744" spans="1:9" ht="18" x14ac:dyDescent="0.2">
      <c r="A744" s="1">
        <v>45100</v>
      </c>
      <c r="B744" s="2">
        <v>13.64</v>
      </c>
      <c r="C744" s="2">
        <v>14.14</v>
      </c>
      <c r="D744" s="2">
        <v>13.56</v>
      </c>
      <c r="E744" s="2">
        <v>14.03</v>
      </c>
      <c r="F744" s="2">
        <v>14.03</v>
      </c>
      <c r="G744" s="3">
        <v>74851000</v>
      </c>
      <c r="H744" s="57">
        <f t="shared" si="11"/>
        <v>-1.4245016653852845E-3</v>
      </c>
      <c r="I744" s="76">
        <f>IFERROR(_xlfn.XLOOKUP(A744,' Data ORCL'!$A$2:$A$1260,' Data ORCL'!$H$2:$H$1260),"")</f>
        <v>-1.6197140723970688E-2</v>
      </c>
    </row>
    <row r="745" spans="1:9" ht="18" x14ac:dyDescent="0.2">
      <c r="A745" s="1">
        <v>45099</v>
      </c>
      <c r="B745" s="2">
        <v>14.3</v>
      </c>
      <c r="C745" s="2">
        <v>14.44</v>
      </c>
      <c r="D745" s="2">
        <v>13.86</v>
      </c>
      <c r="E745" s="2">
        <v>14.05</v>
      </c>
      <c r="F745" s="2">
        <v>14.05</v>
      </c>
      <c r="G745" s="3">
        <v>103461000</v>
      </c>
      <c r="H745" s="57">
        <f t="shared" si="11"/>
        <v>-4.1135112753410745E-2</v>
      </c>
      <c r="I745" s="76">
        <f>IFERROR(_xlfn.XLOOKUP(A745,' Data ORCL'!$A$2:$A$1260,' Data ORCL'!$H$2:$H$1260),"")</f>
        <v>-1.2550858455882337E-2</v>
      </c>
    </row>
    <row r="746" spans="1:9" ht="18" x14ac:dyDescent="0.2">
      <c r="A746" s="1">
        <v>45098</v>
      </c>
      <c r="B746" s="2">
        <v>15.66</v>
      </c>
      <c r="C746" s="2">
        <v>15.76</v>
      </c>
      <c r="D746" s="2">
        <v>14.37</v>
      </c>
      <c r="E746" s="2">
        <v>14.64</v>
      </c>
      <c r="F746" s="2">
        <v>14.64</v>
      </c>
      <c r="G746" s="3">
        <v>97885000</v>
      </c>
      <c r="H746" s="57">
        <f t="shared" si="11"/>
        <v>-7.5619319734385071E-2</v>
      </c>
      <c r="I746" s="76">
        <f>IFERROR(_xlfn.XLOOKUP(A746,' Data ORCL'!$A$2:$A$1260,' Data ORCL'!$H$2:$H$1260),"")</f>
        <v>5.092081922809708E-4</v>
      </c>
    </row>
    <row r="747" spans="1:9" ht="18" x14ac:dyDescent="0.2">
      <c r="A747" s="1">
        <v>45097</v>
      </c>
      <c r="B747" s="2">
        <v>15.99</v>
      </c>
      <c r="C747" s="2">
        <v>16.89</v>
      </c>
      <c r="D747" s="2">
        <v>15.58</v>
      </c>
      <c r="E747" s="2">
        <v>15.79</v>
      </c>
      <c r="F747" s="2">
        <v>15.79</v>
      </c>
      <c r="G747" s="3">
        <v>81335000</v>
      </c>
      <c r="H747" s="57">
        <f t="shared" si="11"/>
        <v>-3.1788279545165971E-2</v>
      </c>
      <c r="I747" s="76">
        <f>IFERROR(_xlfn.XLOOKUP(A747,' Data ORCL'!$A$2:$A$1260,' Data ORCL'!$H$2:$H$1260),"")</f>
        <v>-2.762837934156023E-2</v>
      </c>
    </row>
    <row r="748" spans="1:9" ht="18" x14ac:dyDescent="0.2">
      <c r="A748" s="1">
        <v>45093</v>
      </c>
      <c r="B748" s="2">
        <v>16.87</v>
      </c>
      <c r="C748" s="2">
        <v>16.91</v>
      </c>
      <c r="D748" s="2">
        <v>16.010000000000002</v>
      </c>
      <c r="E748" s="2">
        <v>16.3</v>
      </c>
      <c r="F748" s="2">
        <v>16.3</v>
      </c>
      <c r="G748" s="3">
        <v>90696200</v>
      </c>
      <c r="H748" s="57">
        <f t="shared" si="11"/>
        <v>-1.8237587549780901E-2</v>
      </c>
      <c r="I748" s="76">
        <f>IFERROR(_xlfn.XLOOKUP(A748,' Data ORCL'!$A$2:$A$1260,' Data ORCL'!$H$2:$H$1260),"")</f>
        <v>-8.7150103513304877E-3</v>
      </c>
    </row>
    <row r="749" spans="1:9" ht="18" x14ac:dyDescent="0.2">
      <c r="A749" s="1">
        <v>45092</v>
      </c>
      <c r="B749" s="2">
        <v>15.66</v>
      </c>
      <c r="C749" s="2">
        <v>16.79</v>
      </c>
      <c r="D749" s="2">
        <v>15.49</v>
      </c>
      <c r="E749" s="2">
        <v>16.600000000000001</v>
      </c>
      <c r="F749" s="2">
        <v>16.600000000000001</v>
      </c>
      <c r="G749" s="3">
        <v>91200900</v>
      </c>
      <c r="H749" s="57">
        <f t="shared" si="11"/>
        <v>4.245485301280217E-2</v>
      </c>
      <c r="I749" s="76">
        <f>IFERROR(_xlfn.XLOOKUP(A749,' Data ORCL'!$A$2:$A$1260,' Data ORCL'!$H$2:$H$1260),"")</f>
        <v>3.4392831469399233E-2</v>
      </c>
    </row>
    <row r="750" spans="1:9" ht="18" x14ac:dyDescent="0.2">
      <c r="A750" s="1">
        <v>45091</v>
      </c>
      <c r="B750" s="2">
        <v>15.93</v>
      </c>
      <c r="C750" s="2">
        <v>16.190000000000001</v>
      </c>
      <c r="D750" s="2">
        <v>15.44</v>
      </c>
      <c r="E750" s="2">
        <v>15.91</v>
      </c>
      <c r="F750" s="2">
        <v>15.91</v>
      </c>
      <c r="G750" s="3">
        <v>70871900</v>
      </c>
      <c r="H750" s="57">
        <f t="shared" si="11"/>
        <v>-5.6408798900857288E-3</v>
      </c>
      <c r="I750" s="76">
        <f>IFERROR(_xlfn.XLOOKUP(A750,' Data ORCL'!$A$2:$A$1260,' Data ORCL'!$H$2:$H$1260),"")</f>
        <v>4.6830719381372544E-2</v>
      </c>
    </row>
    <row r="751" spans="1:9" ht="18" x14ac:dyDescent="0.2">
      <c r="A751" s="1">
        <v>45090</v>
      </c>
      <c r="B751" s="2">
        <v>16.18</v>
      </c>
      <c r="C751" s="2">
        <v>16.27</v>
      </c>
      <c r="D751" s="2">
        <v>15.16</v>
      </c>
      <c r="E751" s="2">
        <v>16</v>
      </c>
      <c r="F751" s="2">
        <v>16</v>
      </c>
      <c r="G751" s="3">
        <v>112765900</v>
      </c>
      <c r="H751" s="57">
        <f t="shared" si="11"/>
        <v>2.2117805253618974E-2</v>
      </c>
      <c r="I751" s="76">
        <f>IFERROR(_xlfn.XLOOKUP(A751,' Data ORCL'!$A$2:$A$1260,' Data ORCL'!$H$2:$H$1260),"")</f>
        <v>2.1331445294292847E-3</v>
      </c>
    </row>
    <row r="752" spans="1:9" ht="18" x14ac:dyDescent="0.2">
      <c r="A752" s="1">
        <v>45089</v>
      </c>
      <c r="B752" s="2">
        <v>15.44</v>
      </c>
      <c r="C752" s="2">
        <v>16.03</v>
      </c>
      <c r="D752" s="2">
        <v>15.33</v>
      </c>
      <c r="E752" s="2">
        <v>15.65</v>
      </c>
      <c r="F752" s="2">
        <v>15.65</v>
      </c>
      <c r="G752" s="3">
        <v>89900400</v>
      </c>
      <c r="H752" s="57">
        <f t="shared" si="11"/>
        <v>4.1088270650173557E-2</v>
      </c>
      <c r="I752" s="76">
        <f>IFERROR(_xlfn.XLOOKUP(A752,' Data ORCL'!$A$2:$A$1260,' Data ORCL'!$H$2:$H$1260),"")</f>
        <v>5.8158584109350903E-2</v>
      </c>
    </row>
    <row r="753" spans="1:9" ht="18" x14ac:dyDescent="0.2">
      <c r="A753" s="1">
        <v>45086</v>
      </c>
      <c r="B753" s="2">
        <v>15.36</v>
      </c>
      <c r="C753" s="2">
        <v>15.98</v>
      </c>
      <c r="D753" s="2">
        <v>14.82</v>
      </c>
      <c r="E753" s="2">
        <v>15.02</v>
      </c>
      <c r="F753" s="2">
        <v>15.02</v>
      </c>
      <c r="G753" s="3">
        <v>94126300</v>
      </c>
      <c r="H753" s="57">
        <f t="shared" si="11"/>
        <v>-1.1254670271692753E-2</v>
      </c>
      <c r="I753" s="76">
        <f>IFERROR(_xlfn.XLOOKUP(A753,' Data ORCL'!$A$2:$A$1260,' Data ORCL'!$H$2:$H$1260),"")</f>
        <v>2.1832222310017118E-2</v>
      </c>
    </row>
    <row r="754" spans="1:9" ht="18" x14ac:dyDescent="0.2">
      <c r="A754" s="1">
        <v>45085</v>
      </c>
      <c r="B754" s="2">
        <v>14.44</v>
      </c>
      <c r="C754" s="2">
        <v>15.59</v>
      </c>
      <c r="D754" s="2">
        <v>14.39</v>
      </c>
      <c r="E754" s="2">
        <v>15.19</v>
      </c>
      <c r="F754" s="2">
        <v>15.19</v>
      </c>
      <c r="G754" s="3">
        <v>115591600</v>
      </c>
      <c r="H754" s="57">
        <f t="shared" si="11"/>
        <v>3.347032642189552E-2</v>
      </c>
      <c r="I754" s="76">
        <f>IFERROR(_xlfn.XLOOKUP(A754,' Data ORCL'!$A$2:$A$1260,' Data ORCL'!$H$2:$H$1260),"")</f>
        <v>2.0940623966426233E-2</v>
      </c>
    </row>
    <row r="755" spans="1:9" ht="18" x14ac:dyDescent="0.2">
      <c r="A755" s="1">
        <v>45084</v>
      </c>
      <c r="B755" s="2">
        <v>16.010000000000002</v>
      </c>
      <c r="C755" s="2">
        <v>17.16</v>
      </c>
      <c r="D755" s="2">
        <v>14.52</v>
      </c>
      <c r="E755" s="2">
        <v>14.69</v>
      </c>
      <c r="F755" s="2">
        <v>14.69</v>
      </c>
      <c r="G755" s="3">
        <v>227244100</v>
      </c>
      <c r="H755" s="57">
        <f t="shared" si="11"/>
        <v>-5.1089052973490083E-2</v>
      </c>
      <c r="I755" s="76">
        <f>IFERROR(_xlfn.XLOOKUP(A755,' Data ORCL'!$A$2:$A$1260,' Data ORCL'!$H$2:$H$1260),"")</f>
        <v>-1.7367984623511749E-2</v>
      </c>
    </row>
    <row r="756" spans="1:9" ht="18" x14ac:dyDescent="0.2">
      <c r="A756" s="1">
        <v>45083</v>
      </c>
      <c r="B756" s="2">
        <v>15.3</v>
      </c>
      <c r="C756" s="2">
        <v>15.58</v>
      </c>
      <c r="D756" s="2">
        <v>14.92</v>
      </c>
      <c r="E756" s="2">
        <v>15.46</v>
      </c>
      <c r="F756" s="2">
        <v>15.46</v>
      </c>
      <c r="G756" s="3">
        <v>74284300</v>
      </c>
      <c r="H756" s="57">
        <f t="shared" si="11"/>
        <v>1.4332492900775736E-2</v>
      </c>
      <c r="I756" s="76">
        <f>IFERROR(_xlfn.XLOOKUP(A756,' Data ORCL'!$A$2:$A$1260,' Data ORCL'!$H$2:$H$1260),"")</f>
        <v>1.5488870473121612E-3</v>
      </c>
    </row>
    <row r="757" spans="1:9" ht="18" x14ac:dyDescent="0.2">
      <c r="A757" s="1">
        <v>45082</v>
      </c>
      <c r="B757" s="2">
        <v>14.36</v>
      </c>
      <c r="C757" s="2">
        <v>15.7</v>
      </c>
      <c r="D757" s="2">
        <v>14.36</v>
      </c>
      <c r="E757" s="2">
        <v>15.24</v>
      </c>
      <c r="F757" s="2">
        <v>15.24</v>
      </c>
      <c r="G757" s="3">
        <v>109017800</v>
      </c>
      <c r="H757" s="57">
        <f t="shared" si="11"/>
        <v>4.8396540861850239E-2</v>
      </c>
      <c r="I757" s="76">
        <f>IFERROR(_xlfn.XLOOKUP(A757,' Data ORCL'!$A$2:$A$1260,' Data ORCL'!$H$2:$H$1260),"")</f>
        <v>9.8331123795963454E-3</v>
      </c>
    </row>
    <row r="758" spans="1:9" ht="18" x14ac:dyDescent="0.2">
      <c r="A758" s="1">
        <v>45079</v>
      </c>
      <c r="B758" s="2">
        <v>14.65</v>
      </c>
      <c r="C758" s="2">
        <v>15.03</v>
      </c>
      <c r="D758" s="2">
        <v>14.16</v>
      </c>
      <c r="E758" s="2">
        <v>14.52</v>
      </c>
      <c r="F758" s="2">
        <v>14.52</v>
      </c>
      <c r="G758" s="3">
        <v>79487600</v>
      </c>
      <c r="H758" s="57">
        <f t="shared" si="11"/>
        <v>-1.3764627087232365E-3</v>
      </c>
      <c r="I758" s="76">
        <f>IFERROR(_xlfn.XLOOKUP(A758,' Data ORCL'!$A$2:$A$1260,' Data ORCL'!$H$2:$H$1260),"")</f>
        <v>-9.778995498637619E-4</v>
      </c>
    </row>
    <row r="759" spans="1:9" ht="18" x14ac:dyDescent="0.2">
      <c r="A759" s="1">
        <v>45078</v>
      </c>
      <c r="B759" s="2">
        <v>14.46</v>
      </c>
      <c r="C759" s="2">
        <v>15.22</v>
      </c>
      <c r="D759" s="2">
        <v>14.2</v>
      </c>
      <c r="E759" s="2">
        <v>14.54</v>
      </c>
      <c r="F759" s="2">
        <v>14.54</v>
      </c>
      <c r="G759" s="3">
        <v>126015100</v>
      </c>
      <c r="H759" s="57">
        <f t="shared" si="11"/>
        <v>-1.1624062507972982E-2</v>
      </c>
      <c r="I759" s="76">
        <f>IFERROR(_xlfn.XLOOKUP(A759,' Data ORCL'!$A$2:$A$1260,' Data ORCL'!$H$2:$H$1260),"")</f>
        <v>4.8883023899529653E-4</v>
      </c>
    </row>
    <row r="760" spans="1:9" ht="18" x14ac:dyDescent="0.2">
      <c r="A760" s="1">
        <v>45077</v>
      </c>
      <c r="B760" s="2">
        <v>14.19</v>
      </c>
      <c r="C760" s="2">
        <v>14.79</v>
      </c>
      <c r="D760" s="2">
        <v>13.82</v>
      </c>
      <c r="E760" s="2">
        <v>14.71</v>
      </c>
      <c r="F760" s="2">
        <v>14.71</v>
      </c>
      <c r="G760" s="3">
        <v>130392200</v>
      </c>
      <c r="H760" s="57">
        <f t="shared" si="11"/>
        <v>0</v>
      </c>
      <c r="I760" s="76">
        <f>IFERROR(_xlfn.XLOOKUP(A760,' Data ORCL'!$A$2:$A$1260,' Data ORCL'!$H$2:$H$1260),"")</f>
        <v>7.4597911700112554E-3</v>
      </c>
    </row>
    <row r="761" spans="1:9" ht="18" x14ac:dyDescent="0.2">
      <c r="A761" s="1">
        <v>45076</v>
      </c>
      <c r="B761" s="2">
        <v>14.44</v>
      </c>
      <c r="C761" s="2">
        <v>15.01</v>
      </c>
      <c r="D761" s="2">
        <v>14.24</v>
      </c>
      <c r="E761" s="2">
        <v>14.71</v>
      </c>
      <c r="F761" s="2">
        <v>14.71</v>
      </c>
      <c r="G761" s="3">
        <v>159089300</v>
      </c>
      <c r="H761" s="57">
        <f t="shared" si="11"/>
        <v>7.4788012982377361E-2</v>
      </c>
      <c r="I761" s="76">
        <f>IFERROR(_xlfn.XLOOKUP(A761,' Data ORCL'!$A$2:$A$1260,' Data ORCL'!$H$2:$H$1260),"")</f>
        <v>1.0199623007619193E-2</v>
      </c>
    </row>
    <row r="762" spans="1:9" ht="18" x14ac:dyDescent="0.2">
      <c r="A762" s="1">
        <v>45072</v>
      </c>
      <c r="B762" s="2">
        <v>12.84</v>
      </c>
      <c r="C762" s="2">
        <v>14.19</v>
      </c>
      <c r="D762" s="2">
        <v>12.82</v>
      </c>
      <c r="E762" s="2">
        <v>13.65</v>
      </c>
      <c r="F762" s="2">
        <v>13.65</v>
      </c>
      <c r="G762" s="3">
        <v>127311200</v>
      </c>
      <c r="H762" s="57">
        <f t="shared" si="11"/>
        <v>6.1174223369153603E-2</v>
      </c>
      <c r="I762" s="76">
        <f>IFERROR(_xlfn.XLOOKUP(A762,' Data ORCL'!$A$2:$A$1260,' Data ORCL'!$H$2:$H$1260),"")</f>
        <v>-1.988665267109088E-3</v>
      </c>
    </row>
    <row r="763" spans="1:9" ht="18" x14ac:dyDescent="0.2">
      <c r="A763" s="1">
        <v>45071</v>
      </c>
      <c r="B763" s="2">
        <v>13.18</v>
      </c>
      <c r="C763" s="2">
        <v>13.22</v>
      </c>
      <c r="D763" s="2">
        <v>12.34</v>
      </c>
      <c r="E763" s="2">
        <v>12.84</v>
      </c>
      <c r="F763" s="2">
        <v>12.84</v>
      </c>
      <c r="G763" s="3">
        <v>106557800</v>
      </c>
      <c r="H763" s="57">
        <f t="shared" si="11"/>
        <v>4.8673348562734177E-2</v>
      </c>
      <c r="I763" s="76">
        <f>IFERROR(_xlfn.XLOOKUP(A763,' Data ORCL'!$A$2:$A$1260,' Data ORCL'!$H$2:$H$1260),"")</f>
        <v>5.8918766598931201E-2</v>
      </c>
    </row>
    <row r="764" spans="1:9" ht="18" x14ac:dyDescent="0.2">
      <c r="A764" s="1">
        <v>45070</v>
      </c>
      <c r="B764" s="2">
        <v>12.05</v>
      </c>
      <c r="C764" s="2">
        <v>12.43</v>
      </c>
      <c r="D764" s="2">
        <v>11.82</v>
      </c>
      <c r="E764" s="2">
        <v>12.23</v>
      </c>
      <c r="F764" s="2">
        <v>12.23</v>
      </c>
      <c r="G764" s="3">
        <v>90496900</v>
      </c>
      <c r="H764" s="57">
        <f t="shared" si="11"/>
        <v>-3.2974439019630437E-2</v>
      </c>
      <c r="I764" s="76">
        <f>IFERROR(_xlfn.XLOOKUP(A764,' Data ORCL'!$A$2:$A$1260,' Data ORCL'!$H$2:$H$1260),"")</f>
        <v>-2.2101782401256925E-3</v>
      </c>
    </row>
    <row r="765" spans="1:9" ht="18" x14ac:dyDescent="0.2">
      <c r="A765" s="1">
        <v>45069</v>
      </c>
      <c r="B765" s="2">
        <v>11.95</v>
      </c>
      <c r="C765" s="2">
        <v>13.42</v>
      </c>
      <c r="D765" s="2">
        <v>11.87</v>
      </c>
      <c r="E765" s="2">
        <v>12.64</v>
      </c>
      <c r="F765" s="2">
        <v>12.64</v>
      </c>
      <c r="G765" s="3">
        <v>148701800</v>
      </c>
      <c r="H765" s="57">
        <f t="shared" si="11"/>
        <v>6.5382759262851711E-2</v>
      </c>
      <c r="I765" s="76">
        <f>IFERROR(_xlfn.XLOOKUP(A765,' Data ORCL'!$A$2:$A$1260,' Data ORCL'!$H$2:$H$1260),"")</f>
        <v>-3.2274212016305842E-2</v>
      </c>
    </row>
    <row r="766" spans="1:9" ht="18" x14ac:dyDescent="0.2">
      <c r="A766" s="1">
        <v>45068</v>
      </c>
      <c r="B766" s="2">
        <v>11.62</v>
      </c>
      <c r="C766" s="2">
        <v>12.1</v>
      </c>
      <c r="D766" s="2">
        <v>11.39</v>
      </c>
      <c r="E766" s="2">
        <v>11.84</v>
      </c>
      <c r="F766" s="2">
        <v>11.84</v>
      </c>
      <c r="G766" s="3">
        <v>76377100</v>
      </c>
      <c r="H766" s="57">
        <f t="shared" si="11"/>
        <v>1.1040451846233663E-2</v>
      </c>
      <c r="I766" s="76">
        <f>IFERROR(_xlfn.XLOOKUP(A766,' Data ORCL'!$A$2:$A$1260,' Data ORCL'!$H$2:$H$1260),"")</f>
        <v>-1.0429946202798194E-2</v>
      </c>
    </row>
    <row r="767" spans="1:9" ht="18" x14ac:dyDescent="0.2">
      <c r="A767" s="1">
        <v>45065</v>
      </c>
      <c r="B767" s="2">
        <v>11.97</v>
      </c>
      <c r="C767" s="2">
        <v>12.41</v>
      </c>
      <c r="D767" s="2">
        <v>11.52</v>
      </c>
      <c r="E767" s="2">
        <v>11.71</v>
      </c>
      <c r="F767" s="2">
        <v>11.71</v>
      </c>
      <c r="G767" s="3">
        <v>150269300</v>
      </c>
      <c r="H767" s="57">
        <f t="shared" si="11"/>
        <v>-2.5586367903243624E-3</v>
      </c>
      <c r="I767" s="76">
        <f>IFERROR(_xlfn.XLOOKUP(A767,' Data ORCL'!$A$2:$A$1260,' Data ORCL'!$H$2:$H$1260),"")</f>
        <v>4.8470255452478369E-3</v>
      </c>
    </row>
    <row r="768" spans="1:9" ht="18" x14ac:dyDescent="0.2">
      <c r="A768" s="1">
        <v>45064</v>
      </c>
      <c r="B768" s="2">
        <v>10.46</v>
      </c>
      <c r="C768" s="2">
        <v>11.81</v>
      </c>
      <c r="D768" s="2">
        <v>10.39</v>
      </c>
      <c r="E768" s="2">
        <v>11.74</v>
      </c>
      <c r="F768" s="2">
        <v>11.74</v>
      </c>
      <c r="G768" s="3">
        <v>171402300</v>
      </c>
      <c r="H768" s="57">
        <f t="shared" si="11"/>
        <v>0.13572410881553332</v>
      </c>
      <c r="I768" s="76">
        <f>IFERROR(_xlfn.XLOOKUP(A768,' Data ORCL'!$A$2:$A$1260,' Data ORCL'!$H$2:$H$1260),"")</f>
        <v>2.5424229483609728E-2</v>
      </c>
    </row>
    <row r="769" spans="1:9" ht="18" x14ac:dyDescent="0.2">
      <c r="A769" s="1">
        <v>45063</v>
      </c>
      <c r="B769" s="2">
        <v>9.5399999999999991</v>
      </c>
      <c r="C769" s="2">
        <v>10.28</v>
      </c>
      <c r="D769" s="2">
        <v>9.4600000000000009</v>
      </c>
      <c r="E769" s="2">
        <v>10.25</v>
      </c>
      <c r="F769" s="2">
        <v>10.25</v>
      </c>
      <c r="G769" s="3">
        <v>63834500</v>
      </c>
      <c r="H769" s="57">
        <f t="shared" si="11"/>
        <v>7.9148798386430144E-2</v>
      </c>
      <c r="I769" s="76">
        <f>IFERROR(_xlfn.XLOOKUP(A769,' Data ORCL'!$A$2:$A$1260,' Data ORCL'!$H$2:$H$1260),"")</f>
        <v>1.5380894375568157E-2</v>
      </c>
    </row>
    <row r="770" spans="1:9" ht="18" x14ac:dyDescent="0.2">
      <c r="A770" s="1">
        <v>45062</v>
      </c>
      <c r="B770" s="2">
        <v>9.4</v>
      </c>
      <c r="C770" s="2">
        <v>9.6300000000000008</v>
      </c>
      <c r="D770" s="2">
        <v>9.35</v>
      </c>
      <c r="E770" s="2">
        <v>9.4700000000000006</v>
      </c>
      <c r="F770" s="2">
        <v>9.4700000000000006</v>
      </c>
      <c r="G770" s="3">
        <v>42311900</v>
      </c>
      <c r="H770" s="57">
        <f t="shared" si="11"/>
        <v>-5.2659416052869392E-3</v>
      </c>
      <c r="I770" s="76">
        <f>IFERROR(_xlfn.XLOOKUP(A770,' Data ORCL'!$A$2:$A$1260,' Data ORCL'!$H$2:$H$1260),"")</f>
        <v>1.0173890214382128E-2</v>
      </c>
    </row>
    <row r="771" spans="1:9" ht="18" x14ac:dyDescent="0.2">
      <c r="A771" s="1">
        <v>45061</v>
      </c>
      <c r="B771" s="2">
        <v>9.2100000000000009</v>
      </c>
      <c r="C771" s="2">
        <v>9.6</v>
      </c>
      <c r="D771" s="2">
        <v>9.02</v>
      </c>
      <c r="E771" s="2">
        <v>9.52</v>
      </c>
      <c r="F771" s="2">
        <v>9.52</v>
      </c>
      <c r="G771" s="3">
        <v>53555500</v>
      </c>
      <c r="H771" s="57">
        <f t="shared" ref="H771:H834" si="12">LN(F771/F772)</f>
        <v>2.1030501967786684E-3</v>
      </c>
      <c r="I771" s="76">
        <f>IFERROR(_xlfn.XLOOKUP(A771,' Data ORCL'!$A$2:$A$1260,' Data ORCL'!$H$2:$H$1260),"")</f>
        <v>-6.0532229646958428E-3</v>
      </c>
    </row>
    <row r="772" spans="1:9" ht="18" x14ac:dyDescent="0.2">
      <c r="A772" s="1">
        <v>45058</v>
      </c>
      <c r="B772" s="2">
        <v>9.86</v>
      </c>
      <c r="C772" s="2">
        <v>10.01</v>
      </c>
      <c r="D772" s="2">
        <v>9.4700000000000006</v>
      </c>
      <c r="E772" s="2">
        <v>9.5</v>
      </c>
      <c r="F772" s="2">
        <v>9.5</v>
      </c>
      <c r="G772" s="3">
        <v>62123900</v>
      </c>
      <c r="H772" s="57">
        <f t="shared" si="12"/>
        <v>-3.9220713153281385E-2</v>
      </c>
      <c r="I772" s="76">
        <f>IFERROR(_xlfn.XLOOKUP(A772,' Data ORCL'!$A$2:$A$1260,' Data ORCL'!$H$2:$H$1260),"")</f>
        <v>4.137717430616571E-3</v>
      </c>
    </row>
    <row r="773" spans="1:9" ht="18" x14ac:dyDescent="0.2">
      <c r="A773" s="1">
        <v>45057</v>
      </c>
      <c r="B773" s="2">
        <v>10.14</v>
      </c>
      <c r="C773" s="2">
        <v>10.16</v>
      </c>
      <c r="D773" s="2">
        <v>9.7100000000000009</v>
      </c>
      <c r="E773" s="2">
        <v>9.8800000000000008</v>
      </c>
      <c r="F773" s="2">
        <v>9.8800000000000008</v>
      </c>
      <c r="G773" s="3">
        <v>73754100</v>
      </c>
      <c r="H773" s="57">
        <f t="shared" si="12"/>
        <v>-6.0545089087060376E-3</v>
      </c>
      <c r="I773" s="76">
        <f>IFERROR(_xlfn.XLOOKUP(A773,' Data ORCL'!$A$2:$A$1260,' Data ORCL'!$H$2:$H$1260),"")</f>
        <v>-7.4392904222688513E-4</v>
      </c>
    </row>
    <row r="774" spans="1:9" ht="18" x14ac:dyDescent="0.2">
      <c r="A774" s="1">
        <v>45056</v>
      </c>
      <c r="B774" s="2">
        <v>9.73</v>
      </c>
      <c r="C774" s="2">
        <v>10.3</v>
      </c>
      <c r="D774" s="2">
        <v>9.4600000000000009</v>
      </c>
      <c r="E774" s="2">
        <v>9.94</v>
      </c>
      <c r="F774" s="2">
        <v>9.94</v>
      </c>
      <c r="G774" s="3">
        <v>149375000</v>
      </c>
      <c r="H774" s="57">
        <f t="shared" si="12"/>
        <v>4.0025866175843756E-2</v>
      </c>
      <c r="I774" s="76">
        <f>IFERROR(_xlfn.XLOOKUP(A774,' Data ORCL'!$A$2:$A$1260,' Data ORCL'!$H$2:$H$1260),"")</f>
        <v>1.4230165766973902E-2</v>
      </c>
    </row>
    <row r="775" spans="1:9" ht="18" x14ac:dyDescent="0.2">
      <c r="A775" s="1">
        <v>45055</v>
      </c>
      <c r="B775" s="2">
        <v>9.2200000000000006</v>
      </c>
      <c r="C775" s="2">
        <v>9.69</v>
      </c>
      <c r="D775" s="2">
        <v>8.65</v>
      </c>
      <c r="E775" s="2">
        <v>9.5500000000000007</v>
      </c>
      <c r="F775" s="2">
        <v>9.5500000000000007</v>
      </c>
      <c r="G775" s="3">
        <v>223573300</v>
      </c>
      <c r="H775" s="57">
        <f t="shared" si="12"/>
        <v>0.21013946689100324</v>
      </c>
      <c r="I775" s="76">
        <f>IFERROR(_xlfn.XLOOKUP(A775,' Data ORCL'!$A$2:$A$1260,' Data ORCL'!$H$2:$H$1260),"")</f>
        <v>-6.7658530127094694E-3</v>
      </c>
    </row>
    <row r="776" spans="1:9" ht="18" x14ac:dyDescent="0.2">
      <c r="A776" s="1">
        <v>45054</v>
      </c>
      <c r="B776" s="2">
        <v>7.64</v>
      </c>
      <c r="C776" s="2">
        <v>7.86</v>
      </c>
      <c r="D776" s="2">
        <v>7.59</v>
      </c>
      <c r="E776" s="2">
        <v>7.74</v>
      </c>
      <c r="F776" s="2">
        <v>7.74</v>
      </c>
      <c r="G776" s="3">
        <v>105304000</v>
      </c>
      <c r="H776" s="57">
        <f t="shared" si="12"/>
        <v>4.3571248293640313E-2</v>
      </c>
      <c r="I776" s="76">
        <f>IFERROR(_xlfn.XLOOKUP(A776,' Data ORCL'!$A$2:$A$1260,' Data ORCL'!$H$2:$H$1260),"")</f>
        <v>-1.8178906786819808E-3</v>
      </c>
    </row>
    <row r="777" spans="1:9" ht="18" x14ac:dyDescent="0.2">
      <c r="A777" s="1">
        <v>45051</v>
      </c>
      <c r="B777" s="2">
        <v>7.44</v>
      </c>
      <c r="C777" s="2">
        <v>7.55</v>
      </c>
      <c r="D777" s="2">
        <v>7.32</v>
      </c>
      <c r="E777" s="2">
        <v>7.41</v>
      </c>
      <c r="F777" s="2">
        <v>7.41</v>
      </c>
      <c r="G777" s="3">
        <v>45848800</v>
      </c>
      <c r="H777" s="57">
        <f t="shared" si="12"/>
        <v>4.056800695614469E-3</v>
      </c>
      <c r="I777" s="76">
        <f>IFERROR(_xlfn.XLOOKUP(A777,' Data ORCL'!$A$2:$A$1260,' Data ORCL'!$H$2:$H$1260),"")</f>
        <v>2.0835211509861975E-2</v>
      </c>
    </row>
    <row r="778" spans="1:9" ht="18" x14ac:dyDescent="0.2">
      <c r="A778" s="1">
        <v>45050</v>
      </c>
      <c r="B778" s="2">
        <v>7.47</v>
      </c>
      <c r="C778" s="2">
        <v>7.52</v>
      </c>
      <c r="D778" s="2">
        <v>7.28</v>
      </c>
      <c r="E778" s="2">
        <v>7.38</v>
      </c>
      <c r="F778" s="2">
        <v>7.38</v>
      </c>
      <c r="G778" s="3">
        <v>29989300</v>
      </c>
      <c r="H778" s="57">
        <f t="shared" si="12"/>
        <v>-2.4097551579060416E-2</v>
      </c>
      <c r="I778" s="76">
        <f>IFERROR(_xlfn.XLOOKUP(A778,' Data ORCL'!$A$2:$A$1260,' Data ORCL'!$H$2:$H$1260),"")</f>
        <v>1.9654952822403858E-3</v>
      </c>
    </row>
    <row r="779" spans="1:9" ht="18" x14ac:dyDescent="0.2">
      <c r="A779" s="1">
        <v>45049</v>
      </c>
      <c r="B779" s="2">
        <v>7.62</v>
      </c>
      <c r="C779" s="2">
        <v>7.68</v>
      </c>
      <c r="D779" s="2">
        <v>7.45</v>
      </c>
      <c r="E779" s="2">
        <v>7.56</v>
      </c>
      <c r="F779" s="2">
        <v>7.56</v>
      </c>
      <c r="G779" s="3">
        <v>24322400</v>
      </c>
      <c r="H779" s="57">
        <f t="shared" si="12"/>
        <v>-3.9604012160970167E-3</v>
      </c>
      <c r="I779" s="76">
        <f>IFERROR(_xlfn.XLOOKUP(A779,' Data ORCL'!$A$2:$A$1260,' Data ORCL'!$H$2:$H$1260),"")</f>
        <v>-2.1857923584304005E-4</v>
      </c>
    </row>
    <row r="780" spans="1:9" ht="18" x14ac:dyDescent="0.2">
      <c r="A780" s="1">
        <v>45048</v>
      </c>
      <c r="B780" s="2">
        <v>7.72</v>
      </c>
      <c r="C780" s="2">
        <v>7.91</v>
      </c>
      <c r="D780" s="2">
        <v>7.43</v>
      </c>
      <c r="E780" s="2">
        <v>7.59</v>
      </c>
      <c r="F780" s="2">
        <v>7.59</v>
      </c>
      <c r="G780" s="3">
        <v>38008000</v>
      </c>
      <c r="H780" s="57">
        <f t="shared" si="12"/>
        <v>-2.4724746782761754E-2</v>
      </c>
      <c r="I780" s="76">
        <f>IFERROR(_xlfn.XLOOKUP(A780,' Data ORCL'!$A$2:$A$1260,' Data ORCL'!$H$2:$H$1260),"")</f>
        <v>-7.6465130166248545E-4</v>
      </c>
    </row>
    <row r="781" spans="1:9" ht="18" x14ac:dyDescent="0.2">
      <c r="A781" s="1">
        <v>45047</v>
      </c>
      <c r="B781" s="2">
        <v>7.75</v>
      </c>
      <c r="C781" s="2">
        <v>7.82</v>
      </c>
      <c r="D781" s="2">
        <v>7.66</v>
      </c>
      <c r="E781" s="2">
        <v>7.78</v>
      </c>
      <c r="F781" s="2">
        <v>7.78</v>
      </c>
      <c r="G781" s="3">
        <v>19134200</v>
      </c>
      <c r="H781" s="57">
        <f t="shared" si="12"/>
        <v>3.8634948250446392E-3</v>
      </c>
      <c r="I781" s="76">
        <f>IFERROR(_xlfn.XLOOKUP(A781,' Data ORCL'!$A$2:$A$1260,' Data ORCL'!$H$2:$H$1260),"")</f>
        <v>1.6392550526140557E-3</v>
      </c>
    </row>
    <row r="782" spans="1:9" ht="18" x14ac:dyDescent="0.2">
      <c r="A782" s="1">
        <v>45044</v>
      </c>
      <c r="B782" s="2">
        <v>7.77</v>
      </c>
      <c r="C782" s="2">
        <v>8</v>
      </c>
      <c r="D782" s="2">
        <v>7.62</v>
      </c>
      <c r="E782" s="2">
        <v>7.75</v>
      </c>
      <c r="F782" s="2">
        <v>7.75</v>
      </c>
      <c r="G782" s="3">
        <v>24924400</v>
      </c>
      <c r="H782" s="57">
        <f t="shared" si="12"/>
        <v>-8.9917111919640726E-3</v>
      </c>
      <c r="I782" s="76">
        <f>IFERROR(_xlfn.XLOOKUP(A782,' Data ORCL'!$A$2:$A$1260,' Data ORCL'!$H$2:$H$1260),"")</f>
        <v>-3.3848369926906476E-3</v>
      </c>
    </row>
    <row r="783" spans="1:9" ht="18" x14ac:dyDescent="0.2">
      <c r="A783" s="1">
        <v>45043</v>
      </c>
      <c r="B783" s="2">
        <v>7.83</v>
      </c>
      <c r="C783" s="2">
        <v>7.91</v>
      </c>
      <c r="D783" s="2">
        <v>7.72</v>
      </c>
      <c r="E783" s="2">
        <v>7.82</v>
      </c>
      <c r="F783" s="2">
        <v>7.82</v>
      </c>
      <c r="G783" s="3">
        <v>21385500</v>
      </c>
      <c r="H783" s="57">
        <f t="shared" si="12"/>
        <v>1.0282866955584056E-2</v>
      </c>
      <c r="I783" s="76">
        <f>IFERROR(_xlfn.XLOOKUP(A783,' Data ORCL'!$A$2:$A$1260,' Data ORCL'!$H$2:$H$1260),"")</f>
        <v>1.4050725119328956E-2</v>
      </c>
    </row>
    <row r="784" spans="1:9" ht="18" x14ac:dyDescent="0.2">
      <c r="A784" s="1">
        <v>45042</v>
      </c>
      <c r="B784" s="2">
        <v>7.87</v>
      </c>
      <c r="C784" s="2">
        <v>7.91</v>
      </c>
      <c r="D784" s="2">
        <v>7.65</v>
      </c>
      <c r="E784" s="2">
        <v>7.74</v>
      </c>
      <c r="F784" s="2">
        <v>7.74</v>
      </c>
      <c r="G784" s="3">
        <v>21396700</v>
      </c>
      <c r="H784" s="57">
        <f t="shared" si="12"/>
        <v>0</v>
      </c>
      <c r="I784" s="76">
        <f>IFERROR(_xlfn.XLOOKUP(A784,' Data ORCL'!$A$2:$A$1260,' Data ORCL'!$H$2:$H$1260),"")</f>
        <v>-3.6413833339688879E-3</v>
      </c>
    </row>
    <row r="785" spans="1:9" ht="18" x14ac:dyDescent="0.2">
      <c r="A785" s="1">
        <v>45041</v>
      </c>
      <c r="B785" s="2">
        <v>8</v>
      </c>
      <c r="C785" s="2">
        <v>8.02</v>
      </c>
      <c r="D785" s="2">
        <v>7.73</v>
      </c>
      <c r="E785" s="2">
        <v>7.74</v>
      </c>
      <c r="F785" s="2">
        <v>7.74</v>
      </c>
      <c r="G785" s="3">
        <v>21849100</v>
      </c>
      <c r="H785" s="57">
        <f t="shared" si="12"/>
        <v>-4.5462374076757288E-2</v>
      </c>
      <c r="I785" s="76">
        <f>IFERROR(_xlfn.XLOOKUP(A785,' Data ORCL'!$A$2:$A$1260,' Data ORCL'!$H$2:$H$1260),"")</f>
        <v>-1.4651475737174726E-2</v>
      </c>
    </row>
    <row r="786" spans="1:9" ht="18" x14ac:dyDescent="0.2">
      <c r="A786" s="1">
        <v>45040</v>
      </c>
      <c r="B786" s="2">
        <v>8.16</v>
      </c>
      <c r="C786" s="2">
        <v>8.25</v>
      </c>
      <c r="D786" s="2">
        <v>7.94</v>
      </c>
      <c r="E786" s="2">
        <v>8.1</v>
      </c>
      <c r="F786" s="2">
        <v>8.1</v>
      </c>
      <c r="G786" s="3">
        <v>20439300</v>
      </c>
      <c r="H786" s="57">
        <f t="shared" si="12"/>
        <v>-9.8280889362626512E-3</v>
      </c>
      <c r="I786" s="76">
        <f>IFERROR(_xlfn.XLOOKUP(A786,' Data ORCL'!$A$2:$A$1260,' Data ORCL'!$H$2:$H$1260),"")</f>
        <v>3.0438114597061338E-3</v>
      </c>
    </row>
    <row r="787" spans="1:9" ht="18" x14ac:dyDescent="0.2">
      <c r="A787" s="1">
        <v>45037</v>
      </c>
      <c r="B787" s="2">
        <v>8.14</v>
      </c>
      <c r="C787" s="2">
        <v>8.2200000000000006</v>
      </c>
      <c r="D787" s="2">
        <v>8.09</v>
      </c>
      <c r="E787" s="2">
        <v>8.18</v>
      </c>
      <c r="F787" s="2">
        <v>8.18</v>
      </c>
      <c r="G787" s="3">
        <v>14896700</v>
      </c>
      <c r="H787" s="57">
        <f t="shared" si="12"/>
        <v>3.6742233618843254E-3</v>
      </c>
      <c r="I787" s="76">
        <f>IFERROR(_xlfn.XLOOKUP(A787,' Data ORCL'!$A$2:$A$1260,' Data ORCL'!$H$2:$H$1260),"")</f>
        <v>3.380776435638532E-3</v>
      </c>
    </row>
    <row r="788" spans="1:9" ht="18" x14ac:dyDescent="0.2">
      <c r="A788" s="1">
        <v>45036</v>
      </c>
      <c r="B788" s="2">
        <v>8.2899999999999991</v>
      </c>
      <c r="C788" s="2">
        <v>8.5</v>
      </c>
      <c r="D788" s="2">
        <v>8.1300000000000008</v>
      </c>
      <c r="E788" s="2">
        <v>8.15</v>
      </c>
      <c r="F788" s="2">
        <v>8.15</v>
      </c>
      <c r="G788" s="3">
        <v>23573000</v>
      </c>
      <c r="H788" s="57">
        <f t="shared" si="12"/>
        <v>-4.0871073070484557E-2</v>
      </c>
      <c r="I788" s="76">
        <f>IFERROR(_xlfn.XLOOKUP(A788,' Data ORCL'!$A$2:$A$1260,' Data ORCL'!$H$2:$H$1260),"")</f>
        <v>-1.0216369698571315E-2</v>
      </c>
    </row>
    <row r="789" spans="1:9" ht="18" x14ac:dyDescent="0.2">
      <c r="A789" s="1">
        <v>45035</v>
      </c>
      <c r="B789" s="2">
        <v>8.58</v>
      </c>
      <c r="C789" s="2">
        <v>8.66</v>
      </c>
      <c r="D789" s="2">
        <v>8.48</v>
      </c>
      <c r="E789" s="2">
        <v>8.49</v>
      </c>
      <c r="F789" s="2">
        <v>8.49</v>
      </c>
      <c r="G789" s="3">
        <v>18193700</v>
      </c>
      <c r="H789" s="57">
        <f t="shared" si="12"/>
        <v>-2.7876369528254903E-2</v>
      </c>
      <c r="I789" s="76">
        <f>IFERROR(_xlfn.XLOOKUP(A789,' Data ORCL'!$A$2:$A$1260,' Data ORCL'!$H$2:$H$1260),"")</f>
        <v>-6.8965790590603286E-3</v>
      </c>
    </row>
    <row r="790" spans="1:9" ht="18" x14ac:dyDescent="0.2">
      <c r="A790" s="1">
        <v>45034</v>
      </c>
      <c r="B790" s="2">
        <v>8.93</v>
      </c>
      <c r="C790" s="2">
        <v>9.02</v>
      </c>
      <c r="D790" s="2">
        <v>8.7200000000000006</v>
      </c>
      <c r="E790" s="2">
        <v>8.73</v>
      </c>
      <c r="F790" s="2">
        <v>8.73</v>
      </c>
      <c r="G790" s="3">
        <v>21185300</v>
      </c>
      <c r="H790" s="57">
        <f t="shared" si="12"/>
        <v>-7.9863516326499333E-3</v>
      </c>
      <c r="I790" s="76">
        <f>IFERROR(_xlfn.XLOOKUP(A790,' Data ORCL'!$A$2:$A$1260,' Data ORCL'!$H$2:$H$1260),"")</f>
        <v>9.169922392663411E-3</v>
      </c>
    </row>
    <row r="791" spans="1:9" ht="18" x14ac:dyDescent="0.2">
      <c r="A791" s="1">
        <v>45033</v>
      </c>
      <c r="B791" s="2">
        <v>8.81</v>
      </c>
      <c r="C791" s="2">
        <v>9.0399999999999991</v>
      </c>
      <c r="D791" s="2">
        <v>8.7799999999999994</v>
      </c>
      <c r="E791" s="2">
        <v>8.8000000000000007</v>
      </c>
      <c r="F791" s="2">
        <v>8.8000000000000007</v>
      </c>
      <c r="G791" s="3">
        <v>26047500</v>
      </c>
      <c r="H791" s="57">
        <f t="shared" si="12"/>
        <v>-1.1357184639273798E-3</v>
      </c>
      <c r="I791" s="76">
        <f>IFERROR(_xlfn.XLOOKUP(A791,' Data ORCL'!$A$2:$A$1260,' Data ORCL'!$H$2:$H$1260),"")</f>
        <v>-1.299686092189315E-3</v>
      </c>
    </row>
    <row r="792" spans="1:9" ht="18" x14ac:dyDescent="0.2">
      <c r="A792" s="1">
        <v>45030</v>
      </c>
      <c r="B792" s="2">
        <v>8.5299999999999994</v>
      </c>
      <c r="C792" s="2">
        <v>8.91</v>
      </c>
      <c r="D792" s="2">
        <v>8.4700000000000006</v>
      </c>
      <c r="E792" s="2">
        <v>8.81</v>
      </c>
      <c r="F792" s="2">
        <v>8.81</v>
      </c>
      <c r="G792" s="3">
        <v>42364500</v>
      </c>
      <c r="H792" s="57">
        <f t="shared" si="12"/>
        <v>2.6453526448217371E-2</v>
      </c>
      <c r="I792" s="76">
        <f>IFERROR(_xlfn.XLOOKUP(A792,' Data ORCL'!$A$2:$A$1260,' Data ORCL'!$H$2:$H$1260),"")</f>
        <v>1.7332904350262236E-3</v>
      </c>
    </row>
    <row r="793" spans="1:9" ht="18" x14ac:dyDescent="0.2">
      <c r="A793" s="1">
        <v>45029</v>
      </c>
      <c r="B793" s="2">
        <v>8.5</v>
      </c>
      <c r="C793" s="2">
        <v>8.6999999999999993</v>
      </c>
      <c r="D793" s="2">
        <v>8.43</v>
      </c>
      <c r="E793" s="2">
        <v>8.58</v>
      </c>
      <c r="F793" s="2">
        <v>8.58</v>
      </c>
      <c r="G793" s="3">
        <v>27983300</v>
      </c>
      <c r="H793" s="57">
        <f t="shared" si="12"/>
        <v>2.9570457321119611E-2</v>
      </c>
      <c r="I793" s="76">
        <f>IFERROR(_xlfn.XLOOKUP(A793,' Data ORCL'!$A$2:$A$1260,' Data ORCL'!$H$2:$H$1260),"")</f>
        <v>1.738984052787677E-2</v>
      </c>
    </row>
    <row r="794" spans="1:9" ht="18" x14ac:dyDescent="0.2">
      <c r="A794" s="1">
        <v>45028</v>
      </c>
      <c r="B794" s="2">
        <v>8.75</v>
      </c>
      <c r="C794" s="2">
        <v>8.77</v>
      </c>
      <c r="D794" s="2">
        <v>8.3000000000000007</v>
      </c>
      <c r="E794" s="2">
        <v>8.33</v>
      </c>
      <c r="F794" s="2">
        <v>8.33</v>
      </c>
      <c r="G794" s="3">
        <v>28771300</v>
      </c>
      <c r="H794" s="57">
        <f t="shared" si="12"/>
        <v>-3.3060862260888065E-2</v>
      </c>
      <c r="I794" s="76">
        <f>IFERROR(_xlfn.XLOOKUP(A794,' Data ORCL'!$A$2:$A$1260,' Data ORCL'!$H$2:$H$1260),"")</f>
        <v>-7.7198790710181328E-4</v>
      </c>
    </row>
    <row r="795" spans="1:9" ht="18" x14ac:dyDescent="0.2">
      <c r="A795" s="1">
        <v>45027</v>
      </c>
      <c r="B795" s="2">
        <v>8.35</v>
      </c>
      <c r="C795" s="2">
        <v>8.7899999999999991</v>
      </c>
      <c r="D795" s="2">
        <v>8.34</v>
      </c>
      <c r="E795" s="2">
        <v>8.61</v>
      </c>
      <c r="F795" s="2">
        <v>8.61</v>
      </c>
      <c r="G795" s="3">
        <v>35617900</v>
      </c>
      <c r="H795" s="57">
        <f t="shared" si="12"/>
        <v>2.5883797960524386E-2</v>
      </c>
      <c r="I795" s="76" t="str">
        <f>IFERROR(_xlfn.XLOOKUP(A795,' Data ORCL'!$A$2:$A$1260,' Data ORCL'!$H$2:$H$1260),"")</f>
        <v/>
      </c>
    </row>
    <row r="796" spans="1:9" ht="18" x14ac:dyDescent="0.2">
      <c r="A796" s="1">
        <v>45026</v>
      </c>
      <c r="B796" s="2">
        <v>8</v>
      </c>
      <c r="C796" s="2">
        <v>8.44</v>
      </c>
      <c r="D796" s="2">
        <v>7.9</v>
      </c>
      <c r="E796" s="2">
        <v>8.39</v>
      </c>
      <c r="F796" s="2">
        <v>8.39</v>
      </c>
      <c r="G796" s="3">
        <v>29184700</v>
      </c>
      <c r="H796" s="57">
        <f t="shared" si="12"/>
        <v>3.641178940871459E-2</v>
      </c>
      <c r="I796" s="76" t="str">
        <f>IFERROR(_xlfn.XLOOKUP(A796,' Data ORCL'!$A$2:$A$1260,' Data ORCL'!$H$2:$H$1260),"")</f>
        <v/>
      </c>
    </row>
    <row r="797" spans="1:9" ht="18" x14ac:dyDescent="0.2">
      <c r="A797" s="1">
        <v>45022</v>
      </c>
      <c r="B797" s="2">
        <v>7.88</v>
      </c>
      <c r="C797" s="2">
        <v>8.14</v>
      </c>
      <c r="D797" s="2">
        <v>7.79</v>
      </c>
      <c r="E797" s="2">
        <v>8.09</v>
      </c>
      <c r="F797" s="2">
        <v>8.09</v>
      </c>
      <c r="G797" s="3">
        <v>23488600</v>
      </c>
      <c r="H797" s="57">
        <f t="shared" si="12"/>
        <v>1.3690319608682841E-2</v>
      </c>
      <c r="I797" s="76">
        <f>IFERROR(_xlfn.XLOOKUP(A797,' Data ORCL'!$A$2:$A$1260,' Data ORCL'!$H$2:$H$1260),"")</f>
        <v>1.0795590370481232E-2</v>
      </c>
    </row>
    <row r="798" spans="1:9" ht="18" x14ac:dyDescent="0.2">
      <c r="A798" s="1">
        <v>45021</v>
      </c>
      <c r="B798" s="2">
        <v>8.6300000000000008</v>
      </c>
      <c r="C798" s="2">
        <v>8.65</v>
      </c>
      <c r="D798" s="2">
        <v>7.84</v>
      </c>
      <c r="E798" s="2">
        <v>7.98</v>
      </c>
      <c r="F798" s="2">
        <v>7.98</v>
      </c>
      <c r="G798" s="3">
        <v>54946900</v>
      </c>
      <c r="H798" s="57">
        <f t="shared" si="12"/>
        <v>-4.5323127401046666E-2</v>
      </c>
      <c r="I798" s="76">
        <f>IFERROR(_xlfn.XLOOKUP(A798,' Data ORCL'!$A$2:$A$1260,' Data ORCL'!$H$2:$H$1260),"")</f>
        <v>9.3628485922643799E-3</v>
      </c>
    </row>
    <row r="799" spans="1:9" ht="18" x14ac:dyDescent="0.2">
      <c r="A799" s="1">
        <v>45020</v>
      </c>
      <c r="B799" s="2">
        <v>8.5299999999999994</v>
      </c>
      <c r="C799" s="2">
        <v>8.5399999999999991</v>
      </c>
      <c r="D799" s="2">
        <v>8.23</v>
      </c>
      <c r="E799" s="2">
        <v>8.35</v>
      </c>
      <c r="F799" s="2">
        <v>8.35</v>
      </c>
      <c r="G799" s="3">
        <v>23961200</v>
      </c>
      <c r="H799" s="57">
        <f t="shared" si="12"/>
        <v>-3.5863756312276888E-3</v>
      </c>
      <c r="I799" s="76">
        <f>IFERROR(_xlfn.XLOOKUP(A799,' Data ORCL'!$A$2:$A$1260,' Data ORCL'!$H$2:$H$1260),"")</f>
        <v>8.8573965046760683E-4</v>
      </c>
    </row>
    <row r="800" spans="1:9" ht="18" x14ac:dyDescent="0.2">
      <c r="A800" s="1">
        <v>45019</v>
      </c>
      <c r="B800" s="2">
        <v>8.3699999999999992</v>
      </c>
      <c r="C800" s="2">
        <v>8.5299999999999994</v>
      </c>
      <c r="D800" s="2">
        <v>8.2100000000000009</v>
      </c>
      <c r="E800" s="2">
        <v>8.3800000000000008</v>
      </c>
      <c r="F800" s="2">
        <v>8.3800000000000008</v>
      </c>
      <c r="G800" s="3">
        <v>22512000</v>
      </c>
      <c r="H800" s="57">
        <f t="shared" si="12"/>
        <v>-8.3185268750906472E-3</v>
      </c>
      <c r="I800" s="76">
        <f>IFERROR(_xlfn.XLOOKUP(A800,' Data ORCL'!$A$2:$A$1260,' Data ORCL'!$H$2:$H$1260),"")</f>
        <v>1.0690524977377904E-2</v>
      </c>
    </row>
    <row r="801" spans="1:9" ht="18" x14ac:dyDescent="0.2">
      <c r="A801" s="1">
        <v>45016</v>
      </c>
      <c r="B801" s="2">
        <v>8.15</v>
      </c>
      <c r="C801" s="2">
        <v>8.48</v>
      </c>
      <c r="D801" s="2">
        <v>8.08</v>
      </c>
      <c r="E801" s="2">
        <v>8.4499999999999993</v>
      </c>
      <c r="F801" s="2">
        <v>8.4499999999999993</v>
      </c>
      <c r="G801" s="3">
        <v>26174800</v>
      </c>
      <c r="H801" s="57">
        <f t="shared" si="12"/>
        <v>3.6148514116310933E-2</v>
      </c>
      <c r="I801" s="76">
        <f>IFERROR(_xlfn.XLOOKUP(A801,' Data ORCL'!$A$2:$A$1260,' Data ORCL'!$H$2:$H$1260),"")</f>
        <v>2.6317308317373358E-2</v>
      </c>
    </row>
    <row r="802" spans="1:9" ht="18" x14ac:dyDescent="0.2">
      <c r="A802" s="1">
        <v>45015</v>
      </c>
      <c r="B802" s="2">
        <v>8.33</v>
      </c>
      <c r="C802" s="2">
        <v>8.3800000000000008</v>
      </c>
      <c r="D802" s="2">
        <v>8.0500000000000007</v>
      </c>
      <c r="E802" s="2">
        <v>8.15</v>
      </c>
      <c r="F802" s="2">
        <v>8.15</v>
      </c>
      <c r="G802" s="3">
        <v>21001600</v>
      </c>
      <c r="H802" s="57">
        <f t="shared" si="12"/>
        <v>-8.5522818153172531E-3</v>
      </c>
      <c r="I802" s="76">
        <f>IFERROR(_xlfn.XLOOKUP(A802,' Data ORCL'!$A$2:$A$1260,' Data ORCL'!$H$2:$H$1260),"")</f>
        <v>-1.2635691762169455E-3</v>
      </c>
    </row>
    <row r="803" spans="1:9" ht="18" x14ac:dyDescent="0.2">
      <c r="A803" s="1">
        <v>45014</v>
      </c>
      <c r="B803" s="2">
        <v>8.09</v>
      </c>
      <c r="C803" s="2">
        <v>8.25</v>
      </c>
      <c r="D803" s="2">
        <v>8.0500000000000007</v>
      </c>
      <c r="E803" s="2">
        <v>8.2200000000000006</v>
      </c>
      <c r="F803" s="2">
        <v>8.2200000000000006</v>
      </c>
      <c r="G803" s="3">
        <v>15339700</v>
      </c>
      <c r="H803" s="57">
        <f t="shared" si="12"/>
        <v>2.7128667388252696E-2</v>
      </c>
      <c r="I803" s="76">
        <f>IFERROR(_xlfn.XLOOKUP(A803,' Data ORCL'!$A$2:$A$1260,' Data ORCL'!$H$2:$H$1260),"")</f>
        <v>8.5312945386063349E-3</v>
      </c>
    </row>
    <row r="804" spans="1:9" ht="18" x14ac:dyDescent="0.2">
      <c r="A804" s="1">
        <v>45013</v>
      </c>
      <c r="B804" s="2">
        <v>8.06</v>
      </c>
      <c r="C804" s="2">
        <v>8.1199999999999992</v>
      </c>
      <c r="D804" s="2">
        <v>7.97</v>
      </c>
      <c r="E804" s="2">
        <v>8</v>
      </c>
      <c r="F804" s="2">
        <v>8</v>
      </c>
      <c r="G804" s="3">
        <v>14860500</v>
      </c>
      <c r="H804" s="57">
        <f t="shared" si="12"/>
        <v>-4.9875415110389393E-3</v>
      </c>
      <c r="I804" s="76">
        <f>IFERROR(_xlfn.XLOOKUP(A804,' Data ORCL'!$A$2:$A$1260,' Data ORCL'!$H$2:$H$1260),"")</f>
        <v>-3.2366228694208918E-3</v>
      </c>
    </row>
    <row r="805" spans="1:9" ht="18" x14ac:dyDescent="0.2">
      <c r="A805" s="1">
        <v>45012</v>
      </c>
      <c r="B805" s="2">
        <v>8.15</v>
      </c>
      <c r="C805" s="2">
        <v>8.32</v>
      </c>
      <c r="D805" s="2">
        <v>7.94</v>
      </c>
      <c r="E805" s="2">
        <v>8.0399999999999991</v>
      </c>
      <c r="F805" s="2">
        <v>8.0399999999999991</v>
      </c>
      <c r="G805" s="3">
        <v>20666800</v>
      </c>
      <c r="H805" s="57">
        <f t="shared" si="12"/>
        <v>-1.9705071079332444E-2</v>
      </c>
      <c r="I805" s="76">
        <f>IFERROR(_xlfn.XLOOKUP(A805,' Data ORCL'!$A$2:$A$1260,' Data ORCL'!$H$2:$H$1260),"")</f>
        <v>2.3942749549437661E-2</v>
      </c>
    </row>
    <row r="806" spans="1:9" ht="18" x14ac:dyDescent="0.2">
      <c r="A806" s="1">
        <v>45009</v>
      </c>
      <c r="B806" s="2">
        <v>8.2899999999999991</v>
      </c>
      <c r="C806" s="2">
        <v>8.35</v>
      </c>
      <c r="D806" s="2">
        <v>8.06</v>
      </c>
      <c r="E806" s="2">
        <v>8.1999999999999993</v>
      </c>
      <c r="F806" s="2">
        <v>8.1999999999999993</v>
      </c>
      <c r="G806" s="3">
        <v>17901200</v>
      </c>
      <c r="H806" s="57">
        <f t="shared" si="12"/>
        <v>-1.5729301908544029E-2</v>
      </c>
      <c r="I806" s="76">
        <f>IFERROR(_xlfn.XLOOKUP(A806,' Data ORCL'!$A$2:$A$1260,' Data ORCL'!$H$2:$H$1260),"")</f>
        <v>2.603859915985037E-3</v>
      </c>
    </row>
    <row r="807" spans="1:9" ht="18" x14ac:dyDescent="0.2">
      <c r="A807" s="1">
        <v>45008</v>
      </c>
      <c r="B807" s="2">
        <v>8.32</v>
      </c>
      <c r="C807" s="2">
        <v>8.56</v>
      </c>
      <c r="D807" s="2">
        <v>8.16</v>
      </c>
      <c r="E807" s="2">
        <v>8.33</v>
      </c>
      <c r="F807" s="2">
        <v>8.33</v>
      </c>
      <c r="G807" s="3">
        <v>22662200</v>
      </c>
      <c r="H807" s="57">
        <f t="shared" si="12"/>
        <v>1.451053271441439E-2</v>
      </c>
      <c r="I807" s="76">
        <f>IFERROR(_xlfn.XLOOKUP(A807,' Data ORCL'!$A$2:$A$1260,' Data ORCL'!$H$2:$H$1260),"")</f>
        <v>-1.3027774685607815E-3</v>
      </c>
    </row>
    <row r="808" spans="1:9" ht="18" x14ac:dyDescent="0.2">
      <c r="A808" s="1">
        <v>45007</v>
      </c>
      <c r="B808" s="2">
        <v>8.44</v>
      </c>
      <c r="C808" s="2">
        <v>8.6199999999999992</v>
      </c>
      <c r="D808" s="2">
        <v>8.1999999999999993</v>
      </c>
      <c r="E808" s="2">
        <v>8.2100000000000009</v>
      </c>
      <c r="F808" s="2">
        <v>8.2100000000000009</v>
      </c>
      <c r="G808" s="3">
        <v>34151000</v>
      </c>
      <c r="H808" s="57">
        <f t="shared" si="12"/>
        <v>-2.8813517904745477E-2</v>
      </c>
      <c r="I808" s="76">
        <f>IFERROR(_xlfn.XLOOKUP(A808,' Data ORCL'!$A$2:$A$1260,' Data ORCL'!$H$2:$H$1260),"")</f>
        <v>3.5570348151808024E-3</v>
      </c>
    </row>
    <row r="809" spans="1:9" ht="18" x14ac:dyDescent="0.2">
      <c r="A809" s="1">
        <v>45006</v>
      </c>
      <c r="B809" s="2">
        <v>8.1999999999999993</v>
      </c>
      <c r="C809" s="2">
        <v>8.51</v>
      </c>
      <c r="D809" s="2">
        <v>8.17</v>
      </c>
      <c r="E809" s="2">
        <v>8.4499999999999993</v>
      </c>
      <c r="F809" s="2">
        <v>8.4499999999999993</v>
      </c>
      <c r="G809" s="3">
        <v>27104500</v>
      </c>
      <c r="H809" s="57">
        <f t="shared" si="12"/>
        <v>4.4774568836078402E-2</v>
      </c>
      <c r="I809" s="76">
        <f>IFERROR(_xlfn.XLOOKUP(A809,' Data ORCL'!$A$2:$A$1260,' Data ORCL'!$H$2:$H$1260),"")</f>
        <v>7.1522536385078515E-3</v>
      </c>
    </row>
    <row r="810" spans="1:9" ht="18" x14ac:dyDescent="0.2">
      <c r="A810" s="1">
        <v>45005</v>
      </c>
      <c r="B810" s="2">
        <v>7.76</v>
      </c>
      <c r="C810" s="2">
        <v>8.1</v>
      </c>
      <c r="D810" s="2">
        <v>7.72</v>
      </c>
      <c r="E810" s="2">
        <v>8.08</v>
      </c>
      <c r="F810" s="2">
        <v>8.08</v>
      </c>
      <c r="G810" s="3">
        <v>25497400</v>
      </c>
      <c r="H810" s="57">
        <f t="shared" si="12"/>
        <v>2.506396866321622E-2</v>
      </c>
      <c r="I810" s="76">
        <f>IFERROR(_xlfn.XLOOKUP(A810,' Data ORCL'!$A$2:$A$1260,' Data ORCL'!$H$2:$H$1260),"")</f>
        <v>1.9692572340365949E-2</v>
      </c>
    </row>
    <row r="811" spans="1:9" ht="18" x14ac:dyDescent="0.2">
      <c r="A811" s="1">
        <v>45002</v>
      </c>
      <c r="B811" s="2">
        <v>7.93</v>
      </c>
      <c r="C811" s="2">
        <v>8.0299999999999994</v>
      </c>
      <c r="D811" s="2">
        <v>7.84</v>
      </c>
      <c r="E811" s="2">
        <v>7.88</v>
      </c>
      <c r="F811" s="2">
        <v>7.88</v>
      </c>
      <c r="G811" s="3">
        <v>20920800</v>
      </c>
      <c r="H811" s="57">
        <f t="shared" si="12"/>
        <v>-1.2610507591929696E-2</v>
      </c>
      <c r="I811" s="76">
        <f>IFERROR(_xlfn.XLOOKUP(A811,' Data ORCL'!$A$2:$A$1260,' Data ORCL'!$H$2:$H$1260),"")</f>
        <v>5.2602726958794893E-3</v>
      </c>
    </row>
    <row r="812" spans="1:9" ht="18" x14ac:dyDescent="0.2">
      <c r="A812" s="1">
        <v>45001</v>
      </c>
      <c r="B812" s="2">
        <v>8.01</v>
      </c>
      <c r="C812" s="2">
        <v>8.08</v>
      </c>
      <c r="D812" s="2">
        <v>7.86</v>
      </c>
      <c r="E812" s="2">
        <v>7.98</v>
      </c>
      <c r="F812" s="2">
        <v>7.98</v>
      </c>
      <c r="G812" s="3">
        <v>20255400</v>
      </c>
      <c r="H812" s="57">
        <f t="shared" si="12"/>
        <v>1.007565198874164E-2</v>
      </c>
      <c r="I812" s="76">
        <f>IFERROR(_xlfn.XLOOKUP(A812,' Data ORCL'!$A$2:$A$1260,' Data ORCL'!$H$2:$H$1260),"")</f>
        <v>2.1823556751781315E-2</v>
      </c>
    </row>
    <row r="813" spans="1:9" ht="18" x14ac:dyDescent="0.2">
      <c r="A813" s="1">
        <v>45000</v>
      </c>
      <c r="B813" s="2">
        <v>7.81</v>
      </c>
      <c r="C813" s="2">
        <v>7.99</v>
      </c>
      <c r="D813" s="2">
        <v>7.7</v>
      </c>
      <c r="E813" s="2">
        <v>7.9</v>
      </c>
      <c r="F813" s="2">
        <v>7.9</v>
      </c>
      <c r="G813" s="3">
        <v>28217400</v>
      </c>
      <c r="H813" s="57">
        <f t="shared" si="12"/>
        <v>1.2666246151929834E-3</v>
      </c>
      <c r="I813" s="76">
        <f>IFERROR(_xlfn.XLOOKUP(A813,' Data ORCL'!$A$2:$A$1260,' Data ORCL'!$H$2:$H$1260),"")</f>
        <v>-1.8752489907133733E-2</v>
      </c>
    </row>
    <row r="814" spans="1:9" ht="18" x14ac:dyDescent="0.2">
      <c r="A814" s="1">
        <v>44999</v>
      </c>
      <c r="B814" s="2">
        <v>8.0500000000000007</v>
      </c>
      <c r="C814" s="2">
        <v>8.14</v>
      </c>
      <c r="D814" s="2">
        <v>7.78</v>
      </c>
      <c r="E814" s="2">
        <v>7.89</v>
      </c>
      <c r="F814" s="2">
        <v>7.89</v>
      </c>
      <c r="G814" s="3">
        <v>33460100</v>
      </c>
      <c r="H814" s="57">
        <f t="shared" si="12"/>
        <v>2.5380724284708709E-3</v>
      </c>
      <c r="I814" s="76">
        <f>IFERROR(_xlfn.XLOOKUP(A814,' Data ORCL'!$A$2:$A$1260,' Data ORCL'!$H$2:$H$1260),"")</f>
        <v>-4.4193541114723074E-3</v>
      </c>
    </row>
    <row r="815" spans="1:9" ht="18" x14ac:dyDescent="0.2">
      <c r="A815" s="1">
        <v>44998</v>
      </c>
      <c r="B815" s="2">
        <v>7.29</v>
      </c>
      <c r="C815" s="2">
        <v>8.15</v>
      </c>
      <c r="D815" s="2">
        <v>7.19</v>
      </c>
      <c r="E815" s="2">
        <v>7.87</v>
      </c>
      <c r="F815" s="2">
        <v>7.87</v>
      </c>
      <c r="G815" s="3">
        <v>63183500</v>
      </c>
      <c r="H815" s="57">
        <f t="shared" si="12"/>
        <v>6.8357749204566581E-2</v>
      </c>
      <c r="I815" s="76">
        <f>IFERROR(_xlfn.XLOOKUP(A815,' Data ORCL'!$A$2:$A$1260,' Data ORCL'!$H$2:$H$1260),"")</f>
        <v>1.0218617696287766E-2</v>
      </c>
    </row>
    <row r="816" spans="1:9" ht="18" x14ac:dyDescent="0.2">
      <c r="A816" s="1">
        <v>44995</v>
      </c>
      <c r="B816" s="2">
        <v>7.59</v>
      </c>
      <c r="C816" s="2">
        <v>7.68</v>
      </c>
      <c r="D816" s="2">
        <v>7.28</v>
      </c>
      <c r="E816" s="2">
        <v>7.35</v>
      </c>
      <c r="F816" s="2">
        <v>7.35</v>
      </c>
      <c r="G816" s="3">
        <v>41953600</v>
      </c>
      <c r="H816" s="57">
        <f t="shared" si="12"/>
        <v>-4.5220470292807444E-2</v>
      </c>
      <c r="I816" s="76">
        <f>IFERROR(_xlfn.XLOOKUP(A816,' Data ORCL'!$A$2:$A$1260,' Data ORCL'!$H$2:$H$1260),"")</f>
        <v>-3.2745911611453467E-2</v>
      </c>
    </row>
    <row r="817" spans="1:9" ht="18" x14ac:dyDescent="0.2">
      <c r="A817" s="1">
        <v>44994</v>
      </c>
      <c r="B817" s="2">
        <v>8.07</v>
      </c>
      <c r="C817" s="2">
        <v>8.26</v>
      </c>
      <c r="D817" s="2">
        <v>7.68</v>
      </c>
      <c r="E817" s="2">
        <v>7.69</v>
      </c>
      <c r="F817" s="2">
        <v>7.69</v>
      </c>
      <c r="G817" s="3">
        <v>29005900</v>
      </c>
      <c r="H817" s="57">
        <f t="shared" si="12"/>
        <v>-5.5640140042166664E-2</v>
      </c>
      <c r="I817" s="76">
        <f>IFERROR(_xlfn.XLOOKUP(A817,' Data ORCL'!$A$2:$A$1260,' Data ORCL'!$H$2:$H$1260),"")</f>
        <v>-1.8510257968677706E-2</v>
      </c>
    </row>
    <row r="818" spans="1:9" ht="18" x14ac:dyDescent="0.2">
      <c r="A818" s="1">
        <v>44993</v>
      </c>
      <c r="B818" s="2">
        <v>8.36</v>
      </c>
      <c r="C818" s="2">
        <v>8.58</v>
      </c>
      <c r="D818" s="2">
        <v>8.06</v>
      </c>
      <c r="E818" s="2">
        <v>8.1300000000000008</v>
      </c>
      <c r="F818" s="2">
        <v>8.1300000000000008</v>
      </c>
      <c r="G818" s="3">
        <v>38723600</v>
      </c>
      <c r="H818" s="57">
        <f t="shared" si="12"/>
        <v>-1.8282044837448958E-2</v>
      </c>
      <c r="I818" s="76">
        <f>IFERROR(_xlfn.XLOOKUP(A818,' Data ORCL'!$A$2:$A$1260,' Data ORCL'!$H$2:$H$1260),"")</f>
        <v>1.4117649403624798E-3</v>
      </c>
    </row>
    <row r="819" spans="1:9" ht="18" x14ac:dyDescent="0.2">
      <c r="A819" s="1">
        <v>44992</v>
      </c>
      <c r="B819" s="2">
        <v>8.27</v>
      </c>
      <c r="C819" s="2">
        <v>8.43</v>
      </c>
      <c r="D819" s="2">
        <v>8.19</v>
      </c>
      <c r="E819" s="2">
        <v>8.2799999999999994</v>
      </c>
      <c r="F819" s="2">
        <v>8.2799999999999994</v>
      </c>
      <c r="G819" s="3">
        <v>26819600</v>
      </c>
      <c r="H819" s="57">
        <f t="shared" si="12"/>
        <v>0</v>
      </c>
      <c r="I819" s="76">
        <f>IFERROR(_xlfn.XLOOKUP(A819,' Data ORCL'!$A$2:$A$1260,' Data ORCL'!$H$2:$H$1260),"")</f>
        <v>-1.5420866334572082E-2</v>
      </c>
    </row>
    <row r="820" spans="1:9" ht="18" x14ac:dyDescent="0.2">
      <c r="A820" s="1">
        <v>44991</v>
      </c>
      <c r="B820" s="2">
        <v>8.34</v>
      </c>
      <c r="C820" s="2">
        <v>8.4499999999999993</v>
      </c>
      <c r="D820" s="2">
        <v>8.1999999999999993</v>
      </c>
      <c r="E820" s="2">
        <v>8.2799999999999994</v>
      </c>
      <c r="F820" s="2">
        <v>8.2799999999999994</v>
      </c>
      <c r="G820" s="3">
        <v>28316200</v>
      </c>
      <c r="H820" s="57">
        <f t="shared" si="12"/>
        <v>-6.0204877815831365E-3</v>
      </c>
      <c r="I820" s="76">
        <f>IFERROR(_xlfn.XLOOKUP(A820,' Data ORCL'!$A$2:$A$1260,' Data ORCL'!$H$2:$H$1260),"")</f>
        <v>5.4635416348232926E-3</v>
      </c>
    </row>
    <row r="821" spans="1:9" ht="18" x14ac:dyDescent="0.2">
      <c r="A821" s="1">
        <v>44988</v>
      </c>
      <c r="B821" s="2">
        <v>8</v>
      </c>
      <c r="C821" s="2">
        <v>8.5</v>
      </c>
      <c r="D821" s="2">
        <v>8</v>
      </c>
      <c r="E821" s="2">
        <v>8.33</v>
      </c>
      <c r="F821" s="2">
        <v>8.33</v>
      </c>
      <c r="G821" s="3">
        <v>43229100</v>
      </c>
      <c r="H821" s="57">
        <f t="shared" si="12"/>
        <v>4.4178963376627786E-2</v>
      </c>
      <c r="I821" s="76">
        <f>IFERROR(_xlfn.XLOOKUP(A821,' Data ORCL'!$A$2:$A$1260,' Data ORCL'!$H$2:$H$1260),"")</f>
        <v>2.5858929494218089E-2</v>
      </c>
    </row>
    <row r="822" spans="1:9" ht="18" x14ac:dyDescent="0.2">
      <c r="A822" s="1">
        <v>44987</v>
      </c>
      <c r="B822" s="2">
        <v>7.59</v>
      </c>
      <c r="C822" s="2">
        <v>8.0299999999999994</v>
      </c>
      <c r="D822" s="2">
        <v>7.56</v>
      </c>
      <c r="E822" s="2">
        <v>7.97</v>
      </c>
      <c r="F822" s="2">
        <v>7.97</v>
      </c>
      <c r="G822" s="3">
        <v>36538700</v>
      </c>
      <c r="H822" s="57">
        <f t="shared" si="12"/>
        <v>3.5763709284570899E-2</v>
      </c>
      <c r="I822" s="76">
        <f>IFERROR(_xlfn.XLOOKUP(A822,' Data ORCL'!$A$2:$A$1260,' Data ORCL'!$H$2:$H$1260),"")</f>
        <v>7.323401480299291E-3</v>
      </c>
    </row>
    <row r="823" spans="1:9" ht="18" x14ac:dyDescent="0.2">
      <c r="A823" s="1">
        <v>44986</v>
      </c>
      <c r="B823" s="2">
        <v>7.83</v>
      </c>
      <c r="C823" s="2">
        <v>7.91</v>
      </c>
      <c r="D823" s="2">
        <v>7.69</v>
      </c>
      <c r="E823" s="2">
        <v>7.69</v>
      </c>
      <c r="F823" s="2">
        <v>7.69</v>
      </c>
      <c r="G823" s="3">
        <v>27939100</v>
      </c>
      <c r="H823" s="57">
        <f t="shared" si="12"/>
        <v>-1.9318050844763852E-2</v>
      </c>
      <c r="I823" s="76">
        <f>IFERROR(_xlfn.XLOOKUP(A823,' Data ORCL'!$A$2:$A$1260,' Data ORCL'!$H$2:$H$1260),"")</f>
        <v>-1.2215720766399298E-2</v>
      </c>
    </row>
    <row r="824" spans="1:9" ht="18" x14ac:dyDescent="0.2">
      <c r="A824" s="1">
        <v>44985</v>
      </c>
      <c r="B824" s="2">
        <v>7.96</v>
      </c>
      <c r="C824" s="2">
        <v>8.1</v>
      </c>
      <c r="D824" s="2">
        <v>7.8</v>
      </c>
      <c r="E824" s="2">
        <v>7.84</v>
      </c>
      <c r="F824" s="2">
        <v>7.84</v>
      </c>
      <c r="G824" s="3">
        <v>32937000</v>
      </c>
      <c r="H824" s="57">
        <f t="shared" si="12"/>
        <v>-2.3945693596353807E-2</v>
      </c>
      <c r="I824" s="76">
        <f>IFERROR(_xlfn.XLOOKUP(A824,' Data ORCL'!$A$2:$A$1260,' Data ORCL'!$H$2:$H$1260),"")</f>
        <v>-6.407235967833479E-3</v>
      </c>
    </row>
    <row r="825" spans="1:9" ht="18" x14ac:dyDescent="0.2">
      <c r="A825" s="1">
        <v>44984</v>
      </c>
      <c r="B825" s="2">
        <v>8.1199999999999992</v>
      </c>
      <c r="C825" s="2">
        <v>8.23</v>
      </c>
      <c r="D825" s="2">
        <v>7.96</v>
      </c>
      <c r="E825" s="2">
        <v>8.0299999999999994</v>
      </c>
      <c r="F825" s="2">
        <v>8.0299999999999994</v>
      </c>
      <c r="G825" s="3">
        <v>35270000</v>
      </c>
      <c r="H825" s="57">
        <f t="shared" si="12"/>
        <v>-7.4442031117300826E-3</v>
      </c>
      <c r="I825" s="76">
        <f>IFERROR(_xlfn.XLOOKUP(A825,' Data ORCL'!$A$2:$A$1260,' Data ORCL'!$H$2:$H$1260),"")</f>
        <v>-8.0104091896170508E-3</v>
      </c>
    </row>
    <row r="826" spans="1:9" ht="18" x14ac:dyDescent="0.2">
      <c r="A826" s="1">
        <v>44981</v>
      </c>
      <c r="B826" s="2">
        <v>7.94</v>
      </c>
      <c r="C826" s="2">
        <v>8.1999999999999993</v>
      </c>
      <c r="D826" s="2">
        <v>7.87</v>
      </c>
      <c r="E826" s="2">
        <v>8.09</v>
      </c>
      <c r="F826" s="2">
        <v>8.09</v>
      </c>
      <c r="G826" s="3">
        <v>41518600</v>
      </c>
      <c r="H826" s="57">
        <f t="shared" si="12"/>
        <v>-9.8401778015112344E-3</v>
      </c>
      <c r="I826" s="76">
        <f>IFERROR(_xlfn.XLOOKUP(A826,' Data ORCL'!$A$2:$A$1260,' Data ORCL'!$H$2:$H$1260),"")</f>
        <v>9.3907742550899736E-4</v>
      </c>
    </row>
    <row r="827" spans="1:9" ht="18" x14ac:dyDescent="0.2">
      <c r="A827" s="1">
        <v>44980</v>
      </c>
      <c r="B827" s="2">
        <v>8.42</v>
      </c>
      <c r="C827" s="2">
        <v>8.48</v>
      </c>
      <c r="D827" s="2">
        <v>7.91</v>
      </c>
      <c r="E827" s="2">
        <v>8.17</v>
      </c>
      <c r="F827" s="2">
        <v>8.17</v>
      </c>
      <c r="G827" s="3">
        <v>60015500</v>
      </c>
      <c r="H827" s="57">
        <f t="shared" si="12"/>
        <v>-2.2989518224698718E-2</v>
      </c>
      <c r="I827" s="76">
        <f>IFERROR(_xlfn.XLOOKUP(A827,' Data ORCL'!$A$2:$A$1260,' Data ORCL'!$H$2:$H$1260),"")</f>
        <v>2.5814792203975378E-2</v>
      </c>
    </row>
    <row r="828" spans="1:9" ht="18" x14ac:dyDescent="0.2">
      <c r="A828" s="1">
        <v>44979</v>
      </c>
      <c r="B828" s="2">
        <v>8.48</v>
      </c>
      <c r="C828" s="2">
        <v>8.6300000000000008</v>
      </c>
      <c r="D828" s="2">
        <v>8.16</v>
      </c>
      <c r="E828" s="2">
        <v>8.36</v>
      </c>
      <c r="F828" s="2">
        <v>8.36</v>
      </c>
      <c r="G828" s="3">
        <v>55346000</v>
      </c>
      <c r="H828" s="57">
        <f t="shared" si="12"/>
        <v>-1.3072081567352888E-2</v>
      </c>
      <c r="I828" s="76">
        <f>IFERROR(_xlfn.XLOOKUP(A828,' Data ORCL'!$A$2:$A$1260,' Data ORCL'!$H$2:$H$1260),"")</f>
        <v>1.4471782554660718E-3</v>
      </c>
    </row>
    <row r="829" spans="1:9" ht="18" x14ac:dyDescent="0.2">
      <c r="A829" s="1">
        <v>44978</v>
      </c>
      <c r="B829" s="2">
        <v>9.01</v>
      </c>
      <c r="C829" s="2">
        <v>9.1</v>
      </c>
      <c r="D829" s="2">
        <v>8.4</v>
      </c>
      <c r="E829" s="2">
        <v>8.4700000000000006</v>
      </c>
      <c r="F829" s="2">
        <v>8.4700000000000006</v>
      </c>
      <c r="G829" s="3">
        <v>65226600</v>
      </c>
      <c r="H829" s="57">
        <f t="shared" si="12"/>
        <v>-8.2672975391031397E-2</v>
      </c>
      <c r="I829" s="76">
        <f>IFERROR(_xlfn.XLOOKUP(A829,' Data ORCL'!$A$2:$A$1260,' Data ORCL'!$H$2:$H$1260),"")</f>
        <v>-1.2473176823904844E-2</v>
      </c>
    </row>
    <row r="830" spans="1:9" ht="18" x14ac:dyDescent="0.2">
      <c r="A830" s="1">
        <v>44974</v>
      </c>
      <c r="B830" s="2">
        <v>9.57</v>
      </c>
      <c r="C830" s="2">
        <v>9.7100000000000009</v>
      </c>
      <c r="D830" s="2">
        <v>9.09</v>
      </c>
      <c r="E830" s="2">
        <v>9.1999999999999993</v>
      </c>
      <c r="F830" s="2">
        <v>9.1999999999999993</v>
      </c>
      <c r="G830" s="3">
        <v>62137800</v>
      </c>
      <c r="H830" s="57">
        <f t="shared" si="12"/>
        <v>-5.3952798248239099E-2</v>
      </c>
      <c r="I830" s="76">
        <f>IFERROR(_xlfn.XLOOKUP(A830,' Data ORCL'!$A$2:$A$1260,' Data ORCL'!$H$2:$H$1260),"")</f>
        <v>-4.9934713198915015E-3</v>
      </c>
    </row>
    <row r="831" spans="1:9" ht="18" x14ac:dyDescent="0.2">
      <c r="A831" s="1">
        <v>44973</v>
      </c>
      <c r="B831" s="2">
        <v>9.65</v>
      </c>
      <c r="C831" s="2">
        <v>10.31</v>
      </c>
      <c r="D831" s="2">
        <v>9.6</v>
      </c>
      <c r="E831" s="2">
        <v>9.7100000000000009</v>
      </c>
      <c r="F831" s="2">
        <v>9.7100000000000009</v>
      </c>
      <c r="G831" s="3">
        <v>88638800</v>
      </c>
      <c r="H831" s="57">
        <f t="shared" si="12"/>
        <v>-4.0368750729146384E-2</v>
      </c>
      <c r="I831" s="76">
        <f>IFERROR(_xlfn.XLOOKUP(A831,' Data ORCL'!$A$2:$A$1260,' Data ORCL'!$H$2:$H$1260),"")</f>
        <v>-7.0905520420032776E-3</v>
      </c>
    </row>
    <row r="832" spans="1:9" ht="18" x14ac:dyDescent="0.2">
      <c r="A832" s="1">
        <v>44972</v>
      </c>
      <c r="B832" s="2">
        <v>9.16</v>
      </c>
      <c r="C832" s="2">
        <v>10.23</v>
      </c>
      <c r="D832" s="2">
        <v>9.11</v>
      </c>
      <c r="E832" s="2">
        <v>10.11</v>
      </c>
      <c r="F832" s="2">
        <v>10.11</v>
      </c>
      <c r="G832" s="3">
        <v>153210400</v>
      </c>
      <c r="H832" s="57">
        <f t="shared" si="12"/>
        <v>9.2149995463877449E-2</v>
      </c>
      <c r="I832" s="76">
        <f>IFERROR(_xlfn.XLOOKUP(A832,' Data ORCL'!$A$2:$A$1260,' Data ORCL'!$H$2:$H$1260),"")</f>
        <v>-8.4428268864266739E-3</v>
      </c>
    </row>
    <row r="833" spans="1:9" ht="18" x14ac:dyDescent="0.2">
      <c r="A833" s="1">
        <v>44971</v>
      </c>
      <c r="B833" s="2">
        <v>8.59</v>
      </c>
      <c r="C833" s="2">
        <v>9.3000000000000007</v>
      </c>
      <c r="D833" s="2">
        <v>8.23</v>
      </c>
      <c r="E833" s="2">
        <v>9.2200000000000006</v>
      </c>
      <c r="F833" s="2">
        <v>9.2200000000000006</v>
      </c>
      <c r="G833" s="3">
        <v>216055200</v>
      </c>
      <c r="H833" s="57">
        <f t="shared" si="12"/>
        <v>0.19191186569490812</v>
      </c>
      <c r="I833" s="76">
        <f>IFERROR(_xlfn.XLOOKUP(A833,' Data ORCL'!$A$2:$A$1260,' Data ORCL'!$H$2:$H$1260),"")</f>
        <v>-3.7296080528275684E-3</v>
      </c>
    </row>
    <row r="834" spans="1:9" ht="18" x14ac:dyDescent="0.2">
      <c r="A834" s="1">
        <v>44970</v>
      </c>
      <c r="B834" s="2">
        <v>7.58</v>
      </c>
      <c r="C834" s="2">
        <v>7.78</v>
      </c>
      <c r="D834" s="2">
        <v>7.45</v>
      </c>
      <c r="E834" s="2">
        <v>7.61</v>
      </c>
      <c r="F834" s="2">
        <v>7.61</v>
      </c>
      <c r="G834" s="3">
        <v>87397100</v>
      </c>
      <c r="H834" s="57">
        <f t="shared" si="12"/>
        <v>1.3227706097551126E-2</v>
      </c>
      <c r="I834" s="76">
        <f>IFERROR(_xlfn.XLOOKUP(A834,' Data ORCL'!$A$2:$A$1260,' Data ORCL'!$H$2:$H$1260),"")</f>
        <v>2.5926505212028206E-2</v>
      </c>
    </row>
    <row r="835" spans="1:9" ht="18" x14ac:dyDescent="0.2">
      <c r="A835" s="1">
        <v>44967</v>
      </c>
      <c r="B835" s="2">
        <v>7.79</v>
      </c>
      <c r="C835" s="2">
        <v>7.86</v>
      </c>
      <c r="D835" s="2">
        <v>7.46</v>
      </c>
      <c r="E835" s="2">
        <v>7.51</v>
      </c>
      <c r="F835" s="2">
        <v>7.51</v>
      </c>
      <c r="G835" s="3">
        <v>43042400</v>
      </c>
      <c r="H835" s="57">
        <f t="shared" ref="H835:H898" si="13">LN(F835/F836)</f>
        <v>-5.6936462890197263E-2</v>
      </c>
      <c r="I835" s="76">
        <f>IFERROR(_xlfn.XLOOKUP(A835,' Data ORCL'!$A$2:$A$1260,' Data ORCL'!$H$2:$H$1260),"")</f>
        <v>5.6270726150323535E-3</v>
      </c>
    </row>
    <row r="836" spans="1:9" ht="18" x14ac:dyDescent="0.2">
      <c r="A836" s="1">
        <v>44966</v>
      </c>
      <c r="B836" s="2">
        <v>8.34</v>
      </c>
      <c r="C836" s="2">
        <v>8.43</v>
      </c>
      <c r="D836" s="2">
        <v>7.94</v>
      </c>
      <c r="E836" s="2">
        <v>7.95</v>
      </c>
      <c r="F836" s="2">
        <v>7.95</v>
      </c>
      <c r="G836" s="3">
        <v>33366700</v>
      </c>
      <c r="H836" s="57">
        <f t="shared" si="13"/>
        <v>-3.3398280401848029E-2</v>
      </c>
      <c r="I836" s="76">
        <f>IFERROR(_xlfn.XLOOKUP(A836,' Data ORCL'!$A$2:$A$1260,' Data ORCL'!$H$2:$H$1260),"")</f>
        <v>-4.8013444686615574E-4</v>
      </c>
    </row>
    <row r="837" spans="1:9" ht="18" x14ac:dyDescent="0.2">
      <c r="A837" s="1">
        <v>44965</v>
      </c>
      <c r="B837" s="2">
        <v>8.25</v>
      </c>
      <c r="C837" s="2">
        <v>8.57</v>
      </c>
      <c r="D837" s="2">
        <v>8.17</v>
      </c>
      <c r="E837" s="2">
        <v>8.2200000000000006</v>
      </c>
      <c r="F837" s="2">
        <v>8.2200000000000006</v>
      </c>
      <c r="G837" s="3">
        <v>35105500</v>
      </c>
      <c r="H837" s="57">
        <f t="shared" si="13"/>
        <v>-1.3293247110662742E-2</v>
      </c>
      <c r="I837" s="76">
        <f>IFERROR(_xlfn.XLOOKUP(A837,' Data ORCL'!$A$2:$A$1260,' Data ORCL'!$H$2:$H$1260),"")</f>
        <v>-1.2047619924298491E-2</v>
      </c>
    </row>
    <row r="838" spans="1:9" ht="18" x14ac:dyDescent="0.2">
      <c r="A838" s="1">
        <v>44964</v>
      </c>
      <c r="B838" s="2">
        <v>8.33</v>
      </c>
      <c r="C838" s="2">
        <v>8.41</v>
      </c>
      <c r="D838" s="2">
        <v>8.06</v>
      </c>
      <c r="E838" s="2">
        <v>8.33</v>
      </c>
      <c r="F838" s="2">
        <v>8.33</v>
      </c>
      <c r="G838" s="3">
        <v>42201800</v>
      </c>
      <c r="H838" s="57">
        <f t="shared" si="13"/>
        <v>2.4038473113944595E-3</v>
      </c>
      <c r="I838" s="76">
        <f>IFERROR(_xlfn.XLOOKUP(A838,' Data ORCL'!$A$2:$A$1260,' Data ORCL'!$H$2:$H$1260),"")</f>
        <v>-8.9707872609145669E-3</v>
      </c>
    </row>
    <row r="839" spans="1:9" ht="18" x14ac:dyDescent="0.2">
      <c r="A839" s="1">
        <v>44963</v>
      </c>
      <c r="B839" s="2">
        <v>8.31</v>
      </c>
      <c r="C839" s="2">
        <v>8.5299999999999994</v>
      </c>
      <c r="D839" s="2">
        <v>8.24</v>
      </c>
      <c r="E839" s="2">
        <v>8.31</v>
      </c>
      <c r="F839" s="2">
        <v>8.31</v>
      </c>
      <c r="G839" s="3">
        <v>38845500</v>
      </c>
      <c r="H839" s="57">
        <f t="shared" si="13"/>
        <v>-1.1961865117499824E-2</v>
      </c>
      <c r="I839" s="76">
        <f>IFERROR(_xlfn.XLOOKUP(A839,' Data ORCL'!$A$2:$A$1260,' Data ORCL'!$H$2:$H$1260),"")</f>
        <v>-1.2262927394610282E-2</v>
      </c>
    </row>
    <row r="840" spans="1:9" ht="18" x14ac:dyDescent="0.2">
      <c r="A840" s="1">
        <v>44960</v>
      </c>
      <c r="B840" s="2">
        <v>8.5399999999999991</v>
      </c>
      <c r="C840" s="2">
        <v>8.9</v>
      </c>
      <c r="D840" s="2">
        <v>8.3699999999999992</v>
      </c>
      <c r="E840" s="2">
        <v>8.41</v>
      </c>
      <c r="F840" s="2">
        <v>8.41</v>
      </c>
      <c r="G840" s="3">
        <v>64785500</v>
      </c>
      <c r="H840" s="57">
        <f t="shared" si="13"/>
        <v>-6.6691374498672282E-2</v>
      </c>
      <c r="I840" s="76">
        <f>IFERROR(_xlfn.XLOOKUP(A840,' Data ORCL'!$A$2:$A$1260,' Data ORCL'!$H$2:$H$1260),"")</f>
        <v>2.6733322133840579E-3</v>
      </c>
    </row>
    <row r="841" spans="1:9" ht="18" x14ac:dyDescent="0.2">
      <c r="A841" s="1">
        <v>44959</v>
      </c>
      <c r="B841" s="2">
        <v>8.51</v>
      </c>
      <c r="C841" s="2">
        <v>9.2100000000000009</v>
      </c>
      <c r="D841" s="2">
        <v>8.4700000000000006</v>
      </c>
      <c r="E841" s="2">
        <v>8.99</v>
      </c>
      <c r="F841" s="2">
        <v>8.99</v>
      </c>
      <c r="G841" s="3">
        <v>71889700</v>
      </c>
      <c r="H841" s="57">
        <f t="shared" si="13"/>
        <v>9.1978694213321555E-2</v>
      </c>
      <c r="I841" s="76">
        <f>IFERROR(_xlfn.XLOOKUP(A841,' Data ORCL'!$A$2:$A$1260,' Data ORCL'!$H$2:$H$1260),"")</f>
        <v>-7.4211843376168164E-3</v>
      </c>
    </row>
    <row r="842" spans="1:9" ht="18" x14ac:dyDescent="0.2">
      <c r="A842" s="1">
        <v>44958</v>
      </c>
      <c r="B842" s="2">
        <v>7.73</v>
      </c>
      <c r="C842" s="2">
        <v>8.2200000000000006</v>
      </c>
      <c r="D842" s="2">
        <v>7.68</v>
      </c>
      <c r="E842" s="2">
        <v>8.1999999999999993</v>
      </c>
      <c r="F842" s="2">
        <v>8.1999999999999993</v>
      </c>
      <c r="G842" s="3">
        <v>50123700</v>
      </c>
      <c r="H842" s="57">
        <f t="shared" si="13"/>
        <v>5.2577816079907178E-2</v>
      </c>
      <c r="I842" s="76">
        <f>IFERROR(_xlfn.XLOOKUP(A842,' Data ORCL'!$A$2:$A$1260,' Data ORCL'!$H$2:$H$1260),"")</f>
        <v>1.7833679700470329E-2</v>
      </c>
    </row>
    <row r="843" spans="1:9" ht="18" x14ac:dyDescent="0.2">
      <c r="A843" s="1">
        <v>44957</v>
      </c>
      <c r="B843" s="2">
        <v>7.41</v>
      </c>
      <c r="C843" s="2">
        <v>7.82</v>
      </c>
      <c r="D843" s="2">
        <v>7.38</v>
      </c>
      <c r="E843" s="2">
        <v>7.78</v>
      </c>
      <c r="F843" s="2">
        <v>7.78</v>
      </c>
      <c r="G843" s="3">
        <v>40984000</v>
      </c>
      <c r="H843" s="57">
        <f t="shared" si="13"/>
        <v>5.4138631989055074E-2</v>
      </c>
      <c r="I843" s="76">
        <f>IFERROR(_xlfn.XLOOKUP(A843,' Data ORCL'!$A$2:$A$1260,' Data ORCL'!$H$2:$H$1260),"")</f>
        <v>1.2544543202229254E-2</v>
      </c>
    </row>
    <row r="844" spans="1:9" ht="18" x14ac:dyDescent="0.2">
      <c r="A844" s="1">
        <v>44956</v>
      </c>
      <c r="B844" s="2">
        <v>7.5</v>
      </c>
      <c r="C844" s="2">
        <v>7.61</v>
      </c>
      <c r="D844" s="2">
        <v>7.36</v>
      </c>
      <c r="E844" s="2">
        <v>7.37</v>
      </c>
      <c r="F844" s="2">
        <v>7.37</v>
      </c>
      <c r="G844" s="3">
        <v>28567800</v>
      </c>
      <c r="H844" s="57">
        <f t="shared" si="13"/>
        <v>-2.4129857059688019E-2</v>
      </c>
      <c r="I844" s="76">
        <f>IFERROR(_xlfn.XLOOKUP(A844,' Data ORCL'!$A$2:$A$1260,' Data ORCL'!$H$2:$H$1260),"")</f>
        <v>-1.8524510603290825E-2</v>
      </c>
    </row>
    <row r="845" spans="1:9" ht="18" x14ac:dyDescent="0.2">
      <c r="A845" s="1">
        <v>44953</v>
      </c>
      <c r="B845" s="2">
        <v>7.19</v>
      </c>
      <c r="C845" s="2">
        <v>7.73</v>
      </c>
      <c r="D845" s="2">
        <v>7.14</v>
      </c>
      <c r="E845" s="2">
        <v>7.55</v>
      </c>
      <c r="F845" s="2">
        <v>7.55</v>
      </c>
      <c r="G845" s="3">
        <v>37555200</v>
      </c>
      <c r="H845" s="57">
        <f t="shared" si="13"/>
        <v>4.1926356863308367E-2</v>
      </c>
      <c r="I845" s="76">
        <f>IFERROR(_xlfn.XLOOKUP(A845,' Data ORCL'!$A$2:$A$1260,' Data ORCL'!$H$2:$H$1260),"")</f>
        <v>-9.424701793924864E-3</v>
      </c>
    </row>
    <row r="846" spans="1:9" ht="18" x14ac:dyDescent="0.2">
      <c r="A846" s="1">
        <v>44952</v>
      </c>
      <c r="B846" s="2">
        <v>7.37</v>
      </c>
      <c r="C846" s="2">
        <v>7.45</v>
      </c>
      <c r="D846" s="2">
        <v>7.04</v>
      </c>
      <c r="E846" s="2">
        <v>7.24</v>
      </c>
      <c r="F846" s="2">
        <v>7.24</v>
      </c>
      <c r="G846" s="3">
        <v>28005600</v>
      </c>
      <c r="H846" s="57">
        <f t="shared" si="13"/>
        <v>2.76625349289011E-3</v>
      </c>
      <c r="I846" s="76">
        <f>IFERROR(_xlfn.XLOOKUP(A846,' Data ORCL'!$A$2:$A$1260,' Data ORCL'!$H$2:$H$1260),"")</f>
        <v>2.086715341012106E-3</v>
      </c>
    </row>
    <row r="847" spans="1:9" ht="18" x14ac:dyDescent="0.2">
      <c r="A847" s="1">
        <v>44951</v>
      </c>
      <c r="B847" s="2">
        <v>6.92</v>
      </c>
      <c r="C847" s="2">
        <v>7.27</v>
      </c>
      <c r="D847" s="2">
        <v>6.69</v>
      </c>
      <c r="E847" s="2">
        <v>7.22</v>
      </c>
      <c r="F847" s="2">
        <v>7.22</v>
      </c>
      <c r="G847" s="3">
        <v>37147900</v>
      </c>
      <c r="H847" s="57">
        <f t="shared" si="13"/>
        <v>2.8091734867015085E-2</v>
      </c>
      <c r="I847" s="76">
        <f>IFERROR(_xlfn.XLOOKUP(A847,' Data ORCL'!$A$2:$A$1260,' Data ORCL'!$H$2:$H$1260),"")</f>
        <v>-5.8008006731305787E-4</v>
      </c>
    </row>
    <row r="848" spans="1:9" ht="18" x14ac:dyDescent="0.2">
      <c r="A848" s="1">
        <v>44950</v>
      </c>
      <c r="B848" s="2">
        <v>7</v>
      </c>
      <c r="C848" s="2">
        <v>7.42</v>
      </c>
      <c r="D848" s="2">
        <v>7</v>
      </c>
      <c r="E848" s="2">
        <v>7.02</v>
      </c>
      <c r="F848" s="2">
        <v>7.02</v>
      </c>
      <c r="G848" s="3">
        <v>22649500</v>
      </c>
      <c r="H848" s="57">
        <f t="shared" si="13"/>
        <v>-5.0010420574661422E-2</v>
      </c>
      <c r="I848" s="76">
        <f>IFERROR(_xlfn.XLOOKUP(A848,' Data ORCL'!$A$2:$A$1260,' Data ORCL'!$H$2:$H$1260),"")</f>
        <v>8.1519026021987899E-3</v>
      </c>
    </row>
    <row r="849" spans="1:9" ht="18" x14ac:dyDescent="0.2">
      <c r="A849" s="1">
        <v>44949</v>
      </c>
      <c r="B849" s="2">
        <v>7.03</v>
      </c>
      <c r="C849" s="2">
        <v>7.41</v>
      </c>
      <c r="D849" s="2">
        <v>6.99</v>
      </c>
      <c r="E849" s="2">
        <v>7.38</v>
      </c>
      <c r="F849" s="2">
        <v>7.38</v>
      </c>
      <c r="G849" s="3">
        <v>31633300</v>
      </c>
      <c r="H849" s="57">
        <f t="shared" si="13"/>
        <v>5.0010420574661416E-2</v>
      </c>
      <c r="I849" s="76">
        <f>IFERROR(_xlfn.XLOOKUP(A849,' Data ORCL'!$A$2:$A$1260,' Data ORCL'!$H$2:$H$1260),"")</f>
        <v>1.9482285720469544E-2</v>
      </c>
    </row>
    <row r="850" spans="1:9" ht="18" x14ac:dyDescent="0.2">
      <c r="A850" s="1">
        <v>44946</v>
      </c>
      <c r="B850" s="2">
        <v>6.76</v>
      </c>
      <c r="C850" s="2">
        <v>7.06</v>
      </c>
      <c r="D850" s="2">
        <v>6.72</v>
      </c>
      <c r="E850" s="2">
        <v>7.02</v>
      </c>
      <c r="F850" s="2">
        <v>7.02</v>
      </c>
      <c r="G850" s="3">
        <v>28751700</v>
      </c>
      <c r="H850" s="57">
        <f t="shared" si="13"/>
        <v>4.2188074381083171E-2</v>
      </c>
      <c r="I850" s="76">
        <f>IFERROR(_xlfn.XLOOKUP(A850,' Data ORCL'!$A$2:$A$1260,' Data ORCL'!$H$2:$H$1260),"")</f>
        <v>1.5137242421906272E-2</v>
      </c>
    </row>
    <row r="851" spans="1:9" ht="18" x14ac:dyDescent="0.2">
      <c r="A851" s="1">
        <v>44945</v>
      </c>
      <c r="B851" s="2">
        <v>6.8</v>
      </c>
      <c r="C851" s="2">
        <v>6.89</v>
      </c>
      <c r="D851" s="2">
        <v>6.67</v>
      </c>
      <c r="E851" s="2">
        <v>6.73</v>
      </c>
      <c r="F851" s="2">
        <v>6.73</v>
      </c>
      <c r="G851" s="3">
        <v>24841700</v>
      </c>
      <c r="H851" s="57">
        <f t="shared" si="13"/>
        <v>-2.4946267946577307E-2</v>
      </c>
      <c r="I851" s="76">
        <f>IFERROR(_xlfn.XLOOKUP(A851,' Data ORCL'!$A$2:$A$1260,' Data ORCL'!$H$2:$H$1260),"")</f>
        <v>-8.9178706223889733E-3</v>
      </c>
    </row>
    <row r="852" spans="1:9" ht="18" x14ac:dyDescent="0.2">
      <c r="A852" s="1">
        <v>44944</v>
      </c>
      <c r="B852" s="2">
        <v>7.16</v>
      </c>
      <c r="C852" s="2">
        <v>7.3</v>
      </c>
      <c r="D852" s="2">
        <v>6.88</v>
      </c>
      <c r="E852" s="2">
        <v>6.9</v>
      </c>
      <c r="F852" s="2">
        <v>6.9</v>
      </c>
      <c r="G852" s="3">
        <v>32743400</v>
      </c>
      <c r="H852" s="57">
        <f t="shared" si="13"/>
        <v>-2.4339068305267629E-2</v>
      </c>
      <c r="I852" s="76">
        <f>IFERROR(_xlfn.XLOOKUP(A852,' Data ORCL'!$A$2:$A$1260,' Data ORCL'!$H$2:$H$1260),"")</f>
        <v>-2.1600649956186647E-2</v>
      </c>
    </row>
    <row r="853" spans="1:9" ht="18" x14ac:dyDescent="0.2">
      <c r="A853" s="1">
        <v>44943</v>
      </c>
      <c r="B853" s="2">
        <v>6.99</v>
      </c>
      <c r="C853" s="2">
        <v>7.15</v>
      </c>
      <c r="D853" s="2">
        <v>6.73</v>
      </c>
      <c r="E853" s="2">
        <v>7.07</v>
      </c>
      <c r="F853" s="2">
        <v>7.07</v>
      </c>
      <c r="G853" s="3">
        <v>30910300</v>
      </c>
      <c r="H853" s="57">
        <f t="shared" si="13"/>
        <v>1.5681005562153075E-2</v>
      </c>
      <c r="I853" s="76">
        <f>IFERROR(_xlfn.XLOOKUP(A853,' Data ORCL'!$A$2:$A$1260,' Data ORCL'!$H$2:$H$1260),"")</f>
        <v>-6.6702020168414857E-3</v>
      </c>
    </row>
    <row r="854" spans="1:9" ht="18" x14ac:dyDescent="0.2">
      <c r="A854" s="1">
        <v>44939</v>
      </c>
      <c r="B854" s="2">
        <v>6.84</v>
      </c>
      <c r="C854" s="2">
        <v>7.01</v>
      </c>
      <c r="D854" s="2">
        <v>6.81</v>
      </c>
      <c r="E854" s="2">
        <v>6.96</v>
      </c>
      <c r="F854" s="2">
        <v>6.96</v>
      </c>
      <c r="G854" s="3">
        <v>20981000</v>
      </c>
      <c r="H854" s="57">
        <f t="shared" si="13"/>
        <v>-7.1582267001703646E-3</v>
      </c>
      <c r="I854" s="76">
        <f>IFERROR(_xlfn.XLOOKUP(A854,' Data ORCL'!$A$2:$A$1260,' Data ORCL'!$H$2:$H$1260),"")</f>
        <v>4.6761834099770232E-3</v>
      </c>
    </row>
    <row r="855" spans="1:9" ht="18" x14ac:dyDescent="0.2">
      <c r="A855" s="1">
        <v>44938</v>
      </c>
      <c r="B855" s="2">
        <v>7.01</v>
      </c>
      <c r="C855" s="2">
        <v>7.05</v>
      </c>
      <c r="D855" s="2">
        <v>6.78</v>
      </c>
      <c r="E855" s="2">
        <v>7.01</v>
      </c>
      <c r="F855" s="2">
        <v>7.01</v>
      </c>
      <c r="G855" s="3">
        <v>30152500</v>
      </c>
      <c r="H855" s="57">
        <f t="shared" si="13"/>
        <v>4.2887842722174989E-3</v>
      </c>
      <c r="I855" s="76">
        <f>IFERROR(_xlfn.XLOOKUP(A855,' Data ORCL'!$A$2:$A$1260,' Data ORCL'!$H$2:$H$1260),"")</f>
        <v>1.9940186068644495E-3</v>
      </c>
    </row>
    <row r="856" spans="1:9" ht="18" x14ac:dyDescent="0.2">
      <c r="A856" s="1">
        <v>44937</v>
      </c>
      <c r="B856" s="2">
        <v>6.84</v>
      </c>
      <c r="C856" s="2">
        <v>6.99</v>
      </c>
      <c r="D856" s="2">
        <v>6.76</v>
      </c>
      <c r="E856" s="2">
        <v>6.98</v>
      </c>
      <c r="F856" s="2">
        <v>6.98</v>
      </c>
      <c r="G856" s="3">
        <v>25936700</v>
      </c>
      <c r="H856" s="57">
        <f t="shared" si="13"/>
        <v>4.094139037736072E-2</v>
      </c>
      <c r="I856" s="76">
        <f>IFERROR(_xlfn.XLOOKUP(A856,' Data ORCL'!$A$2:$A$1260,' Data ORCL'!$H$2:$H$1260),"")</f>
        <v>2.4003053514052793E-2</v>
      </c>
    </row>
    <row r="857" spans="1:9" ht="18" x14ac:dyDescent="0.2">
      <c r="A857" s="1">
        <v>44936</v>
      </c>
      <c r="B857" s="2">
        <v>6.5</v>
      </c>
      <c r="C857" s="2">
        <v>6.72</v>
      </c>
      <c r="D857" s="2">
        <v>6.49</v>
      </c>
      <c r="E857" s="2">
        <v>6.7</v>
      </c>
      <c r="F857" s="2">
        <v>6.7</v>
      </c>
      <c r="G857" s="3">
        <v>28236600</v>
      </c>
      <c r="H857" s="57">
        <f t="shared" si="13"/>
        <v>3.0305349495329058E-2</v>
      </c>
      <c r="I857" s="76" t="str">
        <f>IFERROR(_xlfn.XLOOKUP(A857,' Data ORCL'!$A$2:$A$1260,' Data ORCL'!$H$2:$H$1260),"")</f>
        <v/>
      </c>
    </row>
    <row r="858" spans="1:9" ht="18" x14ac:dyDescent="0.2">
      <c r="A858" s="1">
        <v>44935</v>
      </c>
      <c r="B858" s="2">
        <v>6.49</v>
      </c>
      <c r="C858" s="2">
        <v>6.67</v>
      </c>
      <c r="D858" s="2">
        <v>6.4</v>
      </c>
      <c r="E858" s="2">
        <v>6.5</v>
      </c>
      <c r="F858" s="2">
        <v>6.5</v>
      </c>
      <c r="G858" s="3">
        <v>31028900</v>
      </c>
      <c r="H858" s="57">
        <f t="shared" si="13"/>
        <v>1.5504186535965254E-2</v>
      </c>
      <c r="I858" s="76" t="str">
        <f>IFERROR(_xlfn.XLOOKUP(A858,' Data ORCL'!$A$2:$A$1260,' Data ORCL'!$H$2:$H$1260),"")</f>
        <v/>
      </c>
    </row>
    <row r="859" spans="1:9" ht="18" x14ac:dyDescent="0.2">
      <c r="A859" s="1">
        <v>44932</v>
      </c>
      <c r="B859" s="2">
        <v>6.4</v>
      </c>
      <c r="C859" s="2">
        <v>6.45</v>
      </c>
      <c r="D859" s="2">
        <v>6.09</v>
      </c>
      <c r="E859" s="2">
        <v>6.4</v>
      </c>
      <c r="F859" s="2">
        <v>6.4</v>
      </c>
      <c r="G859" s="3">
        <v>30596400</v>
      </c>
      <c r="H859" s="57">
        <f t="shared" si="13"/>
        <v>1.2578782206860185E-2</v>
      </c>
      <c r="I859" s="76">
        <f>IFERROR(_xlfn.XLOOKUP(A859,' Data ORCL'!$A$2:$A$1260,' Data ORCL'!$H$2:$H$1260),"")</f>
        <v>1.5850918589863747E-2</v>
      </c>
    </row>
    <row r="860" spans="1:9" ht="18" x14ac:dyDescent="0.2">
      <c r="A860" s="1">
        <v>44931</v>
      </c>
      <c r="B860" s="2">
        <v>6.45</v>
      </c>
      <c r="C860" s="2">
        <v>6.49</v>
      </c>
      <c r="D860" s="2">
        <v>6.25</v>
      </c>
      <c r="E860" s="2">
        <v>6.32</v>
      </c>
      <c r="F860" s="2">
        <v>6.32</v>
      </c>
      <c r="G860" s="3">
        <v>34186000</v>
      </c>
      <c r="H860" s="57">
        <f t="shared" si="13"/>
        <v>-4.0315537178459752E-2</v>
      </c>
      <c r="I860" s="76">
        <f>IFERROR(_xlfn.XLOOKUP(A860,' Data ORCL'!$A$2:$A$1260,' Data ORCL'!$H$2:$H$1260),"")</f>
        <v>-1.9797086396513477E-3</v>
      </c>
    </row>
    <row r="861" spans="1:9" ht="18" x14ac:dyDescent="0.2">
      <c r="A861" s="1">
        <v>44930</v>
      </c>
      <c r="B861" s="2">
        <v>6.48</v>
      </c>
      <c r="C861" s="2">
        <v>6.68</v>
      </c>
      <c r="D861" s="2">
        <v>6.37</v>
      </c>
      <c r="E861" s="2">
        <v>6.58</v>
      </c>
      <c r="F861" s="2">
        <v>6.58</v>
      </c>
      <c r="G861" s="3">
        <v>31660500</v>
      </c>
      <c r="H861" s="57">
        <f t="shared" si="13"/>
        <v>2.9300476947782383E-2</v>
      </c>
      <c r="I861" s="76">
        <f>IFERROR(_xlfn.XLOOKUP(A861,' Data ORCL'!$A$2:$A$1260,' Data ORCL'!$H$2:$H$1260),"")</f>
        <v>8.939716850085027E-3</v>
      </c>
    </row>
    <row r="862" spans="1:9" ht="18" x14ac:dyDescent="0.2">
      <c r="A862" s="1">
        <v>44929</v>
      </c>
      <c r="B862" s="2">
        <v>6.58</v>
      </c>
      <c r="C862" s="2">
        <v>6.64</v>
      </c>
      <c r="D862" s="2">
        <v>6.28</v>
      </c>
      <c r="E862" s="2">
        <v>6.39</v>
      </c>
      <c r="F862" s="2">
        <v>6.39</v>
      </c>
      <c r="G862" s="3">
        <v>29969900</v>
      </c>
      <c r="H862" s="57">
        <f t="shared" si="13"/>
        <v>-4.6838493124264262E-3</v>
      </c>
      <c r="I862" s="76">
        <f>IFERROR(_xlfn.XLOOKUP(A862,' Data ORCL'!$A$2:$A$1260,' Data ORCL'!$H$2:$H$1260),"")</f>
        <v>2.3981964686485405E-2</v>
      </c>
    </row>
    <row r="863" spans="1:9" ht="18" x14ac:dyDescent="0.2">
      <c r="A863" s="1">
        <v>44925</v>
      </c>
      <c r="B863" s="2">
        <v>6.19</v>
      </c>
      <c r="C863" s="2">
        <v>6.42</v>
      </c>
      <c r="D863" s="2">
        <v>6.19</v>
      </c>
      <c r="E863" s="2">
        <v>6.42</v>
      </c>
      <c r="F863" s="2">
        <v>6.42</v>
      </c>
      <c r="G863" s="3">
        <v>27830900</v>
      </c>
      <c r="H863" s="57">
        <f t="shared" si="13"/>
        <v>3.1201273362434566E-3</v>
      </c>
      <c r="I863" s="76">
        <f>IFERROR(_xlfn.XLOOKUP(A863,' Data ORCL'!$A$2:$A$1260,' Data ORCL'!$H$2:$H$1260),"")</f>
        <v>4.2245470240900324E-3</v>
      </c>
    </row>
    <row r="864" spans="1:9" ht="18" x14ac:dyDescent="0.2">
      <c r="A864" s="1">
        <v>44924</v>
      </c>
      <c r="B864" s="2">
        <v>6.1</v>
      </c>
      <c r="C864" s="2">
        <v>6.53</v>
      </c>
      <c r="D864" s="2">
        <v>6.1</v>
      </c>
      <c r="E864" s="2">
        <v>6.4</v>
      </c>
      <c r="F864" s="2">
        <v>6.4</v>
      </c>
      <c r="G864" s="3">
        <v>42694200</v>
      </c>
      <c r="H864" s="57">
        <f t="shared" si="13"/>
        <v>5.2939385294219238E-2</v>
      </c>
      <c r="I864" s="76">
        <f>IFERROR(_xlfn.XLOOKUP(A864,' Data ORCL'!$A$2:$A$1260,' Data ORCL'!$H$2:$H$1260),"")</f>
        <v>1.3171678032942103E-2</v>
      </c>
    </row>
    <row r="865" spans="1:9" ht="18" x14ac:dyDescent="0.2">
      <c r="A865" s="1">
        <v>44923</v>
      </c>
      <c r="B865" s="2">
        <v>5.98</v>
      </c>
      <c r="C865" s="2">
        <v>6.17</v>
      </c>
      <c r="D865" s="2">
        <v>5.95</v>
      </c>
      <c r="E865" s="2">
        <v>6.07</v>
      </c>
      <c r="F865" s="2">
        <v>6.07</v>
      </c>
      <c r="G865" s="3">
        <v>30096800</v>
      </c>
      <c r="H865" s="57">
        <f t="shared" si="13"/>
        <v>1.159913584335194E-2</v>
      </c>
      <c r="I865" s="76">
        <f>IFERROR(_xlfn.XLOOKUP(A865,' Data ORCL'!$A$2:$A$1260,' Data ORCL'!$H$2:$H$1260),"")</f>
        <v>-8.0269721517043889E-3</v>
      </c>
    </row>
    <row r="866" spans="1:9" ht="18" x14ac:dyDescent="0.2">
      <c r="A866" s="1">
        <v>44922</v>
      </c>
      <c r="B866" s="2">
        <v>6.15</v>
      </c>
      <c r="C866" s="2">
        <v>6.22</v>
      </c>
      <c r="D866" s="2">
        <v>5.92</v>
      </c>
      <c r="E866" s="2">
        <v>6</v>
      </c>
      <c r="F866" s="2">
        <v>6</v>
      </c>
      <c r="G866" s="3">
        <v>34573300</v>
      </c>
      <c r="H866" s="57">
        <f t="shared" si="13"/>
        <v>-4.7201601484294142E-2</v>
      </c>
      <c r="I866" s="76">
        <f>IFERROR(_xlfn.XLOOKUP(A866,' Data ORCL'!$A$2:$A$1260,' Data ORCL'!$H$2:$H$1260),"")</f>
        <v>1.5485872239156132E-3</v>
      </c>
    </row>
    <row r="867" spans="1:9" ht="18" x14ac:dyDescent="0.2">
      <c r="A867" s="1">
        <v>44918</v>
      </c>
      <c r="B867" s="2">
        <v>6.27</v>
      </c>
      <c r="C867" s="2">
        <v>6.3</v>
      </c>
      <c r="D867" s="2">
        <v>6.07</v>
      </c>
      <c r="E867" s="2">
        <v>6.29</v>
      </c>
      <c r="F867" s="2">
        <v>6.29</v>
      </c>
      <c r="G867" s="3">
        <v>20419000</v>
      </c>
      <c r="H867" s="57">
        <f t="shared" si="13"/>
        <v>-4.7581374464169233E-3</v>
      </c>
      <c r="I867" s="76">
        <f>IFERROR(_xlfn.XLOOKUP(A867,' Data ORCL'!$A$2:$A$1260,' Data ORCL'!$H$2:$H$1260),"")</f>
        <v>4.5304588524666123E-3</v>
      </c>
    </row>
    <row r="868" spans="1:9" ht="18" x14ac:dyDescent="0.2">
      <c r="A868" s="1">
        <v>44917</v>
      </c>
      <c r="B868" s="2">
        <v>6.37</v>
      </c>
      <c r="C868" s="2">
        <v>6.38</v>
      </c>
      <c r="D868" s="2">
        <v>6.18</v>
      </c>
      <c r="E868" s="2">
        <v>6.32</v>
      </c>
      <c r="F868" s="2">
        <v>6.32</v>
      </c>
      <c r="G868" s="3">
        <v>28066000</v>
      </c>
      <c r="H868" s="57">
        <f t="shared" si="13"/>
        <v>-2.8082968742825364E-2</v>
      </c>
      <c r="I868" s="76">
        <f>IFERROR(_xlfn.XLOOKUP(A868,' Data ORCL'!$A$2:$A$1260,' Data ORCL'!$H$2:$H$1260),"")</f>
        <v>-1.2505803415275459E-2</v>
      </c>
    </row>
    <row r="869" spans="1:9" ht="18" x14ac:dyDescent="0.2">
      <c r="A869" s="1">
        <v>44916</v>
      </c>
      <c r="B869" s="2">
        <v>6.24</v>
      </c>
      <c r="C869" s="2">
        <v>6.52</v>
      </c>
      <c r="D869" s="2">
        <v>6.04</v>
      </c>
      <c r="E869" s="2">
        <v>6.5</v>
      </c>
      <c r="F869" s="2">
        <v>6.5</v>
      </c>
      <c r="G869" s="3">
        <v>34408600</v>
      </c>
      <c r="H869" s="57">
        <f t="shared" si="13"/>
        <v>2.9666500348469668E-2</v>
      </c>
      <c r="I869" s="76">
        <f>IFERROR(_xlfn.XLOOKUP(A869,' Data ORCL'!$A$2:$A$1260,' Data ORCL'!$H$2:$H$1260),"")</f>
        <v>6.9426866680209068E-3</v>
      </c>
    </row>
    <row r="870" spans="1:9" ht="18" x14ac:dyDescent="0.2">
      <c r="A870" s="1">
        <v>44915</v>
      </c>
      <c r="B870" s="2">
        <v>6.29</v>
      </c>
      <c r="C870" s="2">
        <v>6.54</v>
      </c>
      <c r="D870" s="2">
        <v>6.2</v>
      </c>
      <c r="E870" s="2">
        <v>6.31</v>
      </c>
      <c r="F870" s="2">
        <v>6.31</v>
      </c>
      <c r="G870" s="3">
        <v>30215600</v>
      </c>
      <c r="H870" s="57">
        <f t="shared" si="13"/>
        <v>-6.3191363514785463E-3</v>
      </c>
      <c r="I870" s="76">
        <f>IFERROR(_xlfn.XLOOKUP(A870,' Data ORCL'!$A$2:$A$1260,' Data ORCL'!$H$2:$H$1260),"")</f>
        <v>5.4333898222492846E-3</v>
      </c>
    </row>
    <row r="871" spans="1:9" ht="18" x14ac:dyDescent="0.2">
      <c r="A871" s="1">
        <v>44914</v>
      </c>
      <c r="B871" s="2">
        <v>6.8</v>
      </c>
      <c r="C871" s="2">
        <v>6.83</v>
      </c>
      <c r="D871" s="2">
        <v>6.32</v>
      </c>
      <c r="E871" s="2">
        <v>6.35</v>
      </c>
      <c r="F871" s="2">
        <v>6.35</v>
      </c>
      <c r="G871" s="3">
        <v>41511600</v>
      </c>
      <c r="H871" s="57">
        <f t="shared" si="13"/>
        <v>-8.3066598698613561E-2</v>
      </c>
      <c r="I871" s="76">
        <f>IFERROR(_xlfn.XLOOKUP(A871,' Data ORCL'!$A$2:$A$1260,' Data ORCL'!$H$2:$H$1260),"")</f>
        <v>1.1480882793144789E-2</v>
      </c>
    </row>
    <row r="872" spans="1:9" ht="18" x14ac:dyDescent="0.2">
      <c r="A872" s="1">
        <v>44911</v>
      </c>
      <c r="B872" s="2">
        <v>7.02</v>
      </c>
      <c r="C872" s="2">
        <v>7.08</v>
      </c>
      <c r="D872" s="2">
        <v>6.76</v>
      </c>
      <c r="E872" s="2">
        <v>6.9</v>
      </c>
      <c r="F872" s="2">
        <v>6.9</v>
      </c>
      <c r="G872" s="3">
        <v>32655600</v>
      </c>
      <c r="H872" s="57">
        <f t="shared" si="13"/>
        <v>-1.5816289443284892E-2</v>
      </c>
      <c r="I872" s="76">
        <f>IFERROR(_xlfn.XLOOKUP(A872,' Data ORCL'!$A$2:$A$1260,' Data ORCL'!$H$2:$H$1260),"")</f>
        <v>-6.1482304994178788E-3</v>
      </c>
    </row>
    <row r="873" spans="1:9" ht="18" x14ac:dyDescent="0.2">
      <c r="A873" s="1">
        <v>44910</v>
      </c>
      <c r="B873" s="2">
        <v>7.17</v>
      </c>
      <c r="C873" s="2">
        <v>7.3</v>
      </c>
      <c r="D873" s="2">
        <v>7.01</v>
      </c>
      <c r="E873" s="2">
        <v>7.01</v>
      </c>
      <c r="F873" s="2">
        <v>7.01</v>
      </c>
      <c r="G873" s="3">
        <v>25417100</v>
      </c>
      <c r="H873" s="57">
        <f t="shared" si="13"/>
        <v>-4.7362612178246548E-2</v>
      </c>
      <c r="I873" s="76">
        <f>IFERROR(_xlfn.XLOOKUP(A873,' Data ORCL'!$A$2:$A$1260,' Data ORCL'!$H$2:$H$1260),"")</f>
        <v>-2.1672674898896141E-2</v>
      </c>
    </row>
    <row r="874" spans="1:9" ht="18" x14ac:dyDescent="0.2">
      <c r="A874" s="1">
        <v>44909</v>
      </c>
      <c r="B874" s="2">
        <v>7.5</v>
      </c>
      <c r="C874" s="2">
        <v>7.6</v>
      </c>
      <c r="D874" s="2">
        <v>7.26</v>
      </c>
      <c r="E874" s="2">
        <v>7.35</v>
      </c>
      <c r="F874" s="2">
        <v>7.35</v>
      </c>
      <c r="G874" s="3">
        <v>22653800</v>
      </c>
      <c r="H874" s="57">
        <f t="shared" si="13"/>
        <v>-2.0202707317519466E-2</v>
      </c>
      <c r="I874" s="76">
        <f>IFERROR(_xlfn.XLOOKUP(A874,' Data ORCL'!$A$2:$A$1260,' Data ORCL'!$H$2:$H$1260),"")</f>
        <v>1.5562014267170051E-2</v>
      </c>
    </row>
    <row r="875" spans="1:9" ht="18" x14ac:dyDescent="0.2">
      <c r="A875" s="1">
        <v>44908</v>
      </c>
      <c r="B875" s="2">
        <v>7.73</v>
      </c>
      <c r="C875" s="2">
        <v>7.97</v>
      </c>
      <c r="D875" s="2">
        <v>7.49</v>
      </c>
      <c r="E875" s="2">
        <v>7.5</v>
      </c>
      <c r="F875" s="2">
        <v>7.5</v>
      </c>
      <c r="G875" s="3">
        <v>41033800</v>
      </c>
      <c r="H875" s="57">
        <f t="shared" si="13"/>
        <v>2.8399474521697957E-2</v>
      </c>
      <c r="I875" s="76">
        <f>IFERROR(_xlfn.XLOOKUP(A875,' Data ORCL'!$A$2:$A$1260,' Data ORCL'!$H$2:$H$1260),"")</f>
        <v>-8.9038590685797687E-3</v>
      </c>
    </row>
    <row r="876" spans="1:9" ht="18" x14ac:dyDescent="0.2">
      <c r="A876" s="1">
        <v>44907</v>
      </c>
      <c r="B876" s="2">
        <v>7.11</v>
      </c>
      <c r="C876" s="2">
        <v>7.31</v>
      </c>
      <c r="D876" s="2">
        <v>7.09</v>
      </c>
      <c r="E876" s="2">
        <v>7.29</v>
      </c>
      <c r="F876" s="2">
        <v>7.29</v>
      </c>
      <c r="G876" s="3">
        <v>22672400</v>
      </c>
      <c r="H876" s="57">
        <f t="shared" si="13"/>
        <v>2.5001302205417186E-2</v>
      </c>
      <c r="I876" s="76">
        <f>IFERROR(_xlfn.XLOOKUP(A876,' Data ORCL'!$A$2:$A$1260,' Data ORCL'!$H$2:$H$1260),"")</f>
        <v>1.7626169134603808E-2</v>
      </c>
    </row>
    <row r="877" spans="1:9" ht="18" x14ac:dyDescent="0.2">
      <c r="A877" s="1">
        <v>44904</v>
      </c>
      <c r="B877" s="2">
        <v>7.06</v>
      </c>
      <c r="C877" s="2">
        <v>7.19</v>
      </c>
      <c r="D877" s="2">
        <v>7.03</v>
      </c>
      <c r="E877" s="2">
        <v>7.11</v>
      </c>
      <c r="F877" s="2">
        <v>7.11</v>
      </c>
      <c r="G877" s="3">
        <v>23367300</v>
      </c>
      <c r="H877" s="57">
        <f t="shared" si="13"/>
        <v>-1.4054816087348096E-3</v>
      </c>
      <c r="I877" s="76">
        <f>IFERROR(_xlfn.XLOOKUP(A877,' Data ORCL'!$A$2:$A$1260,' Data ORCL'!$H$2:$H$1260),"")</f>
        <v>-2.6116494342979008E-3</v>
      </c>
    </row>
    <row r="878" spans="1:9" ht="18" x14ac:dyDescent="0.2">
      <c r="A878" s="1">
        <v>44903</v>
      </c>
      <c r="B878" s="2">
        <v>7.1</v>
      </c>
      <c r="C878" s="2">
        <v>7.27</v>
      </c>
      <c r="D878" s="2">
        <v>6.94</v>
      </c>
      <c r="E878" s="2">
        <v>7.12</v>
      </c>
      <c r="F878" s="2">
        <v>7.12</v>
      </c>
      <c r="G878" s="3">
        <v>23107700</v>
      </c>
      <c r="H878" s="57">
        <f t="shared" si="13"/>
        <v>7.0472455154029223E-3</v>
      </c>
      <c r="I878" s="76">
        <f>IFERROR(_xlfn.XLOOKUP(A878,' Data ORCL'!$A$2:$A$1260,' Data ORCL'!$H$2:$H$1260),"")</f>
        <v>1.6303279852241715E-2</v>
      </c>
    </row>
    <row r="879" spans="1:9" ht="18" x14ac:dyDescent="0.2">
      <c r="A879" s="1">
        <v>44902</v>
      </c>
      <c r="B879" s="2">
        <v>7.08</v>
      </c>
      <c r="C879" s="2">
        <v>7.35</v>
      </c>
      <c r="D879" s="2">
        <v>7.02</v>
      </c>
      <c r="E879" s="2">
        <v>7.07</v>
      </c>
      <c r="F879" s="2">
        <v>7.07</v>
      </c>
      <c r="G879" s="3">
        <v>28351600</v>
      </c>
      <c r="H879" s="57">
        <f t="shared" si="13"/>
        <v>1.1379923662762581E-2</v>
      </c>
      <c r="I879" s="76">
        <f>IFERROR(_xlfn.XLOOKUP(A879,' Data ORCL'!$A$2:$A$1260,' Data ORCL'!$H$2:$H$1260),"")</f>
        <v>-1.7217407074263773E-3</v>
      </c>
    </row>
    <row r="880" spans="1:9" ht="18" x14ac:dyDescent="0.2">
      <c r="A880" s="1">
        <v>44901</v>
      </c>
      <c r="B880" s="2">
        <v>7.19</v>
      </c>
      <c r="C880" s="2">
        <v>7.2</v>
      </c>
      <c r="D880" s="2">
        <v>6.88</v>
      </c>
      <c r="E880" s="2">
        <v>6.99</v>
      </c>
      <c r="F880" s="2">
        <v>6.99</v>
      </c>
      <c r="G880" s="3">
        <v>32868100</v>
      </c>
      <c r="H880" s="57">
        <f t="shared" si="13"/>
        <v>-2.8210615487236475E-2</v>
      </c>
      <c r="I880" s="76">
        <f>IFERROR(_xlfn.XLOOKUP(A880,' Data ORCL'!$A$2:$A$1260,' Data ORCL'!$H$2:$H$1260),"")</f>
        <v>-6.5945899765812339E-3</v>
      </c>
    </row>
    <row r="881" spans="1:9" ht="18" x14ac:dyDescent="0.2">
      <c r="A881" s="1">
        <v>44900</v>
      </c>
      <c r="B881" s="2">
        <v>7.62</v>
      </c>
      <c r="C881" s="2">
        <v>7.7</v>
      </c>
      <c r="D881" s="2">
        <v>7.11</v>
      </c>
      <c r="E881" s="2">
        <v>7.19</v>
      </c>
      <c r="F881" s="2">
        <v>7.19</v>
      </c>
      <c r="G881" s="3">
        <v>32158200</v>
      </c>
      <c r="H881" s="57">
        <f t="shared" si="13"/>
        <v>-6.3320812019544523E-2</v>
      </c>
      <c r="I881" s="76">
        <f>IFERROR(_xlfn.XLOOKUP(A881,' Data ORCL'!$A$2:$A$1260,' Data ORCL'!$H$2:$H$1260),"")</f>
        <v>-4.8120130611378029E-2</v>
      </c>
    </row>
    <row r="882" spans="1:9" ht="18" x14ac:dyDescent="0.2">
      <c r="A882" s="1">
        <v>44897</v>
      </c>
      <c r="B882" s="2">
        <v>7.61</v>
      </c>
      <c r="C882" s="2">
        <v>7.76</v>
      </c>
      <c r="D882" s="2">
        <v>7.5</v>
      </c>
      <c r="E882" s="2">
        <v>7.66</v>
      </c>
      <c r="F882" s="2">
        <v>7.66</v>
      </c>
      <c r="G882" s="3">
        <v>18794000</v>
      </c>
      <c r="H882" s="57">
        <f t="shared" si="13"/>
        <v>-2.5774622688615252E-2</v>
      </c>
      <c r="I882" s="76">
        <f>IFERROR(_xlfn.XLOOKUP(A882,' Data ORCL'!$A$2:$A$1260,' Data ORCL'!$H$2:$H$1260),"")</f>
        <v>-9.1040100023956003E-3</v>
      </c>
    </row>
    <row r="883" spans="1:9" ht="18" x14ac:dyDescent="0.2">
      <c r="A883" s="1">
        <v>44896</v>
      </c>
      <c r="B883" s="2">
        <v>7.51</v>
      </c>
      <c r="C883" s="2">
        <v>7.88</v>
      </c>
      <c r="D883" s="2">
        <v>7.47</v>
      </c>
      <c r="E883" s="2">
        <v>7.86</v>
      </c>
      <c r="F883" s="2">
        <v>7.86</v>
      </c>
      <c r="G883" s="3">
        <v>34424400</v>
      </c>
      <c r="H883" s="57">
        <f t="shared" si="13"/>
        <v>4.6883585898850458E-2</v>
      </c>
      <c r="I883" s="76">
        <f>IFERROR(_xlfn.XLOOKUP(A883,' Data ORCL'!$A$2:$A$1260,' Data ORCL'!$H$2:$H$1260),"")</f>
        <v>1.2869547274664784E-2</v>
      </c>
    </row>
    <row r="884" spans="1:9" ht="18" x14ac:dyDescent="0.2">
      <c r="A884" s="1">
        <v>44895</v>
      </c>
      <c r="B884" s="2">
        <v>7.14</v>
      </c>
      <c r="C884" s="2">
        <v>7.51</v>
      </c>
      <c r="D884" s="2">
        <v>7.03</v>
      </c>
      <c r="E884" s="2">
        <v>7.5</v>
      </c>
      <c r="F884" s="2">
        <v>7.5</v>
      </c>
      <c r="G884" s="3">
        <v>32745700</v>
      </c>
      <c r="H884" s="57">
        <f t="shared" si="13"/>
        <v>5.7629112836636423E-2</v>
      </c>
      <c r="I884" s="76">
        <f>IFERROR(_xlfn.XLOOKUP(A884,' Data ORCL'!$A$2:$A$1260,' Data ORCL'!$H$2:$H$1260),"")</f>
        <v>2.663425994968624E-2</v>
      </c>
    </row>
    <row r="885" spans="1:9" ht="18" x14ac:dyDescent="0.2">
      <c r="A885" s="1">
        <v>44894</v>
      </c>
      <c r="B885" s="2">
        <v>7.2</v>
      </c>
      <c r="C885" s="2">
        <v>7.3</v>
      </c>
      <c r="D885" s="2">
        <v>7.05</v>
      </c>
      <c r="E885" s="2">
        <v>7.08</v>
      </c>
      <c r="F885" s="2">
        <v>7.08</v>
      </c>
      <c r="G885" s="3">
        <v>22150800</v>
      </c>
      <c r="H885" s="57">
        <f t="shared" si="13"/>
        <v>-1.1236073266925842E-2</v>
      </c>
      <c r="I885" s="76">
        <f>IFERROR(_xlfn.XLOOKUP(A885,' Data ORCL'!$A$2:$A$1260,' Data ORCL'!$H$2:$H$1260),"")</f>
        <v>-6.5649975119309078E-3</v>
      </c>
    </row>
    <row r="886" spans="1:9" ht="18" x14ac:dyDescent="0.2">
      <c r="A886" s="1">
        <v>44893</v>
      </c>
      <c r="B886" s="2">
        <v>7.23</v>
      </c>
      <c r="C886" s="2">
        <v>7.4</v>
      </c>
      <c r="D886" s="2">
        <v>7.15</v>
      </c>
      <c r="E886" s="2">
        <v>7.16</v>
      </c>
      <c r="F886" s="2">
        <v>7.16</v>
      </c>
      <c r="G886" s="3">
        <v>19438000</v>
      </c>
      <c r="H886" s="57">
        <f t="shared" si="13"/>
        <v>-1.6620881236040407E-2</v>
      </c>
      <c r="I886" s="76">
        <f>IFERROR(_xlfn.XLOOKUP(A886,' Data ORCL'!$A$2:$A$1260,' Data ORCL'!$H$2:$H$1260),"")</f>
        <v>-1.6289492283207471E-2</v>
      </c>
    </row>
    <row r="887" spans="1:9" ht="18" x14ac:dyDescent="0.2">
      <c r="A887" s="1">
        <v>44890</v>
      </c>
      <c r="B887" s="2">
        <v>7.32</v>
      </c>
      <c r="C887" s="2">
        <v>7.34</v>
      </c>
      <c r="D887" s="2">
        <v>7.19</v>
      </c>
      <c r="E887" s="2">
        <v>7.28</v>
      </c>
      <c r="F887" s="2">
        <v>7.28</v>
      </c>
      <c r="G887" s="3">
        <v>10824400</v>
      </c>
      <c r="H887" s="57">
        <f t="shared" si="13"/>
        <v>-1.2286843992650578E-2</v>
      </c>
      <c r="I887" s="76">
        <f>IFERROR(_xlfn.XLOOKUP(A887,' Data ORCL'!$A$2:$A$1260,' Data ORCL'!$H$2:$H$1260),"")</f>
        <v>2.0217343252310472E-3</v>
      </c>
    </row>
    <row r="888" spans="1:9" ht="18" x14ac:dyDescent="0.2">
      <c r="A888" s="1">
        <v>44888</v>
      </c>
      <c r="B888" s="2">
        <v>7.25</v>
      </c>
      <c r="C888" s="2">
        <v>7.42</v>
      </c>
      <c r="D888" s="2">
        <v>7.12</v>
      </c>
      <c r="E888" s="2">
        <v>7.37</v>
      </c>
      <c r="F888" s="2">
        <v>7.37</v>
      </c>
      <c r="G888" s="3">
        <v>24182900</v>
      </c>
      <c r="H888" s="57">
        <f t="shared" si="13"/>
        <v>2.0562753296510507E-2</v>
      </c>
      <c r="I888" s="76">
        <f>IFERROR(_xlfn.XLOOKUP(A888,' Data ORCL'!$A$2:$A$1260,' Data ORCL'!$H$2:$H$1260),"")</f>
        <v>5.3265820296283005E-3</v>
      </c>
    </row>
    <row r="889" spans="1:9" ht="18" x14ac:dyDescent="0.2">
      <c r="A889" s="1">
        <v>44887</v>
      </c>
      <c r="B889" s="2">
        <v>7.18</v>
      </c>
      <c r="C889" s="2">
        <v>7.25</v>
      </c>
      <c r="D889" s="2">
        <v>6.98</v>
      </c>
      <c r="E889" s="2">
        <v>7.22</v>
      </c>
      <c r="F889" s="2">
        <v>7.22</v>
      </c>
      <c r="G889" s="3">
        <v>27327800</v>
      </c>
      <c r="H889" s="57">
        <f t="shared" si="13"/>
        <v>4.1637811717795143E-3</v>
      </c>
      <c r="I889" s="76">
        <f>IFERROR(_xlfn.XLOOKUP(A889,' Data ORCL'!$A$2:$A$1260,' Data ORCL'!$H$2:$H$1260),"")</f>
        <v>2.8374356466838755E-2</v>
      </c>
    </row>
    <row r="890" spans="1:9" ht="18" x14ac:dyDescent="0.2">
      <c r="A890" s="1">
        <v>44886</v>
      </c>
      <c r="B890" s="2">
        <v>7.31</v>
      </c>
      <c r="C890" s="2">
        <v>7.32</v>
      </c>
      <c r="D890" s="2">
        <v>7.07</v>
      </c>
      <c r="E890" s="2">
        <v>7.19</v>
      </c>
      <c r="F890" s="2">
        <v>7.19</v>
      </c>
      <c r="G890" s="3">
        <v>36605600</v>
      </c>
      <c r="H890" s="57">
        <f t="shared" si="13"/>
        <v>-2.7436563227155011E-2</v>
      </c>
      <c r="I890" s="76">
        <f>IFERROR(_xlfn.XLOOKUP(A890,' Data ORCL'!$A$2:$A$1260,' Data ORCL'!$H$2:$H$1260),"")</f>
        <v>1.1780877074309664E-3</v>
      </c>
    </row>
    <row r="891" spans="1:9" ht="18" x14ac:dyDescent="0.2">
      <c r="A891" s="1">
        <v>44883</v>
      </c>
      <c r="B891" s="2">
        <v>7.76</v>
      </c>
      <c r="C891" s="2">
        <v>7.79</v>
      </c>
      <c r="D891" s="2">
        <v>7.31</v>
      </c>
      <c r="E891" s="2">
        <v>7.39</v>
      </c>
      <c r="F891" s="2">
        <v>7.39</v>
      </c>
      <c r="G891" s="3">
        <v>27245200</v>
      </c>
      <c r="H891" s="57">
        <f t="shared" si="13"/>
        <v>-3.0648634738444522E-2</v>
      </c>
      <c r="I891" s="76">
        <f>IFERROR(_xlfn.XLOOKUP(A891,' Data ORCL'!$A$2:$A$1260,' Data ORCL'!$H$2:$H$1260),"")</f>
        <v>6.5703258701001084E-3</v>
      </c>
    </row>
    <row r="892" spans="1:9" ht="18" x14ac:dyDescent="0.2">
      <c r="A892" s="1">
        <v>44882</v>
      </c>
      <c r="B892" s="2">
        <v>7.83</v>
      </c>
      <c r="C892" s="2">
        <v>7.88</v>
      </c>
      <c r="D892" s="2">
        <v>7.53</v>
      </c>
      <c r="E892" s="2">
        <v>7.62</v>
      </c>
      <c r="F892" s="2">
        <v>7.62</v>
      </c>
      <c r="G892" s="3">
        <v>33746500</v>
      </c>
      <c r="H892" s="57">
        <f t="shared" si="13"/>
        <v>-5.6137186819982095E-2</v>
      </c>
      <c r="I892" s="76">
        <f>IFERROR(_xlfn.XLOOKUP(A892,' Data ORCL'!$A$2:$A$1260,' Data ORCL'!$H$2:$H$1260),"")</f>
        <v>-8.6637454492193514E-3</v>
      </c>
    </row>
    <row r="893" spans="1:9" ht="18" x14ac:dyDescent="0.2">
      <c r="A893" s="1">
        <v>44881</v>
      </c>
      <c r="B893" s="2">
        <v>8.18</v>
      </c>
      <c r="C893" s="2">
        <v>8.24</v>
      </c>
      <c r="D893" s="2">
        <v>8</v>
      </c>
      <c r="E893" s="2">
        <v>8.06</v>
      </c>
      <c r="F893" s="2">
        <v>8.06</v>
      </c>
      <c r="G893" s="3">
        <v>28436000</v>
      </c>
      <c r="H893" s="57">
        <f t="shared" si="13"/>
        <v>-3.4149659852118368E-2</v>
      </c>
      <c r="I893" s="76">
        <f>IFERROR(_xlfn.XLOOKUP(A893,' Data ORCL'!$A$2:$A$1260,' Data ORCL'!$H$2:$H$1260),"")</f>
        <v>8.9274585309163292E-3</v>
      </c>
    </row>
    <row r="894" spans="1:9" ht="18" x14ac:dyDescent="0.2">
      <c r="A894" s="1">
        <v>44880</v>
      </c>
      <c r="B894" s="2">
        <v>8.4499999999999993</v>
      </c>
      <c r="C894" s="2">
        <v>8.4700000000000006</v>
      </c>
      <c r="D894" s="2">
        <v>8.15</v>
      </c>
      <c r="E894" s="2">
        <v>8.34</v>
      </c>
      <c r="F894" s="2">
        <v>8.34</v>
      </c>
      <c r="G894" s="3">
        <v>34454100</v>
      </c>
      <c r="H894" s="57">
        <f t="shared" si="13"/>
        <v>2.919915469226235E-2</v>
      </c>
      <c r="I894" s="76">
        <f>IFERROR(_xlfn.XLOOKUP(A894,' Data ORCL'!$A$2:$A$1260,' Data ORCL'!$H$2:$H$1260),"")</f>
        <v>8.2097918745324856E-3</v>
      </c>
    </row>
    <row r="895" spans="1:9" ht="18" x14ac:dyDescent="0.2">
      <c r="A895" s="1">
        <v>44879</v>
      </c>
      <c r="B895" s="2">
        <v>8.18</v>
      </c>
      <c r="C895" s="2">
        <v>8.32</v>
      </c>
      <c r="D895" s="2">
        <v>7.95</v>
      </c>
      <c r="E895" s="2">
        <v>8.1</v>
      </c>
      <c r="F895" s="2">
        <v>8.1</v>
      </c>
      <c r="G895" s="3">
        <v>37402700</v>
      </c>
      <c r="H895" s="57">
        <f t="shared" si="13"/>
        <v>-3.7557412306463644E-2</v>
      </c>
      <c r="I895" s="76">
        <f>IFERROR(_xlfn.XLOOKUP(A895,' Data ORCL'!$A$2:$A$1260,' Data ORCL'!$H$2:$H$1260),"")</f>
        <v>1.0156441708293624E-2</v>
      </c>
    </row>
    <row r="896" spans="1:9" ht="18" x14ac:dyDescent="0.2">
      <c r="A896" s="1">
        <v>44876</v>
      </c>
      <c r="B896" s="2">
        <v>7.48</v>
      </c>
      <c r="C896" s="2">
        <v>8.42</v>
      </c>
      <c r="D896" s="2">
        <v>7.38</v>
      </c>
      <c r="E896" s="2">
        <v>8.41</v>
      </c>
      <c r="F896" s="2">
        <v>8.41</v>
      </c>
      <c r="G896" s="3">
        <v>55324100</v>
      </c>
      <c r="H896" s="57">
        <f t="shared" si="13"/>
        <v>9.6023870806427547E-2</v>
      </c>
      <c r="I896" s="76">
        <f>IFERROR(_xlfn.XLOOKUP(A896,' Data ORCL'!$A$2:$A$1260,' Data ORCL'!$H$2:$H$1260),"")</f>
        <v>7.4149311758619557E-3</v>
      </c>
    </row>
    <row r="897" spans="1:9" ht="18" x14ac:dyDescent="0.2">
      <c r="A897" s="1">
        <v>44875</v>
      </c>
      <c r="B897" s="2">
        <v>7.46</v>
      </c>
      <c r="C897" s="2">
        <v>7.97</v>
      </c>
      <c r="D897" s="2">
        <v>7.43</v>
      </c>
      <c r="E897" s="2">
        <v>7.64</v>
      </c>
      <c r="F897" s="2">
        <v>7.64</v>
      </c>
      <c r="G897" s="3">
        <v>58579800</v>
      </c>
      <c r="H897" s="57">
        <f t="shared" si="13"/>
        <v>9.0348686404147852E-2</v>
      </c>
      <c r="I897" s="76">
        <f>IFERROR(_xlfn.XLOOKUP(A897,' Data ORCL'!$A$2:$A$1260,' Data ORCL'!$H$2:$H$1260),"")</f>
        <v>1.9678142487225058E-2</v>
      </c>
    </row>
    <row r="898" spans="1:9" ht="18" x14ac:dyDescent="0.2">
      <c r="A898" s="1">
        <v>44874</v>
      </c>
      <c r="B898" s="2">
        <v>7.12</v>
      </c>
      <c r="C898" s="2">
        <v>7.18</v>
      </c>
      <c r="D898" s="2">
        <v>6.95</v>
      </c>
      <c r="E898" s="2">
        <v>6.98</v>
      </c>
      <c r="F898" s="2">
        <v>6.98</v>
      </c>
      <c r="G898" s="3">
        <v>42517300</v>
      </c>
      <c r="H898" s="57">
        <f t="shared" si="13"/>
        <v>-3.2420034522576587E-2</v>
      </c>
      <c r="I898" s="76">
        <f>IFERROR(_xlfn.XLOOKUP(A898,' Data ORCL'!$A$2:$A$1260,' Data ORCL'!$H$2:$H$1260),"")</f>
        <v>2.7605245171844893E-4</v>
      </c>
    </row>
    <row r="899" spans="1:9" ht="18" x14ac:dyDescent="0.2">
      <c r="A899" s="1">
        <v>44873</v>
      </c>
      <c r="B899" s="2">
        <v>7.08</v>
      </c>
      <c r="C899" s="2">
        <v>7.42</v>
      </c>
      <c r="D899" s="2">
        <v>6.91</v>
      </c>
      <c r="E899" s="2">
        <v>7.21</v>
      </c>
      <c r="F899" s="2">
        <v>7.21</v>
      </c>
      <c r="G899" s="3">
        <v>56353900</v>
      </c>
      <c r="H899" s="57">
        <f t="shared" ref="H899:H962" si="14">LN(F899/F900)</f>
        <v>2.6705733259138005E-2</v>
      </c>
      <c r="I899" s="76">
        <f>IFERROR(_xlfn.XLOOKUP(A899,' Data ORCL'!$A$2:$A$1260,' Data ORCL'!$H$2:$H$1260),"")</f>
        <v>-1.4390709525567242E-2</v>
      </c>
    </row>
    <row r="900" spans="1:9" ht="18" x14ac:dyDescent="0.2">
      <c r="A900" s="1">
        <v>44872</v>
      </c>
      <c r="B900" s="2">
        <v>7.78</v>
      </c>
      <c r="C900" s="2">
        <v>7.85</v>
      </c>
      <c r="D900" s="2">
        <v>6.89</v>
      </c>
      <c r="E900" s="2">
        <v>7.02</v>
      </c>
      <c r="F900" s="2">
        <v>7.02</v>
      </c>
      <c r="G900" s="3">
        <v>99332800</v>
      </c>
      <c r="H900" s="57">
        <f t="shared" si="14"/>
        <v>-0.12188981760903689</v>
      </c>
      <c r="I900" s="76">
        <f>IFERROR(_xlfn.XLOOKUP(A900,' Data ORCL'!$A$2:$A$1260,' Data ORCL'!$H$2:$H$1260),"")</f>
        <v>9.7081503567659176E-3</v>
      </c>
    </row>
    <row r="901" spans="1:9" ht="18" x14ac:dyDescent="0.2">
      <c r="A901" s="1">
        <v>44869</v>
      </c>
      <c r="B901" s="2">
        <v>8.19</v>
      </c>
      <c r="C901" s="2">
        <v>8.1999999999999993</v>
      </c>
      <c r="D901" s="2">
        <v>7.65</v>
      </c>
      <c r="E901" s="2">
        <v>7.93</v>
      </c>
      <c r="F901" s="2">
        <v>7.93</v>
      </c>
      <c r="G901" s="3">
        <v>64338900</v>
      </c>
      <c r="H901" s="57">
        <f t="shared" si="14"/>
        <v>-1.8738836886247411E-2</v>
      </c>
      <c r="I901" s="76">
        <f>IFERROR(_xlfn.XLOOKUP(A901,' Data ORCL'!$A$2:$A$1260,' Data ORCL'!$H$2:$H$1260),"")</f>
        <v>1.2860579658979947E-2</v>
      </c>
    </row>
    <row r="902" spans="1:9" ht="18" x14ac:dyDescent="0.2">
      <c r="A902" s="1">
        <v>44868</v>
      </c>
      <c r="B902" s="2">
        <v>8.07</v>
      </c>
      <c r="C902" s="2">
        <v>8.3000000000000007</v>
      </c>
      <c r="D902" s="2">
        <v>7.87</v>
      </c>
      <c r="E902" s="2">
        <v>8.08</v>
      </c>
      <c r="F902" s="2">
        <v>8.08</v>
      </c>
      <c r="G902" s="3">
        <v>36419500</v>
      </c>
      <c r="H902" s="57">
        <f t="shared" si="14"/>
        <v>-1.7178336535084628E-2</v>
      </c>
      <c r="I902" s="76">
        <f>IFERROR(_xlfn.XLOOKUP(A902,' Data ORCL'!$A$2:$A$1260,' Data ORCL'!$H$2:$H$1260),"")</f>
        <v>-1.2518257424440175E-3</v>
      </c>
    </row>
    <row r="903" spans="1:9" ht="18" x14ac:dyDescent="0.2">
      <c r="A903" s="1">
        <v>44867</v>
      </c>
      <c r="B903" s="2">
        <v>8.6999999999999993</v>
      </c>
      <c r="C903" s="2">
        <v>8.76</v>
      </c>
      <c r="D903" s="2">
        <v>8.1999999999999993</v>
      </c>
      <c r="E903" s="2">
        <v>8.2200000000000006</v>
      </c>
      <c r="F903" s="2">
        <v>8.2200000000000006</v>
      </c>
      <c r="G903" s="3">
        <v>36042600</v>
      </c>
      <c r="H903" s="57">
        <f t="shared" si="14"/>
        <v>-5.0989111875699322E-2</v>
      </c>
      <c r="I903" s="76">
        <f>IFERROR(_xlfn.XLOOKUP(A903,' Data ORCL'!$A$2:$A$1260,' Data ORCL'!$H$2:$H$1260),"")</f>
        <v>-2.6203570709910848E-2</v>
      </c>
    </row>
    <row r="904" spans="1:9" ht="18" x14ac:dyDescent="0.2">
      <c r="A904" s="1">
        <v>44866</v>
      </c>
      <c r="B904" s="2">
        <v>8.99</v>
      </c>
      <c r="C904" s="2">
        <v>9.06</v>
      </c>
      <c r="D904" s="2">
        <v>8.56</v>
      </c>
      <c r="E904" s="2">
        <v>8.65</v>
      </c>
      <c r="F904" s="2">
        <v>8.65</v>
      </c>
      <c r="G904" s="3">
        <v>29800000</v>
      </c>
      <c r="H904" s="57">
        <f t="shared" si="14"/>
        <v>-1.6055390753297542E-2</v>
      </c>
      <c r="I904" s="76">
        <f>IFERROR(_xlfn.XLOOKUP(A904,' Data ORCL'!$A$2:$A$1260,' Data ORCL'!$H$2:$H$1260),"")</f>
        <v>-1.2380726034435359E-2</v>
      </c>
    </row>
    <row r="905" spans="1:9" ht="18" x14ac:dyDescent="0.2">
      <c r="A905" s="1">
        <v>44865</v>
      </c>
      <c r="B905" s="2">
        <v>8.59</v>
      </c>
      <c r="C905" s="2">
        <v>8.83</v>
      </c>
      <c r="D905" s="2">
        <v>8.43</v>
      </c>
      <c r="E905" s="2">
        <v>8.7899999999999991</v>
      </c>
      <c r="F905" s="2">
        <v>8.7899999999999991</v>
      </c>
      <c r="G905" s="3">
        <v>31376100</v>
      </c>
      <c r="H905" s="57">
        <f t="shared" si="14"/>
        <v>1.7212128881121207E-2</v>
      </c>
      <c r="I905" s="76">
        <f>IFERROR(_xlfn.XLOOKUP(A905,' Data ORCL'!$A$2:$A$1260,' Data ORCL'!$H$2:$H$1260),"")</f>
        <v>9.1361645832586189E-3</v>
      </c>
    </row>
    <row r="906" spans="1:9" ht="18" x14ac:dyDescent="0.2">
      <c r="A906" s="1">
        <v>44862</v>
      </c>
      <c r="B906" s="2">
        <v>8.5500000000000007</v>
      </c>
      <c r="C906" s="2">
        <v>8.66</v>
      </c>
      <c r="D906" s="2">
        <v>8.36</v>
      </c>
      <c r="E906" s="2">
        <v>8.64</v>
      </c>
      <c r="F906" s="2">
        <v>8.64</v>
      </c>
      <c r="G906" s="3">
        <v>20697400</v>
      </c>
      <c r="H906" s="57">
        <f t="shared" si="14"/>
        <v>4.6403795565023009E-3</v>
      </c>
      <c r="I906" s="76">
        <f>IFERROR(_xlfn.XLOOKUP(A906,' Data ORCL'!$A$2:$A$1260,' Data ORCL'!$H$2:$H$1260),"")</f>
        <v>2.9031204908852606E-2</v>
      </c>
    </row>
    <row r="907" spans="1:9" ht="18" x14ac:dyDescent="0.2">
      <c r="A907" s="1">
        <v>44861</v>
      </c>
      <c r="B907" s="2">
        <v>8.68</v>
      </c>
      <c r="C907" s="2">
        <v>8.7799999999999994</v>
      </c>
      <c r="D907" s="2">
        <v>8.4600000000000009</v>
      </c>
      <c r="E907" s="2">
        <v>8.6</v>
      </c>
      <c r="F907" s="2">
        <v>8.6</v>
      </c>
      <c r="G907" s="3">
        <v>28940800</v>
      </c>
      <c r="H907" s="57">
        <f t="shared" si="14"/>
        <v>3.494470649773557E-3</v>
      </c>
      <c r="I907" s="76">
        <f>IFERROR(_xlfn.XLOOKUP(A907,' Data ORCL'!$A$2:$A$1260,' Data ORCL'!$H$2:$H$1260),"")</f>
        <v>4.456211245531928E-3</v>
      </c>
    </row>
    <row r="908" spans="1:9" ht="18" x14ac:dyDescent="0.2">
      <c r="A908" s="1">
        <v>44860</v>
      </c>
      <c r="B908" s="2">
        <v>8.48</v>
      </c>
      <c r="C908" s="2">
        <v>9.0500000000000007</v>
      </c>
      <c r="D908" s="2">
        <v>8.39</v>
      </c>
      <c r="E908" s="2">
        <v>8.57</v>
      </c>
      <c r="F908" s="2">
        <v>8.57</v>
      </c>
      <c r="G908" s="3">
        <v>33530900</v>
      </c>
      <c r="H908" s="57">
        <f t="shared" si="14"/>
        <v>-1.0446989964655387E-2</v>
      </c>
      <c r="I908" s="76">
        <f>IFERROR(_xlfn.XLOOKUP(A908,' Data ORCL'!$A$2:$A$1260,' Data ORCL'!$H$2:$H$1260),"")</f>
        <v>2.2726646856529711E-2</v>
      </c>
    </row>
    <row r="909" spans="1:9" ht="18" x14ac:dyDescent="0.2">
      <c r="A909" s="1">
        <v>44859</v>
      </c>
      <c r="B909" s="2">
        <v>8.36</v>
      </c>
      <c r="C909" s="2">
        <v>8.66</v>
      </c>
      <c r="D909" s="2">
        <v>8.36</v>
      </c>
      <c r="E909" s="2">
        <v>8.66</v>
      </c>
      <c r="F909" s="2">
        <v>8.66</v>
      </c>
      <c r="G909" s="3">
        <v>31001500</v>
      </c>
      <c r="H909" s="57">
        <f t="shared" si="14"/>
        <v>4.608021353874385E-2</v>
      </c>
      <c r="I909" s="76">
        <f>IFERROR(_xlfn.XLOOKUP(A909,' Data ORCL'!$A$2:$A$1260,' Data ORCL'!$H$2:$H$1260),"")</f>
        <v>3.002790559707238E-3</v>
      </c>
    </row>
    <row r="910" spans="1:9" ht="18" x14ac:dyDescent="0.2">
      <c r="A910" s="1">
        <v>44858</v>
      </c>
      <c r="B910" s="2">
        <v>8.3000000000000007</v>
      </c>
      <c r="C910" s="2">
        <v>8.3000000000000007</v>
      </c>
      <c r="D910" s="2">
        <v>8.01</v>
      </c>
      <c r="E910" s="2">
        <v>8.27</v>
      </c>
      <c r="F910" s="2">
        <v>8.27</v>
      </c>
      <c r="G910" s="3">
        <v>28062200</v>
      </c>
      <c r="H910" s="57">
        <f t="shared" si="14"/>
        <v>-2.415460111603662E-3</v>
      </c>
      <c r="I910" s="76">
        <f>IFERROR(_xlfn.XLOOKUP(A910,' Data ORCL'!$A$2:$A$1260,' Data ORCL'!$H$2:$H$1260),"")</f>
        <v>3.0118344746510044E-3</v>
      </c>
    </row>
    <row r="911" spans="1:9" ht="18" x14ac:dyDescent="0.2">
      <c r="A911" s="1">
        <v>44855</v>
      </c>
      <c r="B911" s="2">
        <v>7.93</v>
      </c>
      <c r="C911" s="2">
        <v>8.32</v>
      </c>
      <c r="D911" s="2">
        <v>7.81</v>
      </c>
      <c r="E911" s="2">
        <v>8.2899999999999991</v>
      </c>
      <c r="F911" s="2">
        <v>8.2899999999999991</v>
      </c>
      <c r="G911" s="3">
        <v>30705700</v>
      </c>
      <c r="H911" s="57">
        <f t="shared" si="14"/>
        <v>3.0620885956328711E-2</v>
      </c>
      <c r="I911" s="76">
        <f>IFERROR(_xlfn.XLOOKUP(A911,' Data ORCL'!$A$2:$A$1260,' Data ORCL'!$H$2:$H$1260),"")</f>
        <v>4.8560371556253465E-2</v>
      </c>
    </row>
    <row r="912" spans="1:9" ht="18" x14ac:dyDescent="0.2">
      <c r="A912" s="1">
        <v>44854</v>
      </c>
      <c r="B912" s="2">
        <v>7.73</v>
      </c>
      <c r="C912" s="2">
        <v>8.26</v>
      </c>
      <c r="D912" s="2">
        <v>7.73</v>
      </c>
      <c r="E912" s="2">
        <v>8.0399999999999991</v>
      </c>
      <c r="F912" s="2">
        <v>8.0399999999999991</v>
      </c>
      <c r="G912" s="3">
        <v>26689500</v>
      </c>
      <c r="H912" s="57">
        <f t="shared" si="14"/>
        <v>1.6301301411312367E-2</v>
      </c>
      <c r="I912" s="76">
        <f>IFERROR(_xlfn.XLOOKUP(A912,' Data ORCL'!$A$2:$A$1260,' Data ORCL'!$H$2:$H$1260),"")</f>
        <v>4.3609097644680961E-2</v>
      </c>
    </row>
    <row r="913" spans="1:9" ht="18" x14ac:dyDescent="0.2">
      <c r="A913" s="1">
        <v>44853</v>
      </c>
      <c r="B913" s="2">
        <v>8.06</v>
      </c>
      <c r="C913" s="2">
        <v>8.1300000000000008</v>
      </c>
      <c r="D913" s="2">
        <v>7.84</v>
      </c>
      <c r="E913" s="2">
        <v>7.91</v>
      </c>
      <c r="F913" s="2">
        <v>7.91</v>
      </c>
      <c r="G913" s="3">
        <v>26594000</v>
      </c>
      <c r="H913" s="57">
        <f t="shared" si="14"/>
        <v>-3.1116387196453137E-2</v>
      </c>
      <c r="I913" s="76">
        <f>IFERROR(_xlfn.XLOOKUP(A913,' Data ORCL'!$A$2:$A$1260,' Data ORCL'!$H$2:$H$1260),"")</f>
        <v>-1.0965022141328216E-2</v>
      </c>
    </row>
    <row r="914" spans="1:9" ht="18" x14ac:dyDescent="0.2">
      <c r="A914" s="1">
        <v>44852</v>
      </c>
      <c r="B914" s="2">
        <v>8.15</v>
      </c>
      <c r="C914" s="2">
        <v>8.33</v>
      </c>
      <c r="D914" s="2">
        <v>8.0399999999999991</v>
      </c>
      <c r="E914" s="2">
        <v>8.16</v>
      </c>
      <c r="F914" s="2">
        <v>8.16</v>
      </c>
      <c r="G914" s="3">
        <v>37120400</v>
      </c>
      <c r="H914" s="57">
        <f t="shared" si="14"/>
        <v>2.7330893716971266E-2</v>
      </c>
      <c r="I914" s="76">
        <f>IFERROR(_xlfn.XLOOKUP(A914,' Data ORCL'!$A$2:$A$1260,' Data ORCL'!$H$2:$H$1260),"")</f>
        <v>1.5579964197575061E-4</v>
      </c>
    </row>
    <row r="915" spans="1:9" ht="18" x14ac:dyDescent="0.2">
      <c r="A915" s="1">
        <v>44851</v>
      </c>
      <c r="B915" s="2">
        <v>7.71</v>
      </c>
      <c r="C915" s="2">
        <v>8.06</v>
      </c>
      <c r="D915" s="2">
        <v>7.69</v>
      </c>
      <c r="E915" s="2">
        <v>7.94</v>
      </c>
      <c r="F915" s="2">
        <v>7.94</v>
      </c>
      <c r="G915" s="3">
        <v>31751700</v>
      </c>
      <c r="H915" s="57">
        <f t="shared" si="14"/>
        <v>5.3018233447242102E-2</v>
      </c>
      <c r="I915" s="76">
        <f>IFERROR(_xlfn.XLOOKUP(A915,' Data ORCL'!$A$2:$A$1260,' Data ORCL'!$H$2:$H$1260),"")</f>
        <v>4.1192115982759049E-2</v>
      </c>
    </row>
    <row r="916" spans="1:9" ht="18" x14ac:dyDescent="0.2">
      <c r="A916" s="1">
        <v>44848</v>
      </c>
      <c r="B916" s="2">
        <v>8.23</v>
      </c>
      <c r="C916" s="2">
        <v>8.31</v>
      </c>
      <c r="D916" s="2">
        <v>7.53</v>
      </c>
      <c r="E916" s="2">
        <v>7.53</v>
      </c>
      <c r="F916" s="2">
        <v>7.53</v>
      </c>
      <c r="G916" s="3">
        <v>37430100</v>
      </c>
      <c r="H916" s="57">
        <f t="shared" si="14"/>
        <v>-7.0496830721201748E-2</v>
      </c>
      <c r="I916" s="76">
        <f>IFERROR(_xlfn.XLOOKUP(A916,' Data ORCL'!$A$2:$A$1260,' Data ORCL'!$H$2:$H$1260),"")</f>
        <v>-1.3706575948279355E-2</v>
      </c>
    </row>
    <row r="917" spans="1:9" ht="18" x14ac:dyDescent="0.2">
      <c r="A917" s="1">
        <v>44847</v>
      </c>
      <c r="B917" s="2">
        <v>7.74</v>
      </c>
      <c r="C917" s="2">
        <v>8.1999999999999993</v>
      </c>
      <c r="D917" s="2">
        <v>7.57</v>
      </c>
      <c r="E917" s="2">
        <v>8.08</v>
      </c>
      <c r="F917" s="2">
        <v>8.08</v>
      </c>
      <c r="G917" s="3">
        <v>36040900</v>
      </c>
      <c r="H917" s="57">
        <f t="shared" si="14"/>
        <v>1.2383902511466224E-3</v>
      </c>
      <c r="I917" s="76">
        <f>IFERROR(_xlfn.XLOOKUP(A917,' Data ORCL'!$A$2:$A$1260,' Data ORCL'!$H$2:$H$1260),"")</f>
        <v>2.2021615296799579E-2</v>
      </c>
    </row>
    <row r="918" spans="1:9" ht="18" x14ac:dyDescent="0.2">
      <c r="A918" s="1">
        <v>44846</v>
      </c>
      <c r="B918" s="2">
        <v>8.06</v>
      </c>
      <c r="C918" s="2">
        <v>8.1</v>
      </c>
      <c r="D918" s="2">
        <v>7.82</v>
      </c>
      <c r="E918" s="2">
        <v>8.07</v>
      </c>
      <c r="F918" s="2">
        <v>8.07</v>
      </c>
      <c r="G918" s="3">
        <v>30201600</v>
      </c>
      <c r="H918" s="57">
        <f t="shared" si="14"/>
        <v>3.7243990909824939E-3</v>
      </c>
      <c r="I918" s="76" t="str">
        <f>IFERROR(_xlfn.XLOOKUP(A918,' Data ORCL'!$A$2:$A$1260,' Data ORCL'!$H$2:$H$1260),"")</f>
        <v/>
      </c>
    </row>
    <row r="919" spans="1:9" ht="18" x14ac:dyDescent="0.2">
      <c r="A919" s="1">
        <v>44845</v>
      </c>
      <c r="B919" s="2">
        <v>7.99</v>
      </c>
      <c r="C919" s="2">
        <v>8.3000000000000007</v>
      </c>
      <c r="D919" s="2">
        <v>7.7</v>
      </c>
      <c r="E919" s="2">
        <v>8.0399999999999991</v>
      </c>
      <c r="F919" s="2">
        <v>8.0399999999999991</v>
      </c>
      <c r="G919" s="3">
        <v>40775800</v>
      </c>
      <c r="H919" s="57">
        <f t="shared" si="14"/>
        <v>-2.4844733276620564E-3</v>
      </c>
      <c r="I919" s="76" t="str">
        <f>IFERROR(_xlfn.XLOOKUP(A919,' Data ORCL'!$A$2:$A$1260,' Data ORCL'!$H$2:$H$1260),"")</f>
        <v/>
      </c>
    </row>
    <row r="920" spans="1:9" ht="18" x14ac:dyDescent="0.2">
      <c r="A920" s="1">
        <v>44844</v>
      </c>
      <c r="B920" s="2">
        <v>8.17</v>
      </c>
      <c r="C920" s="2">
        <v>8.18</v>
      </c>
      <c r="D920" s="2">
        <v>7.88</v>
      </c>
      <c r="E920" s="2">
        <v>8.06</v>
      </c>
      <c r="F920" s="2">
        <v>8.06</v>
      </c>
      <c r="G920" s="3">
        <v>26923300</v>
      </c>
      <c r="H920" s="57">
        <f t="shared" si="14"/>
        <v>-1.1104370734234353E-2</v>
      </c>
      <c r="I920" s="76">
        <f>IFERROR(_xlfn.XLOOKUP(A920,' Data ORCL'!$A$2:$A$1260,' Data ORCL'!$H$2:$H$1260),"")</f>
        <v>-1.1508758501304501E-2</v>
      </c>
    </row>
    <row r="921" spans="1:9" ht="18" x14ac:dyDescent="0.2">
      <c r="A921" s="1">
        <v>44841</v>
      </c>
      <c r="B921" s="2">
        <v>8.26</v>
      </c>
      <c r="C921" s="2">
        <v>8.2799999999999994</v>
      </c>
      <c r="D921" s="2">
        <v>8.11</v>
      </c>
      <c r="E921" s="2">
        <v>8.15</v>
      </c>
      <c r="F921" s="2">
        <v>8.15</v>
      </c>
      <c r="G921" s="3">
        <v>29550500</v>
      </c>
      <c r="H921" s="57">
        <f t="shared" si="14"/>
        <v>-3.8512581411191717E-2</v>
      </c>
      <c r="I921" s="76">
        <f>IFERROR(_xlfn.XLOOKUP(A921,' Data ORCL'!$A$2:$A$1260,' Data ORCL'!$H$2:$H$1260),"")</f>
        <v>-3.1344387736351273E-2</v>
      </c>
    </row>
    <row r="922" spans="1:9" ht="18" x14ac:dyDescent="0.2">
      <c r="A922" s="1">
        <v>44840</v>
      </c>
      <c r="B922" s="2">
        <v>8.4</v>
      </c>
      <c r="C922" s="2">
        <v>8.6</v>
      </c>
      <c r="D922" s="2">
        <v>8.31</v>
      </c>
      <c r="E922" s="2">
        <v>8.4700000000000006</v>
      </c>
      <c r="F922" s="2">
        <v>8.4700000000000006</v>
      </c>
      <c r="G922" s="3">
        <v>27653400</v>
      </c>
      <c r="H922" s="57">
        <f t="shared" si="14"/>
        <v>5.9206804097277962E-3</v>
      </c>
      <c r="I922" s="76">
        <f>IFERROR(_xlfn.XLOOKUP(A922,' Data ORCL'!$A$2:$A$1260,' Data ORCL'!$H$2:$H$1260),"")</f>
        <v>-2.0205921712867662E-2</v>
      </c>
    </row>
    <row r="923" spans="1:9" ht="18" x14ac:dyDescent="0.2">
      <c r="A923" s="1">
        <v>44839</v>
      </c>
      <c r="B923" s="2">
        <v>8.26</v>
      </c>
      <c r="C923" s="2">
        <v>8.48</v>
      </c>
      <c r="D923" s="2">
        <v>8.07</v>
      </c>
      <c r="E923" s="2">
        <v>8.42</v>
      </c>
      <c r="F923" s="2">
        <v>8.42</v>
      </c>
      <c r="G923" s="3">
        <v>37790200</v>
      </c>
      <c r="H923" s="57">
        <f t="shared" si="14"/>
        <v>-4.7393453638966705E-3</v>
      </c>
      <c r="I923" s="76">
        <f>IFERROR(_xlfn.XLOOKUP(A923,' Data ORCL'!$A$2:$A$1260,' Data ORCL'!$H$2:$H$1260),"")</f>
        <v>1.42768922457484E-2</v>
      </c>
    </row>
    <row r="924" spans="1:9" ht="18" x14ac:dyDescent="0.2">
      <c r="A924" s="1">
        <v>44838</v>
      </c>
      <c r="B924" s="2">
        <v>8.48</v>
      </c>
      <c r="C924" s="2">
        <v>8.61</v>
      </c>
      <c r="D924" s="2">
        <v>8.34</v>
      </c>
      <c r="E924" s="2">
        <v>8.4600000000000009</v>
      </c>
      <c r="F924" s="2">
        <v>8.4600000000000009</v>
      </c>
      <c r="G924" s="3">
        <v>36313300</v>
      </c>
      <c r="H924" s="57">
        <f t="shared" si="14"/>
        <v>2.6348829696751678E-2</v>
      </c>
      <c r="I924" s="76">
        <f>IFERROR(_xlfn.XLOOKUP(A924,' Data ORCL'!$A$2:$A$1260,' Data ORCL'!$H$2:$H$1260),"")</f>
        <v>4.0595679395448211E-2</v>
      </c>
    </row>
    <row r="925" spans="1:9" ht="18" x14ac:dyDescent="0.2">
      <c r="A925" s="1">
        <v>44837</v>
      </c>
      <c r="B925" s="2">
        <v>8.15</v>
      </c>
      <c r="C925" s="2">
        <v>8.3000000000000007</v>
      </c>
      <c r="D925" s="2">
        <v>7.97</v>
      </c>
      <c r="E925" s="2">
        <v>8.24</v>
      </c>
      <c r="F925" s="2">
        <v>8.24</v>
      </c>
      <c r="G925" s="3">
        <v>35524000</v>
      </c>
      <c r="H925" s="57">
        <f t="shared" si="14"/>
        <v>1.3439420361661146E-2</v>
      </c>
      <c r="I925" s="76">
        <f>IFERROR(_xlfn.XLOOKUP(A925,' Data ORCL'!$A$2:$A$1260,' Data ORCL'!$H$2:$H$1260),"")</f>
        <v>3.2296322872583404E-2</v>
      </c>
    </row>
    <row r="926" spans="1:9" ht="18" x14ac:dyDescent="0.2">
      <c r="A926" s="1">
        <v>44834</v>
      </c>
      <c r="B926" s="2">
        <v>8.01</v>
      </c>
      <c r="C926" s="2">
        <v>8.5</v>
      </c>
      <c r="D926" s="2">
        <v>7.97</v>
      </c>
      <c r="E926" s="2">
        <v>8.1300000000000008</v>
      </c>
      <c r="F926" s="2">
        <v>8.1300000000000008</v>
      </c>
      <c r="G926" s="3">
        <v>47454800</v>
      </c>
      <c r="H926" s="57">
        <f t="shared" si="14"/>
        <v>6.1690510267153279E-3</v>
      </c>
      <c r="I926" s="76">
        <f>IFERROR(_xlfn.XLOOKUP(A926,' Data ORCL'!$A$2:$A$1260,' Data ORCL'!$H$2:$H$1260),"")</f>
        <v>-5.3132355692322771E-3</v>
      </c>
    </row>
    <row r="927" spans="1:9" ht="18" x14ac:dyDescent="0.2">
      <c r="A927" s="1">
        <v>44833</v>
      </c>
      <c r="B927" s="2">
        <v>8.0500000000000007</v>
      </c>
      <c r="C927" s="2">
        <v>8.33</v>
      </c>
      <c r="D927" s="2">
        <v>7.78</v>
      </c>
      <c r="E927" s="2">
        <v>8.08</v>
      </c>
      <c r="F927" s="2">
        <v>8.08</v>
      </c>
      <c r="G927" s="3">
        <v>57845800</v>
      </c>
      <c r="H927" s="57">
        <f t="shared" si="14"/>
        <v>1.7478597273959545E-2</v>
      </c>
      <c r="I927" s="76">
        <f>IFERROR(_xlfn.XLOOKUP(A927,' Data ORCL'!$A$2:$A$1260,' Data ORCL'!$H$2:$H$1260),"")</f>
        <v>-2.6816684108025873E-2</v>
      </c>
    </row>
    <row r="928" spans="1:9" ht="18" x14ac:dyDescent="0.2">
      <c r="A928" s="1">
        <v>44832</v>
      </c>
      <c r="B928" s="2">
        <v>7.63</v>
      </c>
      <c r="C928" s="2">
        <v>8</v>
      </c>
      <c r="D928" s="2">
        <v>7.62</v>
      </c>
      <c r="E928" s="2">
        <v>7.94</v>
      </c>
      <c r="F928" s="2">
        <v>7.94</v>
      </c>
      <c r="G928" s="3">
        <v>31955900</v>
      </c>
      <c r="H928" s="57">
        <f t="shared" si="14"/>
        <v>3.9825429962678786E-2</v>
      </c>
      <c r="I928" s="76">
        <f>IFERROR(_xlfn.XLOOKUP(A928,' Data ORCL'!$A$2:$A$1260,' Data ORCL'!$H$2:$H$1260),"")</f>
        <v>1.0371454627334275E-2</v>
      </c>
    </row>
    <row r="929" spans="1:9" ht="18" x14ac:dyDescent="0.2">
      <c r="A929" s="1">
        <v>44831</v>
      </c>
      <c r="B929" s="2">
        <v>7.69</v>
      </c>
      <c r="C929" s="2">
        <v>7.84</v>
      </c>
      <c r="D929" s="2">
        <v>7.46</v>
      </c>
      <c r="E929" s="2">
        <v>7.63</v>
      </c>
      <c r="F929" s="2">
        <v>7.63</v>
      </c>
      <c r="G929" s="3">
        <v>31794700</v>
      </c>
      <c r="H929" s="57">
        <f t="shared" si="14"/>
        <v>1.3192803484563417E-2</v>
      </c>
      <c r="I929" s="76">
        <f>IFERROR(_xlfn.XLOOKUP(A929,' Data ORCL'!$A$2:$A$1260,' Data ORCL'!$H$2:$H$1260),"")</f>
        <v>-1.6344593342299436E-2</v>
      </c>
    </row>
    <row r="930" spans="1:9" ht="18" x14ac:dyDescent="0.2">
      <c r="A930" s="1">
        <v>44830</v>
      </c>
      <c r="B930" s="2">
        <v>7.35</v>
      </c>
      <c r="C930" s="2">
        <v>7.83</v>
      </c>
      <c r="D930" s="2">
        <v>7.35</v>
      </c>
      <c r="E930" s="2">
        <v>7.53</v>
      </c>
      <c r="F930" s="2">
        <v>7.53</v>
      </c>
      <c r="G930" s="3">
        <v>45429800</v>
      </c>
      <c r="H930" s="57">
        <f t="shared" si="14"/>
        <v>1.7415041601678071E-2</v>
      </c>
      <c r="I930" s="76">
        <f>IFERROR(_xlfn.XLOOKUP(A930,' Data ORCL'!$A$2:$A$1260,' Data ORCL'!$H$2:$H$1260),"")</f>
        <v>-1.7220597751670407E-2</v>
      </c>
    </row>
    <row r="931" spans="1:9" ht="18" x14ac:dyDescent="0.2">
      <c r="A931" s="1">
        <v>44827</v>
      </c>
      <c r="B931" s="2">
        <v>7.2</v>
      </c>
      <c r="C931" s="2">
        <v>7.42</v>
      </c>
      <c r="D931" s="2">
        <v>7.13</v>
      </c>
      <c r="E931" s="2">
        <v>7.4</v>
      </c>
      <c r="F931" s="2">
        <v>7.4</v>
      </c>
      <c r="G931" s="3">
        <v>34197300</v>
      </c>
      <c r="H931" s="57">
        <f t="shared" si="14"/>
        <v>4.0622940088789264E-3</v>
      </c>
      <c r="I931" s="76">
        <f>IFERROR(_xlfn.XLOOKUP(A931,' Data ORCL'!$A$2:$A$1260,' Data ORCL'!$H$2:$H$1260),"")</f>
        <v>-2.2667958769466045E-2</v>
      </c>
    </row>
    <row r="932" spans="1:9" ht="18" x14ac:dyDescent="0.2">
      <c r="A932" s="1">
        <v>44826</v>
      </c>
      <c r="B932" s="2">
        <v>7.74</v>
      </c>
      <c r="C932" s="2">
        <v>7.74</v>
      </c>
      <c r="D932" s="2">
        <v>7.24</v>
      </c>
      <c r="E932" s="2">
        <v>7.37</v>
      </c>
      <c r="F932" s="2">
        <v>7.37</v>
      </c>
      <c r="G932" s="3">
        <v>49138300</v>
      </c>
      <c r="H932" s="57">
        <f t="shared" si="14"/>
        <v>-4.2503077316307446E-2</v>
      </c>
      <c r="I932" s="76">
        <f>IFERROR(_xlfn.XLOOKUP(A932,' Data ORCL'!$A$2:$A$1260,' Data ORCL'!$H$2:$H$1260),"")</f>
        <v>-1.0908336764138271E-2</v>
      </c>
    </row>
    <row r="933" spans="1:9" ht="18" x14ac:dyDescent="0.2">
      <c r="A933" s="1">
        <v>44825</v>
      </c>
      <c r="B933" s="2">
        <v>7.72</v>
      </c>
      <c r="C933" s="2">
        <v>8.07</v>
      </c>
      <c r="D933" s="2">
        <v>7.66</v>
      </c>
      <c r="E933" s="2">
        <v>7.69</v>
      </c>
      <c r="F933" s="2">
        <v>7.69</v>
      </c>
      <c r="G933" s="3">
        <v>36814500</v>
      </c>
      <c r="H933" s="57">
        <f t="shared" si="14"/>
        <v>9.1444138189978319E-3</v>
      </c>
      <c r="I933" s="76">
        <f>IFERROR(_xlfn.XLOOKUP(A933,' Data ORCL'!$A$2:$A$1260,' Data ORCL'!$H$2:$H$1260),"")</f>
        <v>-2.0080058287000584E-2</v>
      </c>
    </row>
    <row r="934" spans="1:9" ht="18" x14ac:dyDescent="0.2">
      <c r="A934" s="1">
        <v>44824</v>
      </c>
      <c r="B934" s="2">
        <v>7.78</v>
      </c>
      <c r="C934" s="2">
        <v>7.91</v>
      </c>
      <c r="D934" s="2">
        <v>7.6</v>
      </c>
      <c r="E934" s="2">
        <v>7.62</v>
      </c>
      <c r="F934" s="2">
        <v>7.62</v>
      </c>
      <c r="G934" s="3">
        <v>30349600</v>
      </c>
      <c r="H934" s="57">
        <f t="shared" si="14"/>
        <v>-3.1010236742560322E-2</v>
      </c>
      <c r="I934" s="76">
        <f>IFERROR(_xlfn.XLOOKUP(A934,' Data ORCL'!$A$2:$A$1260,' Data ORCL'!$H$2:$H$1260),"")</f>
        <v>-1.4078273834950639E-2</v>
      </c>
    </row>
    <row r="935" spans="1:9" ht="18" x14ac:dyDescent="0.2">
      <c r="A935" s="1">
        <v>44823</v>
      </c>
      <c r="B935" s="2">
        <v>7.64</v>
      </c>
      <c r="C935" s="2">
        <v>7.86</v>
      </c>
      <c r="D935" s="2">
        <v>7.58</v>
      </c>
      <c r="E935" s="2">
        <v>7.86</v>
      </c>
      <c r="F935" s="2">
        <v>7.86</v>
      </c>
      <c r="G935" s="3">
        <v>29238800</v>
      </c>
      <c r="H935" s="57">
        <f t="shared" si="14"/>
        <v>1.0230268250815043E-2</v>
      </c>
      <c r="I935" s="76">
        <f>IFERROR(_xlfn.XLOOKUP(A935,' Data ORCL'!$A$2:$A$1260,' Data ORCL'!$H$2:$H$1260),"")</f>
        <v>3.501031051525578E-3</v>
      </c>
    </row>
    <row r="936" spans="1:9" ht="18" x14ac:dyDescent="0.2">
      <c r="A936" s="1">
        <v>44820</v>
      </c>
      <c r="B936" s="2">
        <v>7.75</v>
      </c>
      <c r="C936" s="2">
        <v>7.93</v>
      </c>
      <c r="D936" s="2">
        <v>7.64</v>
      </c>
      <c r="E936" s="2">
        <v>7.78</v>
      </c>
      <c r="F936" s="2">
        <v>7.78</v>
      </c>
      <c r="G936" s="3">
        <v>42155500</v>
      </c>
      <c r="H936" s="57">
        <f t="shared" si="14"/>
        <v>-2.9134422889967575E-2</v>
      </c>
      <c r="I936" s="76">
        <f>IFERROR(_xlfn.XLOOKUP(A936,' Data ORCL'!$A$2:$A$1260,' Data ORCL'!$H$2:$H$1260),"")</f>
        <v>-2.0227104702121072E-2</v>
      </c>
    </row>
    <row r="937" spans="1:9" ht="18" x14ac:dyDescent="0.2">
      <c r="A937" s="1">
        <v>44819</v>
      </c>
      <c r="B937" s="2">
        <v>7.47</v>
      </c>
      <c r="C937" s="2">
        <v>8.1</v>
      </c>
      <c r="D937" s="2">
        <v>7.45</v>
      </c>
      <c r="E937" s="2">
        <v>8.01</v>
      </c>
      <c r="F937" s="2">
        <v>8.01</v>
      </c>
      <c r="G937" s="3">
        <v>51700600</v>
      </c>
      <c r="H937" s="57">
        <f t="shared" si="14"/>
        <v>4.8602915783902231E-2</v>
      </c>
      <c r="I937" s="76">
        <f>IFERROR(_xlfn.XLOOKUP(A937,' Data ORCL'!$A$2:$A$1260,' Data ORCL'!$H$2:$H$1260),"")</f>
        <v>-2.6396872924361284E-2</v>
      </c>
    </row>
    <row r="938" spans="1:9" ht="18" x14ac:dyDescent="0.2">
      <c r="A938" s="1">
        <v>44818</v>
      </c>
      <c r="B938" s="2">
        <v>7.45</v>
      </c>
      <c r="C938" s="2">
        <v>7.63</v>
      </c>
      <c r="D938" s="2">
        <v>7.33</v>
      </c>
      <c r="E938" s="2">
        <v>7.63</v>
      </c>
      <c r="F938" s="2">
        <v>7.63</v>
      </c>
      <c r="G938" s="3">
        <v>29422500</v>
      </c>
      <c r="H938" s="57">
        <f t="shared" si="14"/>
        <v>1.985505330997973E-2</v>
      </c>
      <c r="I938" s="76">
        <f>IFERROR(_xlfn.XLOOKUP(A938,' Data ORCL'!$A$2:$A$1260,' Data ORCL'!$H$2:$H$1260),"")</f>
        <v>-5.3001919723706971E-2</v>
      </c>
    </row>
    <row r="939" spans="1:9" ht="18" x14ac:dyDescent="0.2">
      <c r="A939" s="1">
        <v>44817</v>
      </c>
      <c r="B939" s="2">
        <v>7.63</v>
      </c>
      <c r="C939" s="2">
        <v>7.66</v>
      </c>
      <c r="D939" s="2">
        <v>7.45</v>
      </c>
      <c r="E939" s="2">
        <v>7.48</v>
      </c>
      <c r="F939" s="2">
        <v>7.48</v>
      </c>
      <c r="G939" s="3">
        <v>29770700</v>
      </c>
      <c r="H939" s="57">
        <f t="shared" si="14"/>
        <v>-6.845796909388191E-2</v>
      </c>
      <c r="I939" s="76">
        <f>IFERROR(_xlfn.XLOOKUP(A939,' Data ORCL'!$A$2:$A$1260,' Data ORCL'!$H$2:$H$1260),"")</f>
        <v>-1.357207754554359E-2</v>
      </c>
    </row>
    <row r="940" spans="1:9" ht="18" x14ac:dyDescent="0.2">
      <c r="A940" s="1">
        <v>44816</v>
      </c>
      <c r="B940" s="2">
        <v>7.86</v>
      </c>
      <c r="C940" s="2">
        <v>8.0299999999999994</v>
      </c>
      <c r="D940" s="2">
        <v>7.82</v>
      </c>
      <c r="E940" s="2">
        <v>8.01</v>
      </c>
      <c r="F940" s="2">
        <v>8.01</v>
      </c>
      <c r="G940" s="3">
        <v>30544800</v>
      </c>
      <c r="H940" s="57">
        <f t="shared" si="14"/>
        <v>2.7849901197610879E-2</v>
      </c>
      <c r="I940" s="76">
        <f>IFERROR(_xlfn.XLOOKUP(A940,' Data ORCL'!$A$2:$A$1260,' Data ORCL'!$H$2:$H$1260),"")</f>
        <v>1.5368030228313937E-2</v>
      </c>
    </row>
    <row r="941" spans="1:9" ht="18" x14ac:dyDescent="0.2">
      <c r="A941" s="1">
        <v>44813</v>
      </c>
      <c r="B941" s="2">
        <v>7.68</v>
      </c>
      <c r="C941" s="2">
        <v>7.82</v>
      </c>
      <c r="D941" s="2">
        <v>7.64</v>
      </c>
      <c r="E941" s="2">
        <v>7.79</v>
      </c>
      <c r="F941" s="2">
        <v>7.79</v>
      </c>
      <c r="G941" s="3">
        <v>27822300</v>
      </c>
      <c r="H941" s="57">
        <f t="shared" si="14"/>
        <v>3.3945818070854658E-2</v>
      </c>
      <c r="I941" s="76">
        <f>IFERROR(_xlfn.XLOOKUP(A941,' Data ORCL'!$A$2:$A$1260,' Data ORCL'!$H$2:$H$1260),"")</f>
        <v>1.6732124878271859E-2</v>
      </c>
    </row>
    <row r="942" spans="1:9" ht="18" x14ac:dyDescent="0.2">
      <c r="A942" s="1">
        <v>44812</v>
      </c>
      <c r="B942" s="2">
        <v>7.33</v>
      </c>
      <c r="C942" s="2">
        <v>7.53</v>
      </c>
      <c r="D942" s="2">
        <v>7.27</v>
      </c>
      <c r="E942" s="2">
        <v>7.53</v>
      </c>
      <c r="F942" s="2">
        <v>7.53</v>
      </c>
      <c r="G942" s="3">
        <v>26303600</v>
      </c>
      <c r="H942" s="57">
        <f t="shared" si="14"/>
        <v>1.8767306851691961E-2</v>
      </c>
      <c r="I942" s="76">
        <f>IFERROR(_xlfn.XLOOKUP(A942,' Data ORCL'!$A$2:$A$1260,' Data ORCL'!$H$2:$H$1260),"")</f>
        <v>2.1113386687577618E-3</v>
      </c>
    </row>
    <row r="943" spans="1:9" ht="18" x14ac:dyDescent="0.2">
      <c r="A943" s="1">
        <v>44811</v>
      </c>
      <c r="B943" s="2">
        <v>7.27</v>
      </c>
      <c r="C943" s="2">
        <v>7.43</v>
      </c>
      <c r="D943" s="2">
        <v>7.18</v>
      </c>
      <c r="E943" s="2">
        <v>7.39</v>
      </c>
      <c r="F943" s="2">
        <v>7.39</v>
      </c>
      <c r="G943" s="3">
        <v>30330000</v>
      </c>
      <c r="H943" s="57">
        <f t="shared" si="14"/>
        <v>1.4996872751515752E-2</v>
      </c>
      <c r="I943" s="76">
        <f>IFERROR(_xlfn.XLOOKUP(A943,' Data ORCL'!$A$2:$A$1260,' Data ORCL'!$H$2:$H$1260),"")</f>
        <v>8.9166254910550101E-3</v>
      </c>
    </row>
    <row r="944" spans="1:9" ht="18" x14ac:dyDescent="0.2">
      <c r="A944" s="1">
        <v>44810</v>
      </c>
      <c r="B944" s="2">
        <v>7.45</v>
      </c>
      <c r="C944" s="2">
        <v>7.46</v>
      </c>
      <c r="D944" s="2">
        <v>7.17</v>
      </c>
      <c r="E944" s="2">
        <v>7.28</v>
      </c>
      <c r="F944" s="2">
        <v>7.28</v>
      </c>
      <c r="G944" s="3">
        <v>30429400</v>
      </c>
      <c r="H944" s="57">
        <f t="shared" si="14"/>
        <v>-1.6349138001529526E-2</v>
      </c>
      <c r="I944" s="76">
        <f>IFERROR(_xlfn.XLOOKUP(A944,' Data ORCL'!$A$2:$A$1260,' Data ORCL'!$H$2:$H$1260),"")</f>
        <v>-1.1449697490024995E-2</v>
      </c>
    </row>
    <row r="945" spans="1:9" ht="18" x14ac:dyDescent="0.2">
      <c r="A945" s="1">
        <v>44806</v>
      </c>
      <c r="B945" s="2">
        <v>7.67</v>
      </c>
      <c r="C945" s="2">
        <v>7.67</v>
      </c>
      <c r="D945" s="2">
        <v>7.35</v>
      </c>
      <c r="E945" s="2">
        <v>7.4</v>
      </c>
      <c r="F945" s="2">
        <v>7.4</v>
      </c>
      <c r="G945" s="3">
        <v>25965000</v>
      </c>
      <c r="H945" s="57">
        <f t="shared" si="14"/>
        <v>-1.2088797319004073E-2</v>
      </c>
      <c r="I945" s="76">
        <f>IFERROR(_xlfn.XLOOKUP(A945,' Data ORCL'!$A$2:$A$1260,' Data ORCL'!$H$2:$H$1260),"")</f>
        <v>-8.2581475682749414E-3</v>
      </c>
    </row>
    <row r="946" spans="1:9" ht="18" x14ac:dyDescent="0.2">
      <c r="A946" s="1">
        <v>44805</v>
      </c>
      <c r="B946" s="2">
        <v>7.61</v>
      </c>
      <c r="C946" s="2">
        <v>7.62</v>
      </c>
      <c r="D946" s="2">
        <v>7.22</v>
      </c>
      <c r="E946" s="2">
        <v>7.49</v>
      </c>
      <c r="F946" s="2">
        <v>7.49</v>
      </c>
      <c r="G946" s="3">
        <v>39079700</v>
      </c>
      <c r="H946" s="57">
        <f t="shared" si="14"/>
        <v>-3.0245566507556686E-2</v>
      </c>
      <c r="I946" s="76">
        <f>IFERROR(_xlfn.XLOOKUP(A946,' Data ORCL'!$A$2:$A$1260,' Data ORCL'!$H$2:$H$1260),"")</f>
        <v>1.5310362973599995E-2</v>
      </c>
    </row>
    <row r="947" spans="1:9" ht="18" x14ac:dyDescent="0.2">
      <c r="A947" s="1">
        <v>44804</v>
      </c>
      <c r="B947" s="2">
        <v>7.95</v>
      </c>
      <c r="C947" s="2">
        <v>8</v>
      </c>
      <c r="D947" s="2">
        <v>7.7</v>
      </c>
      <c r="E947" s="2">
        <v>7.72</v>
      </c>
      <c r="F947" s="2">
        <v>7.72</v>
      </c>
      <c r="G947" s="3">
        <v>28691500</v>
      </c>
      <c r="H947" s="57">
        <f t="shared" si="14"/>
        <v>-9.0264958459720778E-3</v>
      </c>
      <c r="I947" s="76">
        <f>IFERROR(_xlfn.XLOOKUP(A947,' Data ORCL'!$A$2:$A$1260,' Data ORCL'!$H$2:$H$1260),"")</f>
        <v>1.4155283483194495E-4</v>
      </c>
    </row>
    <row r="948" spans="1:9" ht="18" x14ac:dyDescent="0.2">
      <c r="A948" s="1">
        <v>44803</v>
      </c>
      <c r="B948" s="2">
        <v>7.93</v>
      </c>
      <c r="C948" s="2">
        <v>7.97</v>
      </c>
      <c r="D948" s="2">
        <v>7.68</v>
      </c>
      <c r="E948" s="2">
        <v>7.79</v>
      </c>
      <c r="F948" s="2">
        <v>7.79</v>
      </c>
      <c r="G948" s="3">
        <v>27189200</v>
      </c>
      <c r="H948" s="57">
        <f t="shared" si="14"/>
        <v>-2.5641039689376474E-3</v>
      </c>
      <c r="I948" s="76">
        <f>IFERROR(_xlfn.XLOOKUP(A948,' Data ORCL'!$A$2:$A$1260,' Data ORCL'!$H$2:$H$1260),"")</f>
        <v>-7.0756388715809344E-4</v>
      </c>
    </row>
    <row r="949" spans="1:9" ht="18" x14ac:dyDescent="0.2">
      <c r="A949" s="1">
        <v>44802</v>
      </c>
      <c r="B949" s="2">
        <v>7.82</v>
      </c>
      <c r="C949" s="2">
        <v>8</v>
      </c>
      <c r="D949" s="2">
        <v>7.76</v>
      </c>
      <c r="E949" s="2">
        <v>7.81</v>
      </c>
      <c r="F949" s="2">
        <v>7.81</v>
      </c>
      <c r="G949" s="3">
        <v>28566200</v>
      </c>
      <c r="H949" s="57">
        <f t="shared" si="14"/>
        <v>-1.6508311407449825E-2</v>
      </c>
      <c r="I949" s="76">
        <f>IFERROR(_xlfn.XLOOKUP(A949,' Data ORCL'!$A$2:$A$1260,' Data ORCL'!$H$2:$H$1260),"")</f>
        <v>-6.0644710227865254E-3</v>
      </c>
    </row>
    <row r="950" spans="1:9" ht="18" x14ac:dyDescent="0.2">
      <c r="A950" s="1">
        <v>44799</v>
      </c>
      <c r="B950" s="2">
        <v>8.42</v>
      </c>
      <c r="C950" s="2">
        <v>8.43</v>
      </c>
      <c r="D950" s="2">
        <v>7.93</v>
      </c>
      <c r="E950" s="2">
        <v>7.94</v>
      </c>
      <c r="F950" s="2">
        <v>7.94</v>
      </c>
      <c r="G950" s="3">
        <v>34150400</v>
      </c>
      <c r="H950" s="57">
        <f t="shared" si="14"/>
        <v>-5.869655299519097E-2</v>
      </c>
      <c r="I950" s="76">
        <f>IFERROR(_xlfn.XLOOKUP(A950,' Data ORCL'!$A$2:$A$1260,' Data ORCL'!$H$2:$H$1260),"")</f>
        <v>-2.9646166145019213E-2</v>
      </c>
    </row>
    <row r="951" spans="1:9" ht="18" x14ac:dyDescent="0.2">
      <c r="A951" s="1">
        <v>44798</v>
      </c>
      <c r="B951" s="2">
        <v>8.2200000000000006</v>
      </c>
      <c r="C951" s="2">
        <v>8.43</v>
      </c>
      <c r="D951" s="2">
        <v>8.0500000000000007</v>
      </c>
      <c r="E951" s="2">
        <v>8.42</v>
      </c>
      <c r="F951" s="2">
        <v>8.42</v>
      </c>
      <c r="G951" s="3">
        <v>25635600</v>
      </c>
      <c r="H951" s="57">
        <f t="shared" si="14"/>
        <v>3.8745766575842402E-2</v>
      </c>
      <c r="I951" s="76">
        <f>IFERROR(_xlfn.XLOOKUP(A951,' Data ORCL'!$A$2:$A$1260,' Data ORCL'!$H$2:$H$1260),"")</f>
        <v>9.4631440606228433E-3</v>
      </c>
    </row>
    <row r="952" spans="1:9" ht="18" x14ac:dyDescent="0.2">
      <c r="A952" s="1">
        <v>44797</v>
      </c>
      <c r="B952" s="2">
        <v>8.0399999999999991</v>
      </c>
      <c r="C952" s="2">
        <v>8.36</v>
      </c>
      <c r="D952" s="2">
        <v>7.98</v>
      </c>
      <c r="E952" s="2">
        <v>8.1</v>
      </c>
      <c r="F952" s="2">
        <v>8.1</v>
      </c>
      <c r="G952" s="3">
        <v>26576400</v>
      </c>
      <c r="H952" s="57">
        <f t="shared" si="14"/>
        <v>1.1173300598125255E-2</v>
      </c>
      <c r="I952" s="76">
        <f>IFERROR(_xlfn.XLOOKUP(A952,' Data ORCL'!$A$2:$A$1260,' Data ORCL'!$H$2:$H$1260),"")</f>
        <v>-3.1643419125948077E-3</v>
      </c>
    </row>
    <row r="953" spans="1:9" ht="18" x14ac:dyDescent="0.2">
      <c r="A953" s="1">
        <v>44796</v>
      </c>
      <c r="B953" s="2">
        <v>8.1</v>
      </c>
      <c r="C953" s="2">
        <v>8.2799999999999994</v>
      </c>
      <c r="D953" s="2">
        <v>8</v>
      </c>
      <c r="E953" s="2">
        <v>8.01</v>
      </c>
      <c r="F953" s="2">
        <v>8.01</v>
      </c>
      <c r="G953" s="3">
        <v>25658500</v>
      </c>
      <c r="H953" s="57">
        <f t="shared" si="14"/>
        <v>-7.4627212015896003E-3</v>
      </c>
      <c r="I953" s="76">
        <f>IFERROR(_xlfn.XLOOKUP(A953,' Data ORCL'!$A$2:$A$1260,' Data ORCL'!$H$2:$H$1260),"")</f>
        <v>-6.8657743857351546E-4</v>
      </c>
    </row>
    <row r="954" spans="1:9" ht="18" x14ac:dyDescent="0.2">
      <c r="A954" s="1">
        <v>44795</v>
      </c>
      <c r="B954" s="2">
        <v>8.32</v>
      </c>
      <c r="C954" s="2">
        <v>8.4</v>
      </c>
      <c r="D954" s="2">
        <v>8.06</v>
      </c>
      <c r="E954" s="2">
        <v>8.07</v>
      </c>
      <c r="F954" s="2">
        <v>8.07</v>
      </c>
      <c r="G954" s="3">
        <v>37824900</v>
      </c>
      <c r="H954" s="57">
        <f t="shared" si="14"/>
        <v>-5.3088460303425324E-2</v>
      </c>
      <c r="I954" s="76">
        <f>IFERROR(_xlfn.XLOOKUP(A954,' Data ORCL'!$A$2:$A$1260,' Data ORCL'!$H$2:$H$1260),"")</f>
        <v>-2.8285260724327486E-2</v>
      </c>
    </row>
    <row r="955" spans="1:9" ht="18" x14ac:dyDescent="0.2">
      <c r="A955" s="1">
        <v>44792</v>
      </c>
      <c r="B955" s="2">
        <v>9</v>
      </c>
      <c r="C955" s="2">
        <v>9.01</v>
      </c>
      <c r="D955" s="2">
        <v>8.48</v>
      </c>
      <c r="E955" s="2">
        <v>8.51</v>
      </c>
      <c r="F955" s="2">
        <v>8.51</v>
      </c>
      <c r="G955" s="3">
        <v>40560200</v>
      </c>
      <c r="H955" s="57">
        <f t="shared" si="14"/>
        <v>-7.2511936702147242E-2</v>
      </c>
      <c r="I955" s="76">
        <f>IFERROR(_xlfn.XLOOKUP(A955,' Data ORCL'!$A$2:$A$1260,' Data ORCL'!$H$2:$H$1260),"")</f>
        <v>-8.3715856670871364E-3</v>
      </c>
    </row>
    <row r="956" spans="1:9" ht="18" x14ac:dyDescent="0.2">
      <c r="A956" s="1">
        <v>44791</v>
      </c>
      <c r="B956" s="2">
        <v>9.42</v>
      </c>
      <c r="C956" s="2">
        <v>9.4700000000000006</v>
      </c>
      <c r="D956" s="2">
        <v>9.1199999999999992</v>
      </c>
      <c r="E956" s="2">
        <v>9.15</v>
      </c>
      <c r="F956" s="2">
        <v>9.15</v>
      </c>
      <c r="G956" s="3">
        <v>26365600</v>
      </c>
      <c r="H956" s="57">
        <f t="shared" si="14"/>
        <v>-3.0142217357936162E-2</v>
      </c>
      <c r="I956" s="76">
        <f>IFERROR(_xlfn.XLOOKUP(A956,' Data ORCL'!$A$2:$A$1260,' Data ORCL'!$H$2:$H$1260),"")</f>
        <v>7.9428121729417536E-4</v>
      </c>
    </row>
    <row r="957" spans="1:9" ht="18" x14ac:dyDescent="0.2">
      <c r="A957" s="1">
        <v>44790</v>
      </c>
      <c r="B957" s="2">
        <v>9.56</v>
      </c>
      <c r="C957" s="2">
        <v>9.6199999999999992</v>
      </c>
      <c r="D957" s="2">
        <v>9.33</v>
      </c>
      <c r="E957" s="2">
        <v>9.43</v>
      </c>
      <c r="F957" s="2">
        <v>9.43</v>
      </c>
      <c r="G957" s="3">
        <v>33933600</v>
      </c>
      <c r="H957" s="57">
        <f t="shared" si="14"/>
        <v>-3.2345021009077664E-2</v>
      </c>
      <c r="I957" s="76">
        <f>IFERROR(_xlfn.XLOOKUP(A957,' Data ORCL'!$A$2:$A$1260,' Data ORCL'!$H$2:$H$1260),"")</f>
        <v>-3.3053510624885983E-3</v>
      </c>
    </row>
    <row r="958" spans="1:9" ht="18" x14ac:dyDescent="0.2">
      <c r="A958" s="1">
        <v>44789</v>
      </c>
      <c r="B958" s="2">
        <v>9.85</v>
      </c>
      <c r="C958" s="2">
        <v>9.8800000000000008</v>
      </c>
      <c r="D958" s="2">
        <v>9.36</v>
      </c>
      <c r="E958" s="2">
        <v>9.74</v>
      </c>
      <c r="F958" s="2">
        <v>9.74</v>
      </c>
      <c r="G958" s="3">
        <v>40603900</v>
      </c>
      <c r="H958" s="57">
        <f t="shared" si="14"/>
        <v>-1.7303230687452868E-2</v>
      </c>
      <c r="I958" s="76">
        <f>IFERROR(_xlfn.XLOOKUP(A958,' Data ORCL'!$A$2:$A$1260,' Data ORCL'!$H$2:$H$1260),"")</f>
        <v>5.1611310224443296E-3</v>
      </c>
    </row>
    <row r="959" spans="1:9" ht="18" x14ac:dyDescent="0.2">
      <c r="A959" s="1">
        <v>44788</v>
      </c>
      <c r="B959" s="2">
        <v>9.82</v>
      </c>
      <c r="C959" s="2">
        <v>10.1</v>
      </c>
      <c r="D959" s="2">
        <v>9.76</v>
      </c>
      <c r="E959" s="2">
        <v>9.91</v>
      </c>
      <c r="F959" s="2">
        <v>9.91</v>
      </c>
      <c r="G959" s="3">
        <v>33263400</v>
      </c>
      <c r="H959" s="57">
        <f t="shared" si="14"/>
        <v>0</v>
      </c>
      <c r="I959" s="76">
        <f>IFERROR(_xlfn.XLOOKUP(A959,' Data ORCL'!$A$2:$A$1260,' Data ORCL'!$H$2:$H$1260),"")</f>
        <v>-5.3057435917703102E-4</v>
      </c>
    </row>
    <row r="960" spans="1:9" ht="18" x14ac:dyDescent="0.2">
      <c r="A960" s="1">
        <v>44785</v>
      </c>
      <c r="B960" s="2">
        <v>9.5500000000000007</v>
      </c>
      <c r="C960" s="2">
        <v>9.9700000000000006</v>
      </c>
      <c r="D960" s="2">
        <v>9.42</v>
      </c>
      <c r="E960" s="2">
        <v>9.91</v>
      </c>
      <c r="F960" s="2">
        <v>9.91</v>
      </c>
      <c r="G960" s="3">
        <v>30638200</v>
      </c>
      <c r="H960" s="57">
        <f t="shared" si="14"/>
        <v>5.0709259753625023E-2</v>
      </c>
      <c r="I960" s="76">
        <f>IFERROR(_xlfn.XLOOKUP(A960,' Data ORCL'!$A$2:$A$1260,' Data ORCL'!$H$2:$H$1260),"")</f>
        <v>2.5382414167124112E-2</v>
      </c>
    </row>
    <row r="961" spans="1:9" ht="18" x14ac:dyDescent="0.2">
      <c r="A961" s="1">
        <v>44784</v>
      </c>
      <c r="B961" s="2">
        <v>9.76</v>
      </c>
      <c r="C961" s="2">
        <v>10.050000000000001</v>
      </c>
      <c r="D961" s="2">
        <v>9.4</v>
      </c>
      <c r="E961" s="2">
        <v>9.42</v>
      </c>
      <c r="F961" s="2">
        <v>9.42</v>
      </c>
      <c r="G961" s="3">
        <v>44790900</v>
      </c>
      <c r="H961" s="57">
        <f t="shared" si="14"/>
        <v>-1.788580030707514E-2</v>
      </c>
      <c r="I961" s="76">
        <f>IFERROR(_xlfn.XLOOKUP(A961,' Data ORCL'!$A$2:$A$1260,' Data ORCL'!$H$2:$H$1260),"")</f>
        <v>-4.8846772836075728E-3</v>
      </c>
    </row>
    <row r="962" spans="1:9" ht="18" x14ac:dyDescent="0.2">
      <c r="A962" s="1">
        <v>44783</v>
      </c>
      <c r="B962" s="2">
        <v>9.51</v>
      </c>
      <c r="C962" s="2">
        <v>9.66</v>
      </c>
      <c r="D962" s="2">
        <v>9.32</v>
      </c>
      <c r="E962" s="2">
        <v>9.59</v>
      </c>
      <c r="F962" s="2">
        <v>9.59</v>
      </c>
      <c r="G962" s="3">
        <v>46054900</v>
      </c>
      <c r="H962" s="57">
        <f t="shared" si="14"/>
        <v>3.6097337371013095E-2</v>
      </c>
      <c r="I962" s="76">
        <f>IFERROR(_xlfn.XLOOKUP(A962,' Data ORCL'!$A$2:$A$1260,' Data ORCL'!$H$2:$H$1260),"")</f>
        <v>1.0066742609803966E-2</v>
      </c>
    </row>
    <row r="963" spans="1:9" ht="18" x14ac:dyDescent="0.2">
      <c r="A963" s="1">
        <v>44782</v>
      </c>
      <c r="B963" s="2">
        <v>9.5399999999999991</v>
      </c>
      <c r="C963" s="2">
        <v>9.57</v>
      </c>
      <c r="D963" s="2">
        <v>9.01</v>
      </c>
      <c r="E963" s="2">
        <v>9.25</v>
      </c>
      <c r="F963" s="2">
        <v>9.25</v>
      </c>
      <c r="G963" s="3">
        <v>58788900</v>
      </c>
      <c r="H963" s="57">
        <f t="shared" ref="H963:H1026" si="15">LN(F963/F964)</f>
        <v>-5.9797570842040668E-2</v>
      </c>
      <c r="I963" s="76">
        <f>IFERROR(_xlfn.XLOOKUP(A963,' Data ORCL'!$A$2:$A$1260,' Data ORCL'!$H$2:$H$1260),"")</f>
        <v>3.8356211408174107E-3</v>
      </c>
    </row>
    <row r="964" spans="1:9" ht="18" x14ac:dyDescent="0.2">
      <c r="A964" s="1">
        <v>44781</v>
      </c>
      <c r="B964" s="2">
        <v>9.77</v>
      </c>
      <c r="C964" s="2">
        <v>10.4</v>
      </c>
      <c r="D964" s="2">
        <v>9.7100000000000009</v>
      </c>
      <c r="E964" s="2">
        <v>9.82</v>
      </c>
      <c r="F964" s="2">
        <v>9.82</v>
      </c>
      <c r="G964" s="3">
        <v>125272600</v>
      </c>
      <c r="H964" s="57">
        <f t="shared" si="15"/>
        <v>-0.15356860763387412</v>
      </c>
      <c r="I964" s="76">
        <f>IFERROR(_xlfn.XLOOKUP(A964,' Data ORCL'!$A$2:$A$1260,' Data ORCL'!$H$2:$H$1260),"")</f>
        <v>-1.1463007614873219E-2</v>
      </c>
    </row>
    <row r="965" spans="1:9" ht="18" x14ac:dyDescent="0.2">
      <c r="A965" s="1">
        <v>44778</v>
      </c>
      <c r="B965" s="2">
        <v>11.01</v>
      </c>
      <c r="C965" s="2">
        <v>11.62</v>
      </c>
      <c r="D965" s="2">
        <v>10.85</v>
      </c>
      <c r="E965" s="2">
        <v>11.45</v>
      </c>
      <c r="F965" s="2">
        <v>11.45</v>
      </c>
      <c r="G965" s="3">
        <v>50264800</v>
      </c>
      <c r="H965" s="57">
        <f t="shared" si="15"/>
        <v>1.1418657225211641E-2</v>
      </c>
      <c r="I965" s="76">
        <f>IFERROR(_xlfn.XLOOKUP(A965,' Data ORCL'!$A$2:$A$1260,' Data ORCL'!$H$2:$H$1260),"")</f>
        <v>-5.4259361070744551E-4</v>
      </c>
    </row>
    <row r="966" spans="1:9" ht="18" x14ac:dyDescent="0.2">
      <c r="A966" s="1">
        <v>44777</v>
      </c>
      <c r="B966" s="2">
        <v>11.19</v>
      </c>
      <c r="C966" s="2">
        <v>11.41</v>
      </c>
      <c r="D966" s="2">
        <v>11.03</v>
      </c>
      <c r="E966" s="2">
        <v>11.32</v>
      </c>
      <c r="F966" s="2">
        <v>11.32</v>
      </c>
      <c r="G966" s="3">
        <v>32093400</v>
      </c>
      <c r="H966" s="57">
        <f t="shared" si="15"/>
        <v>1.0657294473988199E-2</v>
      </c>
      <c r="I966" s="76">
        <f>IFERROR(_xlfn.XLOOKUP(A966,' Data ORCL'!$A$2:$A$1260,' Data ORCL'!$H$2:$H$1260),"")</f>
        <v>2.7126000437589662E-4</v>
      </c>
    </row>
    <row r="967" spans="1:9" ht="18" x14ac:dyDescent="0.2">
      <c r="A967" s="1">
        <v>44776</v>
      </c>
      <c r="B967" s="2">
        <v>11.08</v>
      </c>
      <c r="C967" s="2">
        <v>11.34</v>
      </c>
      <c r="D967" s="2">
        <v>11.04</v>
      </c>
      <c r="E967" s="2">
        <v>11.2</v>
      </c>
      <c r="F967" s="2">
        <v>11.2</v>
      </c>
      <c r="G967" s="3">
        <v>35796500</v>
      </c>
      <c r="H967" s="57">
        <f t="shared" si="15"/>
        <v>2.5317807984289786E-2</v>
      </c>
      <c r="I967" s="76">
        <f>IFERROR(_xlfn.XLOOKUP(A967,' Data ORCL'!$A$2:$A$1260,' Data ORCL'!$H$2:$H$1260),"")</f>
        <v>1.3382693242779587E-2</v>
      </c>
    </row>
    <row r="968" spans="1:9" ht="18" x14ac:dyDescent="0.2">
      <c r="A968" s="1">
        <v>44775</v>
      </c>
      <c r="B968" s="2">
        <v>10.32</v>
      </c>
      <c r="C968" s="2">
        <v>11.23</v>
      </c>
      <c r="D968" s="2">
        <v>10.26</v>
      </c>
      <c r="E968" s="2">
        <v>10.92</v>
      </c>
      <c r="F968" s="2">
        <v>10.92</v>
      </c>
      <c r="G968" s="3">
        <v>40958800</v>
      </c>
      <c r="H968" s="57">
        <f t="shared" si="15"/>
        <v>4.2081945434313414E-2</v>
      </c>
      <c r="I968" s="76">
        <f>IFERROR(_xlfn.XLOOKUP(A968,' Data ORCL'!$A$2:$A$1260,' Data ORCL'!$H$2:$H$1260),"")</f>
        <v>-1.4196252609686721E-2</v>
      </c>
    </row>
    <row r="969" spans="1:9" ht="18" x14ac:dyDescent="0.2">
      <c r="A969" s="1">
        <v>44774</v>
      </c>
      <c r="B969" s="2">
        <v>10.25</v>
      </c>
      <c r="C969" s="2">
        <v>10.7</v>
      </c>
      <c r="D969" s="2">
        <v>10.119999999999999</v>
      </c>
      <c r="E969" s="2">
        <v>10.47</v>
      </c>
      <c r="F969" s="2">
        <v>10.47</v>
      </c>
      <c r="G969" s="3">
        <v>31694700</v>
      </c>
      <c r="H969" s="57">
        <f t="shared" si="15"/>
        <v>1.1527505171067414E-2</v>
      </c>
      <c r="I969" s="76">
        <f>IFERROR(_xlfn.XLOOKUP(A969,' Data ORCL'!$A$2:$A$1260,' Data ORCL'!$H$2:$H$1260),"")</f>
        <v>-5.1372290890700891E-3</v>
      </c>
    </row>
    <row r="970" spans="1:9" ht="18" x14ac:dyDescent="0.2">
      <c r="A970" s="1">
        <v>44771</v>
      </c>
      <c r="B970" s="2">
        <v>10.01</v>
      </c>
      <c r="C970" s="2">
        <v>10.35</v>
      </c>
      <c r="D970" s="2">
        <v>9.92</v>
      </c>
      <c r="E970" s="2">
        <v>10.35</v>
      </c>
      <c r="F970" s="2">
        <v>10.35</v>
      </c>
      <c r="G970" s="3">
        <v>31106600</v>
      </c>
      <c r="H970" s="57">
        <f t="shared" si="15"/>
        <v>2.1485201450785935E-2</v>
      </c>
      <c r="I970" s="76">
        <f>IFERROR(_xlfn.XLOOKUP(A970,' Data ORCL'!$A$2:$A$1260,' Data ORCL'!$H$2:$H$1260),"")</f>
        <v>1.0300985637129638E-2</v>
      </c>
    </row>
    <row r="971" spans="1:9" ht="18" x14ac:dyDescent="0.2">
      <c r="A971" s="1">
        <v>44770</v>
      </c>
      <c r="B971" s="2">
        <v>10.029999999999999</v>
      </c>
      <c r="C971" s="2">
        <v>10.199999999999999</v>
      </c>
      <c r="D971" s="2">
        <v>9.74</v>
      </c>
      <c r="E971" s="2">
        <v>10.130000000000001</v>
      </c>
      <c r="F971" s="2">
        <v>10.130000000000001</v>
      </c>
      <c r="G971" s="3">
        <v>27172900</v>
      </c>
      <c r="H971" s="57">
        <f t="shared" si="15"/>
        <v>1.091822260387345E-2</v>
      </c>
      <c r="I971" s="76">
        <f>IFERROR(_xlfn.XLOOKUP(A971,' Data ORCL'!$A$2:$A$1260,' Data ORCL'!$H$2:$H$1260),"")</f>
        <v>1.5238128608264111E-2</v>
      </c>
    </row>
    <row r="972" spans="1:9" ht="18" x14ac:dyDescent="0.2">
      <c r="A972" s="1">
        <v>44769</v>
      </c>
      <c r="B972" s="2">
        <v>9.67</v>
      </c>
      <c r="C972" s="2">
        <v>10.029999999999999</v>
      </c>
      <c r="D972" s="2">
        <v>9.5</v>
      </c>
      <c r="E972" s="2">
        <v>10.02</v>
      </c>
      <c r="F972" s="2">
        <v>10.02</v>
      </c>
      <c r="G972" s="3">
        <v>29810900</v>
      </c>
      <c r="H972" s="57">
        <f t="shared" si="15"/>
        <v>6.3873406380760361E-2</v>
      </c>
      <c r="I972" s="76">
        <f>IFERROR(_xlfn.XLOOKUP(A972,' Data ORCL'!$A$2:$A$1260,' Data ORCL'!$H$2:$H$1260),"")</f>
        <v>2.4647655792118053E-2</v>
      </c>
    </row>
    <row r="973" spans="1:9" ht="18" x14ac:dyDescent="0.2">
      <c r="A973" s="1">
        <v>44768</v>
      </c>
      <c r="B973" s="2">
        <v>9.66</v>
      </c>
      <c r="C973" s="2">
        <v>9.66</v>
      </c>
      <c r="D973" s="2">
        <v>9.3800000000000008</v>
      </c>
      <c r="E973" s="2">
        <v>9.4</v>
      </c>
      <c r="F973" s="2">
        <v>9.4</v>
      </c>
      <c r="G973" s="3">
        <v>21997800</v>
      </c>
      <c r="H973" s="57">
        <f t="shared" si="15"/>
        <v>-2.9352212012527336E-2</v>
      </c>
      <c r="I973" s="76">
        <f>IFERROR(_xlfn.XLOOKUP(A973,' Data ORCL'!$A$2:$A$1260,' Data ORCL'!$H$2:$H$1260),"")</f>
        <v>-1.1138641774851717E-2</v>
      </c>
    </row>
    <row r="974" spans="1:9" ht="18" x14ac:dyDescent="0.2">
      <c r="A974" s="1">
        <v>44767</v>
      </c>
      <c r="B974" s="2">
        <v>9.83</v>
      </c>
      <c r="C974" s="2">
        <v>9.85</v>
      </c>
      <c r="D974" s="2">
        <v>9.52</v>
      </c>
      <c r="E974" s="2">
        <v>9.68</v>
      </c>
      <c r="F974" s="2">
        <v>9.68</v>
      </c>
      <c r="G974" s="3">
        <v>21485000</v>
      </c>
      <c r="H974" s="57">
        <f t="shared" si="15"/>
        <v>-1.6393809775676383E-2</v>
      </c>
      <c r="I974" s="76">
        <f>IFERROR(_xlfn.XLOOKUP(A974,' Data ORCL'!$A$2:$A$1260,' Data ORCL'!$H$2:$H$1260),"")</f>
        <v>-5.6069527681441909E-4</v>
      </c>
    </row>
    <row r="975" spans="1:9" ht="18" x14ac:dyDescent="0.2">
      <c r="A975" s="1">
        <v>44764</v>
      </c>
      <c r="B975" s="2">
        <v>10.35</v>
      </c>
      <c r="C975" s="2">
        <v>10.57</v>
      </c>
      <c r="D975" s="2">
        <v>9.73</v>
      </c>
      <c r="E975" s="2">
        <v>9.84</v>
      </c>
      <c r="F975" s="2">
        <v>9.84</v>
      </c>
      <c r="G975" s="3">
        <v>38915500</v>
      </c>
      <c r="H975" s="57">
        <f t="shared" si="15"/>
        <v>-6.3966711344043747E-2</v>
      </c>
      <c r="I975" s="76">
        <f>IFERROR(_xlfn.XLOOKUP(A975,' Data ORCL'!$A$2:$A$1260,' Data ORCL'!$H$2:$H$1260),"")</f>
        <v>4.7759607568120454E-3</v>
      </c>
    </row>
    <row r="976" spans="1:9" ht="18" x14ac:dyDescent="0.2">
      <c r="A976" s="1">
        <v>44763</v>
      </c>
      <c r="B976" s="2">
        <v>10.37</v>
      </c>
      <c r="C976" s="2">
        <v>10.76</v>
      </c>
      <c r="D976" s="2">
        <v>10.220000000000001</v>
      </c>
      <c r="E976" s="2">
        <v>10.49</v>
      </c>
      <c r="F976" s="2">
        <v>10.49</v>
      </c>
      <c r="G976" s="3">
        <v>51691200</v>
      </c>
      <c r="H976" s="57">
        <f t="shared" si="15"/>
        <v>3.6897389375825866E-2</v>
      </c>
      <c r="I976" s="76">
        <f>IFERROR(_xlfn.XLOOKUP(A976,' Data ORCL'!$A$2:$A$1260,' Data ORCL'!$H$2:$H$1260),"")</f>
        <v>2.6538866699852184E-2</v>
      </c>
    </row>
    <row r="977" spans="1:9" ht="18" x14ac:dyDescent="0.2">
      <c r="A977" s="1">
        <v>44762</v>
      </c>
      <c r="B977" s="2">
        <v>9.44</v>
      </c>
      <c r="C977" s="2">
        <v>10.199999999999999</v>
      </c>
      <c r="D977" s="2">
        <v>9.44</v>
      </c>
      <c r="E977" s="2">
        <v>10.11</v>
      </c>
      <c r="F977" s="2">
        <v>10.11</v>
      </c>
      <c r="G977" s="3">
        <v>40845200</v>
      </c>
      <c r="H977" s="57">
        <f t="shared" si="15"/>
        <v>7.9218780791628751E-2</v>
      </c>
      <c r="I977" s="76">
        <f>IFERROR(_xlfn.XLOOKUP(A977,' Data ORCL'!$A$2:$A$1260,' Data ORCL'!$H$2:$H$1260),"")</f>
        <v>4.7829644048168491E-3</v>
      </c>
    </row>
    <row r="978" spans="1:9" ht="18" x14ac:dyDescent="0.2">
      <c r="A978" s="1">
        <v>44761</v>
      </c>
      <c r="B978" s="2">
        <v>9.15</v>
      </c>
      <c r="C978" s="2">
        <v>9.3699999999999992</v>
      </c>
      <c r="D978" s="2">
        <v>8.89</v>
      </c>
      <c r="E978" s="2">
        <v>9.34</v>
      </c>
      <c r="F978" s="2">
        <v>9.34</v>
      </c>
      <c r="G978" s="3">
        <v>29033800</v>
      </c>
      <c r="H978" s="57">
        <f t="shared" si="15"/>
        <v>3.375388481185717E-2</v>
      </c>
      <c r="I978" s="76">
        <f>IFERROR(_xlfn.XLOOKUP(A978,' Data ORCL'!$A$2:$A$1260,' Data ORCL'!$H$2:$H$1260),"")</f>
        <v>2.8590217279956216E-2</v>
      </c>
    </row>
    <row r="979" spans="1:9" ht="18" x14ac:dyDescent="0.2">
      <c r="A979" s="1">
        <v>44760</v>
      </c>
      <c r="B979" s="2">
        <v>9.25</v>
      </c>
      <c r="C979" s="2">
        <v>9.4499999999999993</v>
      </c>
      <c r="D979" s="2">
        <v>9.01</v>
      </c>
      <c r="E979" s="2">
        <v>9.0299999999999994</v>
      </c>
      <c r="F979" s="2">
        <v>9.0299999999999994</v>
      </c>
      <c r="G979" s="3">
        <v>32428400</v>
      </c>
      <c r="H979" s="57">
        <f t="shared" si="15"/>
        <v>-1.1068069751911064E-3</v>
      </c>
      <c r="I979" s="76">
        <f>IFERROR(_xlfn.XLOOKUP(A979,' Data ORCL'!$A$2:$A$1260,' Data ORCL'!$H$2:$H$1260),"")</f>
        <v>-7.5955387879447769E-3</v>
      </c>
    </row>
    <row r="980" spans="1:9" ht="18" x14ac:dyDescent="0.2">
      <c r="A980" s="1">
        <v>44757</v>
      </c>
      <c r="B980" s="2">
        <v>9.01</v>
      </c>
      <c r="C980" s="2">
        <v>9.1199999999999992</v>
      </c>
      <c r="D980" s="2">
        <v>8.65</v>
      </c>
      <c r="E980" s="2">
        <v>9.0399999999999991</v>
      </c>
      <c r="F980" s="2">
        <v>9.0399999999999991</v>
      </c>
      <c r="G980" s="3">
        <v>34918100</v>
      </c>
      <c r="H980" s="57">
        <f t="shared" si="15"/>
        <v>1.5607897665990749E-2</v>
      </c>
      <c r="I980" s="76">
        <f>IFERROR(_xlfn.XLOOKUP(A980,' Data ORCL'!$A$2:$A$1260,' Data ORCL'!$H$2:$H$1260),"")</f>
        <v>1.8417829894293233E-2</v>
      </c>
    </row>
    <row r="981" spans="1:9" ht="18" x14ac:dyDescent="0.2">
      <c r="A981" s="1">
        <v>44756</v>
      </c>
      <c r="B981" s="2">
        <v>9.23</v>
      </c>
      <c r="C981" s="2">
        <v>9.2799999999999994</v>
      </c>
      <c r="D981" s="2">
        <v>8.85</v>
      </c>
      <c r="E981" s="2">
        <v>8.9</v>
      </c>
      <c r="F981" s="2">
        <v>8.9</v>
      </c>
      <c r="G981" s="3">
        <v>26702100</v>
      </c>
      <c r="H981" s="57">
        <f t="shared" si="15"/>
        <v>-4.181027006001492E-2</v>
      </c>
      <c r="I981" s="76">
        <f>IFERROR(_xlfn.XLOOKUP(A981,' Data ORCL'!$A$2:$A$1260,' Data ORCL'!$H$2:$H$1260),"")</f>
        <v>-8.2775700265232122E-3</v>
      </c>
    </row>
    <row r="982" spans="1:9" ht="18" x14ac:dyDescent="0.2">
      <c r="A982" s="1">
        <v>44755</v>
      </c>
      <c r="B982" s="2">
        <v>9.2200000000000006</v>
      </c>
      <c r="C982" s="2">
        <v>9.5500000000000007</v>
      </c>
      <c r="D982" s="2">
        <v>9.0500000000000007</v>
      </c>
      <c r="E982" s="2">
        <v>9.2799999999999994</v>
      </c>
      <c r="F982" s="2">
        <v>9.2799999999999994</v>
      </c>
      <c r="G982" s="3">
        <v>32461300</v>
      </c>
      <c r="H982" s="57">
        <f t="shared" si="15"/>
        <v>-2.2377065823727355E-2</v>
      </c>
      <c r="I982" s="76">
        <f>IFERROR(_xlfn.XLOOKUP(A982,' Data ORCL'!$A$2:$A$1260,' Data ORCL'!$H$2:$H$1260),"")</f>
        <v>-5.3811789045168186E-3</v>
      </c>
    </row>
    <row r="983" spans="1:9" ht="18" x14ac:dyDescent="0.2">
      <c r="A983" s="1">
        <v>44754</v>
      </c>
      <c r="B983" s="2">
        <v>9.66</v>
      </c>
      <c r="C983" s="2">
        <v>9.9600000000000009</v>
      </c>
      <c r="D983" s="2">
        <v>9.27</v>
      </c>
      <c r="E983" s="2">
        <v>9.49</v>
      </c>
      <c r="F983" s="2">
        <v>9.49</v>
      </c>
      <c r="G983" s="3">
        <v>42765800</v>
      </c>
      <c r="H983" s="57">
        <f t="shared" si="15"/>
        <v>-7.3491144414734536E-3</v>
      </c>
      <c r="I983" s="76" t="str">
        <f>IFERROR(_xlfn.XLOOKUP(A983,' Data ORCL'!$A$2:$A$1260,' Data ORCL'!$H$2:$H$1260),"")</f>
        <v/>
      </c>
    </row>
    <row r="984" spans="1:9" ht="18" x14ac:dyDescent="0.2">
      <c r="A984" s="1">
        <v>44753</v>
      </c>
      <c r="B984" s="2">
        <v>9.98</v>
      </c>
      <c r="C984" s="2">
        <v>9.99</v>
      </c>
      <c r="D984" s="2">
        <v>9.5299999999999994</v>
      </c>
      <c r="E984" s="2">
        <v>9.56</v>
      </c>
      <c r="F984" s="2">
        <v>9.56</v>
      </c>
      <c r="G984" s="3">
        <v>34015100</v>
      </c>
      <c r="H984" s="57">
        <f t="shared" si="15"/>
        <v>-6.185448299715858E-2</v>
      </c>
      <c r="I984" s="76" t="str">
        <f>IFERROR(_xlfn.XLOOKUP(A984,' Data ORCL'!$A$2:$A$1260,' Data ORCL'!$H$2:$H$1260),"")</f>
        <v/>
      </c>
    </row>
    <row r="985" spans="1:9" ht="18" x14ac:dyDescent="0.2">
      <c r="A985" s="1">
        <v>44750</v>
      </c>
      <c r="B985" s="2">
        <v>9.92</v>
      </c>
      <c r="C985" s="2">
        <v>10.38</v>
      </c>
      <c r="D985" s="2">
        <v>9.83</v>
      </c>
      <c r="E985" s="2">
        <v>10.17</v>
      </c>
      <c r="F985" s="2">
        <v>10.17</v>
      </c>
      <c r="G985" s="3">
        <v>36737100</v>
      </c>
      <c r="H985" s="57">
        <f t="shared" si="15"/>
        <v>-9.8280106190808884E-4</v>
      </c>
      <c r="I985" s="76">
        <f>IFERROR(_xlfn.XLOOKUP(A985,' Data ORCL'!$A$2:$A$1260,' Data ORCL'!$H$2:$H$1260),"")</f>
        <v>5.8694058911710285E-4</v>
      </c>
    </row>
    <row r="986" spans="1:9" ht="18" x14ac:dyDescent="0.2">
      <c r="A986" s="1">
        <v>44749</v>
      </c>
      <c r="B986" s="2">
        <v>9.76</v>
      </c>
      <c r="C986" s="2">
        <v>10.28</v>
      </c>
      <c r="D986" s="2">
        <v>9.75</v>
      </c>
      <c r="E986" s="2">
        <v>10.18</v>
      </c>
      <c r="F986" s="2">
        <v>10.18</v>
      </c>
      <c r="G986" s="3">
        <v>35672500</v>
      </c>
      <c r="H986" s="57">
        <f t="shared" si="15"/>
        <v>3.8042625445850256E-2</v>
      </c>
      <c r="I986" s="76">
        <f>IFERROR(_xlfn.XLOOKUP(A986,' Data ORCL'!$A$2:$A$1260,' Data ORCL'!$H$2:$H$1260),"")</f>
        <v>2.3512134270297974E-3</v>
      </c>
    </row>
    <row r="987" spans="1:9" ht="18" x14ac:dyDescent="0.2">
      <c r="A987" s="1">
        <v>44748</v>
      </c>
      <c r="B987" s="2">
        <v>10.01</v>
      </c>
      <c r="C987" s="2">
        <v>10.31</v>
      </c>
      <c r="D987" s="2">
        <v>9.74</v>
      </c>
      <c r="E987" s="2">
        <v>9.8000000000000007</v>
      </c>
      <c r="F987" s="2">
        <v>9.8000000000000007</v>
      </c>
      <c r="G987" s="3">
        <v>54604300</v>
      </c>
      <c r="H987" s="57">
        <f t="shared" si="15"/>
        <v>-2.7178321053944667E-2</v>
      </c>
      <c r="I987" s="76">
        <f>IFERROR(_xlfn.XLOOKUP(A987,' Data ORCL'!$A$2:$A$1260,' Data ORCL'!$H$2:$H$1260),"")</f>
        <v>-4.5504665676930102E-3</v>
      </c>
    </row>
    <row r="988" spans="1:9" ht="18" x14ac:dyDescent="0.2">
      <c r="A988" s="1">
        <v>44747</v>
      </c>
      <c r="B988" s="2">
        <v>9.14</v>
      </c>
      <c r="C988" s="2">
        <v>10.1</v>
      </c>
      <c r="D988" s="2">
        <v>9</v>
      </c>
      <c r="E988" s="2">
        <v>10.07</v>
      </c>
      <c r="F988" s="2">
        <v>10.07</v>
      </c>
      <c r="G988" s="3">
        <v>55854800</v>
      </c>
      <c r="H988" s="57">
        <f t="shared" si="15"/>
        <v>8.2777327152707289E-2</v>
      </c>
      <c r="I988" s="76">
        <f>IFERROR(_xlfn.XLOOKUP(A988,' Data ORCL'!$A$2:$A$1260,' Data ORCL'!$H$2:$H$1260),"")</f>
        <v>1.5646075629280221E-2</v>
      </c>
    </row>
    <row r="989" spans="1:9" ht="18" x14ac:dyDescent="0.2">
      <c r="A989" s="1">
        <v>44743</v>
      </c>
      <c r="B989" s="2">
        <v>9.11</v>
      </c>
      <c r="C989" s="2">
        <v>9.43</v>
      </c>
      <c r="D989" s="2">
        <v>9.0299999999999994</v>
      </c>
      <c r="E989" s="2">
        <v>9.27</v>
      </c>
      <c r="F989" s="2">
        <v>9.27</v>
      </c>
      <c r="G989" s="3">
        <v>33504400</v>
      </c>
      <c r="H989" s="57">
        <f t="shared" si="15"/>
        <v>2.1811115450718538E-2</v>
      </c>
      <c r="I989" s="76">
        <f>IFERROR(_xlfn.XLOOKUP(A989,' Data ORCL'!$A$2:$A$1260,' Data ORCL'!$H$2:$H$1260),"")</f>
        <v>1.4233516196824204E-2</v>
      </c>
    </row>
    <row r="990" spans="1:9" ht="18" x14ac:dyDescent="0.2">
      <c r="A990" s="1">
        <v>44742</v>
      </c>
      <c r="B990" s="2">
        <v>9.02</v>
      </c>
      <c r="C990" s="2">
        <v>9.19</v>
      </c>
      <c r="D990" s="2">
        <v>8.7200000000000006</v>
      </c>
      <c r="E990" s="2">
        <v>9.07</v>
      </c>
      <c r="F990" s="2">
        <v>9.07</v>
      </c>
      <c r="G990" s="3">
        <v>33636400</v>
      </c>
      <c r="H990" s="57">
        <f t="shared" si="15"/>
        <v>-1.7486784387715556E-2</v>
      </c>
      <c r="I990" s="76">
        <f>IFERROR(_xlfn.XLOOKUP(A990,' Data ORCL'!$A$2:$A$1260,' Data ORCL'!$H$2:$H$1260),"")</f>
        <v>9.3997053513302439E-3</v>
      </c>
    </row>
    <row r="991" spans="1:9" ht="18" x14ac:dyDescent="0.2">
      <c r="A991" s="1">
        <v>44741</v>
      </c>
      <c r="B991" s="2">
        <v>9.35</v>
      </c>
      <c r="C991" s="2">
        <v>9.42</v>
      </c>
      <c r="D991" s="2">
        <v>9.07</v>
      </c>
      <c r="E991" s="2">
        <v>9.23</v>
      </c>
      <c r="F991" s="2">
        <v>9.23</v>
      </c>
      <c r="G991" s="3">
        <v>40408700</v>
      </c>
      <c r="H991" s="57">
        <f t="shared" si="15"/>
        <v>-8.6300427742149275E-3</v>
      </c>
      <c r="I991" s="76">
        <f>IFERROR(_xlfn.XLOOKUP(A991,' Data ORCL'!$A$2:$A$1260,' Data ORCL'!$H$2:$H$1260),"")</f>
        <v>9.1813957902910984E-3</v>
      </c>
    </row>
    <row r="992" spans="1:9" ht="18" x14ac:dyDescent="0.2">
      <c r="A992" s="1">
        <v>44740</v>
      </c>
      <c r="B992" s="2">
        <v>9.57</v>
      </c>
      <c r="C992" s="2">
        <v>9.8800000000000008</v>
      </c>
      <c r="D992" s="2">
        <v>9.19</v>
      </c>
      <c r="E992" s="2">
        <v>9.31</v>
      </c>
      <c r="F992" s="2">
        <v>9.31</v>
      </c>
      <c r="G992" s="3">
        <v>45589000</v>
      </c>
      <c r="H992" s="57">
        <f t="shared" si="15"/>
        <v>-3.2755173388639335E-2</v>
      </c>
      <c r="I992" s="76">
        <f>IFERROR(_xlfn.XLOOKUP(A992,' Data ORCL'!$A$2:$A$1260,' Data ORCL'!$H$2:$H$1260),"")</f>
        <v>-2.6397163779030487E-2</v>
      </c>
    </row>
    <row r="993" spans="1:9" ht="18" x14ac:dyDescent="0.2">
      <c r="A993" s="1">
        <v>44739</v>
      </c>
      <c r="B993" s="2">
        <v>10.15</v>
      </c>
      <c r="C993" s="2">
        <v>10.16</v>
      </c>
      <c r="D993" s="2">
        <v>9.51</v>
      </c>
      <c r="E993" s="2">
        <v>9.6199999999999992</v>
      </c>
      <c r="F993" s="2">
        <v>9.6199999999999992</v>
      </c>
      <c r="G993" s="3">
        <v>44768000</v>
      </c>
      <c r="H993" s="57">
        <f t="shared" si="15"/>
        <v>-5.7562582557018391E-2</v>
      </c>
      <c r="I993" s="76">
        <f>IFERROR(_xlfn.XLOOKUP(A993,' Data ORCL'!$A$2:$A$1260,' Data ORCL'!$H$2:$H$1260),"")</f>
        <v>-4.0343723005378139E-3</v>
      </c>
    </row>
    <row r="994" spans="1:9" ht="18" x14ac:dyDescent="0.2">
      <c r="A994" s="1">
        <v>44736</v>
      </c>
      <c r="B994" s="2">
        <v>9.5299999999999994</v>
      </c>
      <c r="C994" s="2">
        <v>10.199999999999999</v>
      </c>
      <c r="D994" s="2">
        <v>9.48</v>
      </c>
      <c r="E994" s="2">
        <v>10.19</v>
      </c>
      <c r="F994" s="2">
        <v>10.19</v>
      </c>
      <c r="G994" s="3">
        <v>67826000</v>
      </c>
      <c r="H994" s="57">
        <f t="shared" si="15"/>
        <v>7.4334464170846423E-2</v>
      </c>
      <c r="I994" s="76">
        <f>IFERROR(_xlfn.XLOOKUP(A994,' Data ORCL'!$A$2:$A$1260,' Data ORCL'!$H$2:$H$1260),"")</f>
        <v>4.4363649976436909E-2</v>
      </c>
    </row>
    <row r="995" spans="1:9" ht="18" x14ac:dyDescent="0.2">
      <c r="A995" s="1">
        <v>44735</v>
      </c>
      <c r="B995" s="2">
        <v>9.02</v>
      </c>
      <c r="C995" s="2">
        <v>9.5</v>
      </c>
      <c r="D995" s="2">
        <v>8.84</v>
      </c>
      <c r="E995" s="2">
        <v>9.4600000000000009</v>
      </c>
      <c r="F995" s="2">
        <v>9.4600000000000009</v>
      </c>
      <c r="G995" s="3">
        <v>44618000</v>
      </c>
      <c r="H995" s="57">
        <f t="shared" si="15"/>
        <v>4.8737311443540487E-2</v>
      </c>
      <c r="I995" s="76">
        <f>IFERROR(_xlfn.XLOOKUP(A995,' Data ORCL'!$A$2:$A$1260,' Data ORCL'!$H$2:$H$1260),"")</f>
        <v>1.6344855465497393E-2</v>
      </c>
    </row>
    <row r="996" spans="1:9" ht="18" x14ac:dyDescent="0.2">
      <c r="A996" s="1">
        <v>44734</v>
      </c>
      <c r="B996" s="2">
        <v>8.52</v>
      </c>
      <c r="C996" s="2">
        <v>9.2799999999999994</v>
      </c>
      <c r="D996" s="2">
        <v>8.4499999999999993</v>
      </c>
      <c r="E996" s="2">
        <v>9.01</v>
      </c>
      <c r="F996" s="2">
        <v>9.01</v>
      </c>
      <c r="G996" s="3">
        <v>43430600</v>
      </c>
      <c r="H996" s="57">
        <f t="shared" si="15"/>
        <v>3.3863280755834904E-2</v>
      </c>
      <c r="I996" s="76">
        <f>IFERROR(_xlfn.XLOOKUP(A996,' Data ORCL'!$A$2:$A$1260,' Data ORCL'!$H$2:$H$1260),"")</f>
        <v>-1.712397509976735E-2</v>
      </c>
    </row>
    <row r="997" spans="1:9" ht="18" x14ac:dyDescent="0.2">
      <c r="A997" s="1">
        <v>44733</v>
      </c>
      <c r="B997" s="2">
        <v>8.59</v>
      </c>
      <c r="C997" s="2">
        <v>9.0500000000000007</v>
      </c>
      <c r="D997" s="2">
        <v>8.56</v>
      </c>
      <c r="E997" s="2">
        <v>8.7100000000000009</v>
      </c>
      <c r="F997" s="2">
        <v>8.7100000000000009</v>
      </c>
      <c r="G997" s="3">
        <v>48887600</v>
      </c>
      <c r="H997" s="57">
        <f t="shared" si="15"/>
        <v>5.5471446943031126E-2</v>
      </c>
      <c r="I997" s="76">
        <f>IFERROR(_xlfn.XLOOKUP(A997,' Data ORCL'!$A$2:$A$1260,' Data ORCL'!$H$2:$H$1260),"")</f>
        <v>-4.6718057378565309E-4</v>
      </c>
    </row>
    <row r="998" spans="1:9" ht="18" x14ac:dyDescent="0.2">
      <c r="A998" s="1">
        <v>44729</v>
      </c>
      <c r="B998" s="2">
        <v>7.7</v>
      </c>
      <c r="C998" s="2">
        <v>8.33</v>
      </c>
      <c r="D998" s="2">
        <v>7.69</v>
      </c>
      <c r="E998" s="2">
        <v>8.24</v>
      </c>
      <c r="F998" s="2">
        <v>8.24</v>
      </c>
      <c r="G998" s="3">
        <v>45518000</v>
      </c>
      <c r="H998" s="57">
        <f t="shared" si="15"/>
        <v>7.1683728542215525E-2</v>
      </c>
      <c r="I998" s="76">
        <f>IFERROR(_xlfn.XLOOKUP(A998,' Data ORCL'!$A$2:$A$1260,' Data ORCL'!$H$2:$H$1260),"")</f>
        <v>-1.4528849074587877E-2</v>
      </c>
    </row>
    <row r="999" spans="1:9" ht="18" x14ac:dyDescent="0.2">
      <c r="A999" s="1">
        <v>44728</v>
      </c>
      <c r="B999" s="2">
        <v>7.84</v>
      </c>
      <c r="C999" s="2">
        <v>7.99</v>
      </c>
      <c r="D999" s="2">
        <v>7.58</v>
      </c>
      <c r="E999" s="2">
        <v>7.67</v>
      </c>
      <c r="F999" s="2">
        <v>7.67</v>
      </c>
      <c r="G999" s="3">
        <v>36793500</v>
      </c>
      <c r="H999" s="57">
        <f t="shared" si="15"/>
        <v>-5.7013538794421725E-2</v>
      </c>
      <c r="I999" s="76">
        <f>IFERROR(_xlfn.XLOOKUP(A999,' Data ORCL'!$A$2:$A$1260,' Data ORCL'!$H$2:$H$1260),"")</f>
        <v>-1.4320781001197736E-2</v>
      </c>
    </row>
    <row r="1000" spans="1:9" ht="18" x14ac:dyDescent="0.2">
      <c r="A1000" s="1">
        <v>44727</v>
      </c>
      <c r="B1000" s="2">
        <v>7.92</v>
      </c>
      <c r="C1000" s="2">
        <v>8.3000000000000007</v>
      </c>
      <c r="D1000" s="2">
        <v>7.82</v>
      </c>
      <c r="E1000" s="2">
        <v>8.1199999999999992</v>
      </c>
      <c r="F1000" s="2">
        <v>8.1199999999999992</v>
      </c>
      <c r="G1000" s="3">
        <v>38235300</v>
      </c>
      <c r="H1000" s="57">
        <f t="shared" si="15"/>
        <v>3.7645599616366758E-2</v>
      </c>
      <c r="I1000" s="76">
        <f>IFERROR(_xlfn.XLOOKUP(A1000,' Data ORCL'!$A$2:$A$1260,' Data ORCL'!$H$2:$H$1260),"")</f>
        <v>-1.4565915609521321E-2</v>
      </c>
    </row>
    <row r="1001" spans="1:9" ht="18" x14ac:dyDescent="0.2">
      <c r="A1001" s="1">
        <v>44726</v>
      </c>
      <c r="B1001" s="2">
        <v>7.74</v>
      </c>
      <c r="C1001" s="2">
        <v>7.98</v>
      </c>
      <c r="D1001" s="2">
        <v>7.59</v>
      </c>
      <c r="E1001" s="2">
        <v>7.82</v>
      </c>
      <c r="F1001" s="2">
        <v>7.82</v>
      </c>
      <c r="G1001" s="3">
        <v>30564100</v>
      </c>
      <c r="H1001" s="57">
        <f t="shared" si="15"/>
        <v>2.3286951378790693E-2</v>
      </c>
      <c r="I1001" s="76">
        <f>IFERROR(_xlfn.XLOOKUP(A1001,' Data ORCL'!$A$2:$A$1260,' Data ORCL'!$H$2:$H$1260),"")</f>
        <v>9.9118854734350309E-2</v>
      </c>
    </row>
    <row r="1002" spans="1:9" ht="18" x14ac:dyDescent="0.2">
      <c r="A1002" s="1">
        <v>44725</v>
      </c>
      <c r="B1002" s="2">
        <v>7.99</v>
      </c>
      <c r="C1002" s="2">
        <v>8</v>
      </c>
      <c r="D1002" s="2">
        <v>7.5</v>
      </c>
      <c r="E1002" s="2">
        <v>7.64</v>
      </c>
      <c r="F1002" s="2">
        <v>7.64</v>
      </c>
      <c r="G1002" s="3">
        <v>40943000</v>
      </c>
      <c r="H1002" s="57">
        <f t="shared" si="15"/>
        <v>-7.8026984354457582E-2</v>
      </c>
      <c r="I1002" s="76">
        <f>IFERROR(_xlfn.XLOOKUP(A1002,' Data ORCL'!$A$2:$A$1260,' Data ORCL'!$H$2:$H$1260),"")</f>
        <v>-4.7103459315469692E-2</v>
      </c>
    </row>
    <row r="1003" spans="1:9" ht="18" x14ac:dyDescent="0.2">
      <c r="A1003" s="1">
        <v>44722</v>
      </c>
      <c r="B1003" s="2">
        <v>8.48</v>
      </c>
      <c r="C1003" s="2">
        <v>8.58</v>
      </c>
      <c r="D1003" s="2">
        <v>8.14</v>
      </c>
      <c r="E1003" s="2">
        <v>8.26</v>
      </c>
      <c r="F1003" s="2">
        <v>8.26</v>
      </c>
      <c r="G1003" s="3">
        <v>30225800</v>
      </c>
      <c r="H1003" s="57">
        <f t="shared" si="15"/>
        <v>-4.9596941139372061E-2</v>
      </c>
      <c r="I1003" s="76">
        <f>IFERROR(_xlfn.XLOOKUP(A1003,' Data ORCL'!$A$2:$A$1260,' Data ORCL'!$H$2:$H$1260),"")</f>
        <v>-3.0619370537319036E-2</v>
      </c>
    </row>
    <row r="1004" spans="1:9" ht="18" x14ac:dyDescent="0.2">
      <c r="A1004" s="1">
        <v>44721</v>
      </c>
      <c r="B1004" s="2">
        <v>9.1300000000000008</v>
      </c>
      <c r="C1004" s="2">
        <v>9.16</v>
      </c>
      <c r="D1004" s="2">
        <v>8.67</v>
      </c>
      <c r="E1004" s="2">
        <v>8.68</v>
      </c>
      <c r="F1004" s="2">
        <v>8.68</v>
      </c>
      <c r="G1004" s="3">
        <v>30527400</v>
      </c>
      <c r="H1004" s="57">
        <f t="shared" si="15"/>
        <v>-5.6005675960140243E-2</v>
      </c>
      <c r="I1004" s="76">
        <f>IFERROR(_xlfn.XLOOKUP(A1004,' Data ORCL'!$A$2:$A$1260,' Data ORCL'!$H$2:$H$1260),"")</f>
        <v>-3.0743967424107392E-2</v>
      </c>
    </row>
    <row r="1005" spans="1:9" ht="18" x14ac:dyDescent="0.2">
      <c r="A1005" s="1">
        <v>44720</v>
      </c>
      <c r="B1005" s="2">
        <v>9.18</v>
      </c>
      <c r="C1005" s="2">
        <v>9.42</v>
      </c>
      <c r="D1005" s="2">
        <v>9.09</v>
      </c>
      <c r="E1005" s="2">
        <v>9.18</v>
      </c>
      <c r="F1005" s="2">
        <v>9.18</v>
      </c>
      <c r="G1005" s="3">
        <v>29056300</v>
      </c>
      <c r="H1005" s="57">
        <f t="shared" si="15"/>
        <v>5.4615100255219432E-3</v>
      </c>
      <c r="I1005" s="76">
        <f>IFERROR(_xlfn.XLOOKUP(A1005,' Data ORCL'!$A$2:$A$1260,' Data ORCL'!$H$2:$H$1260),"")</f>
        <v>-1.8147724741756945E-2</v>
      </c>
    </row>
    <row r="1006" spans="1:9" ht="18" x14ac:dyDescent="0.2">
      <c r="A1006" s="1">
        <v>44719</v>
      </c>
      <c r="B1006" s="2">
        <v>8.89</v>
      </c>
      <c r="C1006" s="2">
        <v>9.14</v>
      </c>
      <c r="D1006" s="2">
        <v>8.73</v>
      </c>
      <c r="E1006" s="2">
        <v>9.1300000000000008</v>
      </c>
      <c r="F1006" s="2">
        <v>9.1300000000000008</v>
      </c>
      <c r="G1006" s="3">
        <v>28049400</v>
      </c>
      <c r="H1006" s="57">
        <f t="shared" si="15"/>
        <v>1.656581229276901E-2</v>
      </c>
      <c r="I1006" s="76">
        <f>IFERROR(_xlfn.XLOOKUP(A1006,' Data ORCL'!$A$2:$A$1260,' Data ORCL'!$H$2:$H$1260),"")</f>
        <v>-3.7637566144610945E-3</v>
      </c>
    </row>
    <row r="1007" spans="1:9" ht="18" x14ac:dyDescent="0.2">
      <c r="A1007" s="1">
        <v>44718</v>
      </c>
      <c r="B1007" s="2">
        <v>9.11</v>
      </c>
      <c r="C1007" s="2">
        <v>9.2100000000000009</v>
      </c>
      <c r="D1007" s="2">
        <v>8.7799999999999994</v>
      </c>
      <c r="E1007" s="2">
        <v>8.98</v>
      </c>
      <c r="F1007" s="2">
        <v>8.98</v>
      </c>
      <c r="G1007" s="3">
        <v>35101100</v>
      </c>
      <c r="H1007" s="57">
        <f t="shared" si="15"/>
        <v>4.4642931286855278E-3</v>
      </c>
      <c r="I1007" s="76">
        <f>IFERROR(_xlfn.XLOOKUP(A1007,' Data ORCL'!$A$2:$A$1260,' Data ORCL'!$H$2:$H$1260),"")</f>
        <v>1.6315001358896616E-2</v>
      </c>
    </row>
    <row r="1008" spans="1:9" ht="18" x14ac:dyDescent="0.2">
      <c r="A1008" s="1">
        <v>44715</v>
      </c>
      <c r="B1008" s="2">
        <v>9.0399999999999991</v>
      </c>
      <c r="C1008" s="2">
        <v>9.25</v>
      </c>
      <c r="D1008" s="2">
        <v>8.86</v>
      </c>
      <c r="E1008" s="2">
        <v>8.94</v>
      </c>
      <c r="F1008" s="2">
        <v>8.94</v>
      </c>
      <c r="G1008" s="3">
        <v>36632300</v>
      </c>
      <c r="H1008" s="57">
        <f t="shared" si="15"/>
        <v>-3.9478810973787581E-2</v>
      </c>
      <c r="I1008" s="76">
        <f>IFERROR(_xlfn.XLOOKUP(A1008,' Data ORCL'!$A$2:$A$1260,' Data ORCL'!$H$2:$H$1260),"")</f>
        <v>-1.8768282046728264E-2</v>
      </c>
    </row>
    <row r="1009" spans="1:9" ht="18" x14ac:dyDescent="0.2">
      <c r="A1009" s="1">
        <v>44714</v>
      </c>
      <c r="B1009" s="2">
        <v>8.5399999999999991</v>
      </c>
      <c r="C1009" s="2">
        <v>9.39</v>
      </c>
      <c r="D1009" s="2">
        <v>8.4600000000000009</v>
      </c>
      <c r="E1009" s="2">
        <v>9.3000000000000007</v>
      </c>
      <c r="F1009" s="2">
        <v>9.3000000000000007</v>
      </c>
      <c r="G1009" s="3">
        <v>41347000</v>
      </c>
      <c r="H1009" s="57">
        <f t="shared" si="15"/>
        <v>9.4665226541078271E-2</v>
      </c>
      <c r="I1009" s="76">
        <f>IFERROR(_xlfn.XLOOKUP(A1009,' Data ORCL'!$A$2:$A$1260,' Data ORCL'!$H$2:$H$1260),"")</f>
        <v>2.1415342415903562E-2</v>
      </c>
    </row>
    <row r="1010" spans="1:9" ht="18" x14ac:dyDescent="0.2">
      <c r="A1010" s="1">
        <v>44713</v>
      </c>
      <c r="B1010" s="2">
        <v>8.7200000000000006</v>
      </c>
      <c r="C1010" s="2">
        <v>8.98</v>
      </c>
      <c r="D1010" s="2">
        <v>8.3800000000000008</v>
      </c>
      <c r="E1010" s="2">
        <v>8.4600000000000009</v>
      </c>
      <c r="F1010" s="2">
        <v>8.4600000000000009</v>
      </c>
      <c r="G1010" s="3">
        <v>34438100</v>
      </c>
      <c r="H1010" s="57">
        <f t="shared" si="15"/>
        <v>-2.5672355054126721E-2</v>
      </c>
      <c r="I1010" s="76">
        <f>IFERROR(_xlfn.XLOOKUP(A1010,' Data ORCL'!$A$2:$A$1260,' Data ORCL'!$H$2:$H$1260),"")</f>
        <v>-4.5544778647997226E-3</v>
      </c>
    </row>
    <row r="1011" spans="1:9" ht="18" x14ac:dyDescent="0.2">
      <c r="A1011" s="1">
        <v>44712</v>
      </c>
      <c r="B1011" s="2">
        <v>8.9700000000000006</v>
      </c>
      <c r="C1011" s="2">
        <v>9.1</v>
      </c>
      <c r="D1011" s="2">
        <v>8.56</v>
      </c>
      <c r="E1011" s="2">
        <v>8.68</v>
      </c>
      <c r="F1011" s="2">
        <v>8.68</v>
      </c>
      <c r="G1011" s="3">
        <v>41672300</v>
      </c>
      <c r="H1011" s="57">
        <f t="shared" si="15"/>
        <v>-1.9395930347579301E-2</v>
      </c>
      <c r="I1011" s="76">
        <f>IFERROR(_xlfn.XLOOKUP(A1011,' Data ORCL'!$A$2:$A$1260,' Data ORCL'!$H$2:$H$1260),"")</f>
        <v>-1.1803415724884601E-2</v>
      </c>
    </row>
    <row r="1012" spans="1:9" ht="18" x14ac:dyDescent="0.2">
      <c r="A1012" s="1">
        <v>44708</v>
      </c>
      <c r="B1012" s="2">
        <v>8.5</v>
      </c>
      <c r="C1012" s="2">
        <v>8.85</v>
      </c>
      <c r="D1012" s="2">
        <v>8.43</v>
      </c>
      <c r="E1012" s="2">
        <v>8.85</v>
      </c>
      <c r="F1012" s="2">
        <v>8.85</v>
      </c>
      <c r="G1012" s="3">
        <v>37064000</v>
      </c>
      <c r="H1012" s="57">
        <f t="shared" si="15"/>
        <v>5.6959031923228001E-2</v>
      </c>
      <c r="I1012" s="76">
        <f>IFERROR(_xlfn.XLOOKUP(A1012,' Data ORCL'!$A$2:$A$1260,' Data ORCL'!$H$2:$H$1260),"")</f>
        <v>1.5474761356837468E-2</v>
      </c>
    </row>
    <row r="1013" spans="1:9" ht="18" x14ac:dyDescent="0.2">
      <c r="A1013" s="1">
        <v>44707</v>
      </c>
      <c r="B1013" s="2">
        <v>7.84</v>
      </c>
      <c r="C1013" s="2">
        <v>8.4</v>
      </c>
      <c r="D1013" s="2">
        <v>7.77</v>
      </c>
      <c r="E1013" s="2">
        <v>8.36</v>
      </c>
      <c r="F1013" s="2">
        <v>8.36</v>
      </c>
      <c r="G1013" s="3">
        <v>39738900</v>
      </c>
      <c r="H1013" s="57">
        <f t="shared" si="15"/>
        <v>4.9029427240318606E-2</v>
      </c>
      <c r="I1013" s="76">
        <f>IFERROR(_xlfn.XLOOKUP(A1013,' Data ORCL'!$A$2:$A$1260,' Data ORCL'!$H$2:$H$1260),"")</f>
        <v>2.5781921281542736E-2</v>
      </c>
    </row>
    <row r="1014" spans="1:9" ht="18" x14ac:dyDescent="0.2">
      <c r="A1014" s="1">
        <v>44706</v>
      </c>
      <c r="B1014" s="2">
        <v>7.52</v>
      </c>
      <c r="C1014" s="2">
        <v>8.02</v>
      </c>
      <c r="D1014" s="2">
        <v>7.51</v>
      </c>
      <c r="E1014" s="2">
        <v>7.96</v>
      </c>
      <c r="F1014" s="2">
        <v>7.96</v>
      </c>
      <c r="G1014" s="3">
        <v>35068900</v>
      </c>
      <c r="H1014" s="57">
        <f t="shared" si="15"/>
        <v>5.2881436595358405E-2</v>
      </c>
      <c r="I1014" s="76">
        <f>IFERROR(_xlfn.XLOOKUP(A1014,' Data ORCL'!$A$2:$A$1260,' Data ORCL'!$H$2:$H$1260),"")</f>
        <v>1.1539757574069907E-2</v>
      </c>
    </row>
    <row r="1015" spans="1:9" ht="18" x14ac:dyDescent="0.2">
      <c r="A1015" s="1">
        <v>44705</v>
      </c>
      <c r="B1015" s="2">
        <v>7.98</v>
      </c>
      <c r="C1015" s="2">
        <v>7.99</v>
      </c>
      <c r="D1015" s="2">
        <v>7.37</v>
      </c>
      <c r="E1015" s="2">
        <v>7.55</v>
      </c>
      <c r="F1015" s="2">
        <v>7.55</v>
      </c>
      <c r="G1015" s="3">
        <v>47218700</v>
      </c>
      <c r="H1015" s="57">
        <f t="shared" si="15"/>
        <v>-5.9143197819334546E-2</v>
      </c>
      <c r="I1015" s="76">
        <f>IFERROR(_xlfn.XLOOKUP(A1015,' Data ORCL'!$A$2:$A$1260,' Data ORCL'!$H$2:$H$1260),"")</f>
        <v>-1.4404009174215712E-2</v>
      </c>
    </row>
    <row r="1016" spans="1:9" ht="18" x14ac:dyDescent="0.2">
      <c r="A1016" s="1">
        <v>44704</v>
      </c>
      <c r="B1016" s="2">
        <v>8.01</v>
      </c>
      <c r="C1016" s="2">
        <v>8.17</v>
      </c>
      <c r="D1016" s="2">
        <v>7.8</v>
      </c>
      <c r="E1016" s="2">
        <v>8.01</v>
      </c>
      <c r="F1016" s="2">
        <v>8.01</v>
      </c>
      <c r="G1016" s="3">
        <v>27755200</v>
      </c>
      <c r="H1016" s="57">
        <f t="shared" si="15"/>
        <v>-8.7011114527361655E-3</v>
      </c>
      <c r="I1016" s="76">
        <f>IFERROR(_xlfn.XLOOKUP(A1016,' Data ORCL'!$A$2:$A$1260,' Data ORCL'!$H$2:$H$1260),"")</f>
        <v>2.0224212462626529E-2</v>
      </c>
    </row>
    <row r="1017" spans="1:9" ht="18" x14ac:dyDescent="0.2">
      <c r="A1017" s="1">
        <v>44701</v>
      </c>
      <c r="B1017" s="2">
        <v>8.26</v>
      </c>
      <c r="C1017" s="2">
        <v>8.4</v>
      </c>
      <c r="D1017" s="2">
        <v>7.71</v>
      </c>
      <c r="E1017" s="2">
        <v>8.08</v>
      </c>
      <c r="F1017" s="2">
        <v>8.08</v>
      </c>
      <c r="G1017" s="3">
        <v>40879100</v>
      </c>
      <c r="H1017" s="57">
        <f t="shared" si="15"/>
        <v>-2.8067736334352913E-2</v>
      </c>
      <c r="I1017" s="76">
        <f>IFERROR(_xlfn.XLOOKUP(A1017,' Data ORCL'!$A$2:$A$1260,' Data ORCL'!$H$2:$H$1260),"")</f>
        <v>2.3468323935206988E-2</v>
      </c>
    </row>
    <row r="1018" spans="1:9" ht="18" x14ac:dyDescent="0.2">
      <c r="A1018" s="1">
        <v>44700</v>
      </c>
      <c r="B1018" s="2">
        <v>7.97</v>
      </c>
      <c r="C1018" s="2">
        <v>8.58</v>
      </c>
      <c r="D1018" s="2">
        <v>7.95</v>
      </c>
      <c r="E1018" s="2">
        <v>8.31</v>
      </c>
      <c r="F1018" s="2">
        <v>8.31</v>
      </c>
      <c r="G1018" s="3">
        <v>35780900</v>
      </c>
      <c r="H1018" s="57">
        <f t="shared" si="15"/>
        <v>3.6768847787089061E-2</v>
      </c>
      <c r="I1018" s="76">
        <f>IFERROR(_xlfn.XLOOKUP(A1018,' Data ORCL'!$A$2:$A$1260,' Data ORCL'!$H$2:$H$1260),"")</f>
        <v>-1.8540688463866774E-2</v>
      </c>
    </row>
    <row r="1019" spans="1:9" ht="18" x14ac:dyDescent="0.2">
      <c r="A1019" s="1">
        <v>44699</v>
      </c>
      <c r="B1019" s="2">
        <v>8.2100000000000009</v>
      </c>
      <c r="C1019" s="2">
        <v>8.43</v>
      </c>
      <c r="D1019" s="2">
        <v>7.92</v>
      </c>
      <c r="E1019" s="2">
        <v>8.01</v>
      </c>
      <c r="F1019" s="2">
        <v>8.01</v>
      </c>
      <c r="G1019" s="3">
        <v>29304600</v>
      </c>
      <c r="H1019" s="57">
        <f t="shared" si="15"/>
        <v>-4.2767666016342368E-2</v>
      </c>
      <c r="I1019" s="76">
        <f>IFERROR(_xlfn.XLOOKUP(A1019,' Data ORCL'!$A$2:$A$1260,' Data ORCL'!$H$2:$H$1260),"")</f>
        <v>-5.1154352966573925E-2</v>
      </c>
    </row>
    <row r="1020" spans="1:9" ht="18" x14ac:dyDescent="0.2">
      <c r="A1020" s="1">
        <v>44698</v>
      </c>
      <c r="B1020" s="2">
        <v>8.1</v>
      </c>
      <c r="C1020" s="2">
        <v>8.4600000000000009</v>
      </c>
      <c r="D1020" s="2">
        <v>8.01</v>
      </c>
      <c r="E1020" s="2">
        <v>8.36</v>
      </c>
      <c r="F1020" s="2">
        <v>8.36</v>
      </c>
      <c r="G1020" s="3">
        <v>38620800</v>
      </c>
      <c r="H1020" s="57">
        <f t="shared" si="15"/>
        <v>3.9029343905735293E-2</v>
      </c>
      <c r="I1020" s="76">
        <f>IFERROR(_xlfn.XLOOKUP(A1020,' Data ORCL'!$A$2:$A$1260,' Data ORCL'!$H$2:$H$1260),"")</f>
        <v>3.0679993756933567E-2</v>
      </c>
    </row>
    <row r="1021" spans="1:9" ht="18" x14ac:dyDescent="0.2">
      <c r="A1021" s="1">
        <v>44697</v>
      </c>
      <c r="B1021" s="2">
        <v>8.17</v>
      </c>
      <c r="C1021" s="2">
        <v>8.43</v>
      </c>
      <c r="D1021" s="2">
        <v>8.01</v>
      </c>
      <c r="E1021" s="2">
        <v>8.0399999999999991</v>
      </c>
      <c r="F1021" s="2">
        <v>8.0399999999999991</v>
      </c>
      <c r="G1021" s="3">
        <v>46153200</v>
      </c>
      <c r="H1021" s="57">
        <f t="shared" si="15"/>
        <v>-3.6634133179780502E-2</v>
      </c>
      <c r="I1021" s="76">
        <f>IFERROR(_xlfn.XLOOKUP(A1021,' Data ORCL'!$A$2:$A$1260,' Data ORCL'!$H$2:$H$1260),"")</f>
        <v>-2.0804462100955646E-2</v>
      </c>
    </row>
    <row r="1022" spans="1:9" ht="18" x14ac:dyDescent="0.2">
      <c r="A1022" s="1">
        <v>44694</v>
      </c>
      <c r="B1022" s="2">
        <v>7.52</v>
      </c>
      <c r="C1022" s="2">
        <v>8.35</v>
      </c>
      <c r="D1022" s="2">
        <v>7.52</v>
      </c>
      <c r="E1022" s="2">
        <v>8.34</v>
      </c>
      <c r="F1022" s="2">
        <v>8.34</v>
      </c>
      <c r="G1022" s="3">
        <v>69242700</v>
      </c>
      <c r="H1022" s="57">
        <f t="shared" si="15"/>
        <v>0.12772437374423118</v>
      </c>
      <c r="I1022" s="76">
        <f>IFERROR(_xlfn.XLOOKUP(A1022,' Data ORCL'!$A$2:$A$1260,' Data ORCL'!$H$2:$H$1260),"")</f>
        <v>6.2407334789823972E-3</v>
      </c>
    </row>
    <row r="1023" spans="1:9" ht="18" x14ac:dyDescent="0.2">
      <c r="A1023" s="1">
        <v>44693</v>
      </c>
      <c r="B1023" s="2">
        <v>6.55</v>
      </c>
      <c r="C1023" s="2">
        <v>7.38</v>
      </c>
      <c r="D1023" s="2">
        <v>6.44</v>
      </c>
      <c r="E1023" s="2">
        <v>7.34</v>
      </c>
      <c r="F1023" s="2">
        <v>7.34</v>
      </c>
      <c r="G1023" s="3">
        <v>82147300</v>
      </c>
      <c r="H1023" s="57">
        <f t="shared" si="15"/>
        <v>8.9739891642833872E-2</v>
      </c>
      <c r="I1023" s="76">
        <f>IFERROR(_xlfn.XLOOKUP(A1023,' Data ORCL'!$A$2:$A$1260,' Data ORCL'!$H$2:$H$1260),"")</f>
        <v>-4.164813397771785E-3</v>
      </c>
    </row>
    <row r="1024" spans="1:9" ht="18" x14ac:dyDescent="0.2">
      <c r="A1024" s="1">
        <v>44692</v>
      </c>
      <c r="B1024" s="2">
        <v>7.28</v>
      </c>
      <c r="C1024" s="2">
        <v>7.54</v>
      </c>
      <c r="D1024" s="2">
        <v>6.66</v>
      </c>
      <c r="E1024" s="2">
        <v>6.71</v>
      </c>
      <c r="F1024" s="2">
        <v>6.71</v>
      </c>
      <c r="G1024" s="3">
        <v>72894900</v>
      </c>
      <c r="H1024" s="57">
        <f t="shared" si="15"/>
        <v>-8.2904595036976406E-2</v>
      </c>
      <c r="I1024" s="76">
        <f>IFERROR(_xlfn.XLOOKUP(A1024,' Data ORCL'!$A$2:$A$1260,' Data ORCL'!$H$2:$H$1260),"")</f>
        <v>-2.1003929966729389E-2</v>
      </c>
    </row>
    <row r="1025" spans="1:9" ht="18" x14ac:dyDescent="0.2">
      <c r="A1025" s="1">
        <v>44691</v>
      </c>
      <c r="B1025" s="2">
        <v>7.56</v>
      </c>
      <c r="C1025" s="2">
        <v>7.7</v>
      </c>
      <c r="D1025" s="2">
        <v>6.93</v>
      </c>
      <c r="E1025" s="2">
        <v>7.29</v>
      </c>
      <c r="F1025" s="2">
        <v>7.29</v>
      </c>
      <c r="G1025" s="3">
        <v>86932400</v>
      </c>
      <c r="H1025" s="57">
        <f t="shared" si="15"/>
        <v>-2.3051868195102718E-2</v>
      </c>
      <c r="I1025" s="76">
        <f>IFERROR(_xlfn.XLOOKUP(A1025,' Data ORCL'!$A$2:$A$1260,' Data ORCL'!$H$2:$H$1260),"")</f>
        <v>1.3756985583213954E-2</v>
      </c>
    </row>
    <row r="1026" spans="1:9" ht="18" x14ac:dyDescent="0.2">
      <c r="A1026" s="1">
        <v>44690</v>
      </c>
      <c r="B1026" s="2">
        <v>7.78</v>
      </c>
      <c r="C1026" s="2">
        <v>7.85</v>
      </c>
      <c r="D1026" s="2">
        <v>7.32</v>
      </c>
      <c r="E1026" s="2">
        <v>7.46</v>
      </c>
      <c r="F1026" s="2">
        <v>7.46</v>
      </c>
      <c r="G1026" s="3">
        <v>170871700</v>
      </c>
      <c r="H1026" s="57">
        <f t="shared" si="15"/>
        <v>-0.23962890205126103</v>
      </c>
      <c r="I1026" s="76">
        <f>IFERROR(_xlfn.XLOOKUP(A1026,' Data ORCL'!$A$2:$A$1260,' Data ORCL'!$H$2:$H$1260),"")</f>
        <v>-1.3175421158564517E-2</v>
      </c>
    </row>
    <row r="1027" spans="1:9" ht="18" x14ac:dyDescent="0.2">
      <c r="A1027" s="1">
        <v>44687</v>
      </c>
      <c r="B1027" s="2">
        <v>10</v>
      </c>
      <c r="C1027" s="2">
        <v>10.050000000000001</v>
      </c>
      <c r="D1027" s="2">
        <v>9.42</v>
      </c>
      <c r="E1027" s="2">
        <v>9.48</v>
      </c>
      <c r="F1027" s="2">
        <v>9.48</v>
      </c>
      <c r="G1027" s="3">
        <v>69691300</v>
      </c>
      <c r="H1027" s="57">
        <f t="shared" ref="H1027:H1090" si="16">LN(F1027/F1028)</f>
        <v>-6.5329347592388898E-2</v>
      </c>
      <c r="I1027" s="76">
        <f>IFERROR(_xlfn.XLOOKUP(A1027,' Data ORCL'!$A$2:$A$1260,' Data ORCL'!$H$2:$H$1260),"")</f>
        <v>-4.2086993406524496E-3</v>
      </c>
    </row>
    <row r="1028" spans="1:9" ht="18" x14ac:dyDescent="0.2">
      <c r="A1028" s="1">
        <v>44686</v>
      </c>
      <c r="B1028" s="2">
        <v>10.8</v>
      </c>
      <c r="C1028" s="2">
        <v>10.8</v>
      </c>
      <c r="D1028" s="2">
        <v>9.98</v>
      </c>
      <c r="E1028" s="2">
        <v>10.119999999999999</v>
      </c>
      <c r="F1028" s="2">
        <v>10.119999999999999</v>
      </c>
      <c r="G1028" s="3">
        <v>40523600</v>
      </c>
      <c r="H1028" s="57">
        <f t="shared" si="16"/>
        <v>-8.1561772222065218E-2</v>
      </c>
      <c r="I1028" s="76">
        <f>IFERROR(_xlfn.XLOOKUP(A1028,' Data ORCL'!$A$2:$A$1260,' Data ORCL'!$H$2:$H$1260),"")</f>
        <v>-3.2626300075444412E-2</v>
      </c>
    </row>
    <row r="1029" spans="1:9" ht="18" x14ac:dyDescent="0.2">
      <c r="A1029" s="1">
        <v>44685</v>
      </c>
      <c r="B1029" s="2">
        <v>10.53</v>
      </c>
      <c r="C1029" s="2">
        <v>11.01</v>
      </c>
      <c r="D1029" s="2">
        <v>10.08</v>
      </c>
      <c r="E1029" s="2">
        <v>10.98</v>
      </c>
      <c r="F1029" s="2">
        <v>10.98</v>
      </c>
      <c r="G1029" s="3">
        <v>43239900</v>
      </c>
      <c r="H1029" s="57">
        <f t="shared" si="16"/>
        <v>3.9949576159308942E-2</v>
      </c>
      <c r="I1029" s="76">
        <f>IFERROR(_xlfn.XLOOKUP(A1029,' Data ORCL'!$A$2:$A$1260,' Data ORCL'!$H$2:$H$1260),"")</f>
        <v>2.5842698973608903E-2</v>
      </c>
    </row>
    <row r="1030" spans="1:9" ht="18" x14ac:dyDescent="0.2">
      <c r="A1030" s="1">
        <v>44684</v>
      </c>
      <c r="B1030" s="2">
        <v>10.69</v>
      </c>
      <c r="C1030" s="2">
        <v>10.98</v>
      </c>
      <c r="D1030" s="2">
        <v>10.44</v>
      </c>
      <c r="E1030" s="2">
        <v>10.55</v>
      </c>
      <c r="F1030" s="2">
        <v>10.55</v>
      </c>
      <c r="G1030" s="3">
        <v>31372700</v>
      </c>
      <c r="H1030" s="57">
        <f t="shared" si="16"/>
        <v>-1.7849229158643024E-2</v>
      </c>
      <c r="I1030" s="76">
        <f>IFERROR(_xlfn.XLOOKUP(A1030,' Data ORCL'!$A$2:$A$1260,' Data ORCL'!$H$2:$H$1260),"")</f>
        <v>-9.5913697851935931E-3</v>
      </c>
    </row>
    <row r="1031" spans="1:9" ht="18" x14ac:dyDescent="0.2">
      <c r="A1031" s="1">
        <v>44683</v>
      </c>
      <c r="B1031" s="2">
        <v>10.38</v>
      </c>
      <c r="C1031" s="2">
        <v>10.76</v>
      </c>
      <c r="D1031" s="2">
        <v>10.18</v>
      </c>
      <c r="E1031" s="2">
        <v>10.74</v>
      </c>
      <c r="F1031" s="2">
        <v>10.74</v>
      </c>
      <c r="G1031" s="3">
        <v>41193800</v>
      </c>
      <c r="H1031" s="57">
        <f t="shared" si="16"/>
        <v>3.2169282933391538E-2</v>
      </c>
      <c r="I1031" s="76">
        <f>IFERROR(_xlfn.XLOOKUP(A1031,' Data ORCL'!$A$2:$A$1260,' Data ORCL'!$H$2:$H$1260),"")</f>
        <v>8.1539683590372454E-3</v>
      </c>
    </row>
    <row r="1032" spans="1:9" ht="18" x14ac:dyDescent="0.2">
      <c r="A1032" s="1">
        <v>44680</v>
      </c>
      <c r="B1032" s="2">
        <v>10.9</v>
      </c>
      <c r="C1032" s="2">
        <v>11.23</v>
      </c>
      <c r="D1032" s="2">
        <v>10.36</v>
      </c>
      <c r="E1032" s="2">
        <v>10.4</v>
      </c>
      <c r="F1032" s="2">
        <v>10.4</v>
      </c>
      <c r="G1032" s="3">
        <v>30937500</v>
      </c>
      <c r="H1032" s="57">
        <f t="shared" si="16"/>
        <v>-5.1533650115182787E-2</v>
      </c>
      <c r="I1032" s="76">
        <f>IFERROR(_xlfn.XLOOKUP(A1032,' Data ORCL'!$A$2:$A$1260,' Data ORCL'!$H$2:$H$1260),"")</f>
        <v>-3.6665133466018796E-2</v>
      </c>
    </row>
    <row r="1033" spans="1:9" ht="18" x14ac:dyDescent="0.2">
      <c r="A1033" s="1">
        <v>44679</v>
      </c>
      <c r="B1033" s="2">
        <v>10.69</v>
      </c>
      <c r="C1033" s="2">
        <v>11.05</v>
      </c>
      <c r="D1033" s="2">
        <v>10.37</v>
      </c>
      <c r="E1033" s="2">
        <v>10.95</v>
      </c>
      <c r="F1033" s="2">
        <v>10.95</v>
      </c>
      <c r="G1033" s="3">
        <v>40074500</v>
      </c>
      <c r="H1033" s="57">
        <f t="shared" si="16"/>
        <v>3.6266177984394354E-2</v>
      </c>
      <c r="I1033" s="76">
        <f>IFERROR(_xlfn.XLOOKUP(A1033,' Data ORCL'!$A$2:$A$1260,' Data ORCL'!$H$2:$H$1260),"")</f>
        <v>1.8305548533406317E-2</v>
      </c>
    </row>
    <row r="1034" spans="1:9" ht="18" x14ac:dyDescent="0.2">
      <c r="A1034" s="1">
        <v>44678</v>
      </c>
      <c r="B1034" s="2">
        <v>11.01</v>
      </c>
      <c r="C1034" s="2">
        <v>11.19</v>
      </c>
      <c r="D1034" s="2">
        <v>10.53</v>
      </c>
      <c r="E1034" s="2">
        <v>10.56</v>
      </c>
      <c r="F1034" s="2">
        <v>10.56</v>
      </c>
      <c r="G1034" s="3">
        <v>54508500</v>
      </c>
      <c r="H1034" s="57">
        <f t="shared" si="16"/>
        <v>-5.1672010544320808E-2</v>
      </c>
      <c r="I1034" s="76">
        <f>IFERROR(_xlfn.XLOOKUP(A1034,' Data ORCL'!$A$2:$A$1260,' Data ORCL'!$H$2:$H$1260),"")</f>
        <v>3.3903126131422643E-3</v>
      </c>
    </row>
    <row r="1035" spans="1:9" ht="18" x14ac:dyDescent="0.2">
      <c r="A1035" s="1">
        <v>44677</v>
      </c>
      <c r="B1035" s="2">
        <v>11.94</v>
      </c>
      <c r="C1035" s="2">
        <v>12.05</v>
      </c>
      <c r="D1035" s="2">
        <v>11.1</v>
      </c>
      <c r="E1035" s="2">
        <v>11.12</v>
      </c>
      <c r="F1035" s="2">
        <v>11.12</v>
      </c>
      <c r="G1035" s="3">
        <v>38666500</v>
      </c>
      <c r="H1035" s="57">
        <f t="shared" si="16"/>
        <v>-8.528626874256455E-2</v>
      </c>
      <c r="I1035" s="76">
        <f>IFERROR(_xlfn.XLOOKUP(A1035,' Data ORCL'!$A$2:$A$1260,' Data ORCL'!$H$2:$H$1260),"")</f>
        <v>-3.2712221524727733E-2</v>
      </c>
    </row>
    <row r="1036" spans="1:9" ht="18" x14ac:dyDescent="0.2">
      <c r="A1036" s="1">
        <v>44676</v>
      </c>
      <c r="B1036" s="2">
        <v>11.83</v>
      </c>
      <c r="C1036" s="2">
        <v>12.16</v>
      </c>
      <c r="D1036" s="2">
        <v>11.68</v>
      </c>
      <c r="E1036" s="2">
        <v>12.11</v>
      </c>
      <c r="F1036" s="2">
        <v>12.11</v>
      </c>
      <c r="G1036" s="3">
        <v>31727600</v>
      </c>
      <c r="H1036" s="57">
        <f t="shared" si="16"/>
        <v>1.2463809042515143E-2</v>
      </c>
      <c r="I1036" s="76">
        <f>IFERROR(_xlfn.XLOOKUP(A1036,' Data ORCL'!$A$2:$A$1260,' Data ORCL'!$H$2:$H$1260),"")</f>
        <v>1.0047569215284801E-2</v>
      </c>
    </row>
    <row r="1037" spans="1:9" ht="18" x14ac:dyDescent="0.2">
      <c r="A1037" s="1">
        <v>44673</v>
      </c>
      <c r="B1037" s="2">
        <v>12.33</v>
      </c>
      <c r="C1037" s="2">
        <v>12.73</v>
      </c>
      <c r="D1037" s="2">
        <v>11.86</v>
      </c>
      <c r="E1037" s="2">
        <v>11.96</v>
      </c>
      <c r="F1037" s="2">
        <v>11.96</v>
      </c>
      <c r="G1037" s="3">
        <v>30386100</v>
      </c>
      <c r="H1037" s="57">
        <f t="shared" si="16"/>
        <v>-3.0467568653767138E-2</v>
      </c>
      <c r="I1037" s="76">
        <f>IFERROR(_xlfn.XLOOKUP(A1037,' Data ORCL'!$A$2:$A$1260,' Data ORCL'!$H$2:$H$1260),"")</f>
        <v>-4.1988833211404619E-2</v>
      </c>
    </row>
    <row r="1038" spans="1:9" ht="18" x14ac:dyDescent="0.2">
      <c r="A1038" s="1">
        <v>44672</v>
      </c>
      <c r="B1038" s="2">
        <v>13.02</v>
      </c>
      <c r="C1038" s="2">
        <v>13.33</v>
      </c>
      <c r="D1038" s="2">
        <v>12.23</v>
      </c>
      <c r="E1038" s="2">
        <v>12.33</v>
      </c>
      <c r="F1038" s="2">
        <v>12.33</v>
      </c>
      <c r="G1038" s="3">
        <v>32009000</v>
      </c>
      <c r="H1038" s="57">
        <f t="shared" si="16"/>
        <v>-3.6628298414498328E-2</v>
      </c>
      <c r="I1038" s="76">
        <f>IFERROR(_xlfn.XLOOKUP(A1038,' Data ORCL'!$A$2:$A$1260,' Data ORCL'!$H$2:$H$1260),"")</f>
        <v>-1.016175025949928E-2</v>
      </c>
    </row>
    <row r="1039" spans="1:9" ht="18" x14ac:dyDescent="0.2">
      <c r="A1039" s="1">
        <v>44671</v>
      </c>
      <c r="B1039" s="2">
        <v>13.08</v>
      </c>
      <c r="C1039" s="2">
        <v>13.17</v>
      </c>
      <c r="D1039" s="2">
        <v>12.74</v>
      </c>
      <c r="E1039" s="2">
        <v>12.79</v>
      </c>
      <c r="F1039" s="2">
        <v>12.79</v>
      </c>
      <c r="G1039" s="3">
        <v>31528600</v>
      </c>
      <c r="H1039" s="57">
        <f t="shared" si="16"/>
        <v>-9.3385892677998756E-3</v>
      </c>
      <c r="I1039" s="76">
        <f>IFERROR(_xlfn.XLOOKUP(A1039,' Data ORCL'!$A$2:$A$1260,' Data ORCL'!$H$2:$H$1260),"")</f>
        <v>9.2336759469455239E-3</v>
      </c>
    </row>
    <row r="1040" spans="1:9" ht="18" x14ac:dyDescent="0.2">
      <c r="A1040" s="1">
        <v>44670</v>
      </c>
      <c r="B1040" s="2">
        <v>12.08</v>
      </c>
      <c r="C1040" s="2">
        <v>13.02</v>
      </c>
      <c r="D1040" s="2">
        <v>12.07</v>
      </c>
      <c r="E1040" s="2">
        <v>12.91</v>
      </c>
      <c r="F1040" s="2">
        <v>12.91</v>
      </c>
      <c r="G1040" s="3">
        <v>31753900</v>
      </c>
      <c r="H1040" s="57">
        <f t="shared" si="16"/>
        <v>6.0673035071993564E-2</v>
      </c>
      <c r="I1040" s="76">
        <f>IFERROR(_xlfn.XLOOKUP(A1040,' Data ORCL'!$A$2:$A$1260,' Data ORCL'!$H$2:$H$1260),"")</f>
        <v>1.6973344334729815E-2</v>
      </c>
    </row>
    <row r="1041" spans="1:9" ht="18" x14ac:dyDescent="0.2">
      <c r="A1041" s="1">
        <v>44669</v>
      </c>
      <c r="B1041" s="2">
        <v>12.35</v>
      </c>
      <c r="C1041" s="2">
        <v>12.41</v>
      </c>
      <c r="D1041" s="2">
        <v>11.88</v>
      </c>
      <c r="E1041" s="2">
        <v>12.15</v>
      </c>
      <c r="F1041" s="2">
        <v>12.15</v>
      </c>
      <c r="G1041" s="3">
        <v>25395600</v>
      </c>
      <c r="H1041" s="57">
        <f t="shared" si="16"/>
        <v>-2.197890671877523E-2</v>
      </c>
      <c r="I1041" s="76">
        <f>IFERROR(_xlfn.XLOOKUP(A1041,' Data ORCL'!$A$2:$A$1260,' Data ORCL'!$H$2:$H$1260),"")</f>
        <v>-1.5647260066673128E-2</v>
      </c>
    </row>
    <row r="1042" spans="1:9" ht="18" x14ac:dyDescent="0.2">
      <c r="A1042" s="1">
        <v>44665</v>
      </c>
      <c r="B1042" s="2">
        <v>12.92</v>
      </c>
      <c r="C1042" s="2">
        <v>12.92</v>
      </c>
      <c r="D1042" s="2">
        <v>12.41</v>
      </c>
      <c r="E1042" s="2">
        <v>12.42</v>
      </c>
      <c r="F1042" s="2">
        <v>12.42</v>
      </c>
      <c r="G1042" s="3">
        <v>23284100</v>
      </c>
      <c r="H1042" s="57">
        <f t="shared" si="16"/>
        <v>-3.7919234862293726E-2</v>
      </c>
      <c r="I1042" s="76">
        <f>IFERROR(_xlfn.XLOOKUP(A1042,' Data ORCL'!$A$2:$A$1260,' Data ORCL'!$H$2:$H$1260),"")</f>
        <v>-3.7086135221491385E-3</v>
      </c>
    </row>
    <row r="1043" spans="1:9" ht="18" x14ac:dyDescent="0.2">
      <c r="A1043" s="1">
        <v>44664</v>
      </c>
      <c r="B1043" s="2">
        <v>12.35</v>
      </c>
      <c r="C1043" s="2">
        <v>12.94</v>
      </c>
      <c r="D1043" s="2">
        <v>12.23</v>
      </c>
      <c r="E1043" s="2">
        <v>12.9</v>
      </c>
      <c r="F1043" s="2">
        <v>12.9</v>
      </c>
      <c r="G1043" s="3">
        <v>21152900</v>
      </c>
      <c r="H1043" s="57">
        <f t="shared" si="16"/>
        <v>3.4703798008319305E-2</v>
      </c>
      <c r="I1043" s="76">
        <f>IFERROR(_xlfn.XLOOKUP(A1043,' Data ORCL'!$A$2:$A$1260,' Data ORCL'!$H$2:$H$1260),"")</f>
        <v>5.1693401612717179E-3</v>
      </c>
    </row>
    <row r="1044" spans="1:9" ht="18" x14ac:dyDescent="0.2">
      <c r="A1044" s="1">
        <v>44663</v>
      </c>
      <c r="B1044" s="2">
        <v>12.88</v>
      </c>
      <c r="C1044" s="2">
        <v>13.2</v>
      </c>
      <c r="D1044" s="2">
        <v>12.43</v>
      </c>
      <c r="E1044" s="2">
        <v>12.46</v>
      </c>
      <c r="F1044" s="2">
        <v>12.46</v>
      </c>
      <c r="G1044" s="3">
        <v>26226500</v>
      </c>
      <c r="H1044" s="57">
        <f t="shared" si="16"/>
        <v>-1.5923903356723022E-2</v>
      </c>
      <c r="I1044" s="76">
        <f>IFERROR(_xlfn.XLOOKUP(A1044,' Data ORCL'!$A$2:$A$1260,' Data ORCL'!$H$2:$H$1260),"")</f>
        <v>-5.3015366053799006E-3</v>
      </c>
    </row>
    <row r="1045" spans="1:9" ht="18" x14ac:dyDescent="0.2">
      <c r="A1045" s="1">
        <v>44662</v>
      </c>
      <c r="B1045" s="2">
        <v>12.45</v>
      </c>
      <c r="C1045" s="2">
        <v>12.82</v>
      </c>
      <c r="D1045" s="2">
        <v>12.13</v>
      </c>
      <c r="E1045" s="2">
        <v>12.66</v>
      </c>
      <c r="F1045" s="2">
        <v>12.66</v>
      </c>
      <c r="G1045" s="3">
        <v>26095800</v>
      </c>
      <c r="H1045" s="57">
        <f t="shared" si="16"/>
        <v>-3.1545767485154324E-3</v>
      </c>
      <c r="I1045" s="76">
        <f>IFERROR(_xlfn.XLOOKUP(A1045,' Data ORCL'!$A$2:$A$1260,' Data ORCL'!$H$2:$H$1260),"")</f>
        <v>-1.4696498605442077E-2</v>
      </c>
    </row>
    <row r="1046" spans="1:9" ht="18" x14ac:dyDescent="0.2">
      <c r="A1046" s="1">
        <v>44659</v>
      </c>
      <c r="B1046" s="2">
        <v>12.7</v>
      </c>
      <c r="C1046" s="2">
        <v>13.05</v>
      </c>
      <c r="D1046" s="2">
        <v>12.57</v>
      </c>
      <c r="E1046" s="2">
        <v>12.7</v>
      </c>
      <c r="F1046" s="2">
        <v>12.7</v>
      </c>
      <c r="G1046" s="3">
        <v>24962500</v>
      </c>
      <c r="H1046" s="57">
        <f t="shared" si="16"/>
        <v>-1.0963304797269584E-2</v>
      </c>
      <c r="I1046" s="76" t="str">
        <f>IFERROR(_xlfn.XLOOKUP(A1046,' Data ORCL'!$A$2:$A$1260,' Data ORCL'!$H$2:$H$1260),"")</f>
        <v/>
      </c>
    </row>
    <row r="1047" spans="1:9" ht="18" x14ac:dyDescent="0.2">
      <c r="A1047" s="1">
        <v>44658</v>
      </c>
      <c r="B1047" s="2">
        <v>12.95</v>
      </c>
      <c r="C1047" s="2">
        <v>13.34</v>
      </c>
      <c r="D1047" s="2">
        <v>12.48</v>
      </c>
      <c r="E1047" s="2">
        <v>12.84</v>
      </c>
      <c r="F1047" s="2">
        <v>12.84</v>
      </c>
      <c r="G1047" s="3">
        <v>34727400</v>
      </c>
      <c r="H1047" s="57">
        <f t="shared" si="16"/>
        <v>-1.2384059199721666E-2</v>
      </c>
      <c r="I1047" s="76" t="str">
        <f>IFERROR(_xlfn.XLOOKUP(A1047,' Data ORCL'!$A$2:$A$1260,' Data ORCL'!$H$2:$H$1260),"")</f>
        <v/>
      </c>
    </row>
    <row r="1048" spans="1:9" ht="18" x14ac:dyDescent="0.2">
      <c r="A1048" s="1">
        <v>44657</v>
      </c>
      <c r="B1048" s="2">
        <v>13.52</v>
      </c>
      <c r="C1048" s="2">
        <v>13.54</v>
      </c>
      <c r="D1048" s="2">
        <v>12.85</v>
      </c>
      <c r="E1048" s="2">
        <v>13</v>
      </c>
      <c r="F1048" s="2">
        <v>13</v>
      </c>
      <c r="G1048" s="3">
        <v>40647700</v>
      </c>
      <c r="H1048" s="57">
        <f t="shared" si="16"/>
        <v>-6.6219799304715748E-2</v>
      </c>
      <c r="I1048" s="76">
        <f>IFERROR(_xlfn.XLOOKUP(A1048,' Data ORCL'!$A$2:$A$1260,' Data ORCL'!$H$2:$H$1260),"")</f>
        <v>-9.8750401704821092E-3</v>
      </c>
    </row>
    <row r="1049" spans="1:9" ht="18" x14ac:dyDescent="0.2">
      <c r="A1049" s="1">
        <v>44656</v>
      </c>
      <c r="B1049" s="2">
        <v>14.61</v>
      </c>
      <c r="C1049" s="2">
        <v>14.86</v>
      </c>
      <c r="D1049" s="2">
        <v>13.8</v>
      </c>
      <c r="E1049" s="2">
        <v>13.89</v>
      </c>
      <c r="F1049" s="2">
        <v>13.89</v>
      </c>
      <c r="G1049" s="3">
        <v>37677300</v>
      </c>
      <c r="H1049" s="57">
        <f t="shared" si="16"/>
        <v>-5.1905058265780603E-2</v>
      </c>
      <c r="I1049" s="76">
        <f>IFERROR(_xlfn.XLOOKUP(A1049,' Data ORCL'!$A$2:$A$1260,' Data ORCL'!$H$2:$H$1260),"")</f>
        <v>-1.3562537568700829E-2</v>
      </c>
    </row>
    <row r="1050" spans="1:9" ht="18" x14ac:dyDescent="0.2">
      <c r="A1050" s="1">
        <v>44655</v>
      </c>
      <c r="B1050" s="2">
        <v>14.03</v>
      </c>
      <c r="C1050" s="2">
        <v>14.66</v>
      </c>
      <c r="D1050" s="2">
        <v>14.02</v>
      </c>
      <c r="E1050" s="2">
        <v>14.63</v>
      </c>
      <c r="F1050" s="2">
        <v>14.63</v>
      </c>
      <c r="G1050" s="3">
        <v>40066800</v>
      </c>
      <c r="H1050" s="57">
        <f t="shared" si="16"/>
        <v>5.6234069355366248E-2</v>
      </c>
      <c r="I1050" s="76">
        <f>IFERROR(_xlfn.XLOOKUP(A1050,' Data ORCL'!$A$2:$A$1260,' Data ORCL'!$H$2:$H$1260),"")</f>
        <v>2.4727234869181988E-2</v>
      </c>
    </row>
    <row r="1051" spans="1:9" ht="18" x14ac:dyDescent="0.2">
      <c r="A1051" s="1">
        <v>44652</v>
      </c>
      <c r="B1051" s="2">
        <v>13.77</v>
      </c>
      <c r="C1051" s="2">
        <v>14.06</v>
      </c>
      <c r="D1051" s="2">
        <v>13.5</v>
      </c>
      <c r="E1051" s="2">
        <v>13.83</v>
      </c>
      <c r="F1051" s="2">
        <v>13.83</v>
      </c>
      <c r="G1051" s="3">
        <v>23831600</v>
      </c>
      <c r="H1051" s="57">
        <f t="shared" si="16"/>
        <v>7.2569258967872157E-3</v>
      </c>
      <c r="I1051" s="76">
        <f>IFERROR(_xlfn.XLOOKUP(A1051,' Data ORCL'!$A$2:$A$1260,' Data ORCL'!$H$2:$H$1260),"")</f>
        <v>-8.7370464563803363E-3</v>
      </c>
    </row>
    <row r="1052" spans="1:9" ht="18" x14ac:dyDescent="0.2">
      <c r="A1052" s="1">
        <v>44651</v>
      </c>
      <c r="B1052" s="2">
        <v>13.9</v>
      </c>
      <c r="C1052" s="2">
        <v>14.06</v>
      </c>
      <c r="D1052" s="2">
        <v>13.63</v>
      </c>
      <c r="E1052" s="2">
        <v>13.73</v>
      </c>
      <c r="F1052" s="2">
        <v>13.73</v>
      </c>
      <c r="G1052" s="3">
        <v>22840000</v>
      </c>
      <c r="H1052" s="57">
        <f t="shared" si="16"/>
        <v>-1.0865735298778784E-2</v>
      </c>
      <c r="I1052" s="76">
        <f>IFERROR(_xlfn.XLOOKUP(A1052,' Data ORCL'!$A$2:$A$1260,' Data ORCL'!$H$2:$H$1260),"")</f>
        <v>-7.5193115386858024E-3</v>
      </c>
    </row>
    <row r="1053" spans="1:9" ht="18" x14ac:dyDescent="0.2">
      <c r="A1053" s="1">
        <v>44650</v>
      </c>
      <c r="B1053" s="2">
        <v>14.04</v>
      </c>
      <c r="C1053" s="2">
        <v>14.36</v>
      </c>
      <c r="D1053" s="2">
        <v>13.74</v>
      </c>
      <c r="E1053" s="2">
        <v>13.88</v>
      </c>
      <c r="F1053" s="2">
        <v>13.88</v>
      </c>
      <c r="G1053" s="3">
        <v>32164000</v>
      </c>
      <c r="H1053" s="57">
        <f t="shared" si="16"/>
        <v>-2.2793009528556459E-2</v>
      </c>
      <c r="I1053" s="76">
        <f>IFERROR(_xlfn.XLOOKUP(A1053,' Data ORCL'!$A$2:$A$1260,' Data ORCL'!$H$2:$H$1260),"")</f>
        <v>-1.1111225425070722E-2</v>
      </c>
    </row>
    <row r="1054" spans="1:9" ht="18" x14ac:dyDescent="0.2">
      <c r="A1054" s="1">
        <v>44649</v>
      </c>
      <c r="B1054" s="2">
        <v>13.65</v>
      </c>
      <c r="C1054" s="2">
        <v>14.28</v>
      </c>
      <c r="D1054" s="2">
        <v>13.35</v>
      </c>
      <c r="E1054" s="2">
        <v>14.2</v>
      </c>
      <c r="F1054" s="2">
        <v>14.2</v>
      </c>
      <c r="G1054" s="3">
        <v>46433700</v>
      </c>
      <c r="H1054" s="57">
        <f t="shared" si="16"/>
        <v>5.6495833063679203E-2</v>
      </c>
      <c r="I1054" s="76">
        <f>IFERROR(_xlfn.XLOOKUP(A1054,' Data ORCL'!$A$2:$A$1260,' Data ORCL'!$H$2:$H$1260),"")</f>
        <v>8.1952170196679559E-3</v>
      </c>
    </row>
    <row r="1055" spans="1:9" ht="18" x14ac:dyDescent="0.2">
      <c r="A1055" s="1">
        <v>44648</v>
      </c>
      <c r="B1055" s="2">
        <v>13.01</v>
      </c>
      <c r="C1055" s="2">
        <v>13.44</v>
      </c>
      <c r="D1055" s="2">
        <v>12.85</v>
      </c>
      <c r="E1055" s="2">
        <v>13.42</v>
      </c>
      <c r="F1055" s="2">
        <v>13.42</v>
      </c>
      <c r="G1055" s="3">
        <v>27152000</v>
      </c>
      <c r="H1055" s="57">
        <f t="shared" si="16"/>
        <v>3.4107133215183161E-2</v>
      </c>
      <c r="I1055" s="76">
        <f>IFERROR(_xlfn.XLOOKUP(A1055,' Data ORCL'!$A$2:$A$1260,' Data ORCL'!$H$2:$H$1260),"")</f>
        <v>2.2662771340237448E-2</v>
      </c>
    </row>
    <row r="1056" spans="1:9" ht="18" x14ac:dyDescent="0.2">
      <c r="A1056" s="1">
        <v>44645</v>
      </c>
      <c r="B1056" s="2">
        <v>13.36</v>
      </c>
      <c r="C1056" s="2">
        <v>13.4</v>
      </c>
      <c r="D1056" s="2">
        <v>12.71</v>
      </c>
      <c r="E1056" s="2">
        <v>12.97</v>
      </c>
      <c r="F1056" s="2">
        <v>12.97</v>
      </c>
      <c r="G1056" s="3">
        <v>24796900</v>
      </c>
      <c r="H1056" s="57">
        <f t="shared" si="16"/>
        <v>-3.1869161374728665E-2</v>
      </c>
      <c r="I1056" s="76">
        <f>IFERROR(_xlfn.XLOOKUP(A1056,' Data ORCL'!$A$2:$A$1260,' Data ORCL'!$H$2:$H$1260),"")</f>
        <v>-6.196766537511493E-3</v>
      </c>
    </row>
    <row r="1057" spans="1:9" ht="18" x14ac:dyDescent="0.2">
      <c r="A1057" s="1">
        <v>44644</v>
      </c>
      <c r="B1057" s="2">
        <v>13.25</v>
      </c>
      <c r="C1057" s="2">
        <v>13.42</v>
      </c>
      <c r="D1057" s="2">
        <v>12.83</v>
      </c>
      <c r="E1057" s="2">
        <v>13.39</v>
      </c>
      <c r="F1057" s="2">
        <v>13.39</v>
      </c>
      <c r="G1057" s="3">
        <v>29535300</v>
      </c>
      <c r="H1057" s="57">
        <f t="shared" si="16"/>
        <v>1.5807630628720069E-2</v>
      </c>
      <c r="I1057" s="76">
        <f>IFERROR(_xlfn.XLOOKUP(A1057,' Data ORCL'!$A$2:$A$1260,' Data ORCL'!$H$2:$H$1260),"")</f>
        <v>2.2780028331819906E-2</v>
      </c>
    </row>
    <row r="1058" spans="1:9" ht="18" x14ac:dyDescent="0.2">
      <c r="A1058" s="1">
        <v>44643</v>
      </c>
      <c r="B1058" s="2">
        <v>13.16</v>
      </c>
      <c r="C1058" s="2">
        <v>13.55</v>
      </c>
      <c r="D1058" s="2">
        <v>13.02</v>
      </c>
      <c r="E1058" s="2">
        <v>13.18</v>
      </c>
      <c r="F1058" s="2">
        <v>13.18</v>
      </c>
      <c r="G1058" s="3">
        <v>33699400</v>
      </c>
      <c r="H1058" s="57">
        <f t="shared" si="16"/>
        <v>-6.8053192697549265E-3</v>
      </c>
      <c r="I1058" s="76">
        <f>IFERROR(_xlfn.XLOOKUP(A1058,' Data ORCL'!$A$2:$A$1260,' Data ORCL'!$H$2:$H$1260),"")</f>
        <v>-1.7489352076997814E-2</v>
      </c>
    </row>
    <row r="1059" spans="1:9" ht="18" x14ac:dyDescent="0.2">
      <c r="A1059" s="1">
        <v>44642</v>
      </c>
      <c r="B1059" s="2">
        <v>12.52</v>
      </c>
      <c r="C1059" s="2">
        <v>13.48</v>
      </c>
      <c r="D1059" s="2">
        <v>12.52</v>
      </c>
      <c r="E1059" s="2">
        <v>13.27</v>
      </c>
      <c r="F1059" s="2">
        <v>13.27</v>
      </c>
      <c r="G1059" s="3">
        <v>46210700</v>
      </c>
      <c r="H1059" s="57">
        <f t="shared" si="16"/>
        <v>5.2603000287860302E-2</v>
      </c>
      <c r="I1059" s="76">
        <f>IFERROR(_xlfn.XLOOKUP(A1059,' Data ORCL'!$A$2:$A$1260,' Data ORCL'!$H$2:$H$1260),"")</f>
        <v>1.0404567785005103E-2</v>
      </c>
    </row>
    <row r="1060" spans="1:9" ht="18" x14ac:dyDescent="0.2">
      <c r="A1060" s="1">
        <v>44641</v>
      </c>
      <c r="B1060" s="2">
        <v>12.72</v>
      </c>
      <c r="C1060" s="2">
        <v>13.05</v>
      </c>
      <c r="D1060" s="2">
        <v>12.42</v>
      </c>
      <c r="E1060" s="2">
        <v>12.59</v>
      </c>
      <c r="F1060" s="2">
        <v>12.59</v>
      </c>
      <c r="G1060" s="3">
        <v>39410900</v>
      </c>
      <c r="H1060" s="57">
        <f t="shared" si="16"/>
        <v>-1.8103603436268229E-2</v>
      </c>
      <c r="I1060" s="76">
        <f>IFERROR(_xlfn.XLOOKUP(A1060,' Data ORCL'!$A$2:$A$1260,' Data ORCL'!$H$2:$H$1260),"")</f>
        <v>-8.850767135737108E-3</v>
      </c>
    </row>
    <row r="1061" spans="1:9" ht="18" x14ac:dyDescent="0.2">
      <c r="A1061" s="1">
        <v>44638</v>
      </c>
      <c r="B1061" s="2">
        <v>12.28</v>
      </c>
      <c r="C1061" s="2">
        <v>13.02</v>
      </c>
      <c r="D1061" s="2">
        <v>12.22</v>
      </c>
      <c r="E1061" s="2">
        <v>12.82</v>
      </c>
      <c r="F1061" s="2">
        <v>12.82</v>
      </c>
      <c r="G1061" s="3">
        <v>59125500</v>
      </c>
      <c r="H1061" s="57">
        <f t="shared" si="16"/>
        <v>3.9782493387150182E-2</v>
      </c>
      <c r="I1061" s="76">
        <f>IFERROR(_xlfn.XLOOKUP(A1061,' Data ORCL'!$A$2:$A$1260,' Data ORCL'!$H$2:$H$1260),"")</f>
        <v>1.3305701128340838E-2</v>
      </c>
    </row>
    <row r="1062" spans="1:9" ht="18" x14ac:dyDescent="0.2">
      <c r="A1062" s="1">
        <v>44637</v>
      </c>
      <c r="B1062" s="2">
        <v>11.72</v>
      </c>
      <c r="C1062" s="2">
        <v>12.37</v>
      </c>
      <c r="D1062" s="2">
        <v>11.66</v>
      </c>
      <c r="E1062" s="2">
        <v>12.32</v>
      </c>
      <c r="F1062" s="2">
        <v>12.32</v>
      </c>
      <c r="G1062" s="3">
        <v>43948900</v>
      </c>
      <c r="H1062" s="57">
        <f t="shared" si="16"/>
        <v>4.3972243556094172E-2</v>
      </c>
      <c r="I1062" s="76">
        <f>IFERROR(_xlfn.XLOOKUP(A1062,' Data ORCL'!$A$2:$A$1260,' Data ORCL'!$H$2:$H$1260),"")</f>
        <v>7.9103906224224467E-3</v>
      </c>
    </row>
    <row r="1063" spans="1:9" ht="18" x14ac:dyDescent="0.2">
      <c r="A1063" s="1">
        <v>44636</v>
      </c>
      <c r="B1063" s="2">
        <v>10.95</v>
      </c>
      <c r="C1063" s="2">
        <v>11.82</v>
      </c>
      <c r="D1063" s="2">
        <v>10.94</v>
      </c>
      <c r="E1063" s="2">
        <v>11.79</v>
      </c>
      <c r="F1063" s="2">
        <v>11.79</v>
      </c>
      <c r="G1063" s="3">
        <v>62746600</v>
      </c>
      <c r="H1063" s="57">
        <f t="shared" si="16"/>
        <v>9.0487223380982279E-2</v>
      </c>
      <c r="I1063" s="76">
        <f>IFERROR(_xlfn.XLOOKUP(A1063,' Data ORCL'!$A$2:$A$1260,' Data ORCL'!$H$2:$H$1260),"")</f>
        <v>-7.9103906224223201E-3</v>
      </c>
    </row>
    <row r="1064" spans="1:9" ht="18" x14ac:dyDescent="0.2">
      <c r="A1064" s="1">
        <v>44635</v>
      </c>
      <c r="B1064" s="2">
        <v>10.47</v>
      </c>
      <c r="C1064" s="2">
        <v>10.85</v>
      </c>
      <c r="D1064" s="2">
        <v>10.27</v>
      </c>
      <c r="E1064" s="2">
        <v>10.77</v>
      </c>
      <c r="F1064" s="2">
        <v>10.77</v>
      </c>
      <c r="G1064" s="3">
        <v>40451200</v>
      </c>
      <c r="H1064" s="57">
        <f t="shared" si="16"/>
        <v>2.5389234004819378E-2</v>
      </c>
      <c r="I1064" s="76">
        <f>IFERROR(_xlfn.XLOOKUP(A1064,' Data ORCL'!$A$2:$A$1260,' Data ORCL'!$H$2:$H$1260),"")</f>
        <v>4.4714436593883612E-2</v>
      </c>
    </row>
    <row r="1065" spans="1:9" ht="18" x14ac:dyDescent="0.2">
      <c r="A1065" s="1">
        <v>44634</v>
      </c>
      <c r="B1065" s="2">
        <v>11.17</v>
      </c>
      <c r="C1065" s="2">
        <v>11.41</v>
      </c>
      <c r="D1065" s="2">
        <v>10.41</v>
      </c>
      <c r="E1065" s="2">
        <v>10.5</v>
      </c>
      <c r="F1065" s="2">
        <v>10.5</v>
      </c>
      <c r="G1065" s="3">
        <v>49762600</v>
      </c>
      <c r="H1065" s="57">
        <f t="shared" si="16"/>
        <v>-8.1360520295613165E-2</v>
      </c>
      <c r="I1065" s="76">
        <f>IFERROR(_xlfn.XLOOKUP(A1065,' Data ORCL'!$A$2:$A$1260,' Data ORCL'!$H$2:$H$1260),"")</f>
        <v>-9.7028434608435968E-3</v>
      </c>
    </row>
    <row r="1066" spans="1:9" ht="18" x14ac:dyDescent="0.2">
      <c r="A1066" s="1">
        <v>44631</v>
      </c>
      <c r="B1066" s="2">
        <v>11.86</v>
      </c>
      <c r="C1066" s="2">
        <v>12.01</v>
      </c>
      <c r="D1066" s="2">
        <v>11.37</v>
      </c>
      <c r="E1066" s="2">
        <v>11.39</v>
      </c>
      <c r="F1066" s="2">
        <v>11.39</v>
      </c>
      <c r="G1066" s="3">
        <v>37817400</v>
      </c>
      <c r="H1066" s="57">
        <f t="shared" si="16"/>
        <v>-4.1278431162485793E-2</v>
      </c>
      <c r="I1066" s="76">
        <f>IFERROR(_xlfn.XLOOKUP(A1066,' Data ORCL'!$A$2:$A$1260,' Data ORCL'!$H$2:$H$1260),"")</f>
        <v>1.521098187063568E-2</v>
      </c>
    </row>
    <row r="1067" spans="1:9" ht="18" x14ac:dyDescent="0.2">
      <c r="A1067" s="1">
        <v>44630</v>
      </c>
      <c r="B1067" s="2">
        <v>11.38</v>
      </c>
      <c r="C1067" s="2">
        <v>11.97</v>
      </c>
      <c r="D1067" s="2">
        <v>11.32</v>
      </c>
      <c r="E1067" s="2">
        <v>11.87</v>
      </c>
      <c r="F1067" s="2">
        <v>11.87</v>
      </c>
      <c r="G1067" s="3">
        <v>52295400</v>
      </c>
      <c r="H1067" s="57">
        <f t="shared" si="16"/>
        <v>1.8708028609866905E-2</v>
      </c>
      <c r="I1067" s="76">
        <f>IFERROR(_xlfn.XLOOKUP(A1067,' Data ORCL'!$A$2:$A$1260,' Data ORCL'!$H$2:$H$1260),"")</f>
        <v>7.2062396104941714E-3</v>
      </c>
    </row>
    <row r="1068" spans="1:9" ht="18" x14ac:dyDescent="0.2">
      <c r="A1068" s="1">
        <v>44629</v>
      </c>
      <c r="B1068" s="2">
        <v>11.41</v>
      </c>
      <c r="C1068" s="2">
        <v>12.02</v>
      </c>
      <c r="D1068" s="2">
        <v>11.27</v>
      </c>
      <c r="E1068" s="2">
        <v>11.65</v>
      </c>
      <c r="F1068" s="2">
        <v>11.65</v>
      </c>
      <c r="G1068" s="3">
        <v>43591400</v>
      </c>
      <c r="H1068" s="57">
        <f t="shared" si="16"/>
        <v>5.3781139162760498E-2</v>
      </c>
      <c r="I1068" s="76">
        <f>IFERROR(_xlfn.XLOOKUP(A1068,' Data ORCL'!$A$2:$A$1260,' Data ORCL'!$H$2:$H$1260),"")</f>
        <v>3.7120000472821379E-2</v>
      </c>
    </row>
    <row r="1069" spans="1:9" ht="18" x14ac:dyDescent="0.2">
      <c r="A1069" s="1">
        <v>44628</v>
      </c>
      <c r="B1069" s="2">
        <v>10.93</v>
      </c>
      <c r="C1069" s="2">
        <v>11.39</v>
      </c>
      <c r="D1069" s="2">
        <v>10.72</v>
      </c>
      <c r="E1069" s="2">
        <v>11.04</v>
      </c>
      <c r="F1069" s="2">
        <v>11.04</v>
      </c>
      <c r="G1069" s="3">
        <v>49279600</v>
      </c>
      <c r="H1069" s="57">
        <f t="shared" si="16"/>
        <v>-6.3205628025893709E-3</v>
      </c>
      <c r="I1069" s="76">
        <f>IFERROR(_xlfn.XLOOKUP(A1069,' Data ORCL'!$A$2:$A$1260,' Data ORCL'!$H$2:$H$1260),"")</f>
        <v>-1.3476906486106449E-2</v>
      </c>
    </row>
    <row r="1070" spans="1:9" ht="18" x14ac:dyDescent="0.2">
      <c r="A1070" s="1">
        <v>44627</v>
      </c>
      <c r="B1070" s="2">
        <v>11.43</v>
      </c>
      <c r="C1070" s="2">
        <v>11.75</v>
      </c>
      <c r="D1070" s="2">
        <v>11.1</v>
      </c>
      <c r="E1070" s="2">
        <v>11.11</v>
      </c>
      <c r="F1070" s="2">
        <v>11.11</v>
      </c>
      <c r="G1070" s="3">
        <v>63070600</v>
      </c>
      <c r="H1070" s="57">
        <f t="shared" si="16"/>
        <v>1.3593322131669094E-2</v>
      </c>
      <c r="I1070" s="76">
        <f>IFERROR(_xlfn.XLOOKUP(A1070,' Data ORCL'!$A$2:$A$1260,' Data ORCL'!$H$2:$H$1260),"")</f>
        <v>-2.8775934554603456E-2</v>
      </c>
    </row>
    <row r="1071" spans="1:9" ht="18" x14ac:dyDescent="0.2">
      <c r="A1071" s="1">
        <v>44624</v>
      </c>
      <c r="B1071" s="2">
        <v>11.7</v>
      </c>
      <c r="C1071" s="2">
        <v>11.77</v>
      </c>
      <c r="D1071" s="2">
        <v>10.74</v>
      </c>
      <c r="E1071" s="2">
        <v>10.96</v>
      </c>
      <c r="F1071" s="2">
        <v>10.96</v>
      </c>
      <c r="G1071" s="3">
        <v>43502200</v>
      </c>
      <c r="H1071" s="57">
        <f t="shared" si="16"/>
        <v>-3.4084016779736478E-2</v>
      </c>
      <c r="I1071" s="76">
        <f>IFERROR(_xlfn.XLOOKUP(A1071,' Data ORCL'!$A$2:$A$1260,' Data ORCL'!$H$2:$H$1260),"")</f>
        <v>-2.2709594274119154E-2</v>
      </c>
    </row>
    <row r="1072" spans="1:9" ht="18" x14ac:dyDescent="0.2">
      <c r="A1072" s="1">
        <v>44623</v>
      </c>
      <c r="B1072" s="2">
        <v>12.01</v>
      </c>
      <c r="C1072" s="2">
        <v>12.06</v>
      </c>
      <c r="D1072" s="2">
        <v>11.23</v>
      </c>
      <c r="E1072" s="2">
        <v>11.34</v>
      </c>
      <c r="F1072" s="2">
        <v>11.34</v>
      </c>
      <c r="G1072" s="3">
        <v>46172000</v>
      </c>
      <c r="H1072" s="57">
        <f t="shared" si="16"/>
        <v>-6.1557892999433435E-2</v>
      </c>
      <c r="I1072" s="76">
        <f>IFERROR(_xlfn.XLOOKUP(A1072,' Data ORCL'!$A$2:$A$1260,' Data ORCL'!$H$2:$H$1260),"")</f>
        <v>-4.0570694991520854E-4</v>
      </c>
    </row>
    <row r="1073" spans="1:9" ht="18" x14ac:dyDescent="0.2">
      <c r="A1073" s="1">
        <v>44622</v>
      </c>
      <c r="B1073" s="2">
        <v>12.21</v>
      </c>
      <c r="C1073" s="2">
        <v>12.21</v>
      </c>
      <c r="D1073" s="2">
        <v>11.42</v>
      </c>
      <c r="E1073" s="2">
        <v>12.06</v>
      </c>
      <c r="F1073" s="2">
        <v>12.06</v>
      </c>
      <c r="G1073" s="3">
        <v>56698300</v>
      </c>
      <c r="H1073" s="57">
        <f t="shared" si="16"/>
        <v>-9.9010709827115698E-3</v>
      </c>
      <c r="I1073" s="76">
        <f>IFERROR(_xlfn.XLOOKUP(A1073,' Data ORCL'!$A$2:$A$1260,' Data ORCL'!$H$2:$H$1260),"")</f>
        <v>2.9361417720987368E-2</v>
      </c>
    </row>
    <row r="1074" spans="1:9" ht="18" x14ac:dyDescent="0.2">
      <c r="A1074" s="1">
        <v>44621</v>
      </c>
      <c r="B1074" s="2">
        <v>11.99</v>
      </c>
      <c r="C1074" s="2">
        <v>12.52</v>
      </c>
      <c r="D1074" s="2">
        <v>11.71</v>
      </c>
      <c r="E1074" s="2">
        <v>12.18</v>
      </c>
      <c r="F1074" s="2">
        <v>12.18</v>
      </c>
      <c r="G1074" s="3">
        <v>64867200</v>
      </c>
      <c r="H1074" s="57">
        <f t="shared" si="16"/>
        <v>2.7467394700610701E-2</v>
      </c>
      <c r="I1074" s="76">
        <f>IFERROR(_xlfn.XLOOKUP(A1074,' Data ORCL'!$A$2:$A$1260,' Data ORCL'!$H$2:$H$1260),"")</f>
        <v>5.5710307847556479E-4</v>
      </c>
    </row>
    <row r="1075" spans="1:9" ht="18" x14ac:dyDescent="0.2">
      <c r="A1075" s="1">
        <v>44620</v>
      </c>
      <c r="B1075" s="2">
        <v>11.96</v>
      </c>
      <c r="C1075" s="2">
        <v>12.18</v>
      </c>
      <c r="D1075" s="2">
        <v>11.39</v>
      </c>
      <c r="E1075" s="2">
        <v>11.85</v>
      </c>
      <c r="F1075" s="2">
        <v>11.85</v>
      </c>
      <c r="G1075" s="3">
        <v>75390500</v>
      </c>
      <c r="H1075" s="57">
        <f t="shared" si="16"/>
        <v>3.259293643986088E-2</v>
      </c>
      <c r="I1075" s="76">
        <f>IFERROR(_xlfn.XLOOKUP(A1075,' Data ORCL'!$A$2:$A$1260,' Data ORCL'!$H$2:$H$1260),"")</f>
        <v>-5.002789755931757E-3</v>
      </c>
    </row>
    <row r="1076" spans="1:9" ht="18" x14ac:dyDescent="0.2">
      <c r="A1076" s="1">
        <v>44617</v>
      </c>
      <c r="B1076" s="2">
        <v>11.59</v>
      </c>
      <c r="C1076" s="2">
        <v>11.89</v>
      </c>
      <c r="D1076" s="2">
        <v>11</v>
      </c>
      <c r="E1076" s="2">
        <v>11.47</v>
      </c>
      <c r="F1076" s="2">
        <v>11.47</v>
      </c>
      <c r="G1076" s="3">
        <v>75433700</v>
      </c>
      <c r="H1076" s="57">
        <f t="shared" si="16"/>
        <v>-3.0903746849016003E-2</v>
      </c>
      <c r="I1076" s="76">
        <f>IFERROR(_xlfn.XLOOKUP(A1076,' Data ORCL'!$A$2:$A$1260,' Data ORCL'!$H$2:$H$1260),"")</f>
        <v>2.0446028023897098E-2</v>
      </c>
    </row>
    <row r="1077" spans="1:9" ht="18" x14ac:dyDescent="0.2">
      <c r="A1077" s="1">
        <v>44616</v>
      </c>
      <c r="B1077" s="2">
        <v>9.75</v>
      </c>
      <c r="C1077" s="2">
        <v>11.87</v>
      </c>
      <c r="D1077" s="2">
        <v>9.74</v>
      </c>
      <c r="E1077" s="2">
        <v>11.83</v>
      </c>
      <c r="F1077" s="2">
        <v>11.83</v>
      </c>
      <c r="G1077" s="3">
        <v>118793000</v>
      </c>
      <c r="H1077" s="57">
        <f t="shared" si="16"/>
        <v>0.12595240897761437</v>
      </c>
      <c r="I1077" s="76">
        <f>IFERROR(_xlfn.XLOOKUP(A1077,' Data ORCL'!$A$2:$A$1260,' Data ORCL'!$H$2:$H$1260),"")</f>
        <v>3.1766954318524221E-2</v>
      </c>
    </row>
    <row r="1078" spans="1:9" ht="18" x14ac:dyDescent="0.2">
      <c r="A1078" s="1">
        <v>44615</v>
      </c>
      <c r="B1078" s="2">
        <v>10.83</v>
      </c>
      <c r="C1078" s="2">
        <v>11.26</v>
      </c>
      <c r="D1078" s="2">
        <v>10.4</v>
      </c>
      <c r="E1078" s="2">
        <v>10.43</v>
      </c>
      <c r="F1078" s="2">
        <v>10.43</v>
      </c>
      <c r="G1078" s="3">
        <v>93964500</v>
      </c>
      <c r="H1078" s="57">
        <f t="shared" si="16"/>
        <v>-4.7824098802151322E-3</v>
      </c>
      <c r="I1078" s="76">
        <f>IFERROR(_xlfn.XLOOKUP(A1078,' Data ORCL'!$A$2:$A$1260,' Data ORCL'!$H$2:$H$1260),"")</f>
        <v>-2.2528028534454875E-2</v>
      </c>
    </row>
    <row r="1079" spans="1:9" ht="18" x14ac:dyDescent="0.2">
      <c r="A1079" s="1">
        <v>44614</v>
      </c>
      <c r="B1079" s="2">
        <v>10.7</v>
      </c>
      <c r="C1079" s="2">
        <v>11.19</v>
      </c>
      <c r="D1079" s="2">
        <v>10.3</v>
      </c>
      <c r="E1079" s="2">
        <v>10.48</v>
      </c>
      <c r="F1079" s="2">
        <v>10.48</v>
      </c>
      <c r="G1079" s="3">
        <v>104501500</v>
      </c>
      <c r="H1079" s="57">
        <f t="shared" si="16"/>
        <v>-5.0243124831872245E-2</v>
      </c>
      <c r="I1079" s="76">
        <f>IFERROR(_xlfn.XLOOKUP(A1079,' Data ORCL'!$A$2:$A$1260,' Data ORCL'!$H$2:$H$1260),"")</f>
        <v>-6.1214512456651436E-3</v>
      </c>
    </row>
    <row r="1080" spans="1:9" ht="18" x14ac:dyDescent="0.2">
      <c r="A1080" s="1">
        <v>44610</v>
      </c>
      <c r="B1080" s="2">
        <v>11.92</v>
      </c>
      <c r="C1080" s="2">
        <v>12.01</v>
      </c>
      <c r="D1080" s="2">
        <v>10.57</v>
      </c>
      <c r="E1080" s="2">
        <v>11.02</v>
      </c>
      <c r="F1080" s="2">
        <v>11.02</v>
      </c>
      <c r="G1080" s="3">
        <v>137808100</v>
      </c>
      <c r="H1080" s="57">
        <f t="shared" si="16"/>
        <v>-6.5842117547416978E-2</v>
      </c>
      <c r="I1080" s="76">
        <f>IFERROR(_xlfn.XLOOKUP(A1080,' Data ORCL'!$A$2:$A$1260,' Data ORCL'!$H$2:$H$1260),"")</f>
        <v>-1.2692315358662411E-2</v>
      </c>
    </row>
    <row r="1081" spans="1:9" ht="18" x14ac:dyDescent="0.2">
      <c r="A1081" s="1">
        <v>44609</v>
      </c>
      <c r="B1081" s="2">
        <v>12.39</v>
      </c>
      <c r="C1081" s="2">
        <v>12.7</v>
      </c>
      <c r="D1081" s="2">
        <v>11.7</v>
      </c>
      <c r="E1081" s="2">
        <v>11.77</v>
      </c>
      <c r="F1081" s="2">
        <v>11.77</v>
      </c>
      <c r="G1081" s="3">
        <v>151385400</v>
      </c>
      <c r="H1081" s="57">
        <f t="shared" si="16"/>
        <v>-0.17135825199668517</v>
      </c>
      <c r="I1081" s="76">
        <f>IFERROR(_xlfn.XLOOKUP(A1081,' Data ORCL'!$A$2:$A$1260,' Data ORCL'!$H$2:$H$1260),"")</f>
        <v>-4.7347740648246046E-2</v>
      </c>
    </row>
    <row r="1082" spans="1:9" ht="18" x14ac:dyDescent="0.2">
      <c r="A1082" s="1">
        <v>44608</v>
      </c>
      <c r="B1082" s="2">
        <v>13.91</v>
      </c>
      <c r="C1082" s="2">
        <v>14.26</v>
      </c>
      <c r="D1082" s="2">
        <v>13.66</v>
      </c>
      <c r="E1082" s="2">
        <v>13.97</v>
      </c>
      <c r="F1082" s="2">
        <v>13.97</v>
      </c>
      <c r="G1082" s="3">
        <v>58624400</v>
      </c>
      <c r="H1082" s="57">
        <f t="shared" si="16"/>
        <v>-1.4214880433718621E-2</v>
      </c>
      <c r="I1082" s="76">
        <f>IFERROR(_xlfn.XLOOKUP(A1082,' Data ORCL'!$A$2:$A$1260,' Data ORCL'!$H$2:$H$1260),"")</f>
        <v>-7.3240889353785952E-3</v>
      </c>
    </row>
    <row r="1083" spans="1:9" ht="18" x14ac:dyDescent="0.2">
      <c r="A1083" s="1">
        <v>44607</v>
      </c>
      <c r="B1083" s="2">
        <v>13.52</v>
      </c>
      <c r="C1083" s="2">
        <v>14.19</v>
      </c>
      <c r="D1083" s="2">
        <v>13.41</v>
      </c>
      <c r="E1083" s="2">
        <v>14.17</v>
      </c>
      <c r="F1083" s="2">
        <v>14.17</v>
      </c>
      <c r="G1083" s="3">
        <v>48523700</v>
      </c>
      <c r="H1083" s="57">
        <f t="shared" si="16"/>
        <v>6.6375068944872592E-2</v>
      </c>
      <c r="I1083" s="76">
        <f>IFERROR(_xlfn.XLOOKUP(A1083,' Data ORCL'!$A$2:$A$1260,' Data ORCL'!$H$2:$H$1260),"")</f>
        <v>1.0402867888306565E-2</v>
      </c>
    </row>
    <row r="1084" spans="1:9" ht="18" x14ac:dyDescent="0.2">
      <c r="A1084" s="1">
        <v>44606</v>
      </c>
      <c r="B1084" s="2">
        <v>13.1</v>
      </c>
      <c r="C1084" s="2">
        <v>13.8</v>
      </c>
      <c r="D1084" s="2">
        <v>12.98</v>
      </c>
      <c r="E1084" s="2">
        <v>13.26</v>
      </c>
      <c r="F1084" s="2">
        <v>13.26</v>
      </c>
      <c r="G1084" s="3">
        <v>40617900</v>
      </c>
      <c r="H1084" s="57">
        <f t="shared" si="16"/>
        <v>9.8522964430116395E-3</v>
      </c>
      <c r="I1084" s="76">
        <f>IFERROR(_xlfn.XLOOKUP(A1084,' Data ORCL'!$A$2:$A$1260,' Data ORCL'!$H$2:$H$1260),"")</f>
        <v>-1.0137475105432498E-2</v>
      </c>
    </row>
    <row r="1085" spans="1:9" ht="18" x14ac:dyDescent="0.2">
      <c r="A1085" s="1">
        <v>44603</v>
      </c>
      <c r="B1085" s="2">
        <v>13.45</v>
      </c>
      <c r="C1085" s="2">
        <v>13.92</v>
      </c>
      <c r="D1085" s="2">
        <v>12.97</v>
      </c>
      <c r="E1085" s="2">
        <v>13.13</v>
      </c>
      <c r="F1085" s="2">
        <v>13.13</v>
      </c>
      <c r="G1085" s="3">
        <v>41831600</v>
      </c>
      <c r="H1085" s="57">
        <f t="shared" si="16"/>
        <v>-3.2224594197544726E-2</v>
      </c>
      <c r="I1085" s="76">
        <f>IFERROR(_xlfn.XLOOKUP(A1085,' Data ORCL'!$A$2:$A$1260,' Data ORCL'!$H$2:$H$1260),"")</f>
        <v>-2.5938053548439723E-2</v>
      </c>
    </row>
    <row r="1086" spans="1:9" ht="18" x14ac:dyDescent="0.2">
      <c r="A1086" s="1">
        <v>44602</v>
      </c>
      <c r="B1086" s="2">
        <v>13.5</v>
      </c>
      <c r="C1086" s="2">
        <v>14.16</v>
      </c>
      <c r="D1086" s="2">
        <v>13.37</v>
      </c>
      <c r="E1086" s="2">
        <v>13.56</v>
      </c>
      <c r="F1086" s="2">
        <v>13.56</v>
      </c>
      <c r="G1086" s="3">
        <v>41998200</v>
      </c>
      <c r="H1086" s="57">
        <f t="shared" si="16"/>
        <v>-2.2603951814490653E-2</v>
      </c>
      <c r="I1086" s="76">
        <f>IFERROR(_xlfn.XLOOKUP(A1086,' Data ORCL'!$A$2:$A$1260,' Data ORCL'!$H$2:$H$1260),"")</f>
        <v>-1.9465334788103236E-2</v>
      </c>
    </row>
    <row r="1087" spans="1:9" ht="18" x14ac:dyDescent="0.2">
      <c r="A1087" s="1">
        <v>44601</v>
      </c>
      <c r="B1087" s="2">
        <v>13.29</v>
      </c>
      <c r="C1087" s="2">
        <v>13.89</v>
      </c>
      <c r="D1087" s="2">
        <v>13.26</v>
      </c>
      <c r="E1087" s="2">
        <v>13.87</v>
      </c>
      <c r="F1087" s="2">
        <v>13.87</v>
      </c>
      <c r="G1087" s="3">
        <v>34451900</v>
      </c>
      <c r="H1087" s="57">
        <f t="shared" si="16"/>
        <v>5.3306475702966559E-2</v>
      </c>
      <c r="I1087" s="76">
        <f>IFERROR(_xlfn.XLOOKUP(A1087,' Data ORCL'!$A$2:$A$1260,' Data ORCL'!$H$2:$H$1260),"")</f>
        <v>3.2481267598668359E-2</v>
      </c>
    </row>
    <row r="1088" spans="1:9" ht="18" x14ac:dyDescent="0.2">
      <c r="A1088" s="1">
        <v>44600</v>
      </c>
      <c r="B1088" s="2">
        <v>12.75</v>
      </c>
      <c r="C1088" s="2">
        <v>13.19</v>
      </c>
      <c r="D1088" s="2">
        <v>12.62</v>
      </c>
      <c r="E1088" s="2">
        <v>13.15</v>
      </c>
      <c r="F1088" s="2">
        <v>13.15</v>
      </c>
      <c r="G1088" s="3">
        <v>30317100</v>
      </c>
      <c r="H1088" s="57">
        <f t="shared" si="16"/>
        <v>1.3012047347829707E-2</v>
      </c>
      <c r="I1088" s="76">
        <f>IFERROR(_xlfn.XLOOKUP(A1088,' Data ORCL'!$A$2:$A$1260,' Data ORCL'!$H$2:$H$1260),"")</f>
        <v>5.2417770824103648E-4</v>
      </c>
    </row>
    <row r="1089" spans="1:9" ht="18" x14ac:dyDescent="0.2">
      <c r="A1089" s="1">
        <v>44599</v>
      </c>
      <c r="B1089" s="2">
        <v>13.02</v>
      </c>
      <c r="C1089" s="2">
        <v>13.6</v>
      </c>
      <c r="D1089" s="2">
        <v>12.94</v>
      </c>
      <c r="E1089" s="2">
        <v>12.98</v>
      </c>
      <c r="F1089" s="2">
        <v>12.98</v>
      </c>
      <c r="G1089" s="3">
        <v>45646100</v>
      </c>
      <c r="H1089" s="57">
        <f t="shared" si="16"/>
        <v>3.0864222031895859E-3</v>
      </c>
      <c r="I1089" s="76">
        <f>IFERROR(_xlfn.XLOOKUP(A1089,' Data ORCL'!$A$2:$A$1260,' Data ORCL'!$H$2:$H$1260),"")</f>
        <v>-1.6767793909682999E-2</v>
      </c>
    </row>
    <row r="1090" spans="1:9" ht="18" x14ac:dyDescent="0.2">
      <c r="A1090" s="1">
        <v>44596</v>
      </c>
      <c r="B1090" s="2">
        <v>12.47</v>
      </c>
      <c r="C1090" s="2">
        <v>13.09</v>
      </c>
      <c r="D1090" s="2">
        <v>12.27</v>
      </c>
      <c r="E1090" s="2">
        <v>12.94</v>
      </c>
      <c r="F1090" s="2">
        <v>12.94</v>
      </c>
      <c r="G1090" s="3">
        <v>38989200</v>
      </c>
      <c r="H1090" s="57">
        <f t="shared" si="16"/>
        <v>3.8602666162037842E-2</v>
      </c>
      <c r="I1090" s="76">
        <f>IFERROR(_xlfn.XLOOKUP(A1090,' Data ORCL'!$A$2:$A$1260,' Data ORCL'!$H$2:$H$1260),"")</f>
        <v>2.0645168623191134E-3</v>
      </c>
    </row>
    <row r="1091" spans="1:9" ht="18" x14ac:dyDescent="0.2">
      <c r="A1091" s="1">
        <v>44595</v>
      </c>
      <c r="B1091" s="2">
        <v>12.95</v>
      </c>
      <c r="C1091" s="2">
        <v>13.32</v>
      </c>
      <c r="D1091" s="2">
        <v>12.42</v>
      </c>
      <c r="E1091" s="2">
        <v>12.45</v>
      </c>
      <c r="F1091" s="2">
        <v>12.45</v>
      </c>
      <c r="G1091" s="3">
        <v>47236900</v>
      </c>
      <c r="H1091" s="57">
        <f t="shared" ref="H1091:H1154" si="17">LN(F1091/F1092)</f>
        <v>-6.7546042201526574E-2</v>
      </c>
      <c r="I1091" s="76">
        <f>IFERROR(_xlfn.XLOOKUP(A1091,' Data ORCL'!$A$2:$A$1260,' Data ORCL'!$H$2:$H$1260),"")</f>
        <v>-6.822450354283506E-3</v>
      </c>
    </row>
    <row r="1092" spans="1:9" ht="18" x14ac:dyDescent="0.2">
      <c r="A1092" s="1">
        <v>44594</v>
      </c>
      <c r="B1092" s="2">
        <v>14.09</v>
      </c>
      <c r="C1092" s="2">
        <v>14.2</v>
      </c>
      <c r="D1092" s="2">
        <v>13.19</v>
      </c>
      <c r="E1092" s="2">
        <v>13.32</v>
      </c>
      <c r="F1092" s="2">
        <v>13.32</v>
      </c>
      <c r="G1092" s="3">
        <v>47204300</v>
      </c>
      <c r="H1092" s="57">
        <f t="shared" si="17"/>
        <v>-6.3975299494971882E-2</v>
      </c>
      <c r="I1092" s="76">
        <f>IFERROR(_xlfn.XLOOKUP(A1092,' Data ORCL'!$A$2:$A$1260,' Data ORCL'!$H$2:$H$1260),"")</f>
        <v>1.786224037875362E-2</v>
      </c>
    </row>
    <row r="1093" spans="1:9" ht="18" x14ac:dyDescent="0.2">
      <c r="A1093" s="1">
        <v>44593</v>
      </c>
      <c r="B1093" s="2">
        <v>14.23</v>
      </c>
      <c r="C1093" s="2">
        <v>14.37</v>
      </c>
      <c r="D1093" s="2">
        <v>13.56</v>
      </c>
      <c r="E1093" s="2">
        <v>14.2</v>
      </c>
      <c r="F1093" s="2">
        <v>14.2</v>
      </c>
      <c r="G1093" s="3">
        <v>69012900</v>
      </c>
      <c r="H1093" s="57">
        <f t="shared" si="17"/>
        <v>3.5116471032992001E-2</v>
      </c>
      <c r="I1093" s="76">
        <f>IFERROR(_xlfn.XLOOKUP(A1093,' Data ORCL'!$A$2:$A$1260,' Data ORCL'!$H$2:$H$1260),"")</f>
        <v>-1.4355630524118229E-3</v>
      </c>
    </row>
    <row r="1094" spans="1:9" ht="18" x14ac:dyDescent="0.2">
      <c r="A1094" s="1">
        <v>44592</v>
      </c>
      <c r="B1094" s="2">
        <v>12.77</v>
      </c>
      <c r="C1094" s="2">
        <v>13.74</v>
      </c>
      <c r="D1094" s="2">
        <v>12.76</v>
      </c>
      <c r="E1094" s="2">
        <v>13.71</v>
      </c>
      <c r="F1094" s="2">
        <v>13.71</v>
      </c>
      <c r="G1094" s="3">
        <v>51039300</v>
      </c>
      <c r="H1094" s="57">
        <f t="shared" si="17"/>
        <v>7.5736408372860289E-2</v>
      </c>
      <c r="I1094" s="76">
        <f>IFERROR(_xlfn.XLOOKUP(A1094,' Data ORCL'!$A$2:$A$1260,' Data ORCL'!$H$2:$H$1260),"")</f>
        <v>8.3814005572153891E-3</v>
      </c>
    </row>
    <row r="1095" spans="1:9" ht="18" x14ac:dyDescent="0.2">
      <c r="A1095" s="1">
        <v>44589</v>
      </c>
      <c r="B1095" s="2">
        <v>12.3</v>
      </c>
      <c r="C1095" s="2">
        <v>12.88</v>
      </c>
      <c r="D1095" s="2">
        <v>11.89</v>
      </c>
      <c r="E1095" s="2">
        <v>12.71</v>
      </c>
      <c r="F1095" s="2">
        <v>12.71</v>
      </c>
      <c r="G1095" s="3">
        <v>54887500</v>
      </c>
      <c r="H1095" s="57">
        <f t="shared" si="17"/>
        <v>3.4417162482366398E-2</v>
      </c>
      <c r="I1095" s="76">
        <f>IFERROR(_xlfn.XLOOKUP(A1095,' Data ORCL'!$A$2:$A$1260,' Data ORCL'!$H$2:$H$1260),"")</f>
        <v>8.7175297812391913E-3</v>
      </c>
    </row>
    <row r="1096" spans="1:9" ht="18" x14ac:dyDescent="0.2">
      <c r="A1096" s="1">
        <v>44588</v>
      </c>
      <c r="B1096" s="2">
        <v>13.01</v>
      </c>
      <c r="C1096" s="2">
        <v>13.06</v>
      </c>
      <c r="D1096" s="2">
        <v>12.2</v>
      </c>
      <c r="E1096" s="2">
        <v>12.28</v>
      </c>
      <c r="F1096" s="2">
        <v>12.28</v>
      </c>
      <c r="G1096" s="3">
        <v>52622900</v>
      </c>
      <c r="H1096" s="57">
        <f t="shared" si="17"/>
        <v>-3.7559348885438749E-2</v>
      </c>
      <c r="I1096" s="76">
        <f>IFERROR(_xlfn.XLOOKUP(A1096,' Data ORCL'!$A$2:$A$1260,' Data ORCL'!$H$2:$H$1260),"")</f>
        <v>2.3907568831952413E-3</v>
      </c>
    </row>
    <row r="1097" spans="1:9" ht="18" x14ac:dyDescent="0.2">
      <c r="A1097" s="1">
        <v>44587</v>
      </c>
      <c r="B1097" s="2">
        <v>13.6</v>
      </c>
      <c r="C1097" s="2">
        <v>13.82</v>
      </c>
      <c r="D1097" s="2">
        <v>12.68</v>
      </c>
      <c r="E1097" s="2">
        <v>12.75</v>
      </c>
      <c r="F1097" s="2">
        <v>12.75</v>
      </c>
      <c r="G1097" s="3">
        <v>69949700</v>
      </c>
      <c r="H1097" s="57">
        <f t="shared" si="17"/>
        <v>-2.4022852243849913E-2</v>
      </c>
      <c r="I1097" s="76">
        <f>IFERROR(_xlfn.XLOOKUP(A1097,' Data ORCL'!$A$2:$A$1260,' Data ORCL'!$H$2:$H$1260),"")</f>
        <v>-1.8445845790751342E-2</v>
      </c>
    </row>
    <row r="1098" spans="1:9" ht="18" x14ac:dyDescent="0.2">
      <c r="A1098" s="1">
        <v>44586</v>
      </c>
      <c r="B1098" s="2">
        <v>13.12</v>
      </c>
      <c r="C1098" s="2">
        <v>13.6</v>
      </c>
      <c r="D1098" s="2">
        <v>12.83</v>
      </c>
      <c r="E1098" s="2">
        <v>13.06</v>
      </c>
      <c r="F1098" s="2">
        <v>13.06</v>
      </c>
      <c r="G1098" s="3">
        <v>47456600</v>
      </c>
      <c r="H1098" s="57">
        <f t="shared" si="17"/>
        <v>-2.5700583108580668E-2</v>
      </c>
      <c r="I1098" s="76">
        <f>IFERROR(_xlfn.XLOOKUP(A1098,' Data ORCL'!$A$2:$A$1260,' Data ORCL'!$H$2:$H$1260),"")</f>
        <v>-1.644369284234927E-2</v>
      </c>
    </row>
    <row r="1099" spans="1:9" ht="18" x14ac:dyDescent="0.2">
      <c r="A1099" s="1">
        <v>44585</v>
      </c>
      <c r="B1099" s="2">
        <v>12.79</v>
      </c>
      <c r="C1099" s="2">
        <v>13.41</v>
      </c>
      <c r="D1099" s="2">
        <v>11.75</v>
      </c>
      <c r="E1099" s="2">
        <v>13.4</v>
      </c>
      <c r="F1099" s="2">
        <v>13.4</v>
      </c>
      <c r="G1099" s="3">
        <v>110518900</v>
      </c>
      <c r="H1099" s="57">
        <f t="shared" si="17"/>
        <v>-9.6547352258309072E-3</v>
      </c>
      <c r="I1099" s="76">
        <f>IFERROR(_xlfn.XLOOKUP(A1099,' Data ORCL'!$A$2:$A$1260,' Data ORCL'!$H$2:$H$1260),"")</f>
        <v>2.4429456058251342E-3</v>
      </c>
    </row>
    <row r="1100" spans="1:9" ht="18" x14ac:dyDescent="0.2">
      <c r="A1100" s="1">
        <v>44582</v>
      </c>
      <c r="B1100" s="2">
        <v>14.25</v>
      </c>
      <c r="C1100" s="2">
        <v>14.48</v>
      </c>
      <c r="D1100" s="2">
        <v>13.5</v>
      </c>
      <c r="E1100" s="2">
        <v>13.53</v>
      </c>
      <c r="F1100" s="2">
        <v>13.53</v>
      </c>
      <c r="G1100" s="3">
        <v>73031300</v>
      </c>
      <c r="H1100" s="57">
        <f t="shared" si="17"/>
        <v>-7.7481012138935823E-2</v>
      </c>
      <c r="I1100" s="76">
        <f>IFERROR(_xlfn.XLOOKUP(A1100,' Data ORCL'!$A$2:$A$1260,' Data ORCL'!$H$2:$H$1260),"")</f>
        <v>-6.1601837514577342E-3</v>
      </c>
    </row>
    <row r="1101" spans="1:9" ht="18" x14ac:dyDescent="0.2">
      <c r="A1101" s="1">
        <v>44581</v>
      </c>
      <c r="B1101" s="2">
        <v>14.89</v>
      </c>
      <c r="C1101" s="2">
        <v>15.55</v>
      </c>
      <c r="D1101" s="2">
        <v>14.57</v>
      </c>
      <c r="E1101" s="2">
        <v>14.62</v>
      </c>
      <c r="F1101" s="2">
        <v>14.62</v>
      </c>
      <c r="G1101" s="3">
        <v>44690400</v>
      </c>
      <c r="H1101" s="57">
        <f t="shared" si="17"/>
        <v>4.1124115530925195E-3</v>
      </c>
      <c r="I1101" s="76">
        <f>IFERROR(_xlfn.XLOOKUP(A1101,' Data ORCL'!$A$2:$A$1260,' Data ORCL'!$H$2:$H$1260),"")</f>
        <v>-7.9011498082325812E-3</v>
      </c>
    </row>
    <row r="1102" spans="1:9" ht="18" x14ac:dyDescent="0.2">
      <c r="A1102" s="1">
        <v>44580</v>
      </c>
      <c r="B1102" s="2">
        <v>14.9</v>
      </c>
      <c r="C1102" s="2">
        <v>15.25</v>
      </c>
      <c r="D1102" s="2">
        <v>14.54</v>
      </c>
      <c r="E1102" s="2">
        <v>14.56</v>
      </c>
      <c r="F1102" s="2">
        <v>14.56</v>
      </c>
      <c r="G1102" s="3">
        <v>48049100</v>
      </c>
      <c r="H1102" s="57">
        <f t="shared" si="17"/>
        <v>-2.7770155662997068E-2</v>
      </c>
      <c r="I1102" s="76">
        <f>IFERROR(_xlfn.XLOOKUP(A1102,' Data ORCL'!$A$2:$A$1260,' Data ORCL'!$H$2:$H$1260),"")</f>
        <v>-2.5689026202993175E-2</v>
      </c>
    </row>
    <row r="1103" spans="1:9" ht="18" x14ac:dyDescent="0.2">
      <c r="A1103" s="1">
        <v>44579</v>
      </c>
      <c r="B1103" s="2">
        <v>15.45</v>
      </c>
      <c r="C1103" s="2">
        <v>15.75</v>
      </c>
      <c r="D1103" s="2">
        <v>14.92</v>
      </c>
      <c r="E1103" s="2">
        <v>14.97</v>
      </c>
      <c r="F1103" s="2">
        <v>14.97</v>
      </c>
      <c r="G1103" s="3">
        <v>49067700</v>
      </c>
      <c r="H1103" s="57">
        <f t="shared" si="17"/>
        <v>-6.7165328577086333E-2</v>
      </c>
      <c r="I1103" s="76">
        <f>IFERROR(_xlfn.XLOOKUP(A1103,' Data ORCL'!$A$2:$A$1260,' Data ORCL'!$H$2:$H$1260),"")</f>
        <v>-2.468356012681882E-2</v>
      </c>
    </row>
    <row r="1104" spans="1:9" ht="18" x14ac:dyDescent="0.2">
      <c r="A1104" s="1">
        <v>44575</v>
      </c>
      <c r="B1104" s="2">
        <v>15.94</v>
      </c>
      <c r="C1104" s="2">
        <v>16.25</v>
      </c>
      <c r="D1104" s="2">
        <v>15.62</v>
      </c>
      <c r="E1104" s="2">
        <v>16.010000000000002</v>
      </c>
      <c r="F1104" s="2">
        <v>16.010000000000002</v>
      </c>
      <c r="G1104" s="3">
        <v>35624900</v>
      </c>
      <c r="H1104" s="57">
        <f t="shared" si="17"/>
        <v>0</v>
      </c>
      <c r="I1104" s="76">
        <f>IFERROR(_xlfn.XLOOKUP(A1104,' Data ORCL'!$A$2:$A$1260,' Data ORCL'!$H$2:$H$1260),"")</f>
        <v>-1.2062727638816435E-3</v>
      </c>
    </row>
    <row r="1105" spans="1:9" ht="18" x14ac:dyDescent="0.2">
      <c r="A1105" s="1">
        <v>44574</v>
      </c>
      <c r="B1105" s="2">
        <v>16.8</v>
      </c>
      <c r="C1105" s="2">
        <v>16.82</v>
      </c>
      <c r="D1105" s="2">
        <v>15.94</v>
      </c>
      <c r="E1105" s="2">
        <v>16.010000000000002</v>
      </c>
      <c r="F1105" s="2">
        <v>16.010000000000002</v>
      </c>
      <c r="G1105" s="3">
        <v>35492200</v>
      </c>
      <c r="H1105" s="57">
        <f t="shared" si="17"/>
        <v>-4.3392080647932117E-2</v>
      </c>
      <c r="I1105" s="76">
        <f>IFERROR(_xlfn.XLOOKUP(A1105,' Data ORCL'!$A$2:$A$1260,' Data ORCL'!$H$2:$H$1260),"")</f>
        <v>-5.8897940560634866E-3</v>
      </c>
    </row>
    <row r="1106" spans="1:9" ht="18" x14ac:dyDescent="0.2">
      <c r="A1106" s="1">
        <v>44573</v>
      </c>
      <c r="B1106" s="2">
        <v>17.16</v>
      </c>
      <c r="C1106" s="2">
        <v>17.46</v>
      </c>
      <c r="D1106" s="2">
        <v>16.399999999999999</v>
      </c>
      <c r="E1106" s="2">
        <v>16.72</v>
      </c>
      <c r="F1106" s="2">
        <v>16.72</v>
      </c>
      <c r="G1106" s="3">
        <v>39784200</v>
      </c>
      <c r="H1106" s="57">
        <f t="shared" si="17"/>
        <v>-1.0116123163153199E-2</v>
      </c>
      <c r="I1106" s="76">
        <f>IFERROR(_xlfn.XLOOKUP(A1106,' Data ORCL'!$A$2:$A$1260,' Data ORCL'!$H$2:$H$1260),"")</f>
        <v>-1.9157093981388982E-3</v>
      </c>
    </row>
    <row r="1107" spans="1:9" ht="18" x14ac:dyDescent="0.2">
      <c r="A1107" s="1">
        <v>44572</v>
      </c>
      <c r="B1107" s="2">
        <v>16.399999999999999</v>
      </c>
      <c r="C1107" s="2">
        <v>17.25</v>
      </c>
      <c r="D1107" s="2">
        <v>16.32</v>
      </c>
      <c r="E1107" s="2">
        <v>16.89</v>
      </c>
      <c r="F1107" s="2">
        <v>16.89</v>
      </c>
      <c r="G1107" s="3">
        <v>47442600</v>
      </c>
      <c r="H1107" s="57">
        <f t="shared" si="17"/>
        <v>2.3361349913173818E-2</v>
      </c>
      <c r="I1107" s="76">
        <f>IFERROR(_xlfn.XLOOKUP(A1107,' Data ORCL'!$A$2:$A$1260,' Data ORCL'!$H$2:$H$1260),"")</f>
        <v>-8.931288901321336E-3</v>
      </c>
    </row>
    <row r="1108" spans="1:9" ht="18" x14ac:dyDescent="0.2">
      <c r="A1108" s="1">
        <v>44571</v>
      </c>
      <c r="B1108" s="2">
        <v>16.190000000000001</v>
      </c>
      <c r="C1108" s="2">
        <v>16.57</v>
      </c>
      <c r="D1108" s="2">
        <v>15.35</v>
      </c>
      <c r="E1108" s="2">
        <v>16.5</v>
      </c>
      <c r="F1108" s="2">
        <v>16.5</v>
      </c>
      <c r="G1108" s="3">
        <v>77649400</v>
      </c>
      <c r="H1108" s="57">
        <f t="shared" si="17"/>
        <v>-3.6297680505786127E-3</v>
      </c>
      <c r="I1108" s="76">
        <f>IFERROR(_xlfn.XLOOKUP(A1108,' Data ORCL'!$A$2:$A$1260,' Data ORCL'!$H$2:$H$1260),"")</f>
        <v>1.9997074178409562E-2</v>
      </c>
    </row>
    <row r="1109" spans="1:9" ht="18" x14ac:dyDescent="0.2">
      <c r="A1109" s="1">
        <v>44568</v>
      </c>
      <c r="B1109" s="2">
        <v>16.7</v>
      </c>
      <c r="C1109" s="2">
        <v>17.329999999999998</v>
      </c>
      <c r="D1109" s="2">
        <v>16.48</v>
      </c>
      <c r="E1109" s="2">
        <v>16.559999999999999</v>
      </c>
      <c r="F1109" s="2">
        <v>16.559999999999999</v>
      </c>
      <c r="G1109" s="3">
        <v>37989300</v>
      </c>
      <c r="H1109" s="57">
        <f t="shared" si="17"/>
        <v>-1.0810916104215617E-2</v>
      </c>
      <c r="I1109" s="76" t="str">
        <f>IFERROR(_xlfn.XLOOKUP(A1109,' Data ORCL'!$A$2:$A$1260,' Data ORCL'!$H$2:$H$1260),"")</f>
        <v/>
      </c>
    </row>
    <row r="1110" spans="1:9" ht="18" x14ac:dyDescent="0.2">
      <c r="A1110" s="1">
        <v>44567</v>
      </c>
      <c r="B1110" s="2">
        <v>16.87</v>
      </c>
      <c r="C1110" s="2">
        <v>17.18</v>
      </c>
      <c r="D1110" s="2">
        <v>16.059999999999999</v>
      </c>
      <c r="E1110" s="2">
        <v>16.739999999999998</v>
      </c>
      <c r="F1110" s="2">
        <v>16.739999999999998</v>
      </c>
      <c r="G1110" s="3">
        <v>49737100</v>
      </c>
      <c r="H1110" s="57">
        <f t="shared" si="17"/>
        <v>-1.3056565302427848E-2</v>
      </c>
      <c r="I1110" s="76" t="str">
        <f>IFERROR(_xlfn.XLOOKUP(A1110,' Data ORCL'!$A$2:$A$1260,' Data ORCL'!$H$2:$H$1260),"")</f>
        <v/>
      </c>
    </row>
    <row r="1111" spans="1:9" ht="18" x14ac:dyDescent="0.2">
      <c r="A1111" s="1">
        <v>44566</v>
      </c>
      <c r="B1111" s="2">
        <v>18.03</v>
      </c>
      <c r="C1111" s="2">
        <v>18.57</v>
      </c>
      <c r="D1111" s="2">
        <v>16.87</v>
      </c>
      <c r="E1111" s="2">
        <v>16.96</v>
      </c>
      <c r="F1111" s="2">
        <v>16.96</v>
      </c>
      <c r="G1111" s="3">
        <v>58445900</v>
      </c>
      <c r="H1111" s="57">
        <f t="shared" si="17"/>
        <v>-6.8914252044322874E-2</v>
      </c>
      <c r="I1111" s="76">
        <f>IFERROR(_xlfn.XLOOKUP(A1111,' Data ORCL'!$A$2:$A$1260,' Data ORCL'!$H$2:$H$1260),"")</f>
        <v>-2.7149892054484259E-2</v>
      </c>
    </row>
    <row r="1112" spans="1:9" ht="18" x14ac:dyDescent="0.2">
      <c r="A1112" s="1">
        <v>44565</v>
      </c>
      <c r="B1112" s="2">
        <v>18.61</v>
      </c>
      <c r="C1112" s="2">
        <v>18.84</v>
      </c>
      <c r="D1112" s="2">
        <v>17.79</v>
      </c>
      <c r="E1112" s="2">
        <v>18.170000000000002</v>
      </c>
      <c r="F1112" s="2">
        <v>18.170000000000002</v>
      </c>
      <c r="G1112" s="3">
        <v>39643200</v>
      </c>
      <c r="H1112" s="57">
        <f t="shared" si="17"/>
        <v>-1.9619157889188582E-2</v>
      </c>
      <c r="I1112" s="76">
        <f>IFERROR(_xlfn.XLOOKUP(A1112,' Data ORCL'!$A$2:$A$1260,' Data ORCL'!$H$2:$H$1260),"")</f>
        <v>1.0699146360169019E-2</v>
      </c>
    </row>
    <row r="1113" spans="1:9" ht="18" x14ac:dyDescent="0.2">
      <c r="A1113" s="1">
        <v>44564</v>
      </c>
      <c r="B1113" s="2">
        <v>18.36</v>
      </c>
      <c r="C1113" s="2">
        <v>18.57</v>
      </c>
      <c r="D1113" s="2">
        <v>17.86</v>
      </c>
      <c r="E1113" s="2">
        <v>18.53</v>
      </c>
      <c r="F1113" s="2">
        <v>18.53</v>
      </c>
      <c r="G1113" s="3">
        <v>34283600</v>
      </c>
      <c r="H1113" s="57">
        <f t="shared" si="17"/>
        <v>1.7420146557751894E-2</v>
      </c>
      <c r="I1113" s="76">
        <f>IFERROR(_xlfn.XLOOKUP(A1113,' Data ORCL'!$A$2:$A$1260,' Data ORCL'!$H$2:$H$1260),"")</f>
        <v>7.8869546730905779E-3</v>
      </c>
    </row>
    <row r="1114" spans="1:9" ht="18" x14ac:dyDescent="0.2">
      <c r="A1114" s="1">
        <v>44561</v>
      </c>
      <c r="B1114" s="2">
        <v>18.61</v>
      </c>
      <c r="C1114" s="2">
        <v>18.920000000000002</v>
      </c>
      <c r="D1114" s="2">
        <v>18.21</v>
      </c>
      <c r="E1114" s="2">
        <v>18.21</v>
      </c>
      <c r="F1114" s="2">
        <v>18.21</v>
      </c>
      <c r="G1114" s="3">
        <v>23556000</v>
      </c>
      <c r="H1114" s="57">
        <f t="shared" si="17"/>
        <v>-2.6017727727954913E-2</v>
      </c>
      <c r="I1114" s="76">
        <f>IFERROR(_xlfn.XLOOKUP(A1114,' Data ORCL'!$A$2:$A$1260,' Data ORCL'!$H$2:$H$1260),"")</f>
        <v>-9.2155375123970321E-3</v>
      </c>
    </row>
    <row r="1115" spans="1:9" ht="18" x14ac:dyDescent="0.2">
      <c r="A1115" s="1">
        <v>44560</v>
      </c>
      <c r="B1115" s="2">
        <v>18.100000000000001</v>
      </c>
      <c r="C1115" s="2">
        <v>19</v>
      </c>
      <c r="D1115" s="2">
        <v>18.07</v>
      </c>
      <c r="E1115" s="2">
        <v>18.690000000000001</v>
      </c>
      <c r="F1115" s="2">
        <v>18.690000000000001</v>
      </c>
      <c r="G1115" s="3">
        <v>29285200</v>
      </c>
      <c r="H1115" s="57">
        <f t="shared" si="17"/>
        <v>2.8216739059391517E-2</v>
      </c>
      <c r="I1115" s="76">
        <f>IFERROR(_xlfn.XLOOKUP(A1115,' Data ORCL'!$A$2:$A$1260,' Data ORCL'!$H$2:$H$1260),"")</f>
        <v>-2.2906755450067635E-3</v>
      </c>
    </row>
    <row r="1116" spans="1:9" ht="18" x14ac:dyDescent="0.2">
      <c r="A1116" s="1">
        <v>44559</v>
      </c>
      <c r="B1116" s="2">
        <v>18.53</v>
      </c>
      <c r="C1116" s="2">
        <v>18.600000000000001</v>
      </c>
      <c r="D1116" s="2">
        <v>17.91</v>
      </c>
      <c r="E1116" s="2">
        <v>18.170000000000002</v>
      </c>
      <c r="F1116" s="2">
        <v>18.170000000000002</v>
      </c>
      <c r="G1116" s="3">
        <v>28217500</v>
      </c>
      <c r="H1116" s="57">
        <f t="shared" si="17"/>
        <v>-2.1775492956534533E-2</v>
      </c>
      <c r="I1116" s="76">
        <f>IFERROR(_xlfn.XLOOKUP(A1116,' Data ORCL'!$A$2:$A$1260,' Data ORCL'!$H$2:$H$1260),"")</f>
        <v>-4.925230690265534E-3</v>
      </c>
    </row>
    <row r="1117" spans="1:9" ht="18" x14ac:dyDescent="0.2">
      <c r="A1117" s="1">
        <v>44558</v>
      </c>
      <c r="B1117" s="2">
        <v>18.89</v>
      </c>
      <c r="C1117" s="2">
        <v>19.07</v>
      </c>
      <c r="D1117" s="2">
        <v>18.440000000000001</v>
      </c>
      <c r="E1117" s="2">
        <v>18.57</v>
      </c>
      <c r="F1117" s="2">
        <v>18.57</v>
      </c>
      <c r="G1117" s="3">
        <v>20518800</v>
      </c>
      <c r="H1117" s="57">
        <f t="shared" si="17"/>
        <v>-1.9728712393317811E-2</v>
      </c>
      <c r="I1117" s="76">
        <f>IFERROR(_xlfn.XLOOKUP(A1117,' Data ORCL'!$A$2:$A$1260,' Data ORCL'!$H$2:$H$1260),"")</f>
        <v>-1.0015583901546771E-2</v>
      </c>
    </row>
    <row r="1118" spans="1:9" ht="18" x14ac:dyDescent="0.2">
      <c r="A1118" s="1">
        <v>44557</v>
      </c>
      <c r="B1118" s="2">
        <v>18.78</v>
      </c>
      <c r="C1118" s="2">
        <v>19.25</v>
      </c>
      <c r="D1118" s="2">
        <v>18.78</v>
      </c>
      <c r="E1118" s="2">
        <v>18.940000000000001</v>
      </c>
      <c r="F1118" s="2">
        <v>18.940000000000001</v>
      </c>
      <c r="G1118" s="3">
        <v>21782000</v>
      </c>
      <c r="H1118" s="57">
        <f t="shared" si="17"/>
        <v>5.281225367007637E-4</v>
      </c>
      <c r="I1118" s="76">
        <f>IFERROR(_xlfn.XLOOKUP(A1118,' Data ORCL'!$A$2:$A$1260,' Data ORCL'!$H$2:$H$1260),"")</f>
        <v>-2.0148154964066069E-3</v>
      </c>
    </row>
    <row r="1119" spans="1:9" ht="18" x14ac:dyDescent="0.2">
      <c r="A1119" s="1">
        <v>44553</v>
      </c>
      <c r="B1119" s="2">
        <v>18.850000000000001</v>
      </c>
      <c r="C1119" s="2">
        <v>19.14</v>
      </c>
      <c r="D1119" s="2">
        <v>18.72</v>
      </c>
      <c r="E1119" s="2">
        <v>18.93</v>
      </c>
      <c r="F1119" s="2">
        <v>18.93</v>
      </c>
      <c r="G1119" s="3">
        <v>24758300</v>
      </c>
      <c r="H1119" s="57">
        <f t="shared" si="17"/>
        <v>2.6448045038769824E-3</v>
      </c>
      <c r="I1119" s="76">
        <f>IFERROR(_xlfn.XLOOKUP(A1119,' Data ORCL'!$A$2:$A$1260,' Data ORCL'!$H$2:$H$1260),"")</f>
        <v>-1.5380068101257904E-3</v>
      </c>
    </row>
    <row r="1120" spans="1:9" ht="18" x14ac:dyDescent="0.2">
      <c r="A1120" s="1">
        <v>44552</v>
      </c>
      <c r="B1120" s="2">
        <v>18.649999999999999</v>
      </c>
      <c r="C1120" s="2">
        <v>19.45</v>
      </c>
      <c r="D1120" s="2">
        <v>18.649999999999999</v>
      </c>
      <c r="E1120" s="2">
        <v>18.88</v>
      </c>
      <c r="F1120" s="2">
        <v>18.88</v>
      </c>
      <c r="G1120" s="3">
        <v>33894200</v>
      </c>
      <c r="H1120" s="57">
        <f t="shared" si="17"/>
        <v>-1.0587613482419878E-3</v>
      </c>
      <c r="I1120" s="76">
        <f>IFERROR(_xlfn.XLOOKUP(A1120,' Data ORCL'!$A$2:$A$1260,' Data ORCL'!$H$2:$H$1260),"")</f>
        <v>-1.815782331004134E-2</v>
      </c>
    </row>
    <row r="1121" spans="1:9" ht="18" x14ac:dyDescent="0.2">
      <c r="A1121" s="1">
        <v>44551</v>
      </c>
      <c r="B1121" s="2">
        <v>18.16</v>
      </c>
      <c r="C1121" s="2">
        <v>18.98</v>
      </c>
      <c r="D1121" s="2">
        <v>18.100000000000001</v>
      </c>
      <c r="E1121" s="2">
        <v>18.899999999999999</v>
      </c>
      <c r="F1121" s="2">
        <v>18.899999999999999</v>
      </c>
      <c r="G1121" s="3">
        <v>33878600</v>
      </c>
      <c r="H1121" s="57">
        <f t="shared" si="17"/>
        <v>5.101485919154311E-2</v>
      </c>
      <c r="I1121" s="76">
        <f>IFERROR(_xlfn.XLOOKUP(A1121,' Data ORCL'!$A$2:$A$1260,' Data ORCL'!$H$2:$H$1260),"")</f>
        <v>-1.3921115937325953E-3</v>
      </c>
    </row>
    <row r="1122" spans="1:9" ht="18" x14ac:dyDescent="0.2">
      <c r="A1122" s="1">
        <v>44550</v>
      </c>
      <c r="B1122" s="2">
        <v>18.59</v>
      </c>
      <c r="C1122" s="2">
        <v>18.670000000000002</v>
      </c>
      <c r="D1122" s="2">
        <v>17.829999999999998</v>
      </c>
      <c r="E1122" s="2">
        <v>17.96</v>
      </c>
      <c r="F1122" s="2">
        <v>17.96</v>
      </c>
      <c r="G1122" s="3">
        <v>42265900</v>
      </c>
      <c r="H1122" s="57">
        <f t="shared" si="17"/>
        <v>-5.9444835352002387E-2</v>
      </c>
      <c r="I1122" s="76">
        <f>IFERROR(_xlfn.XLOOKUP(A1122,' Data ORCL'!$A$2:$A$1260,' Data ORCL'!$H$2:$H$1260),"")</f>
        <v>-5.29439137444341E-2</v>
      </c>
    </row>
    <row r="1123" spans="1:9" ht="18" x14ac:dyDescent="0.2">
      <c r="A1123" s="1">
        <v>44547</v>
      </c>
      <c r="B1123" s="2">
        <v>18.03</v>
      </c>
      <c r="C1123" s="2">
        <v>19.100000000000001</v>
      </c>
      <c r="D1123" s="2">
        <v>17.809999999999999</v>
      </c>
      <c r="E1123" s="2">
        <v>19.059999999999999</v>
      </c>
      <c r="F1123" s="2">
        <v>19.059999999999999</v>
      </c>
      <c r="G1123" s="3">
        <v>44495200</v>
      </c>
      <c r="H1123" s="57">
        <f t="shared" si="17"/>
        <v>3.8507431397737206E-2</v>
      </c>
      <c r="I1123" s="76">
        <f>IFERROR(_xlfn.XLOOKUP(A1123,' Data ORCL'!$A$2:$A$1260,' Data ORCL'!$H$2:$H$1260),"")</f>
        <v>-6.6049199169840464E-2</v>
      </c>
    </row>
    <row r="1124" spans="1:9" ht="18" x14ac:dyDescent="0.2">
      <c r="A1124" s="1">
        <v>44546</v>
      </c>
      <c r="B1124" s="2">
        <v>18.96</v>
      </c>
      <c r="C1124" s="2">
        <v>19.12</v>
      </c>
      <c r="D1124" s="2">
        <v>18.149999999999999</v>
      </c>
      <c r="E1124" s="2">
        <v>18.34</v>
      </c>
      <c r="F1124" s="2">
        <v>18.34</v>
      </c>
      <c r="G1124" s="3">
        <v>33950000</v>
      </c>
      <c r="H1124" s="57">
        <f t="shared" si="17"/>
        <v>-2.7958810376992622E-2</v>
      </c>
      <c r="I1124" s="76">
        <f>IFERROR(_xlfn.XLOOKUP(A1124,' Data ORCL'!$A$2:$A$1260,' Data ORCL'!$H$2:$H$1260),"")</f>
        <v>-4.2109649858868732E-3</v>
      </c>
    </row>
    <row r="1125" spans="1:9" ht="18" x14ac:dyDescent="0.2">
      <c r="A1125" s="1">
        <v>44545</v>
      </c>
      <c r="B1125" s="2">
        <v>18.37</v>
      </c>
      <c r="C1125" s="2">
        <v>18.940000000000001</v>
      </c>
      <c r="D1125" s="2">
        <v>18</v>
      </c>
      <c r="E1125" s="2">
        <v>18.86</v>
      </c>
      <c r="F1125" s="2">
        <v>18.86</v>
      </c>
      <c r="G1125" s="3">
        <v>39361900</v>
      </c>
      <c r="H1125" s="57">
        <f t="shared" si="17"/>
        <v>1.1733467947866272E-2</v>
      </c>
      <c r="I1125" s="76">
        <f>IFERROR(_xlfn.XLOOKUP(A1125,' Data ORCL'!$A$2:$A$1260,' Data ORCL'!$H$2:$H$1260),"")</f>
        <v>3.6956188830873107E-2</v>
      </c>
    </row>
    <row r="1126" spans="1:9" ht="18" x14ac:dyDescent="0.2">
      <c r="A1126" s="1">
        <v>44544</v>
      </c>
      <c r="B1126" s="2">
        <v>18</v>
      </c>
      <c r="C1126" s="2">
        <v>18.86</v>
      </c>
      <c r="D1126" s="2">
        <v>17.91</v>
      </c>
      <c r="E1126" s="2">
        <v>18.64</v>
      </c>
      <c r="F1126" s="2">
        <v>18.64</v>
      </c>
      <c r="G1126" s="3">
        <v>38864800</v>
      </c>
      <c r="H1126" s="57">
        <f t="shared" si="17"/>
        <v>1.2959144642505336E-2</v>
      </c>
      <c r="I1126" s="76">
        <f>IFERROR(_xlfn.XLOOKUP(A1126,' Data ORCL'!$A$2:$A$1260,' Data ORCL'!$H$2:$H$1260),"")</f>
        <v>-9.9471719658755283E-3</v>
      </c>
    </row>
    <row r="1127" spans="1:9" ht="18" x14ac:dyDescent="0.2">
      <c r="A1127" s="1">
        <v>44543</v>
      </c>
      <c r="B1127" s="2">
        <v>18.8</v>
      </c>
      <c r="C1127" s="2">
        <v>19.079999999999998</v>
      </c>
      <c r="D1127" s="2">
        <v>18.170000000000002</v>
      </c>
      <c r="E1127" s="2">
        <v>18.399999999999999</v>
      </c>
      <c r="F1127" s="2">
        <v>18.399999999999999</v>
      </c>
      <c r="G1127" s="3">
        <v>38376000</v>
      </c>
      <c r="H1127" s="57">
        <f t="shared" si="17"/>
        <v>-2.8925423142992398E-2</v>
      </c>
      <c r="I1127" s="76">
        <f>IFERROR(_xlfn.XLOOKUP(A1127,' Data ORCL'!$A$2:$A$1260,' Data ORCL'!$H$2:$H$1260),"")</f>
        <v>-1.7121203274557056E-2</v>
      </c>
    </row>
    <row r="1128" spans="1:9" ht="18" x14ac:dyDescent="0.2">
      <c r="A1128" s="1">
        <v>44540</v>
      </c>
      <c r="B1128" s="2">
        <v>19.28</v>
      </c>
      <c r="C1128" s="2">
        <v>19.579999999999998</v>
      </c>
      <c r="D1128" s="2">
        <v>18.7</v>
      </c>
      <c r="E1128" s="2">
        <v>18.940000000000001</v>
      </c>
      <c r="F1128" s="2">
        <v>18.940000000000001</v>
      </c>
      <c r="G1128" s="3">
        <v>27594500</v>
      </c>
      <c r="H1128" s="57">
        <f t="shared" si="17"/>
        <v>-1.4154889022533024E-2</v>
      </c>
      <c r="I1128" s="76">
        <f>IFERROR(_xlfn.XLOOKUP(A1128,' Data ORCL'!$A$2:$A$1260,' Data ORCL'!$H$2:$H$1260),"")</f>
        <v>0.14511731884105308</v>
      </c>
    </row>
    <row r="1129" spans="1:9" ht="18" x14ac:dyDescent="0.2">
      <c r="A1129" s="1">
        <v>44539</v>
      </c>
      <c r="B1129" s="2">
        <v>19.95</v>
      </c>
      <c r="C1129" s="2">
        <v>20.149999999999999</v>
      </c>
      <c r="D1129" s="2">
        <v>19.04</v>
      </c>
      <c r="E1129" s="2">
        <v>19.21</v>
      </c>
      <c r="F1129" s="2">
        <v>19.21</v>
      </c>
      <c r="G1129" s="3">
        <v>30354700</v>
      </c>
      <c r="H1129" s="57">
        <f t="shared" si="17"/>
        <v>-3.1260552121376566E-2</v>
      </c>
      <c r="I1129" s="76">
        <f>IFERROR(_xlfn.XLOOKUP(A1129,' Data ORCL'!$A$2:$A$1260,' Data ORCL'!$H$2:$H$1260),"")</f>
        <v>-1.9129608894338809E-3</v>
      </c>
    </row>
    <row r="1130" spans="1:9" ht="18" x14ac:dyDescent="0.2">
      <c r="A1130" s="1">
        <v>44538</v>
      </c>
      <c r="B1130" s="2">
        <v>19.510000000000002</v>
      </c>
      <c r="C1130" s="2">
        <v>19.829999999999998</v>
      </c>
      <c r="D1130" s="2">
        <v>19.03</v>
      </c>
      <c r="E1130" s="2">
        <v>19.82</v>
      </c>
      <c r="F1130" s="2">
        <v>19.82</v>
      </c>
      <c r="G1130" s="3">
        <v>28425900</v>
      </c>
      <c r="H1130" s="57">
        <f t="shared" si="17"/>
        <v>1.8330452143982847E-2</v>
      </c>
      <c r="I1130" s="76">
        <f>IFERROR(_xlfn.XLOOKUP(A1130,' Data ORCL'!$A$2:$A$1260,' Data ORCL'!$H$2:$H$1260),"")</f>
        <v>-1.2463809042515225E-2</v>
      </c>
    </row>
    <row r="1131" spans="1:9" ht="18" x14ac:dyDescent="0.2">
      <c r="A1131" s="1">
        <v>44537</v>
      </c>
      <c r="B1131" s="2">
        <v>19.260000000000002</v>
      </c>
      <c r="C1131" s="2">
        <v>19.850000000000001</v>
      </c>
      <c r="D1131" s="2">
        <v>19.07</v>
      </c>
      <c r="E1131" s="2">
        <v>19.46</v>
      </c>
      <c r="F1131" s="2">
        <v>19.46</v>
      </c>
      <c r="G1131" s="3">
        <v>35129000</v>
      </c>
      <c r="H1131" s="57">
        <f t="shared" si="17"/>
        <v>3.4504206921955556E-2</v>
      </c>
      <c r="I1131" s="76">
        <f>IFERROR(_xlfn.XLOOKUP(A1131,' Data ORCL'!$A$2:$A$1260,' Data ORCL'!$H$2:$H$1260),"")</f>
        <v>1.2463809042515143E-2</v>
      </c>
    </row>
    <row r="1132" spans="1:9" ht="18" x14ac:dyDescent="0.2">
      <c r="A1132" s="1">
        <v>44536</v>
      </c>
      <c r="B1132" s="2">
        <v>18.54</v>
      </c>
      <c r="C1132" s="2">
        <v>18.97</v>
      </c>
      <c r="D1132" s="2">
        <v>18.079999999999998</v>
      </c>
      <c r="E1132" s="2">
        <v>18.8</v>
      </c>
      <c r="F1132" s="2">
        <v>18.8</v>
      </c>
      <c r="G1132" s="3">
        <v>56459800</v>
      </c>
      <c r="H1132" s="57">
        <f t="shared" si="17"/>
        <v>-9.5289233458782808E-3</v>
      </c>
      <c r="I1132" s="76">
        <f>IFERROR(_xlfn.XLOOKUP(A1132,' Data ORCL'!$A$2:$A$1260,' Data ORCL'!$H$2:$H$1260),"")</f>
        <v>7.9146593751914154E-3</v>
      </c>
    </row>
    <row r="1133" spans="1:9" ht="18" x14ac:dyDescent="0.2">
      <c r="A1133" s="1">
        <v>44533</v>
      </c>
      <c r="B1133" s="2">
        <v>19.5</v>
      </c>
      <c r="C1133" s="2">
        <v>19.53</v>
      </c>
      <c r="D1133" s="2">
        <v>18.399999999999999</v>
      </c>
      <c r="E1133" s="2">
        <v>18.98</v>
      </c>
      <c r="F1133" s="2">
        <v>18.98</v>
      </c>
      <c r="G1133" s="3">
        <v>56039600</v>
      </c>
      <c r="H1133" s="57">
        <f t="shared" si="17"/>
        <v>-3.6725099469252349E-2</v>
      </c>
      <c r="I1133" s="76">
        <f>IFERROR(_xlfn.XLOOKUP(A1133,' Data ORCL'!$A$2:$A$1260,' Data ORCL'!$H$2:$H$1260),"")</f>
        <v>-1.9670420240851975E-2</v>
      </c>
    </row>
    <row r="1134" spans="1:9" ht="18" x14ac:dyDescent="0.2">
      <c r="A1134" s="1">
        <v>44532</v>
      </c>
      <c r="B1134" s="2">
        <v>19.3</v>
      </c>
      <c r="C1134" s="2">
        <v>19.91</v>
      </c>
      <c r="D1134" s="2">
        <v>19.059999999999999</v>
      </c>
      <c r="E1134" s="2">
        <v>19.690000000000001</v>
      </c>
      <c r="F1134" s="2">
        <v>19.690000000000001</v>
      </c>
      <c r="G1134" s="3">
        <v>45802900</v>
      </c>
      <c r="H1134" s="57">
        <f t="shared" si="17"/>
        <v>1.5869286188414034E-2</v>
      </c>
      <c r="I1134" s="76">
        <f>IFERROR(_xlfn.XLOOKUP(A1134,' Data ORCL'!$A$2:$A$1260,' Data ORCL'!$H$2:$H$1260),"")</f>
        <v>2.7188384855081861E-3</v>
      </c>
    </row>
    <row r="1135" spans="1:9" ht="18" x14ac:dyDescent="0.2">
      <c r="A1135" s="1">
        <v>44531</v>
      </c>
      <c r="B1135" s="2">
        <v>20.53</v>
      </c>
      <c r="C1135" s="2">
        <v>20.89</v>
      </c>
      <c r="D1135" s="2">
        <v>19.29</v>
      </c>
      <c r="E1135" s="2">
        <v>19.38</v>
      </c>
      <c r="F1135" s="2">
        <v>19.38</v>
      </c>
      <c r="G1135" s="3">
        <v>48283700</v>
      </c>
      <c r="H1135" s="57">
        <f t="shared" si="17"/>
        <v>-6.3473712944421584E-2</v>
      </c>
      <c r="I1135" s="76">
        <f>IFERROR(_xlfn.XLOOKUP(A1135,' Data ORCL'!$A$2:$A$1260,' Data ORCL'!$H$2:$H$1260),"")</f>
        <v>-1.1065445455369116E-2</v>
      </c>
    </row>
    <row r="1136" spans="1:9" ht="18" x14ac:dyDescent="0.2">
      <c r="A1136" s="1">
        <v>44530</v>
      </c>
      <c r="B1136" s="2">
        <v>20.95</v>
      </c>
      <c r="C1136" s="2">
        <v>21.25</v>
      </c>
      <c r="D1136" s="2">
        <v>20.11</v>
      </c>
      <c r="E1136" s="2">
        <v>20.65</v>
      </c>
      <c r="F1136" s="2">
        <v>20.65</v>
      </c>
      <c r="G1136" s="3">
        <v>38196400</v>
      </c>
      <c r="H1136" s="57">
        <f t="shared" si="17"/>
        <v>-2.0134908409056036E-2</v>
      </c>
      <c r="I1136" s="76">
        <f>IFERROR(_xlfn.XLOOKUP(A1136,' Data ORCL'!$A$2:$A$1260,' Data ORCL'!$H$2:$H$1260),"")</f>
        <v>-2.394423570485265E-2</v>
      </c>
    </row>
    <row r="1137" spans="1:9" ht="18" x14ac:dyDescent="0.2">
      <c r="A1137" s="1">
        <v>44529</v>
      </c>
      <c r="B1137" s="2">
        <v>21.19</v>
      </c>
      <c r="C1137" s="2">
        <v>21.4</v>
      </c>
      <c r="D1137" s="2">
        <v>20.56</v>
      </c>
      <c r="E1137" s="2">
        <v>21.07</v>
      </c>
      <c r="F1137" s="2">
        <v>21.07</v>
      </c>
      <c r="G1137" s="3">
        <v>29114000</v>
      </c>
      <c r="H1137" s="57">
        <f t="shared" si="17"/>
        <v>1.9002381014892899E-3</v>
      </c>
      <c r="I1137" s="76">
        <f>IFERROR(_xlfn.XLOOKUP(A1137,' Data ORCL'!$A$2:$A$1260,' Data ORCL'!$H$2:$H$1260),"")</f>
        <v>6.6514006688043747E-3</v>
      </c>
    </row>
    <row r="1138" spans="1:9" ht="18" x14ac:dyDescent="0.2">
      <c r="A1138" s="1">
        <v>44526</v>
      </c>
      <c r="B1138" s="2">
        <v>20.41</v>
      </c>
      <c r="C1138" s="2">
        <v>21.09</v>
      </c>
      <c r="D1138" s="2">
        <v>20.350000000000001</v>
      </c>
      <c r="E1138" s="2">
        <v>21.03</v>
      </c>
      <c r="F1138" s="2">
        <v>21.03</v>
      </c>
      <c r="G1138" s="3">
        <v>20691200</v>
      </c>
      <c r="H1138" s="57">
        <f t="shared" si="17"/>
        <v>-3.7968721456207752E-3</v>
      </c>
      <c r="I1138" s="76">
        <f>IFERROR(_xlfn.XLOOKUP(A1138,' Data ORCL'!$A$2:$A$1260,' Data ORCL'!$H$2:$H$1260),"")</f>
        <v>-1.3485918672335654E-2</v>
      </c>
    </row>
    <row r="1139" spans="1:9" ht="18" x14ac:dyDescent="0.2">
      <c r="A1139" s="1">
        <v>44524</v>
      </c>
      <c r="B1139" s="2">
        <v>20.350000000000001</v>
      </c>
      <c r="C1139" s="2">
        <v>21.2</v>
      </c>
      <c r="D1139" s="2">
        <v>20.059999999999999</v>
      </c>
      <c r="E1139" s="2">
        <v>21.11</v>
      </c>
      <c r="F1139" s="2">
        <v>21.11</v>
      </c>
      <c r="G1139" s="3">
        <v>35233900</v>
      </c>
      <c r="H1139" s="57">
        <f t="shared" si="17"/>
        <v>2.4941340820531142E-2</v>
      </c>
      <c r="I1139" s="76">
        <f>IFERROR(_xlfn.XLOOKUP(A1139,' Data ORCL'!$A$2:$A$1260,' Data ORCL'!$H$2:$H$1260),"")</f>
        <v>6.8345180035313362E-3</v>
      </c>
    </row>
    <row r="1140" spans="1:9" ht="18" x14ac:dyDescent="0.2">
      <c r="A1140" s="1">
        <v>44523</v>
      </c>
      <c r="B1140" s="2">
        <v>20.59</v>
      </c>
      <c r="C1140" s="2">
        <v>21.05</v>
      </c>
      <c r="D1140" s="2">
        <v>20.05</v>
      </c>
      <c r="E1140" s="2">
        <v>20.59</v>
      </c>
      <c r="F1140" s="2">
        <v>20.59</v>
      </c>
      <c r="G1140" s="3">
        <v>44588000</v>
      </c>
      <c r="H1140" s="57">
        <f t="shared" si="17"/>
        <v>-2.9097983673436675E-3</v>
      </c>
      <c r="I1140" s="76">
        <f>IFERROR(_xlfn.XLOOKUP(A1140,' Data ORCL'!$A$2:$A$1260,' Data ORCL'!$H$2:$H$1260),"")</f>
        <v>-1.7785798775383253E-2</v>
      </c>
    </row>
    <row r="1141" spans="1:9" ht="18" x14ac:dyDescent="0.2">
      <c r="A1141" s="1">
        <v>44522</v>
      </c>
      <c r="B1141" s="2">
        <v>21.53</v>
      </c>
      <c r="C1141" s="2">
        <v>21.57</v>
      </c>
      <c r="D1141" s="2">
        <v>20.18</v>
      </c>
      <c r="E1141" s="2">
        <v>20.65</v>
      </c>
      <c r="F1141" s="2">
        <v>20.65</v>
      </c>
      <c r="G1141" s="3">
        <v>59899100</v>
      </c>
      <c r="H1141" s="57">
        <f t="shared" si="17"/>
        <v>-3.614278319454977E-2</v>
      </c>
      <c r="I1141" s="76">
        <f>IFERROR(_xlfn.XLOOKUP(A1141,' Data ORCL'!$A$2:$A$1260,' Data ORCL'!$H$2:$H$1260),"")</f>
        <v>6.7598274533756499E-3</v>
      </c>
    </row>
    <row r="1142" spans="1:9" ht="18" x14ac:dyDescent="0.2">
      <c r="A1142" s="1">
        <v>44519</v>
      </c>
      <c r="B1142" s="2">
        <v>21.6</v>
      </c>
      <c r="C1142" s="2">
        <v>21.96</v>
      </c>
      <c r="D1142" s="2">
        <v>21.3</v>
      </c>
      <c r="E1142" s="2">
        <v>21.41</v>
      </c>
      <c r="F1142" s="2">
        <v>21.41</v>
      </c>
      <c r="G1142" s="3">
        <v>30013100</v>
      </c>
      <c r="H1142" s="57">
        <f t="shared" si="17"/>
        <v>-4.1948325320256838E-3</v>
      </c>
      <c r="I1142" s="76">
        <f>IFERROR(_xlfn.XLOOKUP(A1142,' Data ORCL'!$A$2:$A$1260,' Data ORCL'!$H$2:$H$1260),"")</f>
        <v>-7.3210891844477889E-3</v>
      </c>
    </row>
    <row r="1143" spans="1:9" ht="18" x14ac:dyDescent="0.2">
      <c r="A1143" s="1">
        <v>44518</v>
      </c>
      <c r="B1143" s="2">
        <v>22.5</v>
      </c>
      <c r="C1143" s="2">
        <v>22.55</v>
      </c>
      <c r="D1143" s="2">
        <v>21.34</v>
      </c>
      <c r="E1143" s="2">
        <v>21.5</v>
      </c>
      <c r="F1143" s="2">
        <v>21.5</v>
      </c>
      <c r="G1143" s="3">
        <v>51039900</v>
      </c>
      <c r="H1143" s="57">
        <f t="shared" si="17"/>
        <v>-4.501783083760709E-2</v>
      </c>
      <c r="I1143" s="76">
        <f>IFERROR(_xlfn.XLOOKUP(A1143,' Data ORCL'!$A$2:$A$1260,' Data ORCL'!$H$2:$H$1260),"")</f>
        <v>-7.0450389232087846E-3</v>
      </c>
    </row>
    <row r="1144" spans="1:9" ht="18" x14ac:dyDescent="0.2">
      <c r="A1144" s="1">
        <v>44517</v>
      </c>
      <c r="B1144" s="2">
        <v>23.05</v>
      </c>
      <c r="C1144" s="2">
        <v>23.22</v>
      </c>
      <c r="D1144" s="2">
        <v>22.4</v>
      </c>
      <c r="E1144" s="2">
        <v>22.49</v>
      </c>
      <c r="F1144" s="2">
        <v>22.49</v>
      </c>
      <c r="G1144" s="3">
        <v>27994100</v>
      </c>
      <c r="H1144" s="57">
        <f t="shared" si="17"/>
        <v>-2.8059710272123513E-2</v>
      </c>
      <c r="I1144" s="76">
        <f>IFERROR(_xlfn.XLOOKUP(A1144,' Data ORCL'!$A$2:$A$1260,' Data ORCL'!$H$2:$H$1260),"")</f>
        <v>-2.8930697824278324E-3</v>
      </c>
    </row>
    <row r="1145" spans="1:9" ht="18" x14ac:dyDescent="0.2">
      <c r="A1145" s="1">
        <v>44516</v>
      </c>
      <c r="B1145" s="2">
        <v>23.29</v>
      </c>
      <c r="C1145" s="2">
        <v>23.29</v>
      </c>
      <c r="D1145" s="2">
        <v>22.61</v>
      </c>
      <c r="E1145" s="2">
        <v>23.13</v>
      </c>
      <c r="F1145" s="2">
        <v>23.13</v>
      </c>
      <c r="G1145" s="3">
        <v>31574800</v>
      </c>
      <c r="H1145" s="57">
        <f t="shared" si="17"/>
        <v>-1.2032805259471627E-2</v>
      </c>
      <c r="I1145" s="76">
        <f>IFERROR(_xlfn.XLOOKUP(A1145,' Data ORCL'!$A$2:$A$1260,' Data ORCL'!$H$2:$H$1260),"")</f>
        <v>1.6807118316381191E-2</v>
      </c>
    </row>
    <row r="1146" spans="1:9" ht="18" x14ac:dyDescent="0.2">
      <c r="A1146" s="1">
        <v>44515</v>
      </c>
      <c r="B1146" s="2">
        <v>23</v>
      </c>
      <c r="C1146" s="2">
        <v>23.52</v>
      </c>
      <c r="D1146" s="2">
        <v>22.95</v>
      </c>
      <c r="E1146" s="2">
        <v>23.41</v>
      </c>
      <c r="F1146" s="2">
        <v>23.41</v>
      </c>
      <c r="G1146" s="3">
        <v>33225700</v>
      </c>
      <c r="H1146" s="57">
        <f t="shared" si="17"/>
        <v>2.5087820961115333E-2</v>
      </c>
      <c r="I1146" s="76">
        <f>IFERROR(_xlfn.XLOOKUP(A1146,' Data ORCL'!$A$2:$A$1260,' Data ORCL'!$H$2:$H$1260),"")</f>
        <v>5.097717071668801E-3</v>
      </c>
    </row>
    <row r="1147" spans="1:9" ht="18" x14ac:dyDescent="0.2">
      <c r="A1147" s="1">
        <v>44512</v>
      </c>
      <c r="B1147" s="2">
        <v>23.02</v>
      </c>
      <c r="C1147" s="2">
        <v>23.23</v>
      </c>
      <c r="D1147" s="2">
        <v>22.38</v>
      </c>
      <c r="E1147" s="2">
        <v>22.83</v>
      </c>
      <c r="F1147" s="2">
        <v>22.83</v>
      </c>
      <c r="G1147" s="3">
        <v>53516200</v>
      </c>
      <c r="H1147" s="57">
        <f t="shared" si="17"/>
        <v>-6.9838782333860264E-3</v>
      </c>
      <c r="I1147" s="76">
        <f>IFERROR(_xlfn.XLOOKUP(A1147,' Data ORCL'!$A$2:$A$1260,' Data ORCL'!$H$2:$H$1260),"")</f>
        <v>-5.3236802406337195E-3</v>
      </c>
    </row>
    <row r="1148" spans="1:9" ht="18" x14ac:dyDescent="0.2">
      <c r="A1148" s="1">
        <v>44511</v>
      </c>
      <c r="B1148" s="2">
        <v>23.04</v>
      </c>
      <c r="C1148" s="2">
        <v>23.13</v>
      </c>
      <c r="D1148" s="2">
        <v>22.67</v>
      </c>
      <c r="E1148" s="2">
        <v>22.99</v>
      </c>
      <c r="F1148" s="2">
        <v>22.99</v>
      </c>
      <c r="G1148" s="3">
        <v>43381500</v>
      </c>
      <c r="H1148" s="57">
        <f t="shared" si="17"/>
        <v>2.0655535503600466E-2</v>
      </c>
      <c r="I1148" s="76">
        <f>IFERROR(_xlfn.XLOOKUP(A1148,' Data ORCL'!$A$2:$A$1260,' Data ORCL'!$H$2:$H$1260),"")</f>
        <v>2.1487144258079678E-3</v>
      </c>
    </row>
    <row r="1149" spans="1:9" ht="18" x14ac:dyDescent="0.2">
      <c r="A1149" s="1">
        <v>44510</v>
      </c>
      <c r="B1149" s="2">
        <v>23.6</v>
      </c>
      <c r="C1149" s="2">
        <v>23.64</v>
      </c>
      <c r="D1149" s="2">
        <v>22.12</v>
      </c>
      <c r="E1149" s="2">
        <v>22.52</v>
      </c>
      <c r="F1149" s="2">
        <v>22.52</v>
      </c>
      <c r="G1149" s="3">
        <v>94860100</v>
      </c>
      <c r="H1149" s="57">
        <f t="shared" si="17"/>
        <v>-7.4012814112002584E-2</v>
      </c>
      <c r="I1149" s="76">
        <f>IFERROR(_xlfn.XLOOKUP(A1149,' Data ORCL'!$A$2:$A$1260,' Data ORCL'!$H$2:$H$1260),"")</f>
        <v>-8.0059062102486398E-3</v>
      </c>
    </row>
    <row r="1150" spans="1:9" ht="18" x14ac:dyDescent="0.2">
      <c r="A1150" s="1">
        <v>44509</v>
      </c>
      <c r="B1150" s="2">
        <v>25.9</v>
      </c>
      <c r="C1150" s="2">
        <v>25.98</v>
      </c>
      <c r="D1150" s="2">
        <v>23.95</v>
      </c>
      <c r="E1150" s="2">
        <v>24.25</v>
      </c>
      <c r="F1150" s="2">
        <v>24.25</v>
      </c>
      <c r="G1150" s="3">
        <v>117540200</v>
      </c>
      <c r="H1150" s="57">
        <f t="shared" si="17"/>
        <v>-9.8117855958523362E-2</v>
      </c>
      <c r="I1150" s="76">
        <f>IFERROR(_xlfn.XLOOKUP(A1150,' Data ORCL'!$A$2:$A$1260,' Data ORCL'!$H$2:$H$1260),"")</f>
        <v>-5.8230847632646842E-3</v>
      </c>
    </row>
    <row r="1151" spans="1:9" ht="18" x14ac:dyDescent="0.2">
      <c r="A1151" s="1">
        <v>44508</v>
      </c>
      <c r="B1151" s="2">
        <v>26.25</v>
      </c>
      <c r="C1151" s="2">
        <v>27.11</v>
      </c>
      <c r="D1151" s="2">
        <v>26.12</v>
      </c>
      <c r="E1151" s="2">
        <v>26.75</v>
      </c>
      <c r="F1151" s="2">
        <v>26.75</v>
      </c>
      <c r="G1151" s="3">
        <v>41359600</v>
      </c>
      <c r="H1151" s="57">
        <f t="shared" si="17"/>
        <v>2.843793532053341E-2</v>
      </c>
      <c r="I1151" s="76">
        <f>IFERROR(_xlfn.XLOOKUP(A1151,' Data ORCL'!$A$2:$A$1260,' Data ORCL'!$H$2:$H$1260),"")</f>
        <v>2.0118482252487499E-3</v>
      </c>
    </row>
    <row r="1152" spans="1:9" ht="18" x14ac:dyDescent="0.2">
      <c r="A1152" s="1">
        <v>44505</v>
      </c>
      <c r="B1152" s="2">
        <v>26.45</v>
      </c>
      <c r="C1152" s="2">
        <v>26.63</v>
      </c>
      <c r="D1152" s="2">
        <v>25.72</v>
      </c>
      <c r="E1152" s="2">
        <v>26</v>
      </c>
      <c r="F1152" s="2">
        <v>26</v>
      </c>
      <c r="G1152" s="3">
        <v>26005000</v>
      </c>
      <c r="H1152" s="57">
        <f t="shared" si="17"/>
        <v>-1.7915478217527779E-2</v>
      </c>
      <c r="I1152" s="76">
        <f>IFERROR(_xlfn.XLOOKUP(A1152,' Data ORCL'!$A$2:$A$1260,' Data ORCL'!$H$2:$H$1260),"")</f>
        <v>-7.134924359481154E-3</v>
      </c>
    </row>
    <row r="1153" spans="1:9" ht="18" x14ac:dyDescent="0.2">
      <c r="A1153" s="1">
        <v>44504</v>
      </c>
      <c r="B1153" s="2">
        <v>26.26</v>
      </c>
      <c r="C1153" s="2">
        <v>26.57</v>
      </c>
      <c r="D1153" s="2">
        <v>25.87</v>
      </c>
      <c r="E1153" s="2">
        <v>26.47</v>
      </c>
      <c r="F1153" s="2">
        <v>26.47</v>
      </c>
      <c r="G1153" s="3">
        <v>25029700</v>
      </c>
      <c r="H1153" s="57">
        <f t="shared" si="17"/>
        <v>1.3310711830779573E-2</v>
      </c>
      <c r="I1153" s="76">
        <f>IFERROR(_xlfn.XLOOKUP(A1153,' Data ORCL'!$A$2:$A$1260,' Data ORCL'!$H$2:$H$1260),"")</f>
        <v>-5.4284739742928708E-3</v>
      </c>
    </row>
    <row r="1154" spans="1:9" ht="18" x14ac:dyDescent="0.2">
      <c r="A1154" s="1">
        <v>44503</v>
      </c>
      <c r="B1154" s="2">
        <v>25.89</v>
      </c>
      <c r="C1154" s="2">
        <v>26.24</v>
      </c>
      <c r="D1154" s="2">
        <v>25.17</v>
      </c>
      <c r="E1154" s="2">
        <v>26.12</v>
      </c>
      <c r="F1154" s="2">
        <v>26.12</v>
      </c>
      <c r="G1154" s="3">
        <v>25244200</v>
      </c>
      <c r="H1154" s="57">
        <f t="shared" si="17"/>
        <v>7.6864329241562914E-3</v>
      </c>
      <c r="I1154" s="76">
        <f>IFERROR(_xlfn.XLOOKUP(A1154,' Data ORCL'!$A$2:$A$1260,' Data ORCL'!$H$2:$H$1260),"")</f>
        <v>2.8767446260891051E-3</v>
      </c>
    </row>
    <row r="1155" spans="1:9" ht="18" x14ac:dyDescent="0.2">
      <c r="A1155" s="1">
        <v>44502</v>
      </c>
      <c r="B1155" s="2">
        <v>26.56</v>
      </c>
      <c r="C1155" s="2">
        <v>26.72</v>
      </c>
      <c r="D1155" s="2">
        <v>25.56</v>
      </c>
      <c r="E1155" s="2">
        <v>25.92</v>
      </c>
      <c r="F1155" s="2">
        <v>25.92</v>
      </c>
      <c r="G1155" s="3">
        <v>30794600</v>
      </c>
      <c r="H1155" s="57">
        <f t="shared" ref="H1155:H1218" si="18">LN(F1155/F1156)</f>
        <v>-2.439145312415901E-2</v>
      </c>
      <c r="I1155" s="76">
        <f>IFERROR(_xlfn.XLOOKUP(A1155,' Data ORCL'!$A$2:$A$1260,' Data ORCL'!$H$2:$H$1260),"")</f>
        <v>1.5746598186763557E-2</v>
      </c>
    </row>
    <row r="1156" spans="1:9" ht="18" x14ac:dyDescent="0.2">
      <c r="A1156" s="1">
        <v>44501</v>
      </c>
      <c r="B1156" s="2">
        <v>26.11</v>
      </c>
      <c r="C1156" s="2">
        <v>26.65</v>
      </c>
      <c r="D1156" s="2">
        <v>25.88</v>
      </c>
      <c r="E1156" s="2">
        <v>26.56</v>
      </c>
      <c r="F1156" s="2">
        <v>26.56</v>
      </c>
      <c r="G1156" s="3">
        <v>26684700</v>
      </c>
      <c r="H1156" s="57">
        <f t="shared" si="18"/>
        <v>2.5935854975533284E-2</v>
      </c>
      <c r="I1156" s="76">
        <f>IFERROR(_xlfn.XLOOKUP(A1156,' Data ORCL'!$A$2:$A$1260,' Data ORCL'!$H$2:$H$1260),"")</f>
        <v>-1.6411197236480674E-2</v>
      </c>
    </row>
    <row r="1157" spans="1:9" ht="18" x14ac:dyDescent="0.2">
      <c r="A1157" s="1">
        <v>44498</v>
      </c>
      <c r="B1157" s="2">
        <v>25.5</v>
      </c>
      <c r="C1157" s="2">
        <v>26.12</v>
      </c>
      <c r="D1157" s="2">
        <v>25.45</v>
      </c>
      <c r="E1157" s="2">
        <v>25.88</v>
      </c>
      <c r="F1157" s="2">
        <v>25.88</v>
      </c>
      <c r="G1157" s="3">
        <v>21910300</v>
      </c>
      <c r="H1157" s="57">
        <f t="shared" si="18"/>
        <v>9.3168375802305387E-3</v>
      </c>
      <c r="I1157" s="76">
        <f>IFERROR(_xlfn.XLOOKUP(A1157,' Data ORCL'!$A$2:$A$1260,' Data ORCL'!$H$2:$H$1260),"")</f>
        <v>-2.9852418653603741E-3</v>
      </c>
    </row>
    <row r="1158" spans="1:9" ht="18" x14ac:dyDescent="0.2">
      <c r="A1158" s="1">
        <v>44497</v>
      </c>
      <c r="B1158" s="2">
        <v>25.3</v>
      </c>
      <c r="C1158" s="2">
        <v>25.8</v>
      </c>
      <c r="D1158" s="2">
        <v>25.12</v>
      </c>
      <c r="E1158" s="2">
        <v>25.64</v>
      </c>
      <c r="F1158" s="2">
        <v>25.64</v>
      </c>
      <c r="G1158" s="3">
        <v>21203000</v>
      </c>
      <c r="H1158" s="57">
        <f t="shared" si="18"/>
        <v>2.2880682584547032E-2</v>
      </c>
      <c r="I1158" s="76">
        <f>IFERROR(_xlfn.XLOOKUP(A1158,' Data ORCL'!$A$2:$A$1260,' Data ORCL'!$H$2:$H$1260),"")</f>
        <v>1.9891707299370068E-3</v>
      </c>
    </row>
    <row r="1159" spans="1:9" ht="18" x14ac:dyDescent="0.2">
      <c r="A1159" s="1">
        <v>44496</v>
      </c>
      <c r="B1159" s="2">
        <v>25.64</v>
      </c>
      <c r="C1159" s="2">
        <v>25.9</v>
      </c>
      <c r="D1159" s="2">
        <v>25.02</v>
      </c>
      <c r="E1159" s="2">
        <v>25.06</v>
      </c>
      <c r="F1159" s="2">
        <v>25.06</v>
      </c>
      <c r="G1159" s="3">
        <v>24157200</v>
      </c>
      <c r="H1159" s="57">
        <f t="shared" si="18"/>
        <v>-1.81895090086669E-2</v>
      </c>
      <c r="I1159" s="76">
        <f>IFERROR(_xlfn.XLOOKUP(A1159,' Data ORCL'!$A$2:$A$1260,' Data ORCL'!$H$2:$H$1260),"")</f>
        <v>-9.7969851788585732E-3</v>
      </c>
    </row>
    <row r="1160" spans="1:9" ht="18" x14ac:dyDescent="0.2">
      <c r="A1160" s="1">
        <v>44495</v>
      </c>
      <c r="B1160" s="2">
        <v>25.99</v>
      </c>
      <c r="C1160" s="2">
        <v>26.75</v>
      </c>
      <c r="D1160" s="2">
        <v>25.25</v>
      </c>
      <c r="E1160" s="2">
        <v>25.52</v>
      </c>
      <c r="F1160" s="2">
        <v>25.52</v>
      </c>
      <c r="G1160" s="3">
        <v>56767000</v>
      </c>
      <c r="H1160" s="57">
        <f t="shared" si="18"/>
        <v>4.3196611445163796E-3</v>
      </c>
      <c r="I1160" s="76">
        <f>IFERROR(_xlfn.XLOOKUP(A1160,' Data ORCL'!$A$2:$A$1260,' Data ORCL'!$H$2:$H$1260),"")</f>
        <v>-9.3764315388428724E-3</v>
      </c>
    </row>
    <row r="1161" spans="1:9" ht="18" x14ac:dyDescent="0.2">
      <c r="A1161" s="1">
        <v>44494</v>
      </c>
      <c r="B1161" s="2">
        <v>24.5</v>
      </c>
      <c r="C1161" s="2">
        <v>25.54</v>
      </c>
      <c r="D1161" s="2">
        <v>24.48</v>
      </c>
      <c r="E1161" s="2">
        <v>25.41</v>
      </c>
      <c r="F1161" s="2">
        <v>25.41</v>
      </c>
      <c r="G1161" s="3">
        <v>33962100</v>
      </c>
      <c r="H1161" s="57">
        <f t="shared" si="18"/>
        <v>3.9330912062423541E-2</v>
      </c>
      <c r="I1161" s="76">
        <f>IFERROR(_xlfn.XLOOKUP(A1161,' Data ORCL'!$A$2:$A$1260,' Data ORCL'!$H$2:$H$1260),"")</f>
        <v>-3.6828464503362341E-3</v>
      </c>
    </row>
    <row r="1162" spans="1:9" ht="18" x14ac:dyDescent="0.2">
      <c r="A1162" s="1">
        <v>44491</v>
      </c>
      <c r="B1162" s="2">
        <v>24.49</v>
      </c>
      <c r="C1162" s="2">
        <v>24.85</v>
      </c>
      <c r="D1162" s="2">
        <v>24.25</v>
      </c>
      <c r="E1162" s="2">
        <v>24.43</v>
      </c>
      <c r="F1162" s="2">
        <v>24.43</v>
      </c>
      <c r="G1162" s="3">
        <v>20166800</v>
      </c>
      <c r="H1162" s="57">
        <f t="shared" si="18"/>
        <v>-1.4224990931347326E-2</v>
      </c>
      <c r="I1162" s="76">
        <f>IFERROR(_xlfn.XLOOKUP(A1162,' Data ORCL'!$A$2:$A$1260,' Data ORCL'!$H$2:$H$1260),"")</f>
        <v>2.0094593365308507E-2</v>
      </c>
    </row>
    <row r="1163" spans="1:9" ht="18" x14ac:dyDescent="0.2">
      <c r="A1163" s="1">
        <v>44490</v>
      </c>
      <c r="B1163" s="2">
        <v>24.13</v>
      </c>
      <c r="C1163" s="2">
        <v>24.93</v>
      </c>
      <c r="D1163" s="2">
        <v>24.08</v>
      </c>
      <c r="E1163" s="2">
        <v>24.78</v>
      </c>
      <c r="F1163" s="2">
        <v>24.78</v>
      </c>
      <c r="G1163" s="3">
        <v>23976600</v>
      </c>
      <c r="H1163" s="57">
        <f t="shared" si="18"/>
        <v>2.2858138076050184E-2</v>
      </c>
      <c r="I1163" s="76">
        <f>IFERROR(_xlfn.XLOOKUP(A1163,' Data ORCL'!$A$2:$A$1260,' Data ORCL'!$H$2:$H$1260),"")</f>
        <v>-3.5238446331104021E-3</v>
      </c>
    </row>
    <row r="1164" spans="1:9" ht="18" x14ac:dyDescent="0.2">
      <c r="A1164" s="1">
        <v>44489</v>
      </c>
      <c r="B1164" s="2">
        <v>24.79</v>
      </c>
      <c r="C1164" s="2">
        <v>24.96</v>
      </c>
      <c r="D1164" s="2">
        <v>24.17</v>
      </c>
      <c r="E1164" s="2">
        <v>24.22</v>
      </c>
      <c r="F1164" s="2">
        <v>24.22</v>
      </c>
      <c r="G1164" s="3">
        <v>24248000</v>
      </c>
      <c r="H1164" s="57">
        <f t="shared" si="18"/>
        <v>-1.9219565232141998E-2</v>
      </c>
      <c r="I1164" s="76">
        <f>IFERROR(_xlfn.XLOOKUP(A1164,' Data ORCL'!$A$2:$A$1260,' Data ORCL'!$H$2:$H$1260),"")</f>
        <v>-4.3874151765587932E-3</v>
      </c>
    </row>
    <row r="1165" spans="1:9" ht="18" x14ac:dyDescent="0.2">
      <c r="A1165" s="1">
        <v>44488</v>
      </c>
      <c r="B1165" s="2">
        <v>24.5</v>
      </c>
      <c r="C1165" s="2">
        <v>25.2</v>
      </c>
      <c r="D1165" s="2">
        <v>24.36</v>
      </c>
      <c r="E1165" s="2">
        <v>24.69</v>
      </c>
      <c r="F1165" s="2">
        <v>24.69</v>
      </c>
      <c r="G1165" s="3">
        <v>29393900</v>
      </c>
      <c r="H1165" s="57">
        <f t="shared" si="18"/>
        <v>1.7569399841183976E-2</v>
      </c>
      <c r="I1165" s="76">
        <f>IFERROR(_xlfn.XLOOKUP(A1165,' Data ORCL'!$A$2:$A$1260,' Data ORCL'!$H$2:$H$1260),"")</f>
        <v>5.7074021683492125E-3</v>
      </c>
    </row>
    <row r="1166" spans="1:9" ht="18" x14ac:dyDescent="0.2">
      <c r="A1166" s="1">
        <v>44487</v>
      </c>
      <c r="B1166" s="2">
        <v>24</v>
      </c>
      <c r="C1166" s="2">
        <v>24.39</v>
      </c>
      <c r="D1166" s="2">
        <v>23.92</v>
      </c>
      <c r="E1166" s="2">
        <v>24.26</v>
      </c>
      <c r="F1166" s="2">
        <v>24.26</v>
      </c>
      <c r="G1166" s="3">
        <v>25609900</v>
      </c>
      <c r="H1166" s="57">
        <f t="shared" si="18"/>
        <v>1.0775073167958589E-2</v>
      </c>
      <c r="I1166" s="76">
        <f>IFERROR(_xlfn.XLOOKUP(A1166,' Data ORCL'!$A$2:$A$1260,' Data ORCL'!$H$2:$H$1260),"")</f>
        <v>1.2293194294342853E-2</v>
      </c>
    </row>
    <row r="1167" spans="1:9" ht="18" x14ac:dyDescent="0.2">
      <c r="A1167" s="1">
        <v>44484</v>
      </c>
      <c r="B1167" s="2">
        <v>24.5</v>
      </c>
      <c r="C1167" s="2">
        <v>24.52</v>
      </c>
      <c r="D1167" s="2">
        <v>23.83</v>
      </c>
      <c r="E1167" s="2">
        <v>24</v>
      </c>
      <c r="F1167" s="2">
        <v>24</v>
      </c>
      <c r="G1167" s="3">
        <v>24366100</v>
      </c>
      <c r="H1167" s="57">
        <f t="shared" si="18"/>
        <v>-1.4478019180653225E-2</v>
      </c>
      <c r="I1167" s="76">
        <f>IFERROR(_xlfn.XLOOKUP(A1167,' Data ORCL'!$A$2:$A$1260,' Data ORCL'!$H$2:$H$1260),"")</f>
        <v>5.5732041792548256E-4</v>
      </c>
    </row>
    <row r="1168" spans="1:9" ht="18" x14ac:dyDescent="0.2">
      <c r="A1168" s="1">
        <v>44483</v>
      </c>
      <c r="B1168" s="2">
        <v>24.43</v>
      </c>
      <c r="C1168" s="2">
        <v>24.71</v>
      </c>
      <c r="D1168" s="2">
        <v>24.2</v>
      </c>
      <c r="E1168" s="2">
        <v>24.35</v>
      </c>
      <c r="F1168" s="2">
        <v>24.35</v>
      </c>
      <c r="G1168" s="3">
        <v>26106700</v>
      </c>
      <c r="H1168" s="57">
        <f t="shared" si="18"/>
        <v>9.0759698916585089E-3</v>
      </c>
      <c r="I1168" s="76">
        <f>IFERROR(_xlfn.XLOOKUP(A1168,' Data ORCL'!$A$2:$A$1260,' Data ORCL'!$H$2:$H$1260),"")</f>
        <v>-1.1638994105906068E-2</v>
      </c>
    </row>
    <row r="1169" spans="1:9" ht="18" x14ac:dyDescent="0.2">
      <c r="A1169" s="1">
        <v>44482</v>
      </c>
      <c r="B1169" s="2">
        <v>23.83</v>
      </c>
      <c r="C1169" s="2">
        <v>24.31</v>
      </c>
      <c r="D1169" s="2">
        <v>23.79</v>
      </c>
      <c r="E1169" s="2">
        <v>24.13</v>
      </c>
      <c r="F1169" s="2">
        <v>24.13</v>
      </c>
      <c r="G1169" s="3">
        <v>28494000</v>
      </c>
      <c r="H1169" s="57">
        <f t="shared" si="18"/>
        <v>1.8402861466246225E-2</v>
      </c>
      <c r="I1169" s="76">
        <f>IFERROR(_xlfn.XLOOKUP(A1169,' Data ORCL'!$A$2:$A$1260,' Data ORCL'!$H$2:$H$1260),"")</f>
        <v>8.6331471447028754E-3</v>
      </c>
    </row>
    <row r="1170" spans="1:9" ht="18" x14ac:dyDescent="0.2">
      <c r="A1170" s="1">
        <v>44481</v>
      </c>
      <c r="B1170" s="2">
        <v>23.55</v>
      </c>
      <c r="C1170" s="2">
        <v>23.81</v>
      </c>
      <c r="D1170" s="2">
        <v>23.29</v>
      </c>
      <c r="E1170" s="2">
        <v>23.69</v>
      </c>
      <c r="F1170" s="2">
        <v>23.69</v>
      </c>
      <c r="G1170" s="3">
        <v>26280000</v>
      </c>
      <c r="H1170" s="57">
        <f t="shared" si="18"/>
        <v>6.7768154314230798E-3</v>
      </c>
      <c r="I1170" s="76">
        <f>IFERROR(_xlfn.XLOOKUP(A1170,' Data ORCL'!$A$2:$A$1260,' Data ORCL'!$H$2:$H$1260),"")</f>
        <v>2.8943580263643353E-3</v>
      </c>
    </row>
    <row r="1171" spans="1:9" ht="18" x14ac:dyDescent="0.2">
      <c r="A1171" s="1">
        <v>44480</v>
      </c>
      <c r="B1171" s="2">
        <v>23.26</v>
      </c>
      <c r="C1171" s="2">
        <v>23.98</v>
      </c>
      <c r="D1171" s="2">
        <v>23.26</v>
      </c>
      <c r="E1171" s="2">
        <v>23.53</v>
      </c>
      <c r="F1171" s="2">
        <v>23.53</v>
      </c>
      <c r="G1171" s="3">
        <v>23971700</v>
      </c>
      <c r="H1171" s="57">
        <f t="shared" si="18"/>
        <v>1.2757815891579613E-3</v>
      </c>
      <c r="I1171" s="76" t="str">
        <f>IFERROR(_xlfn.XLOOKUP(A1171,' Data ORCL'!$A$2:$A$1260,' Data ORCL'!$H$2:$H$1260),"")</f>
        <v/>
      </c>
    </row>
    <row r="1172" spans="1:9" ht="18" x14ac:dyDescent="0.2">
      <c r="A1172" s="1">
        <v>44477</v>
      </c>
      <c r="B1172" s="2">
        <v>23.86</v>
      </c>
      <c r="C1172" s="2">
        <v>24.1</v>
      </c>
      <c r="D1172" s="2">
        <v>23.11</v>
      </c>
      <c r="E1172" s="2">
        <v>23.5</v>
      </c>
      <c r="F1172" s="2">
        <v>23.5</v>
      </c>
      <c r="G1172" s="3">
        <v>39713400</v>
      </c>
      <c r="H1172" s="57">
        <f t="shared" si="18"/>
        <v>-9.7396492975589301E-3</v>
      </c>
      <c r="I1172" s="76" t="str">
        <f>IFERROR(_xlfn.XLOOKUP(A1172,' Data ORCL'!$A$2:$A$1260,' Data ORCL'!$H$2:$H$1260),"")</f>
        <v/>
      </c>
    </row>
    <row r="1173" spans="1:9" ht="18" x14ac:dyDescent="0.2">
      <c r="A1173" s="1">
        <v>44476</v>
      </c>
      <c r="B1173" s="2">
        <v>23.71</v>
      </c>
      <c r="C1173" s="2">
        <v>24.13</v>
      </c>
      <c r="D1173" s="2">
        <v>23.54</v>
      </c>
      <c r="E1173" s="2">
        <v>23.73</v>
      </c>
      <c r="F1173" s="2">
        <v>23.73</v>
      </c>
      <c r="G1173" s="3">
        <v>38873700</v>
      </c>
      <c r="H1173" s="57">
        <f t="shared" si="18"/>
        <v>6.3411753384474681E-3</v>
      </c>
      <c r="I1173" s="76">
        <f>IFERROR(_xlfn.XLOOKUP(A1173,' Data ORCL'!$A$2:$A$1260,' Data ORCL'!$H$2:$H$1260),"")</f>
        <v>1.056490932021647E-2</v>
      </c>
    </row>
    <row r="1174" spans="1:9" ht="18" x14ac:dyDescent="0.2">
      <c r="A1174" s="1">
        <v>44475</v>
      </c>
      <c r="B1174" s="2">
        <v>24.91</v>
      </c>
      <c r="C1174" s="2">
        <v>25.01</v>
      </c>
      <c r="D1174" s="2">
        <v>23.35</v>
      </c>
      <c r="E1174" s="2">
        <v>23.58</v>
      </c>
      <c r="F1174" s="2">
        <v>23.58</v>
      </c>
      <c r="G1174" s="3">
        <v>125175700</v>
      </c>
      <c r="H1174" s="57">
        <f t="shared" si="18"/>
        <v>1.5815674822878992E-2</v>
      </c>
      <c r="I1174" s="76">
        <f>IFERROR(_xlfn.XLOOKUP(A1174,' Data ORCL'!$A$2:$A$1260,' Data ORCL'!$H$2:$H$1260),"")</f>
        <v>-1.6326534238851123E-3</v>
      </c>
    </row>
    <row r="1175" spans="1:9" ht="18" x14ac:dyDescent="0.2">
      <c r="A1175" s="1">
        <v>44474</v>
      </c>
      <c r="B1175" s="2">
        <v>23.21</v>
      </c>
      <c r="C1175" s="2">
        <v>23.88</v>
      </c>
      <c r="D1175" s="2">
        <v>23.07</v>
      </c>
      <c r="E1175" s="2">
        <v>23.21</v>
      </c>
      <c r="F1175" s="2">
        <v>23.21</v>
      </c>
      <c r="G1175" s="3">
        <v>56574800</v>
      </c>
      <c r="H1175" s="57">
        <f t="shared" si="18"/>
        <v>1.7248818420608513E-3</v>
      </c>
      <c r="I1175" s="76">
        <f>IFERROR(_xlfn.XLOOKUP(A1175,' Data ORCL'!$A$2:$A$1260,' Data ORCL'!$H$2:$H$1260),"")</f>
        <v>2.4654743347038093E-2</v>
      </c>
    </row>
    <row r="1176" spans="1:9" ht="18" x14ac:dyDescent="0.2">
      <c r="A1176" s="1">
        <v>44473</v>
      </c>
      <c r="B1176" s="2">
        <v>24.01</v>
      </c>
      <c r="C1176" s="2">
        <v>24.05</v>
      </c>
      <c r="D1176" s="2">
        <v>23.02</v>
      </c>
      <c r="E1176" s="2">
        <v>23.17</v>
      </c>
      <c r="F1176" s="2">
        <v>23.17</v>
      </c>
      <c r="G1176" s="3">
        <v>46789700</v>
      </c>
      <c r="H1176" s="57">
        <f t="shared" si="18"/>
        <v>-4.8851818351146298E-2</v>
      </c>
      <c r="I1176" s="76">
        <f>IFERROR(_xlfn.XLOOKUP(A1176,' Data ORCL'!$A$2:$A$1260,' Data ORCL'!$H$2:$H$1260),"")</f>
        <v>-5.3600271260841577E-3</v>
      </c>
    </row>
    <row r="1177" spans="1:9" ht="18" x14ac:dyDescent="0.2">
      <c r="A1177" s="1">
        <v>44470</v>
      </c>
      <c r="B1177" s="2">
        <v>24.21</v>
      </c>
      <c r="C1177" s="2">
        <v>24.36</v>
      </c>
      <c r="D1177" s="2">
        <v>23.72</v>
      </c>
      <c r="E1177" s="2">
        <v>24.33</v>
      </c>
      <c r="F1177" s="2">
        <v>24.33</v>
      </c>
      <c r="G1177" s="3">
        <v>32778000</v>
      </c>
      <c r="H1177" s="57">
        <f t="shared" si="18"/>
        <v>1.1991047128424404E-2</v>
      </c>
      <c r="I1177" s="76">
        <f>IFERROR(_xlfn.XLOOKUP(A1177,' Data ORCL'!$A$2:$A$1260,' Data ORCL'!$H$2:$H$1260),"")</f>
        <v>2.9536231814386318E-2</v>
      </c>
    </row>
    <row r="1178" spans="1:9" ht="18" x14ac:dyDescent="0.2">
      <c r="A1178" s="1">
        <v>44469</v>
      </c>
      <c r="B1178" s="2">
        <v>24.69</v>
      </c>
      <c r="C1178" s="2">
        <v>25.05</v>
      </c>
      <c r="D1178" s="2">
        <v>23.88</v>
      </c>
      <c r="E1178" s="2">
        <v>24.04</v>
      </c>
      <c r="F1178" s="2">
        <v>24.04</v>
      </c>
      <c r="G1178" s="3">
        <v>59505600</v>
      </c>
      <c r="H1178" s="57">
        <f t="shared" si="18"/>
        <v>-1.9770001401003805E-2</v>
      </c>
      <c r="I1178" s="76">
        <f>IFERROR(_xlfn.XLOOKUP(A1178,' Data ORCL'!$A$2:$A$1260,' Data ORCL'!$H$2:$H$1260),"")</f>
        <v>-4.6264151619657974E-2</v>
      </c>
    </row>
    <row r="1179" spans="1:9" ht="18" x14ac:dyDescent="0.2">
      <c r="A1179" s="1">
        <v>44468</v>
      </c>
      <c r="B1179" s="2">
        <v>25.61</v>
      </c>
      <c r="C1179" s="2">
        <v>25.7</v>
      </c>
      <c r="D1179" s="2">
        <v>24.42</v>
      </c>
      <c r="E1179" s="2">
        <v>24.52</v>
      </c>
      <c r="F1179" s="2">
        <v>24.52</v>
      </c>
      <c r="G1179" s="3">
        <v>46164500</v>
      </c>
      <c r="H1179" s="57">
        <f t="shared" si="18"/>
        <v>-3.2895063824982342E-2</v>
      </c>
      <c r="I1179" s="76">
        <f>IFERROR(_xlfn.XLOOKUP(A1179,' Data ORCL'!$A$2:$A$1260,' Data ORCL'!$H$2:$H$1260),"")</f>
        <v>8.3289823978199371E-3</v>
      </c>
    </row>
    <row r="1180" spans="1:9" ht="18" x14ac:dyDescent="0.2">
      <c r="A1180" s="1">
        <v>44467</v>
      </c>
      <c r="B1180" s="2">
        <v>27.02</v>
      </c>
      <c r="C1180" s="2">
        <v>27.13</v>
      </c>
      <c r="D1180" s="2">
        <v>25.21</v>
      </c>
      <c r="E1180" s="2">
        <v>25.34</v>
      </c>
      <c r="F1180" s="2">
        <v>25.34</v>
      </c>
      <c r="G1180" s="3">
        <v>64206200</v>
      </c>
      <c r="H1180" s="57">
        <f t="shared" si="18"/>
        <v>-8.0710325214189457E-2</v>
      </c>
      <c r="I1180" s="76">
        <f>IFERROR(_xlfn.XLOOKUP(A1180,' Data ORCL'!$A$2:$A$1260,' Data ORCL'!$H$2:$H$1260),"")</f>
        <v>-5.9898000446478349E-3</v>
      </c>
    </row>
    <row r="1181" spans="1:9" ht="18" x14ac:dyDescent="0.2">
      <c r="A1181" s="1">
        <v>44466</v>
      </c>
      <c r="B1181" s="2">
        <v>28.23</v>
      </c>
      <c r="C1181" s="2">
        <v>28.38</v>
      </c>
      <c r="D1181" s="2">
        <v>27.23</v>
      </c>
      <c r="E1181" s="2">
        <v>27.47</v>
      </c>
      <c r="F1181" s="2">
        <v>27.47</v>
      </c>
      <c r="G1181" s="3">
        <v>44102800</v>
      </c>
      <c r="H1181" s="57">
        <f t="shared" si="18"/>
        <v>-3.8912637364201114E-2</v>
      </c>
      <c r="I1181" s="76">
        <f>IFERROR(_xlfn.XLOOKUP(A1181,' Data ORCL'!$A$2:$A$1260,' Data ORCL'!$H$2:$H$1260),"")</f>
        <v>1.2134212616988797E-2</v>
      </c>
    </row>
    <row r="1182" spans="1:9" ht="18" x14ac:dyDescent="0.2">
      <c r="A1182" s="1">
        <v>44463</v>
      </c>
      <c r="B1182" s="2">
        <v>28.27</v>
      </c>
      <c r="C1182" s="2">
        <v>28.76</v>
      </c>
      <c r="D1182" s="2">
        <v>27.9</v>
      </c>
      <c r="E1182" s="2">
        <v>28.56</v>
      </c>
      <c r="F1182" s="2">
        <v>28.56</v>
      </c>
      <c r="G1182" s="3">
        <v>40309700</v>
      </c>
      <c r="H1182" s="57">
        <f t="shared" si="18"/>
        <v>-7.3260400920728977E-3</v>
      </c>
      <c r="I1182" s="76">
        <f>IFERROR(_xlfn.XLOOKUP(A1182,' Data ORCL'!$A$2:$A$1260,' Data ORCL'!$H$2:$H$1260),"")</f>
        <v>5.8246821438163116E-3</v>
      </c>
    </row>
    <row r="1183" spans="1:9" ht="18" x14ac:dyDescent="0.2">
      <c r="A1183" s="1">
        <v>44462</v>
      </c>
      <c r="B1183" s="2">
        <v>27.71</v>
      </c>
      <c r="C1183" s="2">
        <v>29.19</v>
      </c>
      <c r="D1183" s="2">
        <v>27.67</v>
      </c>
      <c r="E1183" s="2">
        <v>28.77</v>
      </c>
      <c r="F1183" s="2">
        <v>28.77</v>
      </c>
      <c r="G1183" s="3">
        <v>60028600</v>
      </c>
      <c r="H1183" s="57">
        <f t="shared" si="18"/>
        <v>4.7695872613944722E-2</v>
      </c>
      <c r="I1183" s="76">
        <f>IFERROR(_xlfn.XLOOKUP(A1183,' Data ORCL'!$A$2:$A$1260,' Data ORCL'!$H$2:$H$1260),"")</f>
        <v>1.1028642112447327E-2</v>
      </c>
    </row>
    <row r="1184" spans="1:9" ht="18" x14ac:dyDescent="0.2">
      <c r="A1184" s="1">
        <v>44461</v>
      </c>
      <c r="B1184" s="2">
        <v>26.61</v>
      </c>
      <c r="C1184" s="2">
        <v>27.77</v>
      </c>
      <c r="D1184" s="2">
        <v>26.58</v>
      </c>
      <c r="E1184" s="2">
        <v>27.43</v>
      </c>
      <c r="F1184" s="2">
        <v>27.43</v>
      </c>
      <c r="G1184" s="3">
        <v>44308100</v>
      </c>
      <c r="H1184" s="57">
        <f t="shared" si="18"/>
        <v>2.9974491982546182E-2</v>
      </c>
      <c r="I1184" s="76">
        <f>IFERROR(_xlfn.XLOOKUP(A1184,' Data ORCL'!$A$2:$A$1260,' Data ORCL'!$H$2:$H$1260),"")</f>
        <v>1.7264866530164291E-2</v>
      </c>
    </row>
    <row r="1185" spans="1:9" ht="18" x14ac:dyDescent="0.2">
      <c r="A1185" s="1">
        <v>44460</v>
      </c>
      <c r="B1185" s="2">
        <v>26.89</v>
      </c>
      <c r="C1185" s="2">
        <v>27.15</v>
      </c>
      <c r="D1185" s="2">
        <v>26.08</v>
      </c>
      <c r="E1185" s="2">
        <v>26.62</v>
      </c>
      <c r="F1185" s="2">
        <v>26.62</v>
      </c>
      <c r="G1185" s="3">
        <v>50933600</v>
      </c>
      <c r="H1185" s="57">
        <f t="shared" si="18"/>
        <v>2.6330652790177169E-3</v>
      </c>
      <c r="I1185" s="76">
        <f>IFERROR(_xlfn.XLOOKUP(A1185,' Data ORCL'!$A$2:$A$1260,' Data ORCL'!$H$2:$H$1260),"")</f>
        <v>8.7455136453544417E-3</v>
      </c>
    </row>
    <row r="1186" spans="1:9" ht="18" x14ac:dyDescent="0.2">
      <c r="A1186" s="1">
        <v>44459</v>
      </c>
      <c r="B1186" s="2">
        <v>27.57</v>
      </c>
      <c r="C1186" s="2">
        <v>28.1</v>
      </c>
      <c r="D1186" s="2">
        <v>26.06</v>
      </c>
      <c r="E1186" s="2">
        <v>26.55</v>
      </c>
      <c r="F1186" s="2">
        <v>26.55</v>
      </c>
      <c r="G1186" s="3">
        <v>89413500</v>
      </c>
      <c r="H1186" s="57">
        <f t="shared" si="18"/>
        <v>-7.8215746445024686E-2</v>
      </c>
      <c r="I1186" s="76">
        <f>IFERROR(_xlfn.XLOOKUP(A1186,' Data ORCL'!$A$2:$A$1260,' Data ORCL'!$H$2:$H$1260),"")</f>
        <v>-2.5946761946750909E-3</v>
      </c>
    </row>
    <row r="1187" spans="1:9" ht="18" x14ac:dyDescent="0.2">
      <c r="A1187" s="1">
        <v>44456</v>
      </c>
      <c r="B1187" s="2">
        <v>28.66</v>
      </c>
      <c r="C1187" s="2">
        <v>29.29</v>
      </c>
      <c r="D1187" s="2">
        <v>28.07</v>
      </c>
      <c r="E1187" s="2">
        <v>28.71</v>
      </c>
      <c r="F1187" s="2">
        <v>28.71</v>
      </c>
      <c r="G1187" s="3">
        <v>182052600</v>
      </c>
      <c r="H1187" s="57">
        <f t="shared" si="18"/>
        <v>2.7903750229489161E-3</v>
      </c>
      <c r="I1187" s="76">
        <f>IFERROR(_xlfn.XLOOKUP(A1187,' Data ORCL'!$A$2:$A$1260,' Data ORCL'!$H$2:$H$1260),"")</f>
        <v>-9.9454438767157989E-3</v>
      </c>
    </row>
    <row r="1188" spans="1:9" ht="18" x14ac:dyDescent="0.2">
      <c r="A1188" s="1">
        <v>44455</v>
      </c>
      <c r="B1188" s="2">
        <v>27.2</v>
      </c>
      <c r="C1188" s="2">
        <v>28.79</v>
      </c>
      <c r="D1188" s="2">
        <v>27.02</v>
      </c>
      <c r="E1188" s="2">
        <v>28.63</v>
      </c>
      <c r="F1188" s="2">
        <v>28.63</v>
      </c>
      <c r="G1188" s="3">
        <v>109992000</v>
      </c>
      <c r="H1188" s="57">
        <f t="shared" si="18"/>
        <v>5.5659671065949393E-2</v>
      </c>
      <c r="I1188" s="76">
        <f>IFERROR(_xlfn.XLOOKUP(A1188,' Data ORCL'!$A$2:$A$1260,' Data ORCL'!$H$2:$H$1260),"")</f>
        <v>-5.4828038658803055E-3</v>
      </c>
    </row>
    <row r="1189" spans="1:9" ht="18" x14ac:dyDescent="0.2">
      <c r="A1189" s="1">
        <v>44454</v>
      </c>
      <c r="B1189" s="2">
        <v>26.3</v>
      </c>
      <c r="C1189" s="2">
        <v>27.15</v>
      </c>
      <c r="D1189" s="2">
        <v>26.03</v>
      </c>
      <c r="E1189" s="2">
        <v>27.08</v>
      </c>
      <c r="F1189" s="2">
        <v>27.08</v>
      </c>
      <c r="G1189" s="3">
        <v>49555500</v>
      </c>
      <c r="H1189" s="57">
        <f t="shared" si="18"/>
        <v>3.0748579169424077E-2</v>
      </c>
      <c r="I1189" s="76">
        <f>IFERROR(_xlfn.XLOOKUP(A1189,' Data ORCL'!$A$2:$A$1260,' Data ORCL'!$H$2:$H$1260),"")</f>
        <v>1.5428247742595968E-2</v>
      </c>
    </row>
    <row r="1190" spans="1:9" ht="18" x14ac:dyDescent="0.2">
      <c r="A1190" s="1">
        <v>44453</v>
      </c>
      <c r="B1190" s="2">
        <v>25.97</v>
      </c>
      <c r="C1190" s="2">
        <v>26.7</v>
      </c>
      <c r="D1190" s="2">
        <v>25.9</v>
      </c>
      <c r="E1190" s="2">
        <v>26.26</v>
      </c>
      <c r="F1190" s="2">
        <v>26.26</v>
      </c>
      <c r="G1190" s="3">
        <v>34569000</v>
      </c>
      <c r="H1190" s="57">
        <f t="shared" si="18"/>
        <v>1.6510261766901235E-2</v>
      </c>
      <c r="I1190" s="76">
        <f>IFERROR(_xlfn.XLOOKUP(A1190,' Data ORCL'!$A$2:$A$1260,' Data ORCL'!$H$2:$H$1260),"")</f>
        <v>-2.858553815846597E-2</v>
      </c>
    </row>
    <row r="1191" spans="1:9" ht="18" x14ac:dyDescent="0.2">
      <c r="A1191" s="1">
        <v>44452</v>
      </c>
      <c r="B1191" s="2">
        <v>26.15</v>
      </c>
      <c r="C1191" s="2">
        <v>26.24</v>
      </c>
      <c r="D1191" s="2">
        <v>25.03</v>
      </c>
      <c r="E1191" s="2">
        <v>25.83</v>
      </c>
      <c r="F1191" s="2">
        <v>25.83</v>
      </c>
      <c r="G1191" s="3">
        <v>42372300</v>
      </c>
      <c r="H1191" s="57">
        <f t="shared" si="18"/>
        <v>-1.7271586508660709E-2</v>
      </c>
      <c r="I1191" s="76">
        <f>IFERROR(_xlfn.XLOOKUP(A1191,' Data ORCL'!$A$2:$A$1260,' Data ORCL'!$H$2:$H$1260),"")</f>
        <v>-8.8348234638281169E-3</v>
      </c>
    </row>
    <row r="1192" spans="1:9" ht="18" x14ac:dyDescent="0.2">
      <c r="A1192" s="1">
        <v>44449</v>
      </c>
      <c r="B1192" s="2">
        <v>26.18</v>
      </c>
      <c r="C1192" s="2">
        <v>26.73</v>
      </c>
      <c r="D1192" s="2">
        <v>26.17</v>
      </c>
      <c r="E1192" s="2">
        <v>26.28</v>
      </c>
      <c r="F1192" s="2">
        <v>26.28</v>
      </c>
      <c r="G1192" s="3">
        <v>37307800</v>
      </c>
      <c r="H1192" s="57">
        <f t="shared" si="18"/>
        <v>5.7241140838886432E-3</v>
      </c>
      <c r="I1192" s="76">
        <f>IFERROR(_xlfn.XLOOKUP(A1192,' Data ORCL'!$A$2:$A$1260,' Data ORCL'!$H$2:$H$1260),"")</f>
        <v>1.6654774251865364E-3</v>
      </c>
    </row>
    <row r="1193" spans="1:9" ht="18" x14ac:dyDescent="0.2">
      <c r="A1193" s="1">
        <v>44448</v>
      </c>
      <c r="B1193" s="2">
        <v>25.39</v>
      </c>
      <c r="C1193" s="2">
        <v>26.24</v>
      </c>
      <c r="D1193" s="2">
        <v>25.29</v>
      </c>
      <c r="E1193" s="2">
        <v>26.13</v>
      </c>
      <c r="F1193" s="2">
        <v>26.13</v>
      </c>
      <c r="G1193" s="3">
        <v>34190800</v>
      </c>
      <c r="H1193" s="57">
        <f t="shared" si="18"/>
        <v>2.1273283381824413E-2</v>
      </c>
      <c r="I1193" s="76">
        <f>IFERROR(_xlfn.XLOOKUP(A1193,' Data ORCL'!$A$2:$A$1260,' Data ORCL'!$H$2:$H$1260),"")</f>
        <v>7.1462604279942145E-4</v>
      </c>
    </row>
    <row r="1194" spans="1:9" ht="18" x14ac:dyDescent="0.2">
      <c r="A1194" s="1">
        <v>44447</v>
      </c>
      <c r="B1194" s="2">
        <v>26.6</v>
      </c>
      <c r="C1194" s="2">
        <v>26.61</v>
      </c>
      <c r="D1194" s="2">
        <v>24.96</v>
      </c>
      <c r="E1194" s="2">
        <v>25.58</v>
      </c>
      <c r="F1194" s="2">
        <v>25.58</v>
      </c>
      <c r="G1194" s="3">
        <v>54394400</v>
      </c>
      <c r="H1194" s="57">
        <f t="shared" si="18"/>
        <v>-4.2852769255507274E-2</v>
      </c>
      <c r="I1194" s="76">
        <f>IFERROR(_xlfn.XLOOKUP(A1194,' Data ORCL'!$A$2:$A$1260,' Data ORCL'!$H$2:$H$1260),"")</f>
        <v>8.3752583367324891E-3</v>
      </c>
    </row>
    <row r="1195" spans="1:9" ht="18" x14ac:dyDescent="0.2">
      <c r="A1195" s="1">
        <v>44446</v>
      </c>
      <c r="B1195" s="2">
        <v>26.79</v>
      </c>
      <c r="C1195" s="2">
        <v>26.88</v>
      </c>
      <c r="D1195" s="2">
        <v>26.27</v>
      </c>
      <c r="E1195" s="2">
        <v>26.7</v>
      </c>
      <c r="F1195" s="2">
        <v>26.7</v>
      </c>
      <c r="G1195" s="3">
        <v>35835100</v>
      </c>
      <c r="H1195" s="57">
        <f t="shared" si="18"/>
        <v>2.2497197340153245E-3</v>
      </c>
      <c r="I1195" s="76">
        <f>IFERROR(_xlfn.XLOOKUP(A1195,' Data ORCL'!$A$2:$A$1260,' Data ORCL'!$H$2:$H$1260),"")</f>
        <v>-1.431492892340477E-2</v>
      </c>
    </row>
    <row r="1196" spans="1:9" ht="18" x14ac:dyDescent="0.2">
      <c r="A1196" s="1">
        <v>44442</v>
      </c>
      <c r="B1196" s="2">
        <v>26.49</v>
      </c>
      <c r="C1196" s="2">
        <v>26.75</v>
      </c>
      <c r="D1196" s="2">
        <v>26.22</v>
      </c>
      <c r="E1196" s="2">
        <v>26.64</v>
      </c>
      <c r="F1196" s="2">
        <v>26.64</v>
      </c>
      <c r="G1196" s="3">
        <v>26609500</v>
      </c>
      <c r="H1196" s="57">
        <f t="shared" si="18"/>
        <v>4.8918253712541583E-3</v>
      </c>
      <c r="I1196" s="76">
        <f>IFERROR(_xlfn.XLOOKUP(A1196,' Data ORCL'!$A$2:$A$1260,' Data ORCL'!$H$2:$H$1260),"")</f>
        <v>2.2529208556886842E-3</v>
      </c>
    </row>
    <row r="1197" spans="1:9" ht="18" x14ac:dyDescent="0.2">
      <c r="A1197" s="1">
        <v>44441</v>
      </c>
      <c r="B1197" s="2">
        <v>26.21</v>
      </c>
      <c r="C1197" s="2">
        <v>26.87</v>
      </c>
      <c r="D1197" s="2">
        <v>26.09</v>
      </c>
      <c r="E1197" s="2">
        <v>26.51</v>
      </c>
      <c r="F1197" s="2">
        <v>26.51</v>
      </c>
      <c r="G1197" s="3">
        <v>38460100</v>
      </c>
      <c r="H1197" s="57">
        <f t="shared" si="18"/>
        <v>1.1762609533883093E-2</v>
      </c>
      <c r="I1197" s="76">
        <f>IFERROR(_xlfn.XLOOKUP(A1197,' Data ORCL'!$A$2:$A$1260,' Data ORCL'!$H$2:$H$1260),"")</f>
        <v>-1.6605388704725771E-3</v>
      </c>
    </row>
    <row r="1198" spans="1:9" ht="18" x14ac:dyDescent="0.2">
      <c r="A1198" s="1">
        <v>44440</v>
      </c>
      <c r="B1198" s="2">
        <v>26.46</v>
      </c>
      <c r="C1198" s="2">
        <v>26.51</v>
      </c>
      <c r="D1198" s="2">
        <v>26.03</v>
      </c>
      <c r="E1198" s="2">
        <v>26.2</v>
      </c>
      <c r="F1198" s="2">
        <v>26.2</v>
      </c>
      <c r="G1198" s="3">
        <v>34417200</v>
      </c>
      <c r="H1198" s="57">
        <f t="shared" si="18"/>
        <v>-5.3292855480838452E-3</v>
      </c>
      <c r="I1198" s="76">
        <f>IFERROR(_xlfn.XLOOKUP(A1198,' Data ORCL'!$A$2:$A$1260,' Data ORCL'!$H$2:$H$1260),"")</f>
        <v>9.1672765342259363E-3</v>
      </c>
    </row>
    <row r="1199" spans="1:9" ht="18" x14ac:dyDescent="0.2">
      <c r="A1199" s="1">
        <v>44439</v>
      </c>
      <c r="B1199" s="2">
        <v>25.79</v>
      </c>
      <c r="C1199" s="2">
        <v>26.36</v>
      </c>
      <c r="D1199" s="2">
        <v>25.66</v>
      </c>
      <c r="E1199" s="2">
        <v>26.34</v>
      </c>
      <c r="F1199" s="2">
        <v>26.34</v>
      </c>
      <c r="G1199" s="3">
        <v>93168600</v>
      </c>
      <c r="H1199" s="57">
        <f t="shared" si="18"/>
        <v>2.2265795078981982E-2</v>
      </c>
      <c r="I1199" s="76">
        <f>IFERROR(_xlfn.XLOOKUP(A1199,' Data ORCL'!$A$2:$A$1260,' Data ORCL'!$H$2:$H$1260),"")</f>
        <v>-3.5816657200114857E-3</v>
      </c>
    </row>
    <row r="1200" spans="1:9" ht="18" x14ac:dyDescent="0.2">
      <c r="A1200" s="1">
        <v>44438</v>
      </c>
      <c r="B1200" s="2">
        <v>25.74</v>
      </c>
      <c r="C1200" s="2">
        <v>26.6</v>
      </c>
      <c r="D1200" s="2">
        <v>25.62</v>
      </c>
      <c r="E1200" s="2">
        <v>25.76</v>
      </c>
      <c r="F1200" s="2">
        <v>25.76</v>
      </c>
      <c r="G1200" s="3">
        <v>44139300</v>
      </c>
      <c r="H1200" s="57">
        <f t="shared" si="18"/>
        <v>1.9428799583548857E-3</v>
      </c>
      <c r="I1200" s="76">
        <f>IFERROR(_xlfn.XLOOKUP(A1200,' Data ORCL'!$A$2:$A$1260,' Data ORCL'!$H$2:$H$1260),"")</f>
        <v>1.0731533850526177E-3</v>
      </c>
    </row>
    <row r="1201" spans="1:9" ht="18" x14ac:dyDescent="0.2">
      <c r="A1201" s="1">
        <v>44435</v>
      </c>
      <c r="B1201" s="2">
        <v>25.05</v>
      </c>
      <c r="C1201" s="2">
        <v>26.09</v>
      </c>
      <c r="D1201" s="2">
        <v>24.91</v>
      </c>
      <c r="E1201" s="2">
        <v>25.71</v>
      </c>
      <c r="F1201" s="2">
        <v>25.71</v>
      </c>
      <c r="G1201" s="3">
        <v>52268500</v>
      </c>
      <c r="H1201" s="57">
        <f t="shared" si="18"/>
        <v>3.3217763462484839E-2</v>
      </c>
      <c r="I1201" s="76">
        <f>IFERROR(_xlfn.XLOOKUP(A1201,' Data ORCL'!$A$2:$A$1260,' Data ORCL'!$H$2:$H$1260),"")</f>
        <v>7.0637827389216541E-3</v>
      </c>
    </row>
    <row r="1202" spans="1:9" ht="18" x14ac:dyDescent="0.2">
      <c r="A1202" s="1">
        <v>44434</v>
      </c>
      <c r="B1202" s="2">
        <v>24.4</v>
      </c>
      <c r="C1202" s="2">
        <v>25.41</v>
      </c>
      <c r="D1202" s="2">
        <v>24.36</v>
      </c>
      <c r="E1202" s="2">
        <v>24.87</v>
      </c>
      <c r="F1202" s="2">
        <v>24.87</v>
      </c>
      <c r="G1202" s="3">
        <v>46179400</v>
      </c>
      <c r="H1202" s="57">
        <f t="shared" si="18"/>
        <v>2.1130408286714419E-2</v>
      </c>
      <c r="I1202" s="76">
        <f>IFERROR(_xlfn.XLOOKUP(A1202,' Data ORCL'!$A$2:$A$1260,' Data ORCL'!$H$2:$H$1260),"")</f>
        <v>1.2022122150070671E-3</v>
      </c>
    </row>
    <row r="1203" spans="1:9" ht="18" x14ac:dyDescent="0.2">
      <c r="A1203" s="1">
        <v>44433</v>
      </c>
      <c r="B1203" s="2">
        <v>25.12</v>
      </c>
      <c r="C1203" s="2">
        <v>25.19</v>
      </c>
      <c r="D1203" s="2">
        <v>24.07</v>
      </c>
      <c r="E1203" s="2">
        <v>24.35</v>
      </c>
      <c r="F1203" s="2">
        <v>24.35</v>
      </c>
      <c r="G1203" s="3">
        <v>54678500</v>
      </c>
      <c r="H1203" s="57">
        <f t="shared" si="18"/>
        <v>-3.0335996609139378E-2</v>
      </c>
      <c r="I1203" s="76">
        <f>IFERROR(_xlfn.XLOOKUP(A1203,' Data ORCL'!$A$2:$A$1260,' Data ORCL'!$H$2:$H$1260),"")</f>
        <v>7.2202169201664417E-4</v>
      </c>
    </row>
    <row r="1204" spans="1:9" ht="18" x14ac:dyDescent="0.2">
      <c r="A1204" s="1">
        <v>44432</v>
      </c>
      <c r="B1204" s="2">
        <v>25</v>
      </c>
      <c r="C1204" s="2">
        <v>25.35</v>
      </c>
      <c r="D1204" s="2">
        <v>24.76</v>
      </c>
      <c r="E1204" s="2">
        <v>25.1</v>
      </c>
      <c r="F1204" s="2">
        <v>25.1</v>
      </c>
      <c r="G1204" s="3">
        <v>37227400</v>
      </c>
      <c r="H1204" s="57">
        <f t="shared" si="18"/>
        <v>1.1218066361277096E-2</v>
      </c>
      <c r="I1204" s="76">
        <f>IFERROR(_xlfn.XLOOKUP(A1204,' Data ORCL'!$A$2:$A$1260,' Data ORCL'!$H$2:$H$1260),"")</f>
        <v>-6.3598942396757919E-3</v>
      </c>
    </row>
    <row r="1205" spans="1:9" ht="18" x14ac:dyDescent="0.2">
      <c r="A1205" s="1">
        <v>44431</v>
      </c>
      <c r="B1205" s="2">
        <v>24.02</v>
      </c>
      <c r="C1205" s="2">
        <v>24.93</v>
      </c>
      <c r="D1205" s="2">
        <v>23.9</v>
      </c>
      <c r="E1205" s="2">
        <v>24.82</v>
      </c>
      <c r="F1205" s="2">
        <v>24.82</v>
      </c>
      <c r="G1205" s="3">
        <v>35705300</v>
      </c>
      <c r="H1205" s="57">
        <f t="shared" si="18"/>
        <v>3.3179369543299322E-2</v>
      </c>
      <c r="I1205" s="76">
        <f>IFERROR(_xlfn.XLOOKUP(A1205,' Data ORCL'!$A$2:$A$1260,' Data ORCL'!$H$2:$H$1260),"")</f>
        <v>2.0355631766725947E-3</v>
      </c>
    </row>
    <row r="1206" spans="1:9" ht="18" x14ac:dyDescent="0.2">
      <c r="A1206" s="1">
        <v>44428</v>
      </c>
      <c r="B1206" s="2">
        <v>24.22</v>
      </c>
      <c r="C1206" s="2">
        <v>24.48</v>
      </c>
      <c r="D1206" s="2">
        <v>23.66</v>
      </c>
      <c r="E1206" s="2">
        <v>24.01</v>
      </c>
      <c r="F1206" s="2">
        <v>24.01</v>
      </c>
      <c r="G1206" s="3">
        <v>52062300</v>
      </c>
      <c r="H1206" s="57">
        <f t="shared" si="18"/>
        <v>-6.2279628334522804E-3</v>
      </c>
      <c r="I1206" s="76">
        <f>IFERROR(_xlfn.XLOOKUP(A1206,' Data ORCL'!$A$2:$A$1260,' Data ORCL'!$H$2:$H$1260),"")</f>
        <v>2.5202533591880847E-3</v>
      </c>
    </row>
    <row r="1207" spans="1:9" ht="18" x14ac:dyDescent="0.2">
      <c r="A1207" s="1">
        <v>44427</v>
      </c>
      <c r="B1207" s="2">
        <v>25.01</v>
      </c>
      <c r="C1207" s="2">
        <v>25.64</v>
      </c>
      <c r="D1207" s="2">
        <v>24.14</v>
      </c>
      <c r="E1207" s="2">
        <v>24.16</v>
      </c>
      <c r="F1207" s="2">
        <v>24.16</v>
      </c>
      <c r="G1207" s="3">
        <v>67605600</v>
      </c>
      <c r="H1207" s="57">
        <f t="shared" si="18"/>
        <v>-4.531519621204249E-2</v>
      </c>
      <c r="I1207" s="76">
        <f>IFERROR(_xlfn.XLOOKUP(A1207,' Data ORCL'!$A$2:$A$1260,' Data ORCL'!$H$2:$H$1260),"")</f>
        <v>-2.5202533591880032E-3</v>
      </c>
    </row>
    <row r="1208" spans="1:9" ht="18" x14ac:dyDescent="0.2">
      <c r="A1208" s="1">
        <v>44426</v>
      </c>
      <c r="B1208" s="2">
        <v>24.07</v>
      </c>
      <c r="C1208" s="2">
        <v>25.94</v>
      </c>
      <c r="D1208" s="2">
        <v>23.68</v>
      </c>
      <c r="E1208" s="2">
        <v>25.28</v>
      </c>
      <c r="F1208" s="2">
        <v>25.28</v>
      </c>
      <c r="G1208" s="3">
        <v>92065600</v>
      </c>
      <c r="H1208" s="57">
        <f t="shared" si="18"/>
        <v>5.3210520832363828E-2</v>
      </c>
      <c r="I1208" s="76">
        <f>IFERROR(_xlfn.XLOOKUP(A1208,' Data ORCL'!$A$2:$A$1260,' Data ORCL'!$H$2:$H$1260),"")</f>
        <v>-2.2400936689166543E-2</v>
      </c>
    </row>
    <row r="1209" spans="1:9" ht="18" x14ac:dyDescent="0.2">
      <c r="A1209" s="1">
        <v>44425</v>
      </c>
      <c r="B1209" s="2">
        <v>23.9</v>
      </c>
      <c r="C1209" s="2">
        <v>24.59</v>
      </c>
      <c r="D1209" s="2">
        <v>23.74</v>
      </c>
      <c r="E1209" s="2">
        <v>23.97</v>
      </c>
      <c r="F1209" s="2">
        <v>23.97</v>
      </c>
      <c r="G1209" s="3">
        <v>35348300</v>
      </c>
      <c r="H1209" s="57">
        <f t="shared" si="18"/>
        <v>-2.1870069104388348E-2</v>
      </c>
      <c r="I1209" s="76">
        <f>IFERROR(_xlfn.XLOOKUP(A1209,' Data ORCL'!$A$2:$A$1260,' Data ORCL'!$H$2:$H$1260),"")</f>
        <v>1.4074597678795479E-3</v>
      </c>
    </row>
    <row r="1210" spans="1:9" ht="18" x14ac:dyDescent="0.2">
      <c r="A1210" s="1">
        <v>44424</v>
      </c>
      <c r="B1210" s="2">
        <v>24.9</v>
      </c>
      <c r="C1210" s="2">
        <v>24.9</v>
      </c>
      <c r="D1210" s="2">
        <v>23.77</v>
      </c>
      <c r="E1210" s="2">
        <v>24.5</v>
      </c>
      <c r="F1210" s="2">
        <v>24.5</v>
      </c>
      <c r="G1210" s="3">
        <v>45907300</v>
      </c>
      <c r="H1210" s="57">
        <f t="shared" si="18"/>
        <v>-1.6194685919980606E-2</v>
      </c>
      <c r="I1210" s="76">
        <f>IFERROR(_xlfn.XLOOKUP(A1210,' Data ORCL'!$A$2:$A$1260,' Data ORCL'!$H$2:$H$1260),"")</f>
        <v>4.9417679107790474E-3</v>
      </c>
    </row>
    <row r="1211" spans="1:9" ht="18" x14ac:dyDescent="0.2">
      <c r="A1211" s="1">
        <v>44421</v>
      </c>
      <c r="B1211" s="2">
        <v>25</v>
      </c>
      <c r="C1211" s="2">
        <v>25.1</v>
      </c>
      <c r="D1211" s="2">
        <v>24.31</v>
      </c>
      <c r="E1211" s="2">
        <v>24.9</v>
      </c>
      <c r="F1211" s="2">
        <v>24.9</v>
      </c>
      <c r="G1211" s="3">
        <v>52395100</v>
      </c>
      <c r="H1211" s="57">
        <f t="shared" si="18"/>
        <v>4.0168709116131295E-4</v>
      </c>
      <c r="I1211" s="76">
        <f>IFERROR(_xlfn.XLOOKUP(A1211,' Data ORCL'!$A$2:$A$1260,' Data ORCL'!$H$2:$H$1260),"")</f>
        <v>6.2710966920199313E-3</v>
      </c>
    </row>
    <row r="1212" spans="1:9" ht="18" x14ac:dyDescent="0.2">
      <c r="A1212" s="1">
        <v>44420</v>
      </c>
      <c r="B1212" s="2">
        <v>24.45</v>
      </c>
      <c r="C1212" s="2">
        <v>25.76</v>
      </c>
      <c r="D1212" s="2">
        <v>23.58</v>
      </c>
      <c r="E1212" s="2">
        <v>24.89</v>
      </c>
      <c r="F1212" s="2">
        <v>24.89</v>
      </c>
      <c r="G1212" s="3">
        <v>189287200</v>
      </c>
      <c r="H1212" s="57">
        <f t="shared" si="18"/>
        <v>0.10763979531992282</v>
      </c>
      <c r="I1212" s="76">
        <f>IFERROR(_xlfn.XLOOKUP(A1212,' Data ORCL'!$A$2:$A$1260,' Data ORCL'!$H$2:$H$1260),"")</f>
        <v>2.0198426637753749E-3</v>
      </c>
    </row>
    <row r="1213" spans="1:9" ht="18" x14ac:dyDescent="0.2">
      <c r="A1213" s="1">
        <v>44419</v>
      </c>
      <c r="B1213" s="2">
        <v>23.07</v>
      </c>
      <c r="C1213" s="2">
        <v>23.19</v>
      </c>
      <c r="D1213" s="2">
        <v>22.09</v>
      </c>
      <c r="E1213" s="2">
        <v>22.35</v>
      </c>
      <c r="F1213" s="2">
        <v>22.35</v>
      </c>
      <c r="G1213" s="3">
        <v>34679000</v>
      </c>
      <c r="H1213" s="57">
        <f t="shared" si="18"/>
        <v>-2.5183570786961016E-2</v>
      </c>
      <c r="I1213" s="76">
        <f>IFERROR(_xlfn.XLOOKUP(A1213,' Data ORCL'!$A$2:$A$1260,' Data ORCL'!$H$2:$H$1260),"")</f>
        <v>-1.1892727611101416E-4</v>
      </c>
    </row>
    <row r="1214" spans="1:9" ht="18" x14ac:dyDescent="0.2">
      <c r="A1214" s="1">
        <v>44418</v>
      </c>
      <c r="B1214" s="2">
        <v>23.01</v>
      </c>
      <c r="C1214" s="2">
        <v>23.52</v>
      </c>
      <c r="D1214" s="2">
        <v>22.78</v>
      </c>
      <c r="E1214" s="2">
        <v>22.92</v>
      </c>
      <c r="F1214" s="2">
        <v>22.92</v>
      </c>
      <c r="G1214" s="3">
        <v>25947900</v>
      </c>
      <c r="H1214" s="57">
        <f t="shared" si="18"/>
        <v>-4.3620502327420429E-4</v>
      </c>
      <c r="I1214" s="76">
        <f>IFERROR(_xlfn.XLOOKUP(A1214,' Data ORCL'!$A$2:$A$1260,' Data ORCL'!$H$2:$H$1260),"")</f>
        <v>-2.8500197417434931E-3</v>
      </c>
    </row>
    <row r="1215" spans="1:9" ht="18" x14ac:dyDescent="0.2">
      <c r="A1215" s="1">
        <v>44417</v>
      </c>
      <c r="B1215" s="2">
        <v>21.85</v>
      </c>
      <c r="C1215" s="2">
        <v>23.28</v>
      </c>
      <c r="D1215" s="2">
        <v>21.8</v>
      </c>
      <c r="E1215" s="2">
        <v>22.93</v>
      </c>
      <c r="F1215" s="2">
        <v>22.93</v>
      </c>
      <c r="G1215" s="3">
        <v>35611100</v>
      </c>
      <c r="H1215" s="57">
        <f t="shared" si="18"/>
        <v>4.9619116464888376E-2</v>
      </c>
      <c r="I1215" s="76">
        <f>IFERROR(_xlfn.XLOOKUP(A1215,' Data ORCL'!$A$2:$A$1260,' Data ORCL'!$H$2:$H$1260),"")</f>
        <v>4.1589983305029814E-3</v>
      </c>
    </row>
    <row r="1216" spans="1:9" ht="18" x14ac:dyDescent="0.2">
      <c r="A1216" s="1">
        <v>44414</v>
      </c>
      <c r="B1216" s="2">
        <v>22.64</v>
      </c>
      <c r="C1216" s="2">
        <v>22.69</v>
      </c>
      <c r="D1216" s="2">
        <v>21.79</v>
      </c>
      <c r="E1216" s="2">
        <v>21.82</v>
      </c>
      <c r="F1216" s="2">
        <v>21.82</v>
      </c>
      <c r="G1216" s="3">
        <v>24200700</v>
      </c>
      <c r="H1216" s="57">
        <f t="shared" si="18"/>
        <v>-3.1576822866564803E-2</v>
      </c>
      <c r="I1216" s="76">
        <f>IFERROR(_xlfn.XLOOKUP(A1216,' Data ORCL'!$A$2:$A$1260,' Data ORCL'!$H$2:$H$1260),"")</f>
        <v>1.0722583978440405E-3</v>
      </c>
    </row>
    <row r="1217" spans="1:9" ht="18" x14ac:dyDescent="0.2">
      <c r="A1217" s="1">
        <v>44413</v>
      </c>
      <c r="B1217" s="2">
        <v>22.22</v>
      </c>
      <c r="C1217" s="2">
        <v>22.77</v>
      </c>
      <c r="D1217" s="2">
        <v>22.02</v>
      </c>
      <c r="E1217" s="2">
        <v>22.52</v>
      </c>
      <c r="F1217" s="2">
        <v>22.52</v>
      </c>
      <c r="G1217" s="3">
        <v>18575200</v>
      </c>
      <c r="H1217" s="57">
        <f t="shared" si="18"/>
        <v>9.817124805416454E-3</v>
      </c>
      <c r="I1217" s="76">
        <f>IFERROR(_xlfn.XLOOKUP(A1217,' Data ORCL'!$A$2:$A$1260,' Data ORCL'!$H$2:$H$1260),"")</f>
        <v>-6.8900248812020807E-3</v>
      </c>
    </row>
    <row r="1218" spans="1:9" ht="18" x14ac:dyDescent="0.2">
      <c r="A1218" s="1">
        <v>44412</v>
      </c>
      <c r="B1218" s="2">
        <v>22.2</v>
      </c>
      <c r="C1218" s="2">
        <v>22.54</v>
      </c>
      <c r="D1218" s="2">
        <v>22.07</v>
      </c>
      <c r="E1218" s="2">
        <v>22.3</v>
      </c>
      <c r="F1218" s="2">
        <v>22.3</v>
      </c>
      <c r="G1218" s="3">
        <v>15537400</v>
      </c>
      <c r="H1218" s="57">
        <f t="shared" si="18"/>
        <v>2.6942090836915419E-3</v>
      </c>
      <c r="I1218" s="76">
        <f>IFERROR(_xlfn.XLOOKUP(A1218,' Data ORCL'!$A$2:$A$1260,' Data ORCL'!$H$2:$H$1260),"")</f>
        <v>3.4390783969806202E-3</v>
      </c>
    </row>
    <row r="1219" spans="1:9" ht="18" x14ac:dyDescent="0.2">
      <c r="A1219" s="1">
        <v>44411</v>
      </c>
      <c r="B1219" s="2">
        <v>22.03</v>
      </c>
      <c r="C1219" s="2">
        <v>22.27</v>
      </c>
      <c r="D1219" s="2">
        <v>21.71</v>
      </c>
      <c r="E1219" s="2">
        <v>22.24</v>
      </c>
      <c r="F1219" s="2">
        <v>22.24</v>
      </c>
      <c r="G1219" s="3">
        <v>17040100</v>
      </c>
      <c r="H1219" s="57">
        <f t="shared" ref="H1219:H1258" si="19">LN(F1219/F1220)</f>
        <v>6.3148608586742518E-3</v>
      </c>
      <c r="I1219" s="76">
        <f>IFERROR(_xlfn.XLOOKUP(A1219,' Data ORCL'!$A$2:$A$1260,' Data ORCL'!$H$2:$H$1260),"")</f>
        <v>2.4167091399328249E-2</v>
      </c>
    </row>
    <row r="1220" spans="1:9" ht="18" x14ac:dyDescent="0.2">
      <c r="A1220" s="1">
        <v>44410</v>
      </c>
      <c r="B1220" s="2">
        <v>21.91</v>
      </c>
      <c r="C1220" s="2">
        <v>22.37</v>
      </c>
      <c r="D1220" s="2">
        <v>21.48</v>
      </c>
      <c r="E1220" s="2">
        <v>22.1</v>
      </c>
      <c r="F1220" s="2">
        <v>22.1</v>
      </c>
      <c r="G1220" s="3">
        <v>21372900</v>
      </c>
      <c r="H1220" s="57">
        <f t="shared" si="19"/>
        <v>1.7804624633506686E-2</v>
      </c>
      <c r="I1220" s="76">
        <f>IFERROR(_xlfn.XLOOKUP(A1220,' Data ORCL'!$A$2:$A$1260,' Data ORCL'!$H$2:$H$1260),"")</f>
        <v>5.2467938069654012E-3</v>
      </c>
    </row>
    <row r="1221" spans="1:9" ht="18" x14ac:dyDescent="0.2">
      <c r="A1221" s="1">
        <v>44407</v>
      </c>
      <c r="B1221" s="2">
        <v>21.85</v>
      </c>
      <c r="C1221" s="2">
        <v>22.41</v>
      </c>
      <c r="D1221" s="2">
        <v>21.71</v>
      </c>
      <c r="E1221" s="2">
        <v>21.71</v>
      </c>
      <c r="F1221" s="2">
        <v>21.71</v>
      </c>
      <c r="G1221" s="3">
        <v>15889200</v>
      </c>
      <c r="H1221" s="57">
        <f t="shared" si="19"/>
        <v>-2.1417998032020494E-2</v>
      </c>
      <c r="I1221" s="76">
        <f>IFERROR(_xlfn.XLOOKUP(A1221,' Data ORCL'!$A$2:$A$1260,' Data ORCL'!$H$2:$H$1260),"")</f>
        <v>-5.6118239260030539E-3</v>
      </c>
    </row>
    <row r="1222" spans="1:9" ht="18" x14ac:dyDescent="0.2">
      <c r="A1222" s="1">
        <v>44406</v>
      </c>
      <c r="B1222" s="2">
        <v>22.78</v>
      </c>
      <c r="C1222" s="2">
        <v>22.85</v>
      </c>
      <c r="D1222" s="2">
        <v>22.14</v>
      </c>
      <c r="E1222" s="2">
        <v>22.18</v>
      </c>
      <c r="F1222" s="2">
        <v>22.18</v>
      </c>
      <c r="G1222" s="3">
        <v>19219100</v>
      </c>
      <c r="H1222" s="57">
        <f t="shared" si="19"/>
        <v>-1.6987444707637155E-2</v>
      </c>
      <c r="I1222" s="76">
        <f>IFERROR(_xlfn.XLOOKUP(A1222,' Data ORCL'!$A$2:$A$1260,' Data ORCL'!$H$2:$H$1260),"")</f>
        <v>5.1225871256379207E-3</v>
      </c>
    </row>
    <row r="1223" spans="1:9" ht="18" x14ac:dyDescent="0.2">
      <c r="A1223" s="1">
        <v>44405</v>
      </c>
      <c r="B1223" s="2">
        <v>21.75</v>
      </c>
      <c r="C1223" s="2">
        <v>22.61</v>
      </c>
      <c r="D1223" s="2">
        <v>21.69</v>
      </c>
      <c r="E1223" s="2">
        <v>22.56</v>
      </c>
      <c r="F1223" s="2">
        <v>22.56</v>
      </c>
      <c r="G1223" s="3">
        <v>25073600</v>
      </c>
      <c r="H1223" s="57">
        <f t="shared" si="19"/>
        <v>3.9788250058412584E-2</v>
      </c>
      <c r="I1223" s="76">
        <f>IFERROR(_xlfn.XLOOKUP(A1223,' Data ORCL'!$A$2:$A$1260,' Data ORCL'!$H$2:$H$1260),"")</f>
        <v>-7.067167223092443E-3</v>
      </c>
    </row>
    <row r="1224" spans="1:9" ht="18" x14ac:dyDescent="0.2">
      <c r="A1224" s="1">
        <v>44404</v>
      </c>
      <c r="B1224" s="2">
        <v>21.96</v>
      </c>
      <c r="C1224" s="2">
        <v>22.11</v>
      </c>
      <c r="D1224" s="2">
        <v>21.09</v>
      </c>
      <c r="E1224" s="2">
        <v>21.68</v>
      </c>
      <c r="F1224" s="2">
        <v>21.68</v>
      </c>
      <c r="G1224" s="3">
        <v>23078700</v>
      </c>
      <c r="H1224" s="57">
        <f t="shared" si="19"/>
        <v>-2.0543977491512832E-2</v>
      </c>
      <c r="I1224" s="76">
        <f>IFERROR(_xlfn.XLOOKUP(A1224,' Data ORCL'!$A$2:$A$1260,' Data ORCL'!$H$2:$H$1260),"")</f>
        <v>-7.2824375108262193E-4</v>
      </c>
    </row>
    <row r="1225" spans="1:9" ht="18" x14ac:dyDescent="0.2">
      <c r="A1225" s="1">
        <v>44403</v>
      </c>
      <c r="B1225" s="2">
        <v>21.8</v>
      </c>
      <c r="C1225" s="2">
        <v>22.3</v>
      </c>
      <c r="D1225" s="2">
        <v>21.48</v>
      </c>
      <c r="E1225" s="2">
        <v>22.13</v>
      </c>
      <c r="F1225" s="2">
        <v>22.13</v>
      </c>
      <c r="G1225" s="3">
        <v>16267900</v>
      </c>
      <c r="H1225" s="57">
        <f t="shared" si="19"/>
        <v>1.4565573849420688E-2</v>
      </c>
      <c r="I1225" s="76">
        <f>IFERROR(_xlfn.XLOOKUP(A1225,' Data ORCL'!$A$2:$A$1260,' Data ORCL'!$H$2:$H$1260),"")</f>
        <v>1.9431631083932142E-3</v>
      </c>
    </row>
    <row r="1226" spans="1:9" ht="18" x14ac:dyDescent="0.2">
      <c r="A1226" s="1">
        <v>44400</v>
      </c>
      <c r="B1226" s="2">
        <v>22.01</v>
      </c>
      <c r="C1226" s="2">
        <v>22.08</v>
      </c>
      <c r="D1226" s="2">
        <v>21.51</v>
      </c>
      <c r="E1226" s="2">
        <v>21.81</v>
      </c>
      <c r="F1226" s="2">
        <v>21.81</v>
      </c>
      <c r="G1226" s="3">
        <v>17653300</v>
      </c>
      <c r="H1226" s="57">
        <f t="shared" si="19"/>
        <v>-1.1850640055107399E-2</v>
      </c>
      <c r="I1226" s="76">
        <f>IFERROR(_xlfn.XLOOKUP(A1226,' Data ORCL'!$A$2:$A$1260,' Data ORCL'!$H$2:$H$1260),"")</f>
        <v>-3.3589484185514822E-2</v>
      </c>
    </row>
    <row r="1227" spans="1:9" ht="18" x14ac:dyDescent="0.2">
      <c r="A1227" s="1">
        <v>44399</v>
      </c>
      <c r="B1227" s="2">
        <v>22.55</v>
      </c>
      <c r="C1227" s="2">
        <v>22.67</v>
      </c>
      <c r="D1227" s="2">
        <v>21.88</v>
      </c>
      <c r="E1227" s="2">
        <v>22.07</v>
      </c>
      <c r="F1227" s="2">
        <v>22.07</v>
      </c>
      <c r="G1227" s="3">
        <v>17468900</v>
      </c>
      <c r="H1227" s="57">
        <f t="shared" si="19"/>
        <v>-2.0184583002844533E-2</v>
      </c>
      <c r="I1227" s="76">
        <f>IFERROR(_xlfn.XLOOKUP(A1227,' Data ORCL'!$A$2:$A$1260,' Data ORCL'!$H$2:$H$1260),"")</f>
        <v>1.0992368825418068E-2</v>
      </c>
    </row>
    <row r="1228" spans="1:9" ht="18" x14ac:dyDescent="0.2">
      <c r="A1228" s="1">
        <v>44398</v>
      </c>
      <c r="B1228" s="2">
        <v>22.27</v>
      </c>
      <c r="C1228" s="2">
        <v>22.68</v>
      </c>
      <c r="D1228" s="2">
        <v>22.12</v>
      </c>
      <c r="E1228" s="2">
        <v>22.52</v>
      </c>
      <c r="F1228" s="2">
        <v>22.52</v>
      </c>
      <c r="G1228" s="3">
        <v>20437300</v>
      </c>
      <c r="H1228" s="57">
        <f t="shared" si="19"/>
        <v>1.5212821349268643E-2</v>
      </c>
      <c r="I1228" s="76">
        <f>IFERROR(_xlfn.XLOOKUP(A1228,' Data ORCL'!$A$2:$A$1260,' Data ORCL'!$H$2:$H$1260),"")</f>
        <v>1.1595372281778742E-2</v>
      </c>
    </row>
    <row r="1229" spans="1:9" ht="18" x14ac:dyDescent="0.2">
      <c r="A1229" s="1">
        <v>44397</v>
      </c>
      <c r="B1229" s="2">
        <v>21.63</v>
      </c>
      <c r="C1229" s="2">
        <v>22.35</v>
      </c>
      <c r="D1229" s="2">
        <v>21.22</v>
      </c>
      <c r="E1229" s="2">
        <v>22.18</v>
      </c>
      <c r="F1229" s="2">
        <v>22.18</v>
      </c>
      <c r="G1229" s="3">
        <v>22954000</v>
      </c>
      <c r="H1229" s="57">
        <f t="shared" si="19"/>
        <v>2.9279310193978537E-2</v>
      </c>
      <c r="I1229" s="76">
        <f>IFERROR(_xlfn.XLOOKUP(A1229,' Data ORCL'!$A$2:$A$1260,' Data ORCL'!$H$2:$H$1260),"")</f>
        <v>1.9180000439887202E-2</v>
      </c>
    </row>
    <row r="1230" spans="1:9" ht="18" x14ac:dyDescent="0.2">
      <c r="A1230" s="1">
        <v>44396</v>
      </c>
      <c r="B1230" s="2">
        <v>20.97</v>
      </c>
      <c r="C1230" s="2">
        <v>21.69</v>
      </c>
      <c r="D1230" s="2">
        <v>20.55</v>
      </c>
      <c r="E1230" s="2">
        <v>21.54</v>
      </c>
      <c r="F1230" s="2">
        <v>21.54</v>
      </c>
      <c r="G1230" s="3">
        <v>30314400</v>
      </c>
      <c r="H1230" s="57">
        <f t="shared" si="19"/>
        <v>7.9236023971862284E-3</v>
      </c>
      <c r="I1230" s="76">
        <f>IFERROR(_xlfn.XLOOKUP(A1230,' Data ORCL'!$A$2:$A$1260,' Data ORCL'!$H$2:$H$1260),"")</f>
        <v>-5.8658362009113207E-3</v>
      </c>
    </row>
    <row r="1231" spans="1:9" ht="18" x14ac:dyDescent="0.2">
      <c r="A1231" s="1">
        <v>44393</v>
      </c>
      <c r="B1231" s="2">
        <v>21.6</v>
      </c>
      <c r="C1231" s="2">
        <v>21.71</v>
      </c>
      <c r="D1231" s="2">
        <v>21.24</v>
      </c>
      <c r="E1231" s="2">
        <v>21.37</v>
      </c>
      <c r="F1231" s="2">
        <v>21.37</v>
      </c>
      <c r="G1231" s="3">
        <v>19503100</v>
      </c>
      <c r="H1231" s="57">
        <f t="shared" si="19"/>
        <v>-4.6685425596332637E-3</v>
      </c>
      <c r="I1231" s="76">
        <f>IFERROR(_xlfn.XLOOKUP(A1231,' Data ORCL'!$A$2:$A$1260,' Data ORCL'!$H$2:$H$1260),"")</f>
        <v>1.4358717577174111E-2</v>
      </c>
    </row>
    <row r="1232" spans="1:9" ht="18" x14ac:dyDescent="0.2">
      <c r="A1232" s="1">
        <v>44392</v>
      </c>
      <c r="B1232" s="2">
        <v>21.72</v>
      </c>
      <c r="C1232" s="2">
        <v>22.06</v>
      </c>
      <c r="D1232" s="2">
        <v>21.01</v>
      </c>
      <c r="E1232" s="2">
        <v>21.47</v>
      </c>
      <c r="F1232" s="2">
        <v>21.47</v>
      </c>
      <c r="G1232" s="3">
        <v>31871000</v>
      </c>
      <c r="H1232" s="57">
        <f t="shared" si="19"/>
        <v>-4.1831341501067341E-3</v>
      </c>
      <c r="I1232" s="76" t="str">
        <f>IFERROR(_xlfn.XLOOKUP(A1232,' Data ORCL'!$A$2:$A$1260,' Data ORCL'!$H$2:$H$1260),"")</f>
        <v/>
      </c>
    </row>
    <row r="1233" spans="1:9" ht="18" x14ac:dyDescent="0.2">
      <c r="A1233" s="1">
        <v>44391</v>
      </c>
      <c r="B1233" s="2">
        <v>22.49</v>
      </c>
      <c r="C1233" s="2">
        <v>22.62</v>
      </c>
      <c r="D1233" s="2">
        <v>21.51</v>
      </c>
      <c r="E1233" s="2">
        <v>21.56</v>
      </c>
      <c r="F1233" s="2">
        <v>21.56</v>
      </c>
      <c r="G1233" s="3">
        <v>33796200</v>
      </c>
      <c r="H1233" s="57">
        <f t="shared" si="19"/>
        <v>-4.0450868147466922E-2</v>
      </c>
      <c r="I1233" s="76" t="str">
        <f>IFERROR(_xlfn.XLOOKUP(A1233,' Data ORCL'!$A$2:$A$1260,' Data ORCL'!$H$2:$H$1260),"")</f>
        <v/>
      </c>
    </row>
    <row r="1234" spans="1:9" ht="18" x14ac:dyDescent="0.2">
      <c r="A1234" s="1">
        <v>44390</v>
      </c>
      <c r="B1234" s="2">
        <v>22.98</v>
      </c>
      <c r="C1234" s="2">
        <v>22.99</v>
      </c>
      <c r="D1234" s="2">
        <v>22.42</v>
      </c>
      <c r="E1234" s="2">
        <v>22.45</v>
      </c>
      <c r="F1234" s="2">
        <v>22.45</v>
      </c>
      <c r="G1234" s="3">
        <v>24748800</v>
      </c>
      <c r="H1234" s="57">
        <f t="shared" si="19"/>
        <v>-2.2027322318290819E-2</v>
      </c>
      <c r="I1234" s="76">
        <f>IFERROR(_xlfn.XLOOKUP(A1234,' Data ORCL'!$A$2:$A$1260,' Data ORCL'!$H$2:$H$1260),"")</f>
        <v>-1.2287276540618112E-4</v>
      </c>
    </row>
    <row r="1235" spans="1:9" ht="18" x14ac:dyDescent="0.2">
      <c r="A1235" s="1">
        <v>44389</v>
      </c>
      <c r="B1235" s="2">
        <v>23.26</v>
      </c>
      <c r="C1235" s="2">
        <v>23.5</v>
      </c>
      <c r="D1235" s="2">
        <v>22.88</v>
      </c>
      <c r="E1235" s="2">
        <v>22.95</v>
      </c>
      <c r="F1235" s="2">
        <v>22.95</v>
      </c>
      <c r="G1235" s="3">
        <v>23457200</v>
      </c>
      <c r="H1235" s="57">
        <f t="shared" si="19"/>
        <v>-1.4706147389695449E-2</v>
      </c>
      <c r="I1235" s="76">
        <f>IFERROR(_xlfn.XLOOKUP(A1235,' Data ORCL'!$A$2:$A$1260,' Data ORCL'!$H$2:$H$1260),"")</f>
        <v>-7.7107046249630558E-3</v>
      </c>
    </row>
    <row r="1236" spans="1:9" ht="18" x14ac:dyDescent="0.2">
      <c r="A1236" s="1">
        <v>44386</v>
      </c>
      <c r="B1236" s="2">
        <v>22.96</v>
      </c>
      <c r="C1236" s="2">
        <v>23.39</v>
      </c>
      <c r="D1236" s="2">
        <v>22.76</v>
      </c>
      <c r="E1236" s="2">
        <v>23.29</v>
      </c>
      <c r="F1236" s="2">
        <v>23.29</v>
      </c>
      <c r="G1236" s="3">
        <v>22492400</v>
      </c>
      <c r="H1236" s="57">
        <f t="shared" si="19"/>
        <v>9.0576422563508497E-3</v>
      </c>
      <c r="I1236" s="76">
        <f>IFERROR(_xlfn.XLOOKUP(A1236,' Data ORCL'!$A$2:$A$1260,' Data ORCL'!$H$2:$H$1260),"")</f>
        <v>2.5061493103182789E-2</v>
      </c>
    </row>
    <row r="1237" spans="1:9" ht="18" x14ac:dyDescent="0.2">
      <c r="A1237" s="1">
        <v>44385</v>
      </c>
      <c r="B1237" s="2">
        <v>22.43</v>
      </c>
      <c r="C1237" s="2">
        <v>23.21</v>
      </c>
      <c r="D1237" s="2">
        <v>22.25</v>
      </c>
      <c r="E1237" s="2">
        <v>23.08</v>
      </c>
      <c r="F1237" s="2">
        <v>23.08</v>
      </c>
      <c r="G1237" s="3">
        <v>34612600</v>
      </c>
      <c r="H1237" s="57">
        <f t="shared" si="19"/>
        <v>8.2663076754234868E-3</v>
      </c>
      <c r="I1237" s="76">
        <f>IFERROR(_xlfn.XLOOKUP(A1237,' Data ORCL'!$A$2:$A$1260,' Data ORCL'!$H$2:$H$1260),"")</f>
        <v>-5.8585396609116113E-3</v>
      </c>
    </row>
    <row r="1238" spans="1:9" ht="18" x14ac:dyDescent="0.2">
      <c r="A1238" s="1">
        <v>44384</v>
      </c>
      <c r="B1238" s="2">
        <v>24.23</v>
      </c>
      <c r="C1238" s="2">
        <v>24.26</v>
      </c>
      <c r="D1238" s="2">
        <v>22.72</v>
      </c>
      <c r="E1238" s="2">
        <v>22.89</v>
      </c>
      <c r="F1238" s="2">
        <v>22.89</v>
      </c>
      <c r="G1238" s="3">
        <v>66937300</v>
      </c>
      <c r="H1238" s="57">
        <f t="shared" si="19"/>
        <v>-7.5293065072711718E-2</v>
      </c>
      <c r="I1238" s="76">
        <f>IFERROR(_xlfn.XLOOKUP(A1238,' Data ORCL'!$A$2:$A$1260,' Data ORCL'!$H$2:$H$1260),"")</f>
        <v>3.5548616926945914E-2</v>
      </c>
    </row>
    <row r="1239" spans="1:9" ht="18" x14ac:dyDescent="0.2">
      <c r="A1239" s="1">
        <v>44383</v>
      </c>
      <c r="B1239" s="2">
        <v>24.6</v>
      </c>
      <c r="C1239" s="2">
        <v>25.2</v>
      </c>
      <c r="D1239" s="2">
        <v>24.47</v>
      </c>
      <c r="E1239" s="2">
        <v>24.68</v>
      </c>
      <c r="F1239" s="2">
        <v>24.68</v>
      </c>
      <c r="G1239" s="3">
        <v>28764500</v>
      </c>
      <c r="H1239" s="57">
        <f t="shared" si="19"/>
        <v>9.772064733792522E-3</v>
      </c>
      <c r="I1239" s="76">
        <f>IFERROR(_xlfn.XLOOKUP(A1239,' Data ORCL'!$A$2:$A$1260,' Data ORCL'!$H$2:$H$1260),"")</f>
        <v>1.5313042538562367E-2</v>
      </c>
    </row>
    <row r="1240" spans="1:9" ht="18" x14ac:dyDescent="0.2">
      <c r="A1240" s="1">
        <v>44379</v>
      </c>
      <c r="B1240" s="2">
        <v>25</v>
      </c>
      <c r="C1240" s="2">
        <v>25.34</v>
      </c>
      <c r="D1240" s="2">
        <v>24.33</v>
      </c>
      <c r="E1240" s="2">
        <v>24.44</v>
      </c>
      <c r="F1240" s="2">
        <v>24.44</v>
      </c>
      <c r="G1240" s="3">
        <v>29389500</v>
      </c>
      <c r="H1240" s="57">
        <f t="shared" si="19"/>
        <v>-1.139149828609537E-2</v>
      </c>
      <c r="I1240" s="76">
        <f>IFERROR(_xlfn.XLOOKUP(A1240,' Data ORCL'!$A$2:$A$1260,' Data ORCL'!$H$2:$H$1260),"")</f>
        <v>2.8249342187027654E-2</v>
      </c>
    </row>
    <row r="1241" spans="1:9" ht="18" x14ac:dyDescent="0.2">
      <c r="A1241" s="1">
        <v>44378</v>
      </c>
      <c r="B1241" s="2">
        <v>26.1</v>
      </c>
      <c r="C1241" s="2">
        <v>26.13</v>
      </c>
      <c r="D1241" s="2">
        <v>24.59</v>
      </c>
      <c r="E1241" s="2">
        <v>24.72</v>
      </c>
      <c r="F1241" s="2">
        <v>24.72</v>
      </c>
      <c r="G1241" s="3">
        <v>55429800</v>
      </c>
      <c r="H1241" s="57">
        <f t="shared" si="19"/>
        <v>-6.4235077044816499E-2</v>
      </c>
      <c r="I1241" s="76">
        <f>IFERROR(_xlfn.XLOOKUP(A1241,' Data ORCL'!$A$2:$A$1260,' Data ORCL'!$H$2:$H$1260),"")</f>
        <v>2.1620258817504151E-2</v>
      </c>
    </row>
    <row r="1242" spans="1:9" ht="18" x14ac:dyDescent="0.2">
      <c r="A1242" s="1">
        <v>44377</v>
      </c>
      <c r="B1242" s="2">
        <v>26.48</v>
      </c>
      <c r="C1242" s="2">
        <v>26.92</v>
      </c>
      <c r="D1242" s="2">
        <v>26.21</v>
      </c>
      <c r="E1242" s="2">
        <v>26.36</v>
      </c>
      <c r="F1242" s="2">
        <v>26.36</v>
      </c>
      <c r="G1242" s="3">
        <v>28957100</v>
      </c>
      <c r="H1242" s="57">
        <f t="shared" si="19"/>
        <v>-1.0190690191534405E-2</v>
      </c>
      <c r="I1242" s="76">
        <f>IFERROR(_xlfn.XLOOKUP(A1242,' Data ORCL'!$A$2:$A$1260,' Data ORCL'!$H$2:$H$1260),"")</f>
        <v>0</v>
      </c>
    </row>
    <row r="1243" spans="1:9" ht="18" x14ac:dyDescent="0.2">
      <c r="A1243" s="1">
        <v>44376</v>
      </c>
      <c r="B1243" s="2">
        <v>27.38</v>
      </c>
      <c r="C1243" s="2">
        <v>27.44</v>
      </c>
      <c r="D1243" s="2">
        <v>26.44</v>
      </c>
      <c r="E1243" s="2">
        <v>26.63</v>
      </c>
      <c r="F1243" s="2">
        <v>26.63</v>
      </c>
      <c r="G1243" s="3">
        <v>38478900</v>
      </c>
      <c r="H1243" s="57">
        <f t="shared" si="19"/>
        <v>-2.7774420034462014E-2</v>
      </c>
      <c r="I1243" s="76" t="str">
        <f>IFERROR(_xlfn.XLOOKUP(A1243,' Data ORCL'!$A$2:$A$1260,' Data ORCL'!$H$2:$H$1260),"")</f>
        <v/>
      </c>
    </row>
    <row r="1244" spans="1:9" ht="18" x14ac:dyDescent="0.2">
      <c r="A1244" s="1">
        <v>44375</v>
      </c>
      <c r="B1244" s="2">
        <v>26.98</v>
      </c>
      <c r="C1244" s="2">
        <v>27.5</v>
      </c>
      <c r="D1244" s="2">
        <v>26.86</v>
      </c>
      <c r="E1244" s="2">
        <v>27.38</v>
      </c>
      <c r="F1244" s="2">
        <v>27.38</v>
      </c>
      <c r="G1244" s="3">
        <v>42184600</v>
      </c>
      <c r="H1244" s="57">
        <f t="shared" si="19"/>
        <v>2.2157479597276222E-2</v>
      </c>
      <c r="I1244" s="76" t="str">
        <f>IFERROR(_xlfn.XLOOKUP(A1244,' Data ORCL'!$A$2:$A$1260,' Data ORCL'!$H$2:$H$1260),"")</f>
        <v/>
      </c>
    </row>
    <row r="1245" spans="1:9" ht="18" x14ac:dyDescent="0.2">
      <c r="A1245" s="1">
        <v>44372</v>
      </c>
      <c r="B1245" s="2">
        <v>26.58</v>
      </c>
      <c r="C1245" s="2">
        <v>27.01</v>
      </c>
      <c r="D1245" s="2">
        <v>26.25</v>
      </c>
      <c r="E1245" s="2">
        <v>26.78</v>
      </c>
      <c r="F1245" s="2">
        <v>26.78</v>
      </c>
      <c r="G1245" s="3">
        <v>140832700</v>
      </c>
      <c r="H1245" s="57">
        <f t="shared" si="19"/>
        <v>9.3791721133780915E-3</v>
      </c>
      <c r="I1245" s="76" t="str">
        <f>IFERROR(_xlfn.XLOOKUP(A1245,' Data ORCL'!$A$2:$A$1260,' Data ORCL'!$H$2:$H$1260),"")</f>
        <v/>
      </c>
    </row>
    <row r="1246" spans="1:9" ht="18" x14ac:dyDescent="0.2">
      <c r="A1246" s="1">
        <v>44371</v>
      </c>
      <c r="B1246" s="2">
        <v>26.49</v>
      </c>
      <c r="C1246" s="2">
        <v>26.71</v>
      </c>
      <c r="D1246" s="2">
        <v>26.17</v>
      </c>
      <c r="E1246" s="2">
        <v>26.53</v>
      </c>
      <c r="F1246" s="2">
        <v>26.53</v>
      </c>
      <c r="G1246" s="3">
        <v>48419400</v>
      </c>
      <c r="H1246" s="57">
        <f t="shared" si="19"/>
        <v>9.8485644521999292E-3</v>
      </c>
      <c r="I1246" s="76" t="str">
        <f>IFERROR(_xlfn.XLOOKUP(A1246,' Data ORCL'!$A$2:$A$1260,' Data ORCL'!$H$2:$H$1260),"")</f>
        <v/>
      </c>
    </row>
    <row r="1247" spans="1:9" ht="18" x14ac:dyDescent="0.2">
      <c r="A1247" s="1">
        <v>44370</v>
      </c>
      <c r="B1247" s="2">
        <v>25.46</v>
      </c>
      <c r="C1247" s="2">
        <v>26.35</v>
      </c>
      <c r="D1247" s="2">
        <v>25.34</v>
      </c>
      <c r="E1247" s="2">
        <v>26.27</v>
      </c>
      <c r="F1247" s="2">
        <v>26.27</v>
      </c>
      <c r="G1247" s="3">
        <v>53362200</v>
      </c>
      <c r="H1247" s="57">
        <f t="shared" si="19"/>
        <v>3.3678429672957672E-2</v>
      </c>
      <c r="I1247" s="76" t="str">
        <f>IFERROR(_xlfn.XLOOKUP(A1247,' Data ORCL'!$A$2:$A$1260,' Data ORCL'!$H$2:$H$1260),"")</f>
        <v/>
      </c>
    </row>
    <row r="1248" spans="1:9" ht="18" x14ac:dyDescent="0.2">
      <c r="A1248" s="1">
        <v>44369</v>
      </c>
      <c r="B1248" s="2">
        <v>25.39</v>
      </c>
      <c r="C1248" s="2">
        <v>25.52</v>
      </c>
      <c r="D1248" s="2">
        <v>24.96</v>
      </c>
      <c r="E1248" s="2">
        <v>25.4</v>
      </c>
      <c r="F1248" s="2">
        <v>25.4</v>
      </c>
      <c r="G1248" s="3">
        <v>46171100</v>
      </c>
      <c r="H1248" s="57">
        <f t="shared" si="19"/>
        <v>-7.8709173681726548E-4</v>
      </c>
      <c r="I1248" s="76" t="str">
        <f>IFERROR(_xlfn.XLOOKUP(A1248,' Data ORCL'!$A$2:$A$1260,' Data ORCL'!$H$2:$H$1260),"")</f>
        <v/>
      </c>
    </row>
    <row r="1249" spans="1:9" ht="18" x14ac:dyDescent="0.2">
      <c r="A1249" s="1">
        <v>44368</v>
      </c>
      <c r="B1249" s="2">
        <v>25.1</v>
      </c>
      <c r="C1249" s="2">
        <v>25.55</v>
      </c>
      <c r="D1249" s="2">
        <v>24.51</v>
      </c>
      <c r="E1249" s="2">
        <v>25.42</v>
      </c>
      <c r="F1249" s="2">
        <v>25.42</v>
      </c>
      <c r="G1249" s="3">
        <v>54805000</v>
      </c>
      <c r="H1249" s="57">
        <f t="shared" si="19"/>
        <v>1.9688921501175675E-3</v>
      </c>
      <c r="I1249" s="76" t="str">
        <f>IFERROR(_xlfn.XLOOKUP(A1249,' Data ORCL'!$A$2:$A$1260,' Data ORCL'!$H$2:$H$1260),"")</f>
        <v/>
      </c>
    </row>
    <row r="1250" spans="1:9" ht="18" x14ac:dyDescent="0.2">
      <c r="A1250" s="1">
        <v>44365</v>
      </c>
      <c r="B1250" s="2">
        <v>25.59</v>
      </c>
      <c r="C1250" s="2">
        <v>25.94</v>
      </c>
      <c r="D1250" s="2">
        <v>25.02</v>
      </c>
      <c r="E1250" s="2">
        <v>25.37</v>
      </c>
      <c r="F1250" s="2">
        <v>25.37</v>
      </c>
      <c r="G1250" s="3">
        <v>65852600</v>
      </c>
      <c r="H1250" s="57">
        <f t="shared" si="19"/>
        <v>-3.1483693853412271E-3</v>
      </c>
      <c r="I1250" s="76" t="str">
        <f>IFERROR(_xlfn.XLOOKUP(A1250,' Data ORCL'!$A$2:$A$1260,' Data ORCL'!$H$2:$H$1260),"")</f>
        <v/>
      </c>
    </row>
    <row r="1251" spans="1:9" ht="18" x14ac:dyDescent="0.2">
      <c r="A1251" s="1">
        <v>44364</v>
      </c>
      <c r="B1251" s="2">
        <v>24.68</v>
      </c>
      <c r="C1251" s="2">
        <v>25.46</v>
      </c>
      <c r="D1251" s="2">
        <v>24.55</v>
      </c>
      <c r="E1251" s="2">
        <v>25.45</v>
      </c>
      <c r="F1251" s="2">
        <v>25.45</v>
      </c>
      <c r="G1251" s="3">
        <v>64408400</v>
      </c>
      <c r="H1251" s="57">
        <f t="shared" si="19"/>
        <v>2.5872089825595183E-2</v>
      </c>
      <c r="I1251" s="76" t="str">
        <f>IFERROR(_xlfn.XLOOKUP(A1251,' Data ORCL'!$A$2:$A$1260,' Data ORCL'!$H$2:$H$1260),"")</f>
        <v/>
      </c>
    </row>
    <row r="1252" spans="1:9" ht="18" x14ac:dyDescent="0.2">
      <c r="A1252" s="1">
        <v>44363</v>
      </c>
      <c r="B1252" s="2">
        <v>24.09</v>
      </c>
      <c r="C1252" s="2">
        <v>24.94</v>
      </c>
      <c r="D1252" s="2">
        <v>23.86</v>
      </c>
      <c r="E1252" s="2">
        <v>24.8</v>
      </c>
      <c r="F1252" s="2">
        <v>24.8</v>
      </c>
      <c r="G1252" s="3">
        <v>58452600</v>
      </c>
      <c r="H1252" s="57">
        <f t="shared" si="19"/>
        <v>1.5850768766067707E-2</v>
      </c>
      <c r="I1252" s="76" t="str">
        <f>IFERROR(_xlfn.XLOOKUP(A1252,' Data ORCL'!$A$2:$A$1260,' Data ORCL'!$H$2:$H$1260),"")</f>
        <v/>
      </c>
    </row>
    <row r="1253" spans="1:9" ht="18" x14ac:dyDescent="0.2">
      <c r="A1253" s="1">
        <v>44362</v>
      </c>
      <c r="B1253" s="2">
        <v>25.03</v>
      </c>
      <c r="C1253" s="2">
        <v>25.55</v>
      </c>
      <c r="D1253" s="2">
        <v>24.39</v>
      </c>
      <c r="E1253" s="2">
        <v>24.41</v>
      </c>
      <c r="F1253" s="2">
        <v>24.41</v>
      </c>
      <c r="G1253" s="3">
        <v>46693200</v>
      </c>
      <c r="H1253" s="57">
        <f t="shared" si="19"/>
        <v>-2.3882940463332003E-2</v>
      </c>
      <c r="I1253" s="76" t="str">
        <f>IFERROR(_xlfn.XLOOKUP(A1253,' Data ORCL'!$A$2:$A$1260,' Data ORCL'!$H$2:$H$1260),"")</f>
        <v/>
      </c>
    </row>
    <row r="1254" spans="1:9" ht="18" x14ac:dyDescent="0.2">
      <c r="A1254" s="1">
        <v>44361</v>
      </c>
      <c r="B1254" s="2">
        <v>24.73</v>
      </c>
      <c r="C1254" s="2">
        <v>25.15</v>
      </c>
      <c r="D1254" s="2">
        <v>24.47</v>
      </c>
      <c r="E1254" s="2">
        <v>25</v>
      </c>
      <c r="F1254" s="2">
        <v>25</v>
      </c>
      <c r="G1254" s="3">
        <v>51801500</v>
      </c>
      <c r="H1254" s="57">
        <f t="shared" si="19"/>
        <v>1.3287894326935371E-2</v>
      </c>
      <c r="I1254" s="76" t="str">
        <f>IFERROR(_xlfn.XLOOKUP(A1254,' Data ORCL'!$A$2:$A$1260,' Data ORCL'!$H$2:$H$1260),"")</f>
        <v/>
      </c>
    </row>
    <row r="1255" spans="1:9" ht="18" x14ac:dyDescent="0.2">
      <c r="A1255" s="1">
        <v>44358</v>
      </c>
      <c r="B1255" s="2">
        <v>24.12</v>
      </c>
      <c r="C1255" s="2">
        <v>24.71</v>
      </c>
      <c r="D1255" s="2">
        <v>24.03</v>
      </c>
      <c r="E1255" s="2">
        <v>24.67</v>
      </c>
      <c r="F1255" s="2">
        <v>24.67</v>
      </c>
      <c r="G1255" s="3">
        <v>33113100</v>
      </c>
      <c r="H1255" s="57">
        <f t="shared" si="19"/>
        <v>2.171771487187996E-2</v>
      </c>
      <c r="I1255" s="76" t="str">
        <f>IFERROR(_xlfn.XLOOKUP(A1255,' Data ORCL'!$A$2:$A$1260,' Data ORCL'!$H$2:$H$1260),"")</f>
        <v/>
      </c>
    </row>
    <row r="1256" spans="1:9" ht="18" x14ac:dyDescent="0.2">
      <c r="A1256" s="1">
        <v>44357</v>
      </c>
      <c r="B1256" s="2">
        <v>24</v>
      </c>
      <c r="C1256" s="2">
        <v>24.39</v>
      </c>
      <c r="D1256" s="2">
        <v>23.44</v>
      </c>
      <c r="E1256" s="2">
        <v>24.14</v>
      </c>
      <c r="F1256" s="2">
        <v>24.14</v>
      </c>
      <c r="G1256" s="3">
        <v>35482900</v>
      </c>
      <c r="H1256" s="57">
        <f t="shared" si="19"/>
        <v>-1.241979046006231E-3</v>
      </c>
      <c r="I1256" s="76" t="str">
        <f>IFERROR(_xlfn.XLOOKUP(A1256,' Data ORCL'!$A$2:$A$1260,' Data ORCL'!$H$2:$H$1260),"")</f>
        <v/>
      </c>
    </row>
    <row r="1257" spans="1:9" ht="18" x14ac:dyDescent="0.2">
      <c r="A1257" s="1">
        <v>44356</v>
      </c>
      <c r="B1257" s="2">
        <v>24.45</v>
      </c>
      <c r="C1257" s="2">
        <v>24.74</v>
      </c>
      <c r="D1257" s="2">
        <v>24.17</v>
      </c>
      <c r="E1257" s="2">
        <v>24.17</v>
      </c>
      <c r="F1257" s="2">
        <v>24.17</v>
      </c>
      <c r="G1257" s="3">
        <v>36006200</v>
      </c>
      <c r="H1257" s="57">
        <f t="shared" si="19"/>
        <v>-8.6509293377336795E-3</v>
      </c>
      <c r="I1257" s="76" t="str">
        <f>IFERROR(_xlfn.XLOOKUP(A1257,' Data ORCL'!$A$2:$A$1260,' Data ORCL'!$H$2:$H$1260),"")</f>
        <v/>
      </c>
    </row>
    <row r="1258" spans="1:9" ht="18" x14ac:dyDescent="0.2">
      <c r="A1258" s="1">
        <v>44355</v>
      </c>
      <c r="B1258" s="2">
        <v>24.85</v>
      </c>
      <c r="C1258" s="2">
        <v>25.23</v>
      </c>
      <c r="D1258" s="2">
        <v>23.93</v>
      </c>
      <c r="E1258" s="2">
        <v>24.38</v>
      </c>
      <c r="F1258" s="2">
        <v>24.38</v>
      </c>
      <c r="G1258" s="3">
        <v>53488600</v>
      </c>
      <c r="H1258" s="57">
        <f t="shared" si="19"/>
        <v>-3.276006205900954E-3</v>
      </c>
      <c r="I1258" s="76" t="str">
        <f>IFERROR(_xlfn.XLOOKUP(A1258,' Data ORCL'!$A$2:$A$1260,' Data ORCL'!$H$2:$H$1260),"")</f>
        <v/>
      </c>
    </row>
    <row r="1259" spans="1:9" ht="18" x14ac:dyDescent="0.2">
      <c r="A1259" s="1">
        <v>44354</v>
      </c>
      <c r="B1259" s="2">
        <v>24</v>
      </c>
      <c r="C1259" s="2">
        <v>24.76</v>
      </c>
      <c r="D1259" s="2">
        <v>23.79</v>
      </c>
      <c r="E1259" s="2">
        <v>24.46</v>
      </c>
      <c r="F1259" s="2">
        <v>24.46</v>
      </c>
      <c r="G1259" s="3">
        <v>49641000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BB5B-A713-7D48-AD28-DFDC151F1D34}">
  <dimension ref="A1:H1277"/>
  <sheetViews>
    <sheetView tabSelected="1" workbookViewId="0">
      <selection activeCell="H11" sqref="H11"/>
    </sheetView>
  </sheetViews>
  <sheetFormatPr baseColWidth="10" defaultRowHeight="16" x14ac:dyDescent="0.2"/>
  <cols>
    <col min="7" max="7" width="14.5" bestFit="1" customWidth="1"/>
    <col min="8" max="8" width="12.6640625" bestFit="1" customWidth="1"/>
  </cols>
  <sheetData>
    <row r="1" spans="1:8" ht="3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6" t="s">
        <v>75</v>
      </c>
    </row>
    <row r="2" spans="1:8" ht="18" x14ac:dyDescent="0.2">
      <c r="A2" s="1">
        <v>46178</v>
      </c>
      <c r="B2" s="2">
        <v>229.49</v>
      </c>
      <c r="C2" s="2">
        <v>231.44</v>
      </c>
      <c r="D2" s="2">
        <v>209.45</v>
      </c>
      <c r="E2" s="2">
        <v>213.68</v>
      </c>
      <c r="F2" s="2">
        <v>213.68</v>
      </c>
      <c r="G2" s="3">
        <v>28891400</v>
      </c>
      <c r="H2" s="76">
        <f>LN(F2/F3)</f>
        <v>-0.10079187740916402</v>
      </c>
    </row>
    <row r="3" spans="1:8" ht="18" x14ac:dyDescent="0.2">
      <c r="A3" s="1">
        <v>46177</v>
      </c>
      <c r="B3" s="2">
        <v>227</v>
      </c>
      <c r="C3" s="2">
        <v>238.95</v>
      </c>
      <c r="D3" s="2">
        <v>224</v>
      </c>
      <c r="E3" s="2">
        <v>236.34</v>
      </c>
      <c r="F3" s="2">
        <v>236.34</v>
      </c>
      <c r="G3" s="3">
        <v>19993800</v>
      </c>
      <c r="H3" s="76">
        <f t="shared" ref="H3:H66" si="0">LN(F3/F4)</f>
        <v>2.5758382996055523E-2</v>
      </c>
    </row>
    <row r="4" spans="1:8" ht="18" x14ac:dyDescent="0.2">
      <c r="A4" s="1">
        <v>46176</v>
      </c>
      <c r="B4" s="2">
        <v>240.48</v>
      </c>
      <c r="C4" s="2">
        <v>240.51</v>
      </c>
      <c r="D4" s="2">
        <v>227.61</v>
      </c>
      <c r="E4" s="2">
        <v>230.33</v>
      </c>
      <c r="F4" s="2">
        <v>230.33</v>
      </c>
      <c r="G4" s="3">
        <v>23644700</v>
      </c>
      <c r="H4" s="76">
        <f t="shared" si="0"/>
        <v>-6.0029390546409794E-2</v>
      </c>
    </row>
    <row r="5" spans="1:8" ht="18" x14ac:dyDescent="0.2">
      <c r="A5" s="1">
        <v>46175</v>
      </c>
      <c r="B5" s="2">
        <v>242.8</v>
      </c>
      <c r="C5" s="2">
        <v>249</v>
      </c>
      <c r="D5" s="2">
        <v>238.84</v>
      </c>
      <c r="E5" s="2">
        <v>244.58</v>
      </c>
      <c r="F5" s="2">
        <v>244.58</v>
      </c>
      <c r="G5" s="3">
        <v>30294800</v>
      </c>
      <c r="H5" s="76">
        <f t="shared" si="0"/>
        <v>-1.4490948272225931E-2</v>
      </c>
    </row>
    <row r="6" spans="1:8" ht="18" x14ac:dyDescent="0.2">
      <c r="A6" s="1">
        <v>46174</v>
      </c>
      <c r="B6" s="2">
        <v>230.5</v>
      </c>
      <c r="C6" s="2">
        <v>250.25</v>
      </c>
      <c r="D6" s="2">
        <v>224.6</v>
      </c>
      <c r="E6" s="2">
        <v>248.15</v>
      </c>
      <c r="F6" s="2">
        <v>248.15</v>
      </c>
      <c r="G6" s="3">
        <v>48390000</v>
      </c>
      <c r="H6" s="76">
        <f t="shared" si="0"/>
        <v>9.4472328200048944E-2</v>
      </c>
    </row>
    <row r="7" spans="1:8" ht="18" x14ac:dyDescent="0.2">
      <c r="A7" s="1">
        <v>46171</v>
      </c>
      <c r="B7" s="2">
        <v>209</v>
      </c>
      <c r="C7" s="2">
        <v>226.29</v>
      </c>
      <c r="D7" s="2">
        <v>208.01</v>
      </c>
      <c r="E7" s="2">
        <v>225.78</v>
      </c>
      <c r="F7" s="2">
        <v>225.78</v>
      </c>
      <c r="G7" s="3">
        <v>41082200</v>
      </c>
      <c r="H7" s="76">
        <f t="shared" si="0"/>
        <v>0.10291275060064081</v>
      </c>
    </row>
    <row r="8" spans="1:8" ht="18" x14ac:dyDescent="0.2">
      <c r="A8" s="1">
        <v>46170</v>
      </c>
      <c r="B8" s="2">
        <v>194.04</v>
      </c>
      <c r="C8" s="2">
        <v>205</v>
      </c>
      <c r="D8" s="2">
        <v>193.38</v>
      </c>
      <c r="E8" s="2">
        <v>203.7</v>
      </c>
      <c r="F8" s="2">
        <v>203.7</v>
      </c>
      <c r="G8" s="3">
        <v>25339900</v>
      </c>
      <c r="H8" s="76">
        <f t="shared" si="0"/>
        <v>6.4584341202185425E-2</v>
      </c>
    </row>
    <row r="9" spans="1:8" ht="18" x14ac:dyDescent="0.2">
      <c r="A9" s="1">
        <v>46169</v>
      </c>
      <c r="B9" s="2">
        <v>191.48</v>
      </c>
      <c r="C9" s="2">
        <v>192.14</v>
      </c>
      <c r="D9" s="2">
        <v>187.92</v>
      </c>
      <c r="E9" s="2">
        <v>190.96</v>
      </c>
      <c r="F9" s="2">
        <v>190.96</v>
      </c>
      <c r="G9" s="3">
        <v>12126000</v>
      </c>
      <c r="H9" s="76">
        <f t="shared" si="0"/>
        <v>-1.0937039389894388E-2</v>
      </c>
    </row>
    <row r="10" spans="1:8" ht="18" x14ac:dyDescent="0.2">
      <c r="A10" s="1">
        <v>46168</v>
      </c>
      <c r="B10" s="2">
        <v>193.3</v>
      </c>
      <c r="C10" s="2">
        <v>195.2</v>
      </c>
      <c r="D10" s="2">
        <v>190.56</v>
      </c>
      <c r="E10" s="2">
        <v>193.06</v>
      </c>
      <c r="F10" s="2">
        <v>193.06</v>
      </c>
      <c r="G10" s="3">
        <v>12856100</v>
      </c>
      <c r="H10" s="76">
        <f>LN(F10/F11)</f>
        <v>5.0890695074712281E-3</v>
      </c>
    </row>
    <row r="11" spans="1:8" ht="18" x14ac:dyDescent="0.2">
      <c r="A11" s="1">
        <v>46164</v>
      </c>
      <c r="B11" s="2">
        <v>191.67</v>
      </c>
      <c r="C11" s="2">
        <v>197</v>
      </c>
      <c r="D11" s="2">
        <v>191.1</v>
      </c>
      <c r="E11" s="2">
        <v>192.08</v>
      </c>
      <c r="F11" s="2">
        <v>192.08</v>
      </c>
      <c r="G11" s="3">
        <v>10875800</v>
      </c>
      <c r="H11" s="76">
        <f t="shared" si="0"/>
        <v>1.2099139347110285E-2</v>
      </c>
    </row>
    <row r="12" spans="1:8" ht="18" x14ac:dyDescent="0.2">
      <c r="A12" s="1">
        <v>46163</v>
      </c>
      <c r="B12" s="2">
        <v>189.01</v>
      </c>
      <c r="C12" s="2">
        <v>192.82</v>
      </c>
      <c r="D12" s="2">
        <v>187.2</v>
      </c>
      <c r="E12" s="2">
        <v>189.77</v>
      </c>
      <c r="F12" s="2">
        <v>189.77</v>
      </c>
      <c r="G12" s="3">
        <v>12119700</v>
      </c>
      <c r="H12" s="76">
        <f t="shared" si="0"/>
        <v>8.5201478556254165E-3</v>
      </c>
    </row>
    <row r="13" spans="1:8" ht="18" x14ac:dyDescent="0.2">
      <c r="A13" s="1">
        <v>46162</v>
      </c>
      <c r="B13" s="2">
        <v>179.94</v>
      </c>
      <c r="C13" s="2">
        <v>188.22</v>
      </c>
      <c r="D13" s="2">
        <v>178.8</v>
      </c>
      <c r="E13" s="2">
        <v>188.16</v>
      </c>
      <c r="F13" s="2">
        <v>188.16</v>
      </c>
      <c r="G13" s="3">
        <v>16517200</v>
      </c>
      <c r="H13" s="76">
        <f t="shared" si="0"/>
        <v>3.6257420968779257E-2</v>
      </c>
    </row>
    <row r="14" spans="1:8" ht="18" x14ac:dyDescent="0.2">
      <c r="A14" s="1">
        <v>46161</v>
      </c>
      <c r="B14" s="2">
        <v>186</v>
      </c>
      <c r="C14" s="2">
        <v>188.72</v>
      </c>
      <c r="D14" s="2">
        <v>180.93</v>
      </c>
      <c r="E14" s="2">
        <v>181.46</v>
      </c>
      <c r="F14" s="2">
        <v>181.46</v>
      </c>
      <c r="G14" s="3">
        <v>16717700</v>
      </c>
      <c r="H14" s="76">
        <f t="shared" si="0"/>
        <v>-2.7985633803897462E-2</v>
      </c>
    </row>
    <row r="15" spans="1:8" ht="18" x14ac:dyDescent="0.2">
      <c r="A15" s="1">
        <v>46160</v>
      </c>
      <c r="B15" s="2">
        <v>190</v>
      </c>
      <c r="C15" s="2">
        <v>190.76</v>
      </c>
      <c r="D15" s="2">
        <v>183.27</v>
      </c>
      <c r="E15" s="2">
        <v>186.61</v>
      </c>
      <c r="F15" s="2">
        <v>186.61</v>
      </c>
      <c r="G15" s="3">
        <v>19114300</v>
      </c>
      <c r="H15" s="76">
        <f t="shared" si="0"/>
        <v>-3.3410210438247358E-2</v>
      </c>
    </row>
    <row r="16" spans="1:8" ht="18" x14ac:dyDescent="0.2">
      <c r="A16" s="1">
        <v>46157</v>
      </c>
      <c r="B16" s="2">
        <v>190.49</v>
      </c>
      <c r="C16" s="2">
        <v>196.43</v>
      </c>
      <c r="D16" s="2">
        <v>188.9</v>
      </c>
      <c r="E16" s="2">
        <v>192.95</v>
      </c>
      <c r="F16" s="2">
        <v>192.95</v>
      </c>
      <c r="G16" s="3">
        <v>15747100</v>
      </c>
      <c r="H16" s="76">
        <f t="shared" si="0"/>
        <v>-1.3691793054640444E-2</v>
      </c>
    </row>
    <row r="17" spans="1:8" ht="18" x14ac:dyDescent="0.2">
      <c r="A17" s="1">
        <v>46156</v>
      </c>
      <c r="B17" s="2">
        <v>188.18</v>
      </c>
      <c r="C17" s="2">
        <v>200.71</v>
      </c>
      <c r="D17" s="2">
        <v>185.45</v>
      </c>
      <c r="E17" s="2">
        <v>195.61</v>
      </c>
      <c r="F17" s="2">
        <v>195.61</v>
      </c>
      <c r="G17" s="3">
        <v>22545000</v>
      </c>
      <c r="H17" s="76">
        <f t="shared" si="0"/>
        <v>3.0362765228907466E-2</v>
      </c>
    </row>
    <row r="18" spans="1:8" ht="18" x14ac:dyDescent="0.2">
      <c r="A18" s="1">
        <v>46155</v>
      </c>
      <c r="B18" s="2">
        <v>189.03</v>
      </c>
      <c r="C18" s="2">
        <v>191.57</v>
      </c>
      <c r="D18" s="2">
        <v>185.06</v>
      </c>
      <c r="E18" s="2">
        <v>189.76</v>
      </c>
      <c r="F18" s="2">
        <v>189.76</v>
      </c>
      <c r="G18" s="3">
        <v>15789300</v>
      </c>
      <c r="H18" s="76">
        <f t="shared" si="0"/>
        <v>1.5561003337614369E-2</v>
      </c>
    </row>
    <row r="19" spans="1:8" ht="18" x14ac:dyDescent="0.2">
      <c r="A19" s="1">
        <v>46154</v>
      </c>
      <c r="B19" s="2">
        <v>192.92</v>
      </c>
      <c r="C19" s="2">
        <v>192.92</v>
      </c>
      <c r="D19" s="2">
        <v>180.87</v>
      </c>
      <c r="E19" s="2">
        <v>186.83</v>
      </c>
      <c r="F19" s="2">
        <v>186.83</v>
      </c>
      <c r="G19" s="3">
        <v>22123400</v>
      </c>
      <c r="H19" s="76">
        <f t="shared" si="0"/>
        <v>-3.6833964036524211E-2</v>
      </c>
    </row>
    <row r="20" spans="1:8" ht="18" x14ac:dyDescent="0.2">
      <c r="A20" s="1">
        <v>46153</v>
      </c>
      <c r="B20" s="2">
        <v>192.15</v>
      </c>
      <c r="C20" s="2">
        <v>195.68</v>
      </c>
      <c r="D20" s="2">
        <v>190.6</v>
      </c>
      <c r="E20" s="2">
        <v>193.84</v>
      </c>
      <c r="F20" s="2">
        <v>193.84</v>
      </c>
      <c r="G20" s="3">
        <v>16890600</v>
      </c>
      <c r="H20" s="76">
        <f t="shared" si="0"/>
        <v>-1.0826448137370119E-2</v>
      </c>
    </row>
    <row r="21" spans="1:8" ht="18" x14ac:dyDescent="0.2">
      <c r="A21" s="1">
        <v>46150</v>
      </c>
      <c r="B21" s="2">
        <v>192.58</v>
      </c>
      <c r="C21" s="2">
        <v>198</v>
      </c>
      <c r="D21" s="2">
        <v>190.21</v>
      </c>
      <c r="E21" s="2">
        <v>195.95</v>
      </c>
      <c r="F21" s="2">
        <v>195.95</v>
      </c>
      <c r="G21" s="3">
        <v>21158300</v>
      </c>
      <c r="H21" s="76">
        <f t="shared" si="0"/>
        <v>6.9647436755758737E-3</v>
      </c>
    </row>
    <row r="22" spans="1:8" ht="18" x14ac:dyDescent="0.2">
      <c r="A22" s="1">
        <v>46149</v>
      </c>
      <c r="B22" s="2">
        <v>198.61</v>
      </c>
      <c r="C22" s="2">
        <v>200.15</v>
      </c>
      <c r="D22" s="2">
        <v>190.8</v>
      </c>
      <c r="E22" s="2">
        <v>194.59</v>
      </c>
      <c r="F22" s="2">
        <v>194.59</v>
      </c>
      <c r="G22" s="3">
        <v>31803200</v>
      </c>
      <c r="H22" s="76">
        <f t="shared" si="0"/>
        <v>2.8819946868833654E-3</v>
      </c>
    </row>
    <row r="23" spans="1:8" ht="18" x14ac:dyDescent="0.2">
      <c r="A23" s="1">
        <v>46148</v>
      </c>
      <c r="B23" s="2">
        <v>186.2</v>
      </c>
      <c r="C23" s="2">
        <v>194.29</v>
      </c>
      <c r="D23" s="2">
        <v>182.67</v>
      </c>
      <c r="E23" s="2">
        <v>194.03</v>
      </c>
      <c r="F23" s="2">
        <v>194.03</v>
      </c>
      <c r="G23" s="3">
        <v>27685500</v>
      </c>
      <c r="H23" s="76">
        <f t="shared" si="0"/>
        <v>4.5766856686439844E-2</v>
      </c>
    </row>
    <row r="24" spans="1:8" ht="18" x14ac:dyDescent="0.2">
      <c r="A24" s="1">
        <v>46147</v>
      </c>
      <c r="B24" s="2">
        <v>182.13</v>
      </c>
      <c r="C24" s="2">
        <v>186.52</v>
      </c>
      <c r="D24" s="2">
        <v>179</v>
      </c>
      <c r="E24" s="2">
        <v>185.35</v>
      </c>
      <c r="F24" s="2">
        <v>185.35</v>
      </c>
      <c r="G24" s="3">
        <v>23497200</v>
      </c>
      <c r="H24" s="76">
        <f t="shared" si="0"/>
        <v>2.7679264042632355E-2</v>
      </c>
    </row>
    <row r="25" spans="1:8" ht="18" x14ac:dyDescent="0.2">
      <c r="A25" s="1">
        <v>46146</v>
      </c>
      <c r="B25" s="2">
        <v>176.02</v>
      </c>
      <c r="C25" s="2">
        <v>183.5</v>
      </c>
      <c r="D25" s="2">
        <v>174.26</v>
      </c>
      <c r="E25" s="2">
        <v>180.29</v>
      </c>
      <c r="F25" s="2">
        <v>180.29</v>
      </c>
      <c r="G25" s="3">
        <v>33504500</v>
      </c>
      <c r="H25" s="76">
        <f t="shared" si="0"/>
        <v>4.8061049595454874E-2</v>
      </c>
    </row>
    <row r="26" spans="1:8" ht="18" x14ac:dyDescent="0.2">
      <c r="A26" s="1">
        <v>46143</v>
      </c>
      <c r="B26" s="2">
        <v>166.42</v>
      </c>
      <c r="C26" s="2">
        <v>174.3</v>
      </c>
      <c r="D26" s="2">
        <v>166.15</v>
      </c>
      <c r="E26" s="2">
        <v>171.83</v>
      </c>
      <c r="F26" s="2">
        <v>171.83</v>
      </c>
      <c r="G26" s="3">
        <v>26318000</v>
      </c>
      <c r="H26" s="76">
        <f t="shared" si="0"/>
        <v>6.2681819910922934E-2</v>
      </c>
    </row>
    <row r="27" spans="1:8" ht="18" x14ac:dyDescent="0.2">
      <c r="A27" s="1">
        <v>46142</v>
      </c>
      <c r="B27" s="2">
        <v>162.02000000000001</v>
      </c>
      <c r="C27" s="2">
        <v>165.18</v>
      </c>
      <c r="D27" s="2">
        <v>160.33000000000001</v>
      </c>
      <c r="E27" s="2">
        <v>161.38999999999999</v>
      </c>
      <c r="F27" s="2">
        <v>161.38999999999999</v>
      </c>
      <c r="G27" s="3">
        <v>21016400</v>
      </c>
      <c r="H27" s="76">
        <f t="shared" si="0"/>
        <v>-1.5005508784441112E-2</v>
      </c>
    </row>
    <row r="28" spans="1:8" ht="18" x14ac:dyDescent="0.2">
      <c r="A28" s="1">
        <v>46141</v>
      </c>
      <c r="B28" s="2">
        <v>164.04</v>
      </c>
      <c r="C28" s="2">
        <v>164.76</v>
      </c>
      <c r="D28" s="2">
        <v>160.65</v>
      </c>
      <c r="E28" s="2">
        <v>163.83000000000001</v>
      </c>
      <c r="F28" s="2">
        <v>163.83000000000001</v>
      </c>
      <c r="G28" s="3">
        <v>20587500</v>
      </c>
      <c r="H28" s="76">
        <f t="shared" si="0"/>
        <v>-1.2917490632495088E-2</v>
      </c>
    </row>
    <row r="29" spans="1:8" ht="18" x14ac:dyDescent="0.2">
      <c r="A29" s="1">
        <v>46140</v>
      </c>
      <c r="B29" s="2">
        <v>162.16</v>
      </c>
      <c r="C29" s="2">
        <v>168.7</v>
      </c>
      <c r="D29" s="2">
        <v>162.05000000000001</v>
      </c>
      <c r="E29" s="2">
        <v>165.96</v>
      </c>
      <c r="F29" s="2">
        <v>165.96</v>
      </c>
      <c r="G29" s="3">
        <v>33716500</v>
      </c>
      <c r="H29" s="76">
        <f t="shared" si="0"/>
        <v>-4.1313558426231037E-2</v>
      </c>
    </row>
    <row r="30" spans="1:8" ht="18" x14ac:dyDescent="0.2">
      <c r="A30" s="1">
        <v>46139</v>
      </c>
      <c r="B30" s="2">
        <v>172.58</v>
      </c>
      <c r="C30" s="2">
        <v>173.55</v>
      </c>
      <c r="D30" s="2">
        <v>167.9</v>
      </c>
      <c r="E30" s="2">
        <v>172.96</v>
      </c>
      <c r="F30" s="2">
        <v>172.96</v>
      </c>
      <c r="G30" s="3">
        <v>21616600</v>
      </c>
      <c r="H30" s="76">
        <f t="shared" si="0"/>
        <v>-1.8484293617823161E-3</v>
      </c>
    </row>
    <row r="31" spans="1:8" ht="18" x14ac:dyDescent="0.2">
      <c r="A31" s="1">
        <v>46136</v>
      </c>
      <c r="B31" s="2">
        <v>180.51</v>
      </c>
      <c r="C31" s="2">
        <v>180.71</v>
      </c>
      <c r="D31" s="2">
        <v>168.8</v>
      </c>
      <c r="E31" s="2">
        <v>173.28</v>
      </c>
      <c r="F31" s="2">
        <v>173.28</v>
      </c>
      <c r="G31" s="3">
        <v>33215000</v>
      </c>
      <c r="H31" s="76">
        <f t="shared" si="0"/>
        <v>-1.7164856721105751E-2</v>
      </c>
    </row>
    <row r="32" spans="1:8" ht="18" x14ac:dyDescent="0.2">
      <c r="A32" s="1">
        <v>46135</v>
      </c>
      <c r="B32" s="2">
        <v>180.4</v>
      </c>
      <c r="C32" s="2">
        <v>181.89</v>
      </c>
      <c r="D32" s="2">
        <v>174.08</v>
      </c>
      <c r="E32" s="2">
        <v>176.28</v>
      </c>
      <c r="F32" s="2">
        <v>176.28</v>
      </c>
      <c r="G32" s="3">
        <v>37084200</v>
      </c>
      <c r="H32" s="76">
        <f t="shared" si="0"/>
        <v>-6.1705205436679261E-2</v>
      </c>
    </row>
    <row r="33" spans="1:8" ht="18" x14ac:dyDescent="0.2">
      <c r="A33" s="1">
        <v>46134</v>
      </c>
      <c r="B33" s="2">
        <v>186.18</v>
      </c>
      <c r="C33" s="2">
        <v>189.18</v>
      </c>
      <c r="D33" s="2">
        <v>182.8</v>
      </c>
      <c r="E33" s="2">
        <v>187.5</v>
      </c>
      <c r="F33" s="2">
        <v>187.5</v>
      </c>
      <c r="G33" s="3">
        <v>32448800</v>
      </c>
      <c r="H33" s="76">
        <f t="shared" si="0"/>
        <v>3.4343028422546037E-2</v>
      </c>
    </row>
    <row r="34" spans="1:8" ht="18" x14ac:dyDescent="0.2">
      <c r="A34" s="1">
        <v>46133</v>
      </c>
      <c r="B34" s="2">
        <v>178.35</v>
      </c>
      <c r="C34" s="2">
        <v>185.34</v>
      </c>
      <c r="D34" s="2">
        <v>176.01</v>
      </c>
      <c r="E34" s="2">
        <v>181.17</v>
      </c>
      <c r="F34" s="2">
        <v>181.17</v>
      </c>
      <c r="G34" s="3">
        <v>39638000</v>
      </c>
      <c r="H34" s="76">
        <f t="shared" si="0"/>
        <v>2.0014605383738653E-2</v>
      </c>
    </row>
    <row r="35" spans="1:8" ht="18" x14ac:dyDescent="0.2">
      <c r="A35" s="1">
        <v>46132</v>
      </c>
      <c r="B35" s="2">
        <v>176.81</v>
      </c>
      <c r="C35" s="2">
        <v>177.76</v>
      </c>
      <c r="D35" s="2">
        <v>173.51</v>
      </c>
      <c r="E35" s="2">
        <v>177.58</v>
      </c>
      <c r="F35" s="2">
        <v>177.58</v>
      </c>
      <c r="G35" s="3">
        <v>22330900</v>
      </c>
      <c r="H35" s="76">
        <f t="shared" si="0"/>
        <v>1.4292439299888814E-2</v>
      </c>
    </row>
    <row r="36" spans="1:8" ht="18" x14ac:dyDescent="0.2">
      <c r="A36" s="1">
        <v>46129</v>
      </c>
      <c r="B36" s="2">
        <v>182.93</v>
      </c>
      <c r="C36" s="2">
        <v>184.5</v>
      </c>
      <c r="D36" s="2">
        <v>173.36</v>
      </c>
      <c r="E36" s="2">
        <v>175.06</v>
      </c>
      <c r="F36" s="2">
        <v>175.06</v>
      </c>
      <c r="G36" s="3">
        <v>45282600</v>
      </c>
      <c r="H36" s="76">
        <f t="shared" si="0"/>
        <v>-1.8563068402441499E-2</v>
      </c>
    </row>
    <row r="37" spans="1:8" ht="18" x14ac:dyDescent="0.2">
      <c r="A37" s="1">
        <v>46128</v>
      </c>
      <c r="B37" s="2">
        <v>176.42</v>
      </c>
      <c r="C37" s="2">
        <v>180.27</v>
      </c>
      <c r="D37" s="2">
        <v>173.8</v>
      </c>
      <c r="E37" s="2">
        <v>178.34</v>
      </c>
      <c r="F37" s="2">
        <v>178.34</v>
      </c>
      <c r="G37" s="3">
        <v>46997300</v>
      </c>
      <c r="H37" s="76">
        <f t="shared" si="0"/>
        <v>4.9011675748523685E-2</v>
      </c>
    </row>
    <row r="38" spans="1:8" ht="18" x14ac:dyDescent="0.2">
      <c r="A38" s="1">
        <v>46127</v>
      </c>
      <c r="B38" s="2">
        <v>166.89</v>
      </c>
      <c r="C38" s="2">
        <v>172.56</v>
      </c>
      <c r="D38" s="2">
        <v>166.21</v>
      </c>
      <c r="E38" s="2">
        <v>169.81</v>
      </c>
      <c r="F38" s="2">
        <v>169.81</v>
      </c>
      <c r="G38" s="3">
        <v>43010800</v>
      </c>
      <c r="H38" s="76">
        <f t="shared" si="0"/>
        <v>4.0929964151447423E-2</v>
      </c>
    </row>
    <row r="39" spans="1:8" ht="18" x14ac:dyDescent="0.2">
      <c r="A39" s="1">
        <v>46126</v>
      </c>
      <c r="B39" s="2">
        <v>167.93</v>
      </c>
      <c r="C39" s="2">
        <v>169.4</v>
      </c>
      <c r="D39" s="2">
        <v>161.56</v>
      </c>
      <c r="E39" s="2">
        <v>163</v>
      </c>
      <c r="F39" s="2">
        <v>163</v>
      </c>
      <c r="G39" s="3">
        <v>59779800</v>
      </c>
      <c r="H39" s="76">
        <f t="shared" si="0"/>
        <v>4.6333062617978218E-2</v>
      </c>
    </row>
    <row r="40" spans="1:8" ht="18" x14ac:dyDescent="0.2">
      <c r="A40" s="1">
        <v>46125</v>
      </c>
      <c r="B40" s="2">
        <v>139.77000000000001</v>
      </c>
      <c r="C40" s="2">
        <v>155.91</v>
      </c>
      <c r="D40" s="2">
        <v>139.72</v>
      </c>
      <c r="E40" s="2">
        <v>155.62</v>
      </c>
      <c r="F40" s="2">
        <v>155.62</v>
      </c>
      <c r="G40" s="3">
        <v>49997700</v>
      </c>
      <c r="H40" s="76">
        <f t="shared" si="0"/>
        <v>0.11951149169152438</v>
      </c>
    </row>
    <row r="41" spans="1:8" ht="18" x14ac:dyDescent="0.2">
      <c r="A41" s="1">
        <v>46122</v>
      </c>
      <c r="B41" s="2">
        <v>137.32</v>
      </c>
      <c r="C41" s="2">
        <v>140.16999999999999</v>
      </c>
      <c r="D41" s="2">
        <v>134.57</v>
      </c>
      <c r="E41" s="2">
        <v>138.09</v>
      </c>
      <c r="F41" s="2">
        <v>138.09</v>
      </c>
      <c r="G41" s="3">
        <v>26171800</v>
      </c>
      <c r="H41" s="76" t="e">
        <f t="shared" si="0"/>
        <v>#DIV/0!</v>
      </c>
    </row>
    <row r="42" spans="1:8" ht="18" x14ac:dyDescent="0.2">
      <c r="A42" s="1">
        <v>46121</v>
      </c>
      <c r="B42" s="55" t="s">
        <v>72</v>
      </c>
      <c r="H42" s="76" t="e">
        <f t="shared" si="0"/>
        <v>#NUM!</v>
      </c>
    </row>
    <row r="43" spans="1:8" ht="18" x14ac:dyDescent="0.2">
      <c r="A43" s="1">
        <v>46121</v>
      </c>
      <c r="B43" s="2">
        <v>142.19999999999999</v>
      </c>
      <c r="C43" s="2">
        <v>142.80000000000001</v>
      </c>
      <c r="D43" s="2">
        <v>136</v>
      </c>
      <c r="E43" s="2">
        <v>137.86000000000001</v>
      </c>
      <c r="F43" s="2">
        <v>137.86000000000001</v>
      </c>
      <c r="G43" s="3">
        <v>30407800</v>
      </c>
      <c r="H43" s="76">
        <f t="shared" si="0"/>
        <v>-3.7724208440319214E-2</v>
      </c>
    </row>
    <row r="44" spans="1:8" ht="18" x14ac:dyDescent="0.2">
      <c r="A44" s="1">
        <v>46120</v>
      </c>
      <c r="B44" s="2">
        <v>150.30000000000001</v>
      </c>
      <c r="C44" s="2">
        <v>151.46</v>
      </c>
      <c r="D44" s="2">
        <v>142.9</v>
      </c>
      <c r="E44" s="2">
        <v>143.66</v>
      </c>
      <c r="F44" s="2">
        <v>143.16</v>
      </c>
      <c r="G44" s="3">
        <v>23527000</v>
      </c>
      <c r="H44" s="76">
        <f t="shared" si="0"/>
        <v>3.4286147711020485E-3</v>
      </c>
    </row>
    <row r="45" spans="1:8" ht="18" x14ac:dyDescent="0.2">
      <c r="A45" s="1">
        <v>46119</v>
      </c>
      <c r="B45" s="2">
        <v>143.78</v>
      </c>
      <c r="C45" s="2">
        <v>144.57</v>
      </c>
      <c r="D45" s="2">
        <v>139.94</v>
      </c>
      <c r="E45" s="2">
        <v>143.16999999999999</v>
      </c>
      <c r="F45" s="2">
        <v>142.66999999999999</v>
      </c>
      <c r="G45" s="3">
        <v>17250400</v>
      </c>
      <c r="H45" s="76">
        <f t="shared" si="0"/>
        <v>-1.6406346445435763E-2</v>
      </c>
    </row>
    <row r="46" spans="1:8" ht="18" x14ac:dyDescent="0.2">
      <c r="A46" s="1">
        <v>46118</v>
      </c>
      <c r="B46" s="2">
        <v>147.44</v>
      </c>
      <c r="C46" s="2">
        <v>148.55000000000001</v>
      </c>
      <c r="D46" s="2">
        <v>143.85</v>
      </c>
      <c r="E46" s="2">
        <v>145.54</v>
      </c>
      <c r="F46" s="2">
        <v>145.03</v>
      </c>
      <c r="G46" s="3">
        <v>12556700</v>
      </c>
      <c r="H46" s="76">
        <f t="shared" si="0"/>
        <v>-5.7751965259631652E-3</v>
      </c>
    </row>
    <row r="47" spans="1:8" ht="18" x14ac:dyDescent="0.2">
      <c r="A47" s="1">
        <v>46114</v>
      </c>
      <c r="B47" s="2">
        <v>142.78</v>
      </c>
      <c r="C47" s="2">
        <v>146.44</v>
      </c>
      <c r="D47" s="2">
        <v>140.30000000000001</v>
      </c>
      <c r="E47" s="2">
        <v>146.38</v>
      </c>
      <c r="F47" s="2">
        <v>145.87</v>
      </c>
      <c r="G47" s="3">
        <v>14381900</v>
      </c>
      <c r="H47" s="76">
        <f t="shared" si="0"/>
        <v>7.9149730110822866E-3</v>
      </c>
    </row>
    <row r="48" spans="1:8" ht="18" x14ac:dyDescent="0.2">
      <c r="A48" s="1">
        <v>46113</v>
      </c>
      <c r="B48" s="2">
        <v>149.09</v>
      </c>
      <c r="C48" s="2">
        <v>149.65</v>
      </c>
      <c r="D48" s="2">
        <v>144.66999999999999</v>
      </c>
      <c r="E48" s="2">
        <v>145.22999999999999</v>
      </c>
      <c r="F48" s="2">
        <v>144.72</v>
      </c>
      <c r="G48" s="3">
        <v>20495900</v>
      </c>
      <c r="H48" s="76">
        <f t="shared" si="0"/>
        <v>-1.2906948365511412E-2</v>
      </c>
    </row>
    <row r="49" spans="1:8" ht="18" x14ac:dyDescent="0.2">
      <c r="A49" s="1">
        <v>46112</v>
      </c>
      <c r="B49" s="2">
        <v>140.30000000000001</v>
      </c>
      <c r="C49" s="2">
        <v>147.4</v>
      </c>
      <c r="D49" s="2">
        <v>139.85</v>
      </c>
      <c r="E49" s="2">
        <v>147.11000000000001</v>
      </c>
      <c r="F49" s="2">
        <v>146.6</v>
      </c>
      <c r="G49" s="3">
        <v>24492000</v>
      </c>
      <c r="H49" s="76">
        <f t="shared" si="0"/>
        <v>5.8137948077516044E-2</v>
      </c>
    </row>
    <row r="50" spans="1:8" ht="18" x14ac:dyDescent="0.2">
      <c r="A50" s="1">
        <v>46111</v>
      </c>
      <c r="B50" s="2">
        <v>140.04</v>
      </c>
      <c r="C50" s="2">
        <v>141.19999999999999</v>
      </c>
      <c r="D50" s="2">
        <v>136.94999999999999</v>
      </c>
      <c r="E50" s="2">
        <v>138.80000000000001</v>
      </c>
      <c r="F50" s="2">
        <v>138.32</v>
      </c>
      <c r="G50" s="3">
        <v>20125700</v>
      </c>
      <c r="H50" s="76">
        <f t="shared" si="0"/>
        <v>-6.1263660567269403E-3</v>
      </c>
    </row>
    <row r="51" spans="1:8" ht="18" x14ac:dyDescent="0.2">
      <c r="A51" s="1">
        <v>46108</v>
      </c>
      <c r="B51" s="2">
        <v>140.93</v>
      </c>
      <c r="C51" s="2">
        <v>141.69</v>
      </c>
      <c r="D51" s="2">
        <v>138.30000000000001</v>
      </c>
      <c r="E51" s="2">
        <v>139.66</v>
      </c>
      <c r="F51" s="2">
        <v>139.16999999999999</v>
      </c>
      <c r="G51" s="3">
        <v>17929600</v>
      </c>
      <c r="H51" s="76">
        <f t="shared" si="0"/>
        <v>-2.2311569263806699E-2</v>
      </c>
    </row>
    <row r="52" spans="1:8" ht="18" x14ac:dyDescent="0.2">
      <c r="A52" s="1">
        <v>46107</v>
      </c>
      <c r="B52" s="2">
        <v>143.88999999999999</v>
      </c>
      <c r="C52" s="2">
        <v>146.47</v>
      </c>
      <c r="D52" s="2">
        <v>142.54</v>
      </c>
      <c r="E52" s="2">
        <v>142.81</v>
      </c>
      <c r="F52" s="2">
        <v>142.31</v>
      </c>
      <c r="G52" s="3">
        <v>16961900</v>
      </c>
      <c r="H52" s="76">
        <f t="shared" si="0"/>
        <v>-2.2237036076618661E-2</v>
      </c>
    </row>
    <row r="53" spans="1:8" ht="18" x14ac:dyDescent="0.2">
      <c r="A53" s="1">
        <v>46106</v>
      </c>
      <c r="B53" s="2">
        <v>149.22999999999999</v>
      </c>
      <c r="C53" s="2">
        <v>149.84</v>
      </c>
      <c r="D53" s="2">
        <v>144.6</v>
      </c>
      <c r="E53" s="2">
        <v>146.02000000000001</v>
      </c>
      <c r="F53" s="2">
        <v>145.51</v>
      </c>
      <c r="G53" s="3">
        <v>20683800</v>
      </c>
      <c r="H53" s="76">
        <f t="shared" si="0"/>
        <v>-7.3265417255169432E-3</v>
      </c>
    </row>
    <row r="54" spans="1:8" ht="18" x14ac:dyDescent="0.2">
      <c r="A54" s="1">
        <v>46105</v>
      </c>
      <c r="B54" s="2">
        <v>153</v>
      </c>
      <c r="C54" s="2">
        <v>153.9</v>
      </c>
      <c r="D54" s="2">
        <v>146.85</v>
      </c>
      <c r="E54" s="2">
        <v>147.09</v>
      </c>
      <c r="F54" s="2">
        <v>146.58000000000001</v>
      </c>
      <c r="G54" s="3">
        <v>26122100</v>
      </c>
      <c r="H54" s="76">
        <f t="shared" si="0"/>
        <v>-4.8081702573839466E-2</v>
      </c>
    </row>
    <row r="55" spans="1:8" ht="18" x14ac:dyDescent="0.2">
      <c r="A55" s="1">
        <v>46104</v>
      </c>
      <c r="B55" s="2">
        <v>151.41999999999999</v>
      </c>
      <c r="C55" s="2">
        <v>155.78</v>
      </c>
      <c r="D55" s="2">
        <v>150.71</v>
      </c>
      <c r="E55" s="2">
        <v>154.34</v>
      </c>
      <c r="F55" s="2">
        <v>153.80000000000001</v>
      </c>
      <c r="G55" s="3">
        <v>19927900</v>
      </c>
      <c r="H55" s="76">
        <f t="shared" si="0"/>
        <v>3.0633501760923734E-2</v>
      </c>
    </row>
    <row r="56" spans="1:8" ht="18" x14ac:dyDescent="0.2">
      <c r="A56" s="1">
        <v>46101</v>
      </c>
      <c r="B56" s="2">
        <v>153.05000000000001</v>
      </c>
      <c r="C56" s="2">
        <v>153.25</v>
      </c>
      <c r="D56" s="2">
        <v>147.94999999999999</v>
      </c>
      <c r="E56" s="2">
        <v>149.68</v>
      </c>
      <c r="F56" s="2">
        <v>149.16</v>
      </c>
      <c r="G56" s="3">
        <v>37551400</v>
      </c>
      <c r="H56" s="76">
        <f t="shared" si="0"/>
        <v>-3.8276521025184015E-2</v>
      </c>
    </row>
    <row r="57" spans="1:8" ht="18" x14ac:dyDescent="0.2">
      <c r="A57" s="1">
        <v>46100</v>
      </c>
      <c r="B57" s="2">
        <v>150.46</v>
      </c>
      <c r="C57" s="2">
        <v>156.91999999999999</v>
      </c>
      <c r="D57" s="2">
        <v>148.88999999999999</v>
      </c>
      <c r="E57" s="2">
        <v>155.52000000000001</v>
      </c>
      <c r="F57" s="2">
        <v>154.97999999999999</v>
      </c>
      <c r="G57" s="3">
        <v>22046100</v>
      </c>
      <c r="H57" s="76">
        <f t="shared" si="0"/>
        <v>1.6984302854540695E-2</v>
      </c>
    </row>
    <row r="58" spans="1:8" ht="18" x14ac:dyDescent="0.2">
      <c r="A58" s="1">
        <v>46099</v>
      </c>
      <c r="B58" s="2">
        <v>153.4</v>
      </c>
      <c r="C58" s="2">
        <v>154.97</v>
      </c>
      <c r="D58" s="2">
        <v>152.04</v>
      </c>
      <c r="E58" s="2">
        <v>152.9</v>
      </c>
      <c r="F58" s="2">
        <v>152.37</v>
      </c>
      <c r="G58" s="3">
        <v>18051100</v>
      </c>
      <c r="H58" s="76">
        <f t="shared" si="0"/>
        <v>-1.1614380850896012E-2</v>
      </c>
    </row>
    <row r="59" spans="1:8" ht="18" x14ac:dyDescent="0.2">
      <c r="A59" s="1">
        <v>46098</v>
      </c>
      <c r="B59" s="2">
        <v>155.44</v>
      </c>
      <c r="C59" s="2">
        <v>158.91999999999999</v>
      </c>
      <c r="D59" s="2">
        <v>153.5</v>
      </c>
      <c r="E59" s="2">
        <v>154.69</v>
      </c>
      <c r="F59" s="2">
        <v>154.15</v>
      </c>
      <c r="G59" s="3">
        <v>23929500</v>
      </c>
      <c r="H59" s="76">
        <f t="shared" si="0"/>
        <v>-8.2693151626472838E-3</v>
      </c>
    </row>
    <row r="60" spans="1:8" ht="18" x14ac:dyDescent="0.2">
      <c r="A60" s="1">
        <v>46097</v>
      </c>
      <c r="B60" s="2">
        <v>156.06</v>
      </c>
      <c r="C60" s="2">
        <v>158.74</v>
      </c>
      <c r="D60" s="2">
        <v>154.51</v>
      </c>
      <c r="E60" s="2">
        <v>155.97</v>
      </c>
      <c r="F60" s="2">
        <v>155.43</v>
      </c>
      <c r="G60" s="3">
        <v>21607700</v>
      </c>
      <c r="H60" s="76">
        <f t="shared" si="0"/>
        <v>5.5484013305794741E-3</v>
      </c>
    </row>
    <row r="61" spans="1:8" ht="18" x14ac:dyDescent="0.2">
      <c r="A61" s="1">
        <v>46094</v>
      </c>
      <c r="B61" s="2">
        <v>159.05000000000001</v>
      </c>
      <c r="C61" s="2">
        <v>160.77000000000001</v>
      </c>
      <c r="D61" s="2">
        <v>154.15</v>
      </c>
      <c r="E61" s="2">
        <v>155.11000000000001</v>
      </c>
      <c r="F61" s="2">
        <v>154.57</v>
      </c>
      <c r="G61" s="3">
        <v>26350400</v>
      </c>
      <c r="H61" s="76">
        <f t="shared" si="0"/>
        <v>-2.5801290751241476E-2</v>
      </c>
    </row>
    <row r="62" spans="1:8" ht="18" x14ac:dyDescent="0.2">
      <c r="A62" s="1">
        <v>46093</v>
      </c>
      <c r="B62" s="2">
        <v>164.66</v>
      </c>
      <c r="C62" s="2">
        <v>167.83</v>
      </c>
      <c r="D62" s="2">
        <v>158.61000000000001</v>
      </c>
      <c r="E62" s="2">
        <v>159.16</v>
      </c>
      <c r="F62" s="2">
        <v>158.61000000000001</v>
      </c>
      <c r="G62" s="3">
        <v>37133700</v>
      </c>
      <c r="H62" s="76">
        <f t="shared" si="0"/>
        <v>-2.453728783444576E-2</v>
      </c>
    </row>
    <row r="63" spans="1:8" ht="18" x14ac:dyDescent="0.2">
      <c r="A63" s="1">
        <v>46092</v>
      </c>
      <c r="B63" s="2">
        <v>166.38</v>
      </c>
      <c r="C63" s="2">
        <v>171.76</v>
      </c>
      <c r="D63" s="2">
        <v>160.58000000000001</v>
      </c>
      <c r="E63" s="2">
        <v>163.12</v>
      </c>
      <c r="F63" s="2">
        <v>162.55000000000001</v>
      </c>
      <c r="G63" s="3">
        <v>83247500</v>
      </c>
      <c r="H63" s="76">
        <f t="shared" si="0"/>
        <v>8.7845034415919204E-2</v>
      </c>
    </row>
    <row r="64" spans="1:8" ht="18" x14ac:dyDescent="0.2">
      <c r="A64" s="1">
        <v>46091</v>
      </c>
      <c r="B64" s="2">
        <v>153.62</v>
      </c>
      <c r="C64" s="2">
        <v>154.13999999999999</v>
      </c>
      <c r="D64" s="2">
        <v>148.44999999999999</v>
      </c>
      <c r="E64" s="2">
        <v>149.4</v>
      </c>
      <c r="F64" s="2">
        <v>148.88</v>
      </c>
      <c r="G64" s="3">
        <v>51544600</v>
      </c>
      <c r="H64" s="76">
        <f t="shared" si="0"/>
        <v>-1.4337880244254916E-2</v>
      </c>
    </row>
    <row r="65" spans="1:8" ht="18" x14ac:dyDescent="0.2">
      <c r="A65" s="1">
        <v>46090</v>
      </c>
      <c r="B65" s="2">
        <v>150.69999999999999</v>
      </c>
      <c r="C65" s="2">
        <v>152</v>
      </c>
      <c r="D65" s="2">
        <v>146.43</v>
      </c>
      <c r="E65" s="2">
        <v>151.56</v>
      </c>
      <c r="F65" s="2">
        <v>151.03</v>
      </c>
      <c r="G65" s="3">
        <v>31173500</v>
      </c>
      <c r="H65" s="76">
        <f t="shared" si="0"/>
        <v>-9.2269816955000312E-3</v>
      </c>
    </row>
    <row r="66" spans="1:8" ht="18" x14ac:dyDescent="0.2">
      <c r="A66" s="1">
        <v>46087</v>
      </c>
      <c r="B66" s="2">
        <v>152.91999999999999</v>
      </c>
      <c r="C66" s="2">
        <v>159.19</v>
      </c>
      <c r="D66" s="2">
        <v>151.62</v>
      </c>
      <c r="E66" s="2">
        <v>152.96</v>
      </c>
      <c r="F66" s="2">
        <v>152.43</v>
      </c>
      <c r="G66" s="3">
        <v>38000600</v>
      </c>
      <c r="H66" s="76">
        <f t="shared" si="0"/>
        <v>-1.1869188511746892E-2</v>
      </c>
    </row>
    <row r="67" spans="1:8" ht="18" x14ac:dyDescent="0.2">
      <c r="A67" s="1">
        <v>46086</v>
      </c>
      <c r="B67" s="2">
        <v>152.59</v>
      </c>
      <c r="C67" s="2">
        <v>157.94</v>
      </c>
      <c r="D67" s="2">
        <v>150.12</v>
      </c>
      <c r="E67" s="2">
        <v>154.79</v>
      </c>
      <c r="F67" s="2">
        <v>154.25</v>
      </c>
      <c r="G67" s="3">
        <v>24094800</v>
      </c>
      <c r="H67" s="76">
        <f t="shared" ref="H67:H130" si="1">LN(F67/F68)</f>
        <v>1.5747327923879419E-2</v>
      </c>
    </row>
    <row r="68" spans="1:8" ht="18" x14ac:dyDescent="0.2">
      <c r="A68" s="1">
        <v>46085</v>
      </c>
      <c r="B68" s="2">
        <v>150.01</v>
      </c>
      <c r="C68" s="2">
        <v>153.61000000000001</v>
      </c>
      <c r="D68" s="2">
        <v>149.1</v>
      </c>
      <c r="E68" s="2">
        <v>152.37</v>
      </c>
      <c r="F68" s="2">
        <v>151.84</v>
      </c>
      <c r="G68" s="3">
        <v>17585400</v>
      </c>
      <c r="H68" s="76">
        <f t="shared" si="1"/>
        <v>2.2309718953647691E-2</v>
      </c>
    </row>
    <row r="69" spans="1:8" ht="18" x14ac:dyDescent="0.2">
      <c r="A69" s="1">
        <v>46084</v>
      </c>
      <c r="B69" s="2">
        <v>144.75</v>
      </c>
      <c r="C69" s="2">
        <v>150.93</v>
      </c>
      <c r="D69" s="2">
        <v>143.05000000000001</v>
      </c>
      <c r="E69" s="2">
        <v>149.01</v>
      </c>
      <c r="F69" s="2">
        <v>148.49</v>
      </c>
      <c r="G69" s="3">
        <v>20120800</v>
      </c>
      <c r="H69" s="76">
        <f t="shared" si="1"/>
        <v>-1.6149656965363448E-3</v>
      </c>
    </row>
    <row r="70" spans="1:8" ht="18" x14ac:dyDescent="0.2">
      <c r="A70" s="1">
        <v>46083</v>
      </c>
      <c r="B70" s="2">
        <v>141.62</v>
      </c>
      <c r="C70" s="2">
        <v>150.16999999999999</v>
      </c>
      <c r="D70" s="2">
        <v>141.18</v>
      </c>
      <c r="E70" s="2">
        <v>149.25</v>
      </c>
      <c r="F70" s="2">
        <v>148.72999999999999</v>
      </c>
      <c r="G70" s="3">
        <v>22418800</v>
      </c>
      <c r="H70" s="76">
        <f t="shared" si="1"/>
        <v>2.615774777187559E-2</v>
      </c>
    </row>
    <row r="71" spans="1:8" ht="18" x14ac:dyDescent="0.2">
      <c r="A71" s="1">
        <v>46080</v>
      </c>
      <c r="B71" s="2">
        <v>143.88</v>
      </c>
      <c r="C71" s="2">
        <v>146.08000000000001</v>
      </c>
      <c r="D71" s="2">
        <v>142.1</v>
      </c>
      <c r="E71" s="2">
        <v>145.4</v>
      </c>
      <c r="F71" s="2">
        <v>144.88999999999999</v>
      </c>
      <c r="G71" s="3">
        <v>36425200</v>
      </c>
      <c r="H71" s="76">
        <f t="shared" si="1"/>
        <v>-3.325947934799673E-2</v>
      </c>
    </row>
    <row r="72" spans="1:8" ht="18" x14ac:dyDescent="0.2">
      <c r="A72" s="1">
        <v>46079</v>
      </c>
      <c r="B72" s="2">
        <v>148.79</v>
      </c>
      <c r="C72" s="2">
        <v>152.5</v>
      </c>
      <c r="D72" s="2">
        <v>145.15</v>
      </c>
      <c r="E72" s="2">
        <v>150.31</v>
      </c>
      <c r="F72" s="2">
        <v>149.79</v>
      </c>
      <c r="G72" s="3">
        <v>20652200</v>
      </c>
      <c r="H72" s="76">
        <f t="shared" si="1"/>
        <v>1.622002784177435E-2</v>
      </c>
    </row>
    <row r="73" spans="1:8" ht="18" x14ac:dyDescent="0.2">
      <c r="A73" s="1">
        <v>46078</v>
      </c>
      <c r="B73" s="2">
        <v>149.16</v>
      </c>
      <c r="C73" s="2">
        <v>153.28</v>
      </c>
      <c r="D73" s="2">
        <v>147.34</v>
      </c>
      <c r="E73" s="2">
        <v>147.88999999999999</v>
      </c>
      <c r="F73" s="2">
        <v>147.38</v>
      </c>
      <c r="G73" s="3">
        <v>27303900</v>
      </c>
      <c r="H73" s="76">
        <f t="shared" si="1"/>
        <v>1.1945126844364249E-2</v>
      </c>
    </row>
    <row r="74" spans="1:8" ht="18" x14ac:dyDescent="0.2">
      <c r="A74" s="1">
        <v>46077</v>
      </c>
      <c r="B74" s="2">
        <v>140.84</v>
      </c>
      <c r="C74" s="2">
        <v>146.76</v>
      </c>
      <c r="D74" s="2">
        <v>138.72999999999999</v>
      </c>
      <c r="E74" s="2">
        <v>146.13999999999999</v>
      </c>
      <c r="F74" s="2">
        <v>145.63</v>
      </c>
      <c r="G74" s="3">
        <v>21336600</v>
      </c>
      <c r="H74" s="76">
        <f t="shared" si="1"/>
        <v>3.3586679403501803E-2</v>
      </c>
    </row>
    <row r="75" spans="1:8" ht="18" x14ac:dyDescent="0.2">
      <c r="A75" s="1">
        <v>46076</v>
      </c>
      <c r="B75" s="2">
        <v>145.69</v>
      </c>
      <c r="C75" s="2">
        <v>145.80000000000001</v>
      </c>
      <c r="D75" s="2">
        <v>138.59</v>
      </c>
      <c r="E75" s="2">
        <v>141.31</v>
      </c>
      <c r="F75" s="2">
        <v>140.82</v>
      </c>
      <c r="G75" s="3">
        <v>31749800</v>
      </c>
      <c r="H75" s="76">
        <f t="shared" si="1"/>
        <v>-4.6752393637487767E-2</v>
      </c>
    </row>
    <row r="76" spans="1:8" ht="18" x14ac:dyDescent="0.2">
      <c r="A76" s="1">
        <v>46073</v>
      </c>
      <c r="B76" s="2">
        <v>153.30000000000001</v>
      </c>
      <c r="C76" s="2">
        <v>153.99</v>
      </c>
      <c r="D76" s="2">
        <v>147.38999999999999</v>
      </c>
      <c r="E76" s="2">
        <v>148.08000000000001</v>
      </c>
      <c r="F76" s="2">
        <v>147.56</v>
      </c>
      <c r="G76" s="3">
        <v>29621900</v>
      </c>
      <c r="H76" s="76">
        <f t="shared" si="1"/>
        <v>-5.5621134521062147E-2</v>
      </c>
    </row>
    <row r="77" spans="1:8" ht="18" x14ac:dyDescent="0.2">
      <c r="A77" s="1">
        <v>46072</v>
      </c>
      <c r="B77" s="2">
        <v>157.19</v>
      </c>
      <c r="C77" s="2">
        <v>160.08000000000001</v>
      </c>
      <c r="D77" s="2">
        <v>155.77000000000001</v>
      </c>
      <c r="E77" s="2">
        <v>156.54</v>
      </c>
      <c r="F77" s="2">
        <v>156</v>
      </c>
      <c r="G77" s="3">
        <v>14976300</v>
      </c>
      <c r="H77" s="76">
        <f t="shared" si="1"/>
        <v>2.3746120326183463E-3</v>
      </c>
    </row>
    <row r="78" spans="1:8" ht="18" x14ac:dyDescent="0.2">
      <c r="A78" s="1">
        <v>46071</v>
      </c>
      <c r="B78" s="2">
        <v>154.41</v>
      </c>
      <c r="C78" s="2">
        <v>157.30000000000001</v>
      </c>
      <c r="D78" s="2">
        <v>151.37</v>
      </c>
      <c r="E78" s="2">
        <v>156.16999999999999</v>
      </c>
      <c r="F78" s="2">
        <v>155.63</v>
      </c>
      <c r="G78" s="3">
        <v>14801100</v>
      </c>
      <c r="H78" s="76">
        <f t="shared" si="1"/>
        <v>1.4236958259804217E-2</v>
      </c>
    </row>
    <row r="79" spans="1:8" ht="18" x14ac:dyDescent="0.2">
      <c r="A79" s="1">
        <v>46070</v>
      </c>
      <c r="B79" s="2">
        <v>157.97999999999999</v>
      </c>
      <c r="C79" s="2">
        <v>159.28</v>
      </c>
      <c r="D79" s="2">
        <v>152.88</v>
      </c>
      <c r="E79" s="2">
        <v>153.97</v>
      </c>
      <c r="F79" s="2">
        <v>153.43</v>
      </c>
      <c r="G79" s="3">
        <v>19610800</v>
      </c>
      <c r="H79" s="76">
        <f t="shared" si="1"/>
        <v>-3.9300926923020528E-2</v>
      </c>
    </row>
    <row r="80" spans="1:8" ht="18" x14ac:dyDescent="0.2">
      <c r="A80" s="1">
        <v>46066</v>
      </c>
      <c r="B80" s="2">
        <v>159.25</v>
      </c>
      <c r="C80" s="2">
        <v>162.30000000000001</v>
      </c>
      <c r="D80" s="2">
        <v>155.29</v>
      </c>
      <c r="E80" s="2">
        <v>160.13999999999999</v>
      </c>
      <c r="F80" s="2">
        <v>159.58000000000001</v>
      </c>
      <c r="G80" s="3">
        <v>18597000</v>
      </c>
      <c r="H80" s="76">
        <f t="shared" si="1"/>
        <v>2.307404599868107E-2</v>
      </c>
    </row>
    <row r="81" spans="1:8" ht="18" x14ac:dyDescent="0.2">
      <c r="A81" s="1">
        <v>46065</v>
      </c>
      <c r="B81" s="2">
        <v>157.93</v>
      </c>
      <c r="C81" s="2">
        <v>159.04</v>
      </c>
      <c r="D81" s="2">
        <v>152.5</v>
      </c>
      <c r="E81" s="2">
        <v>156.47999999999999</v>
      </c>
      <c r="F81" s="2">
        <v>155.94</v>
      </c>
      <c r="G81" s="3">
        <v>23285400</v>
      </c>
      <c r="H81" s="76">
        <f t="shared" si="1"/>
        <v>-4.2873205968886859E-3</v>
      </c>
    </row>
    <row r="82" spans="1:8" ht="18" x14ac:dyDescent="0.2">
      <c r="A82" s="1">
        <v>46064</v>
      </c>
      <c r="B82" s="2">
        <v>163.66</v>
      </c>
      <c r="C82" s="2">
        <v>163.66</v>
      </c>
      <c r="D82" s="2">
        <v>154</v>
      </c>
      <c r="E82" s="2">
        <v>157.16</v>
      </c>
      <c r="F82" s="2">
        <v>156.61000000000001</v>
      </c>
      <c r="G82" s="3">
        <v>24538900</v>
      </c>
      <c r="H82" s="76">
        <f t="shared" si="1"/>
        <v>-1.7218884624074924E-2</v>
      </c>
    </row>
    <row r="83" spans="1:8" ht="18" x14ac:dyDescent="0.2">
      <c r="A83" s="1">
        <v>46063</v>
      </c>
      <c r="B83" s="2">
        <v>160</v>
      </c>
      <c r="C83" s="2">
        <v>165.39</v>
      </c>
      <c r="D83" s="2">
        <v>156.96</v>
      </c>
      <c r="E83" s="2">
        <v>159.88999999999999</v>
      </c>
      <c r="F83" s="2">
        <v>159.33000000000001</v>
      </c>
      <c r="G83" s="3">
        <v>40092200</v>
      </c>
      <c r="H83" s="76">
        <f t="shared" si="1"/>
        <v>2.0865138463961756E-2</v>
      </c>
    </row>
    <row r="84" spans="1:8" ht="18" x14ac:dyDescent="0.2">
      <c r="A84" s="1">
        <v>46062</v>
      </c>
      <c r="B84" s="2">
        <v>148.49</v>
      </c>
      <c r="C84" s="2">
        <v>159.75</v>
      </c>
      <c r="D84" s="2">
        <v>147</v>
      </c>
      <c r="E84" s="2">
        <v>156.59</v>
      </c>
      <c r="F84" s="2">
        <v>156.04</v>
      </c>
      <c r="G84" s="3">
        <v>49936500</v>
      </c>
      <c r="H84" s="76">
        <f t="shared" si="1"/>
        <v>9.2034341280876036E-2</v>
      </c>
    </row>
    <row r="85" spans="1:8" ht="18" x14ac:dyDescent="0.2">
      <c r="A85" s="1">
        <v>46059</v>
      </c>
      <c r="B85" s="2">
        <v>139.75</v>
      </c>
      <c r="C85" s="2">
        <v>143.19999999999999</v>
      </c>
      <c r="D85" s="2">
        <v>138.91</v>
      </c>
      <c r="E85" s="2">
        <v>142.82</v>
      </c>
      <c r="F85" s="2">
        <v>142.32</v>
      </c>
      <c r="G85" s="3">
        <v>29962400</v>
      </c>
      <c r="H85" s="76">
        <f t="shared" si="1"/>
        <v>4.542315762152762E-2</v>
      </c>
    </row>
    <row r="86" spans="1:8" ht="18" x14ac:dyDescent="0.2">
      <c r="A86" s="1">
        <v>46058</v>
      </c>
      <c r="B86" s="2">
        <v>145.6</v>
      </c>
      <c r="C86" s="2">
        <v>146.55000000000001</v>
      </c>
      <c r="D86" s="2">
        <v>135.25</v>
      </c>
      <c r="E86" s="2">
        <v>136.47999999999999</v>
      </c>
      <c r="F86" s="2">
        <v>136</v>
      </c>
      <c r="G86" s="3">
        <v>42789000</v>
      </c>
      <c r="H86" s="76">
        <f t="shared" si="1"/>
        <v>-7.2047026333699221E-2</v>
      </c>
    </row>
    <row r="87" spans="1:8" ht="18" x14ac:dyDescent="0.2">
      <c r="A87" s="1">
        <v>46057</v>
      </c>
      <c r="B87" s="2">
        <v>153.88999999999999</v>
      </c>
      <c r="C87" s="2">
        <v>153.94</v>
      </c>
      <c r="D87" s="2">
        <v>144.43</v>
      </c>
      <c r="E87" s="2">
        <v>146.66999999999999</v>
      </c>
      <c r="F87" s="2">
        <v>146.16</v>
      </c>
      <c r="G87" s="3">
        <v>42323400</v>
      </c>
      <c r="H87" s="76">
        <f t="shared" si="1"/>
        <v>-5.3094490088877164E-2</v>
      </c>
    </row>
    <row r="88" spans="1:8" ht="18" x14ac:dyDescent="0.2">
      <c r="A88" s="1">
        <v>46056</v>
      </c>
      <c r="B88" s="2">
        <v>158.26</v>
      </c>
      <c r="C88" s="2">
        <v>159.38</v>
      </c>
      <c r="D88" s="2">
        <v>151.9</v>
      </c>
      <c r="E88" s="2">
        <v>154.66999999999999</v>
      </c>
      <c r="F88" s="2">
        <v>154.13</v>
      </c>
      <c r="G88" s="3">
        <v>43260100</v>
      </c>
      <c r="H88" s="76">
        <f t="shared" si="1"/>
        <v>-3.4247520066270916E-2</v>
      </c>
    </row>
    <row r="89" spans="1:8" ht="18" x14ac:dyDescent="0.2">
      <c r="A89" s="1">
        <v>46055</v>
      </c>
      <c r="B89" s="2">
        <v>170.92</v>
      </c>
      <c r="C89" s="2">
        <v>171.2</v>
      </c>
      <c r="D89" s="2">
        <v>160</v>
      </c>
      <c r="E89" s="2">
        <v>160.06</v>
      </c>
      <c r="F89" s="2">
        <v>159.5</v>
      </c>
      <c r="G89" s="3">
        <v>47421000</v>
      </c>
      <c r="H89" s="76">
        <f t="shared" si="1"/>
        <v>-2.788347935011825E-2</v>
      </c>
    </row>
    <row r="90" spans="1:8" ht="18" x14ac:dyDescent="0.2">
      <c r="A90" s="1">
        <v>46052</v>
      </c>
      <c r="B90" s="2">
        <v>168.17</v>
      </c>
      <c r="C90" s="2">
        <v>168.9</v>
      </c>
      <c r="D90" s="2">
        <v>163.24</v>
      </c>
      <c r="E90" s="2">
        <v>164.58</v>
      </c>
      <c r="F90" s="2">
        <v>164.01</v>
      </c>
      <c r="G90" s="3">
        <v>27362400</v>
      </c>
      <c r="H90" s="76">
        <f t="shared" si="1"/>
        <v>-2.6533458026828508E-2</v>
      </c>
    </row>
    <row r="91" spans="1:8" ht="18" x14ac:dyDescent="0.2">
      <c r="A91" s="1">
        <v>46051</v>
      </c>
      <c r="B91" s="2">
        <v>170.15</v>
      </c>
      <c r="C91" s="2">
        <v>170.23</v>
      </c>
      <c r="D91" s="2">
        <v>161.52000000000001</v>
      </c>
      <c r="E91" s="2">
        <v>169.01</v>
      </c>
      <c r="F91" s="2">
        <v>168.42</v>
      </c>
      <c r="G91" s="3">
        <v>37254500</v>
      </c>
      <c r="H91" s="76">
        <f t="shared" si="1"/>
        <v>-2.2195732391784323E-2</v>
      </c>
    </row>
    <row r="92" spans="1:8" ht="18" x14ac:dyDescent="0.2">
      <c r="A92" s="1">
        <v>46050</v>
      </c>
      <c r="B92" s="2">
        <v>174.92</v>
      </c>
      <c r="C92" s="2">
        <v>181.68</v>
      </c>
      <c r="D92" s="2">
        <v>171.86</v>
      </c>
      <c r="E92" s="2">
        <v>172.8</v>
      </c>
      <c r="F92" s="2">
        <v>172.2</v>
      </c>
      <c r="G92" s="3">
        <v>35882700</v>
      </c>
      <c r="H92" s="76">
        <f t="shared" si="1"/>
        <v>-1.2063986539959782E-2</v>
      </c>
    </row>
    <row r="93" spans="1:8" ht="18" x14ac:dyDescent="0.2">
      <c r="A93" s="1">
        <v>46049</v>
      </c>
      <c r="B93" s="2">
        <v>179.19</v>
      </c>
      <c r="C93" s="2">
        <v>179.72</v>
      </c>
      <c r="D93" s="2">
        <v>173.68</v>
      </c>
      <c r="E93" s="2">
        <v>174.9</v>
      </c>
      <c r="F93" s="2">
        <v>174.29</v>
      </c>
      <c r="G93" s="3">
        <v>27093700</v>
      </c>
      <c r="H93" s="76">
        <f t="shared" si="1"/>
        <v>-4.2241607197591291E-2</v>
      </c>
    </row>
    <row r="94" spans="1:8" ht="18" x14ac:dyDescent="0.2">
      <c r="A94" s="1">
        <v>46048</v>
      </c>
      <c r="B94" s="2">
        <v>179.1</v>
      </c>
      <c r="C94" s="2">
        <v>185.31</v>
      </c>
      <c r="D94" s="2">
        <v>178.53</v>
      </c>
      <c r="E94" s="2">
        <v>182.44</v>
      </c>
      <c r="F94" s="2">
        <v>181.81</v>
      </c>
      <c r="G94" s="3">
        <v>21100400</v>
      </c>
      <c r="H94" s="76">
        <f t="shared" si="1"/>
        <v>2.9414706139094748E-2</v>
      </c>
    </row>
    <row r="95" spans="1:8" ht="18" x14ac:dyDescent="0.2">
      <c r="A95" s="1">
        <v>46045</v>
      </c>
      <c r="B95" s="2">
        <v>172.62</v>
      </c>
      <c r="C95" s="2">
        <v>179.65</v>
      </c>
      <c r="D95" s="2">
        <v>172</v>
      </c>
      <c r="E95" s="2">
        <v>177.16</v>
      </c>
      <c r="F95" s="2">
        <v>176.54</v>
      </c>
      <c r="G95" s="3">
        <v>23011300</v>
      </c>
      <c r="H95" s="76">
        <f t="shared" si="1"/>
        <v>-5.7611003737477818E-3</v>
      </c>
    </row>
    <row r="96" spans="1:8" ht="18" x14ac:dyDescent="0.2">
      <c r="A96" s="1">
        <v>46044</v>
      </c>
      <c r="B96" s="2">
        <v>179.37</v>
      </c>
      <c r="C96" s="2">
        <v>180.16</v>
      </c>
      <c r="D96" s="2">
        <v>176.5</v>
      </c>
      <c r="E96" s="2">
        <v>178.18</v>
      </c>
      <c r="F96" s="2">
        <v>177.56</v>
      </c>
      <c r="G96" s="3">
        <v>21141900</v>
      </c>
      <c r="H96" s="76">
        <f t="shared" si="1"/>
        <v>2.4457508443078989E-2</v>
      </c>
    </row>
    <row r="97" spans="1:8" ht="18" x14ac:dyDescent="0.2">
      <c r="A97" s="1">
        <v>46043</v>
      </c>
      <c r="B97" s="2">
        <v>179.68</v>
      </c>
      <c r="C97" s="2">
        <v>180.6</v>
      </c>
      <c r="D97" s="2">
        <v>170.6</v>
      </c>
      <c r="E97" s="2">
        <v>173.88</v>
      </c>
      <c r="F97" s="2">
        <v>173.27</v>
      </c>
      <c r="G97" s="3">
        <v>38190000</v>
      </c>
      <c r="H97" s="76">
        <f t="shared" si="1"/>
        <v>-3.4153535084580439E-2</v>
      </c>
    </row>
    <row r="98" spans="1:8" ht="18" x14ac:dyDescent="0.2">
      <c r="A98" s="1">
        <v>46042</v>
      </c>
      <c r="B98" s="2">
        <v>187.19</v>
      </c>
      <c r="C98" s="2">
        <v>187.19</v>
      </c>
      <c r="D98" s="2">
        <v>179.36</v>
      </c>
      <c r="E98" s="2">
        <v>179.92</v>
      </c>
      <c r="F98" s="2">
        <v>179.29</v>
      </c>
      <c r="G98" s="3">
        <v>29129500</v>
      </c>
      <c r="H98" s="76">
        <f t="shared" si="1"/>
        <v>-6.0227552250209454E-2</v>
      </c>
    </row>
    <row r="99" spans="1:8" ht="18" x14ac:dyDescent="0.2">
      <c r="A99" s="1">
        <v>46038</v>
      </c>
      <c r="B99" s="2">
        <v>189.91</v>
      </c>
      <c r="C99" s="2">
        <v>191.87</v>
      </c>
      <c r="D99" s="2">
        <v>186.53</v>
      </c>
      <c r="E99" s="2">
        <v>191.09</v>
      </c>
      <c r="F99" s="2">
        <v>190.42</v>
      </c>
      <c r="G99" s="3">
        <v>19224700</v>
      </c>
      <c r="H99" s="76">
        <f t="shared" si="1"/>
        <v>6.4803577592173088E-3</v>
      </c>
    </row>
    <row r="100" spans="1:8" ht="18" x14ac:dyDescent="0.2">
      <c r="A100" s="1">
        <v>46037</v>
      </c>
      <c r="B100" s="2">
        <v>195.01</v>
      </c>
      <c r="C100" s="2">
        <v>195.01</v>
      </c>
      <c r="D100" s="2">
        <v>189.39</v>
      </c>
      <c r="E100" s="2">
        <v>189.85</v>
      </c>
      <c r="F100" s="2">
        <v>189.19</v>
      </c>
      <c r="G100" s="3">
        <v>16418600</v>
      </c>
      <c r="H100" s="76">
        <f t="shared" si="1"/>
        <v>-1.9627458644079523E-2</v>
      </c>
    </row>
    <row r="101" spans="1:8" ht="18" x14ac:dyDescent="0.2">
      <c r="A101" s="1">
        <v>46036</v>
      </c>
      <c r="B101" s="2">
        <v>201.68</v>
      </c>
      <c r="C101" s="2">
        <v>201.68</v>
      </c>
      <c r="D101" s="2">
        <v>190.81</v>
      </c>
      <c r="E101" s="2">
        <v>193.61</v>
      </c>
      <c r="F101" s="2">
        <v>192.94</v>
      </c>
      <c r="G101" s="3">
        <v>22473200</v>
      </c>
      <c r="H101" s="76">
        <f t="shared" si="1"/>
        <v>-4.3856672049924682E-2</v>
      </c>
    </row>
    <row r="102" spans="1:8" ht="18" x14ac:dyDescent="0.2">
      <c r="A102" s="1">
        <v>46035</v>
      </c>
      <c r="B102" s="2">
        <v>205</v>
      </c>
      <c r="C102" s="2">
        <v>207.8</v>
      </c>
      <c r="D102" s="2">
        <v>200.66</v>
      </c>
      <c r="E102" s="2">
        <v>202.29</v>
      </c>
      <c r="F102" s="2">
        <v>201.59</v>
      </c>
      <c r="G102" s="3">
        <v>15857400</v>
      </c>
      <c r="H102" s="76">
        <f t="shared" si="1"/>
        <v>-1.1736992414145662E-2</v>
      </c>
    </row>
    <row r="103" spans="1:8" ht="18" x14ac:dyDescent="0.2">
      <c r="A103" s="1">
        <v>46034</v>
      </c>
      <c r="B103" s="2">
        <v>197.6</v>
      </c>
      <c r="C103" s="2">
        <v>206.6</v>
      </c>
      <c r="D103" s="2">
        <v>197.01</v>
      </c>
      <c r="E103" s="2">
        <v>204.68</v>
      </c>
      <c r="F103" s="2">
        <v>203.97</v>
      </c>
      <c r="G103" s="3">
        <v>25428500</v>
      </c>
      <c r="H103" s="76" t="e">
        <f t="shared" si="1"/>
        <v>#DIV/0!</v>
      </c>
    </row>
    <row r="104" spans="1:8" ht="18" x14ac:dyDescent="0.2">
      <c r="A104" s="1">
        <v>46031</v>
      </c>
      <c r="B104" s="55" t="s">
        <v>72</v>
      </c>
      <c r="H104" s="76" t="e">
        <f t="shared" si="1"/>
        <v>#NUM!</v>
      </c>
    </row>
    <row r="105" spans="1:8" ht="18" x14ac:dyDescent="0.2">
      <c r="A105" s="1">
        <v>46031</v>
      </c>
      <c r="B105" s="2">
        <v>191.66</v>
      </c>
      <c r="C105" s="2">
        <v>200.18</v>
      </c>
      <c r="D105" s="2">
        <v>188.78</v>
      </c>
      <c r="E105" s="2">
        <v>198.52</v>
      </c>
      <c r="F105" s="2">
        <v>197.83</v>
      </c>
      <c r="G105" s="3">
        <v>26152700</v>
      </c>
      <c r="H105" s="76">
        <f t="shared" si="1"/>
        <v>4.8363120957035433E-2</v>
      </c>
    </row>
    <row r="106" spans="1:8" ht="18" x14ac:dyDescent="0.2">
      <c r="A106" s="1">
        <v>46030</v>
      </c>
      <c r="B106" s="2">
        <v>190.88</v>
      </c>
      <c r="C106" s="2">
        <v>190.95</v>
      </c>
      <c r="D106" s="2">
        <v>186.15</v>
      </c>
      <c r="E106" s="2">
        <v>189.65</v>
      </c>
      <c r="F106" s="2">
        <v>188.49</v>
      </c>
      <c r="G106" s="3">
        <v>19468500</v>
      </c>
      <c r="H106" s="76">
        <f t="shared" si="1"/>
        <v>-1.6678013832650721E-2</v>
      </c>
    </row>
    <row r="107" spans="1:8" ht="18" x14ac:dyDescent="0.2">
      <c r="A107" s="1">
        <v>46029</v>
      </c>
      <c r="B107" s="2">
        <v>195.3</v>
      </c>
      <c r="C107" s="2">
        <v>195.67</v>
      </c>
      <c r="D107" s="2">
        <v>192</v>
      </c>
      <c r="E107" s="2">
        <v>192.84</v>
      </c>
      <c r="F107" s="2">
        <v>191.66</v>
      </c>
      <c r="G107" s="3">
        <v>11171200</v>
      </c>
      <c r="H107" s="76">
        <f t="shared" si="1"/>
        <v>-4.7367550761802813E-3</v>
      </c>
    </row>
    <row r="108" spans="1:8" ht="18" x14ac:dyDescent="0.2">
      <c r="A108" s="1">
        <v>46028</v>
      </c>
      <c r="B108" s="2">
        <v>192.56</v>
      </c>
      <c r="C108" s="2">
        <v>194.88</v>
      </c>
      <c r="D108" s="2">
        <v>190.7</v>
      </c>
      <c r="E108" s="2">
        <v>193.75</v>
      </c>
      <c r="F108" s="2">
        <v>192.57</v>
      </c>
      <c r="G108" s="3">
        <v>16474500</v>
      </c>
      <c r="H108" s="76">
        <f t="shared" si="1"/>
        <v>6.0419997337780966E-3</v>
      </c>
    </row>
    <row r="109" spans="1:8" ht="18" x14ac:dyDescent="0.2">
      <c r="A109" s="1">
        <v>46027</v>
      </c>
      <c r="B109" s="2">
        <v>198.34</v>
      </c>
      <c r="C109" s="2">
        <v>201.69</v>
      </c>
      <c r="D109" s="2">
        <v>192.33</v>
      </c>
      <c r="E109" s="2">
        <v>192.59</v>
      </c>
      <c r="F109" s="2">
        <v>191.41</v>
      </c>
      <c r="G109" s="3">
        <v>22635500</v>
      </c>
      <c r="H109" s="76">
        <f t="shared" si="1"/>
        <v>-1.6065851360582386E-2</v>
      </c>
    </row>
    <row r="110" spans="1:8" ht="18" x14ac:dyDescent="0.2">
      <c r="A110" s="1">
        <v>46024</v>
      </c>
      <c r="B110" s="2">
        <v>197.47</v>
      </c>
      <c r="C110" s="2">
        <v>198.59</v>
      </c>
      <c r="D110" s="2">
        <v>194.21</v>
      </c>
      <c r="E110" s="2">
        <v>195.71</v>
      </c>
      <c r="F110" s="2">
        <v>194.51</v>
      </c>
      <c r="G110" s="3">
        <v>14540700</v>
      </c>
      <c r="H110" s="76">
        <f t="shared" si="1"/>
        <v>4.0697580835723701E-3</v>
      </c>
    </row>
    <row r="111" spans="1:8" ht="18" x14ac:dyDescent="0.2">
      <c r="A111" s="1">
        <v>46022</v>
      </c>
      <c r="B111" s="2">
        <v>196.42</v>
      </c>
      <c r="C111" s="2">
        <v>197.2</v>
      </c>
      <c r="D111" s="2">
        <v>194.73</v>
      </c>
      <c r="E111" s="2">
        <v>194.91</v>
      </c>
      <c r="F111" s="2">
        <v>193.72</v>
      </c>
      <c r="G111" s="3">
        <v>10341500</v>
      </c>
      <c r="H111" s="76">
        <f t="shared" si="1"/>
        <v>-1.1751860802155263E-2</v>
      </c>
    </row>
    <row r="112" spans="1:8" ht="18" x14ac:dyDescent="0.2">
      <c r="A112" s="1">
        <v>46021</v>
      </c>
      <c r="B112" s="2">
        <v>196.06</v>
      </c>
      <c r="C112" s="2">
        <v>198.38</v>
      </c>
      <c r="D112" s="2">
        <v>195.71</v>
      </c>
      <c r="E112" s="2">
        <v>197.21</v>
      </c>
      <c r="F112" s="2">
        <v>196.01</v>
      </c>
      <c r="G112" s="3">
        <v>14197400</v>
      </c>
      <c r="H112" s="76">
        <f t="shared" si="1"/>
        <v>9.3286171116552311E-3</v>
      </c>
    </row>
    <row r="113" spans="1:8" ht="18" x14ac:dyDescent="0.2">
      <c r="A113" s="1">
        <v>46020</v>
      </c>
      <c r="B113" s="2">
        <v>194.16</v>
      </c>
      <c r="C113" s="2">
        <v>198.51</v>
      </c>
      <c r="D113" s="2">
        <v>192.64</v>
      </c>
      <c r="E113" s="2">
        <v>195.38</v>
      </c>
      <c r="F113" s="2">
        <v>194.19</v>
      </c>
      <c r="G113" s="3">
        <v>14748100</v>
      </c>
      <c r="H113" s="76">
        <f t="shared" si="1"/>
        <v>-1.3249292212090877E-2</v>
      </c>
    </row>
    <row r="114" spans="1:8" ht="18" x14ac:dyDescent="0.2">
      <c r="A114" s="1">
        <v>46017</v>
      </c>
      <c r="B114" s="2">
        <v>198.06</v>
      </c>
      <c r="C114" s="2">
        <v>200.37</v>
      </c>
      <c r="D114" s="2">
        <v>196.11</v>
      </c>
      <c r="E114" s="2">
        <v>197.99</v>
      </c>
      <c r="F114" s="2">
        <v>196.78</v>
      </c>
      <c r="G114" s="3">
        <v>11262000</v>
      </c>
      <c r="H114" s="76">
        <f t="shared" si="1"/>
        <v>2.544142215916775E-3</v>
      </c>
    </row>
    <row r="115" spans="1:8" ht="18" x14ac:dyDescent="0.2">
      <c r="A115" s="1">
        <v>46015</v>
      </c>
      <c r="B115" s="2">
        <v>195</v>
      </c>
      <c r="C115" s="2">
        <v>198.28</v>
      </c>
      <c r="D115" s="2">
        <v>194.42</v>
      </c>
      <c r="E115" s="2">
        <v>197.49</v>
      </c>
      <c r="F115" s="2">
        <v>196.28</v>
      </c>
      <c r="G115" s="3">
        <v>9282700</v>
      </c>
      <c r="H115" s="76">
        <f t="shared" si="1"/>
        <v>1.0911155044026219E-2</v>
      </c>
    </row>
    <row r="116" spans="1:8" ht="18" x14ac:dyDescent="0.2">
      <c r="A116" s="1">
        <v>46014</v>
      </c>
      <c r="B116" s="2">
        <v>196.43</v>
      </c>
      <c r="C116" s="2">
        <v>197.2</v>
      </c>
      <c r="D116" s="2">
        <v>192.19</v>
      </c>
      <c r="E116" s="2">
        <v>195.34</v>
      </c>
      <c r="F116" s="2">
        <v>194.15</v>
      </c>
      <c r="G116" s="3">
        <v>18301600</v>
      </c>
      <c r="H116" s="76">
        <f t="shared" si="1"/>
        <v>-1.5435244600499984E-2</v>
      </c>
    </row>
    <row r="117" spans="1:8" ht="18" x14ac:dyDescent="0.2">
      <c r="A117" s="1">
        <v>46013</v>
      </c>
      <c r="B117" s="2">
        <v>196.82</v>
      </c>
      <c r="C117" s="2">
        <v>198.8</v>
      </c>
      <c r="D117" s="2">
        <v>192.83</v>
      </c>
      <c r="E117" s="2">
        <v>198.38</v>
      </c>
      <c r="F117" s="2">
        <v>197.17</v>
      </c>
      <c r="G117" s="3">
        <v>27148000</v>
      </c>
      <c r="H117" s="76">
        <f t="shared" si="1"/>
        <v>3.2840541763990094E-2</v>
      </c>
    </row>
    <row r="118" spans="1:8" ht="18" x14ac:dyDescent="0.2">
      <c r="A118" s="1">
        <v>46010</v>
      </c>
      <c r="B118" s="2">
        <v>188.39</v>
      </c>
      <c r="C118" s="2">
        <v>195.12</v>
      </c>
      <c r="D118" s="2">
        <v>188.12</v>
      </c>
      <c r="E118" s="2">
        <v>191.97</v>
      </c>
      <c r="F118" s="2">
        <v>190.8</v>
      </c>
      <c r="G118" s="3">
        <v>77008600</v>
      </c>
      <c r="H118" s="76">
        <f t="shared" si="1"/>
        <v>6.4231091110415736E-2</v>
      </c>
    </row>
    <row r="119" spans="1:8" ht="18" x14ac:dyDescent="0.2">
      <c r="A119" s="1">
        <v>46009</v>
      </c>
      <c r="B119" s="2">
        <v>182.72</v>
      </c>
      <c r="C119" s="2">
        <v>184.76</v>
      </c>
      <c r="D119" s="2">
        <v>178.58</v>
      </c>
      <c r="E119" s="2">
        <v>180.03</v>
      </c>
      <c r="F119" s="2">
        <v>178.93</v>
      </c>
      <c r="G119" s="3">
        <v>36297300</v>
      </c>
      <c r="H119" s="76">
        <f t="shared" si="1"/>
        <v>8.756721686275391E-3</v>
      </c>
    </row>
    <row r="120" spans="1:8" ht="18" x14ac:dyDescent="0.2">
      <c r="A120" s="1">
        <v>46008</v>
      </c>
      <c r="B120" s="2">
        <v>183.31</v>
      </c>
      <c r="C120" s="2">
        <v>186.5</v>
      </c>
      <c r="D120" s="2">
        <v>177.07</v>
      </c>
      <c r="E120" s="2">
        <v>178.46</v>
      </c>
      <c r="F120" s="2">
        <v>177.37</v>
      </c>
      <c r="G120" s="3">
        <v>50222000</v>
      </c>
      <c r="H120" s="76">
        <f t="shared" si="1"/>
        <v>-5.5540899192970478E-2</v>
      </c>
    </row>
    <row r="121" spans="1:8" ht="18" x14ac:dyDescent="0.2">
      <c r="A121" s="1">
        <v>46007</v>
      </c>
      <c r="B121" s="2">
        <v>184.7</v>
      </c>
      <c r="C121" s="2">
        <v>189.8</v>
      </c>
      <c r="D121" s="2">
        <v>184.49</v>
      </c>
      <c r="E121" s="2">
        <v>188.65</v>
      </c>
      <c r="F121" s="2">
        <v>187.5</v>
      </c>
      <c r="G121" s="3">
        <v>32433500</v>
      </c>
      <c r="H121" s="76">
        <f t="shared" si="1"/>
        <v>1.9985043933082879E-2</v>
      </c>
    </row>
    <row r="122" spans="1:8" ht="18" x14ac:dyDescent="0.2">
      <c r="A122" s="1">
        <v>46006</v>
      </c>
      <c r="B122" s="2">
        <v>188.29</v>
      </c>
      <c r="C122" s="2">
        <v>188.97</v>
      </c>
      <c r="D122" s="2">
        <v>181.4</v>
      </c>
      <c r="E122" s="2">
        <v>184.92</v>
      </c>
      <c r="F122" s="2">
        <v>183.79</v>
      </c>
      <c r="G122" s="3">
        <v>43897500</v>
      </c>
      <c r="H122" s="76">
        <f t="shared" si="1"/>
        <v>-2.6947416933058188E-2</v>
      </c>
    </row>
    <row r="123" spans="1:8" ht="18" x14ac:dyDescent="0.2">
      <c r="A123" s="1">
        <v>46003</v>
      </c>
      <c r="B123" s="2">
        <v>196.37</v>
      </c>
      <c r="C123" s="2">
        <v>197.85</v>
      </c>
      <c r="D123" s="2">
        <v>185.98</v>
      </c>
      <c r="E123" s="2">
        <v>189.97</v>
      </c>
      <c r="F123" s="2">
        <v>188.81</v>
      </c>
      <c r="G123" s="3">
        <v>55201600</v>
      </c>
      <c r="H123" s="76">
        <f t="shared" si="1"/>
        <v>-4.5705975567108356E-2</v>
      </c>
    </row>
    <row r="124" spans="1:8" ht="18" x14ac:dyDescent="0.2">
      <c r="A124" s="1">
        <v>46002</v>
      </c>
      <c r="B124" s="2">
        <v>190.62</v>
      </c>
      <c r="C124" s="2">
        <v>201.99</v>
      </c>
      <c r="D124" s="2">
        <v>186.23</v>
      </c>
      <c r="E124" s="2">
        <v>198.85</v>
      </c>
      <c r="F124" s="2">
        <v>197.64</v>
      </c>
      <c r="G124" s="3">
        <v>100612700</v>
      </c>
      <c r="H124" s="76">
        <f t="shared" si="1"/>
        <v>-0.11465236721351342</v>
      </c>
    </row>
    <row r="125" spans="1:8" ht="18" x14ac:dyDescent="0.2">
      <c r="A125" s="1">
        <v>46001</v>
      </c>
      <c r="B125" s="2">
        <v>221.8</v>
      </c>
      <c r="C125" s="2">
        <v>225.32</v>
      </c>
      <c r="D125" s="2">
        <v>217.58</v>
      </c>
      <c r="E125" s="2">
        <v>223.01</v>
      </c>
      <c r="F125" s="2">
        <v>221.65</v>
      </c>
      <c r="G125" s="3">
        <v>47928000</v>
      </c>
      <c r="H125" s="76">
        <f t="shared" si="1"/>
        <v>6.6541675488053465E-3</v>
      </c>
    </row>
    <row r="126" spans="1:8" ht="18" x14ac:dyDescent="0.2">
      <c r="A126" s="1">
        <v>46000</v>
      </c>
      <c r="B126" s="2">
        <v>220.03</v>
      </c>
      <c r="C126" s="2">
        <v>222.62</v>
      </c>
      <c r="D126" s="2">
        <v>218.28</v>
      </c>
      <c r="E126" s="2">
        <v>221.53</v>
      </c>
      <c r="F126" s="2">
        <v>220.18</v>
      </c>
      <c r="G126" s="3">
        <v>17643600</v>
      </c>
      <c r="H126" s="76">
        <f t="shared" si="1"/>
        <v>4.5064600469966395E-3</v>
      </c>
    </row>
    <row r="127" spans="1:8" ht="18" x14ac:dyDescent="0.2">
      <c r="A127" s="1">
        <v>45999</v>
      </c>
      <c r="B127" s="2">
        <v>221.35</v>
      </c>
      <c r="C127" s="2">
        <v>224.75</v>
      </c>
      <c r="D127" s="2">
        <v>216.91</v>
      </c>
      <c r="E127" s="2">
        <v>220.54</v>
      </c>
      <c r="F127" s="2">
        <v>219.19</v>
      </c>
      <c r="G127" s="3">
        <v>24711200</v>
      </c>
      <c r="H127" s="76">
        <f t="shared" si="1"/>
        <v>1.3503787783271704E-2</v>
      </c>
    </row>
    <row r="128" spans="1:8" ht="18" x14ac:dyDescent="0.2">
      <c r="A128" s="1">
        <v>45996</v>
      </c>
      <c r="B128" s="2">
        <v>219</v>
      </c>
      <c r="C128" s="2">
        <v>219.5</v>
      </c>
      <c r="D128" s="2">
        <v>213.62</v>
      </c>
      <c r="E128" s="2">
        <v>217.58</v>
      </c>
      <c r="F128" s="2">
        <v>216.25</v>
      </c>
      <c r="G128" s="3">
        <v>24208700</v>
      </c>
      <c r="H128" s="76">
        <f t="shared" si="1"/>
        <v>1.5049087796968971E-2</v>
      </c>
    </row>
    <row r="129" spans="1:8" ht="18" x14ac:dyDescent="0.2">
      <c r="A129" s="1">
        <v>45995</v>
      </c>
      <c r="B129" s="2">
        <v>207.86</v>
      </c>
      <c r="C129" s="2">
        <v>215.41</v>
      </c>
      <c r="D129" s="2">
        <v>206.32</v>
      </c>
      <c r="E129" s="2">
        <v>214.33</v>
      </c>
      <c r="F129" s="2">
        <v>213.02</v>
      </c>
      <c r="G129" s="3">
        <v>23316900</v>
      </c>
      <c r="H129" s="76">
        <f t="shared" si="1"/>
        <v>3.127936897757571E-2</v>
      </c>
    </row>
    <row r="130" spans="1:8" ht="18" x14ac:dyDescent="0.2">
      <c r="A130" s="1">
        <v>45994</v>
      </c>
      <c r="B130" s="2">
        <v>200.33</v>
      </c>
      <c r="C130" s="2">
        <v>207.92</v>
      </c>
      <c r="D130" s="2">
        <v>199.4</v>
      </c>
      <c r="E130" s="2">
        <v>207.73</v>
      </c>
      <c r="F130" s="2">
        <v>206.46</v>
      </c>
      <c r="G130" s="3">
        <v>19060500</v>
      </c>
      <c r="H130" s="76">
        <f t="shared" si="1"/>
        <v>3.2439533830993565E-2</v>
      </c>
    </row>
    <row r="131" spans="1:8" ht="18" x14ac:dyDescent="0.2">
      <c r="A131" s="1">
        <v>45993</v>
      </c>
      <c r="B131" s="2">
        <v>205.14</v>
      </c>
      <c r="C131" s="2">
        <v>209.7</v>
      </c>
      <c r="D131" s="2">
        <v>200</v>
      </c>
      <c r="E131" s="2">
        <v>201.1</v>
      </c>
      <c r="F131" s="2">
        <v>199.87</v>
      </c>
      <c r="G131" s="3">
        <v>19664500</v>
      </c>
      <c r="H131" s="76">
        <f t="shared" ref="H131:H194" si="2">LN(F131/F132)</f>
        <v>8.0084092572831631E-4</v>
      </c>
    </row>
    <row r="132" spans="1:8" ht="18" x14ac:dyDescent="0.2">
      <c r="A132" s="1">
        <v>45992</v>
      </c>
      <c r="B132" s="2">
        <v>200.5</v>
      </c>
      <c r="C132" s="2">
        <v>203.5</v>
      </c>
      <c r="D132" s="2">
        <v>196.7</v>
      </c>
      <c r="E132" s="2">
        <v>200.94</v>
      </c>
      <c r="F132" s="2">
        <v>199.71</v>
      </c>
      <c r="G132" s="3">
        <v>13461200</v>
      </c>
      <c r="H132" s="76">
        <f t="shared" si="2"/>
        <v>-5.0445877774448287E-3</v>
      </c>
    </row>
    <row r="133" spans="1:8" ht="18" x14ac:dyDescent="0.2">
      <c r="A133" s="1">
        <v>45989</v>
      </c>
      <c r="B133" s="2">
        <v>199.51</v>
      </c>
      <c r="C133" s="2">
        <v>202.34</v>
      </c>
      <c r="D133" s="2">
        <v>197.61</v>
      </c>
      <c r="E133" s="2">
        <v>201.95</v>
      </c>
      <c r="F133" s="2">
        <v>200.72</v>
      </c>
      <c r="G133" s="3">
        <v>13848500</v>
      </c>
      <c r="H133" s="76">
        <f t="shared" si="2"/>
        <v>-1.478651177129936E-2</v>
      </c>
    </row>
    <row r="134" spans="1:8" ht="18" x14ac:dyDescent="0.2">
      <c r="A134" s="1">
        <v>45987</v>
      </c>
      <c r="B134" s="2">
        <v>209.5</v>
      </c>
      <c r="C134" s="2">
        <v>210</v>
      </c>
      <c r="D134" s="2">
        <v>202.24</v>
      </c>
      <c r="E134" s="2">
        <v>204.96</v>
      </c>
      <c r="F134" s="2">
        <v>203.71</v>
      </c>
      <c r="G134" s="3">
        <v>26544100</v>
      </c>
      <c r="H134" s="76">
        <f t="shared" si="2"/>
        <v>3.9450477900721155E-2</v>
      </c>
    </row>
    <row r="135" spans="1:8" ht="18" x14ac:dyDescent="0.2">
      <c r="A135" s="1">
        <v>45986</v>
      </c>
      <c r="B135" s="2">
        <v>194.08</v>
      </c>
      <c r="C135" s="2">
        <v>199.41</v>
      </c>
      <c r="D135" s="2">
        <v>185.63</v>
      </c>
      <c r="E135" s="2">
        <v>197.03</v>
      </c>
      <c r="F135" s="2">
        <v>195.83</v>
      </c>
      <c r="G135" s="3">
        <v>29595000</v>
      </c>
      <c r="H135" s="76">
        <f t="shared" si="2"/>
        <v>-1.6359350889172373E-2</v>
      </c>
    </row>
    <row r="136" spans="1:8" ht="18" x14ac:dyDescent="0.2">
      <c r="A136" s="1">
        <v>45985</v>
      </c>
      <c r="B136" s="2">
        <v>196.86</v>
      </c>
      <c r="C136" s="2">
        <v>203.82</v>
      </c>
      <c r="D136" s="2">
        <v>194.3</v>
      </c>
      <c r="E136" s="2">
        <v>200.28</v>
      </c>
      <c r="F136" s="2">
        <v>199.06</v>
      </c>
      <c r="G136" s="3">
        <v>31144700</v>
      </c>
      <c r="H136" s="76">
        <f t="shared" si="2"/>
        <v>7.6145699605177771E-3</v>
      </c>
    </row>
    <row r="137" spans="1:8" ht="18" x14ac:dyDescent="0.2">
      <c r="A137" s="1">
        <v>45982</v>
      </c>
      <c r="B137" s="2">
        <v>207.08</v>
      </c>
      <c r="C137" s="2">
        <v>208.31</v>
      </c>
      <c r="D137" s="2">
        <v>193.55</v>
      </c>
      <c r="E137" s="2">
        <v>198.76</v>
      </c>
      <c r="F137" s="2">
        <v>197.55</v>
      </c>
      <c r="G137" s="3">
        <v>44834100</v>
      </c>
      <c r="H137" s="76">
        <f t="shared" si="2"/>
        <v>-5.8254581579036679E-2</v>
      </c>
    </row>
    <row r="138" spans="1:8" ht="18" x14ac:dyDescent="0.2">
      <c r="A138" s="1">
        <v>45981</v>
      </c>
      <c r="B138" s="2">
        <v>231.16</v>
      </c>
      <c r="C138" s="2">
        <v>234</v>
      </c>
      <c r="D138" s="2">
        <v>210.3</v>
      </c>
      <c r="E138" s="2">
        <v>210.69</v>
      </c>
      <c r="F138" s="2">
        <v>209.4</v>
      </c>
      <c r="G138" s="3">
        <v>27459600</v>
      </c>
      <c r="H138" s="76">
        <f t="shared" si="2"/>
        <v>-6.806917216501196E-2</v>
      </c>
    </row>
    <row r="139" spans="1:8" ht="18" x14ac:dyDescent="0.2">
      <c r="A139" s="1">
        <v>45980</v>
      </c>
      <c r="B139" s="2">
        <v>219.06</v>
      </c>
      <c r="C139" s="2">
        <v>228.15</v>
      </c>
      <c r="D139" s="2">
        <v>217.31</v>
      </c>
      <c r="E139" s="2">
        <v>225.53</v>
      </c>
      <c r="F139" s="2">
        <v>224.15</v>
      </c>
      <c r="G139" s="3">
        <v>21679500</v>
      </c>
      <c r="H139" s="76">
        <f t="shared" si="2"/>
        <v>2.2604675624201261E-2</v>
      </c>
    </row>
    <row r="140" spans="1:8" ht="18" x14ac:dyDescent="0.2">
      <c r="A140" s="1">
        <v>45979</v>
      </c>
      <c r="B140" s="2">
        <v>216.21</v>
      </c>
      <c r="C140" s="2">
        <v>223.7</v>
      </c>
      <c r="D140" s="2">
        <v>214.5</v>
      </c>
      <c r="E140" s="2">
        <v>220.49</v>
      </c>
      <c r="F140" s="2">
        <v>219.14</v>
      </c>
      <c r="G140" s="3">
        <v>21098300</v>
      </c>
      <c r="H140" s="76">
        <f t="shared" si="2"/>
        <v>2.8332514497301535E-3</v>
      </c>
    </row>
    <row r="141" spans="1:8" ht="18" x14ac:dyDescent="0.2">
      <c r="A141" s="1">
        <v>45978</v>
      </c>
      <c r="B141" s="2">
        <v>218.21</v>
      </c>
      <c r="C141" s="2">
        <v>222.8</v>
      </c>
      <c r="D141" s="2">
        <v>215.56</v>
      </c>
      <c r="E141" s="2">
        <v>219.86</v>
      </c>
      <c r="F141" s="2">
        <v>218.52</v>
      </c>
      <c r="G141" s="3">
        <v>16143800</v>
      </c>
      <c r="H141" s="76">
        <f t="shared" si="2"/>
        <v>-1.3499898211667E-2</v>
      </c>
    </row>
    <row r="142" spans="1:8" ht="18" x14ac:dyDescent="0.2">
      <c r="A142" s="1">
        <v>45975</v>
      </c>
      <c r="B142" s="2">
        <v>210.83</v>
      </c>
      <c r="C142" s="2">
        <v>227.05</v>
      </c>
      <c r="D142" s="2">
        <v>210.77</v>
      </c>
      <c r="E142" s="2">
        <v>222.85</v>
      </c>
      <c r="F142" s="2">
        <v>221.49</v>
      </c>
      <c r="G142" s="3">
        <v>36053800</v>
      </c>
      <c r="H142" s="76">
        <f t="shared" si="2"/>
        <v>2.3988539770991663E-2</v>
      </c>
    </row>
    <row r="143" spans="1:8" ht="18" x14ac:dyDescent="0.2">
      <c r="A143" s="1">
        <v>45974</v>
      </c>
      <c r="B143" s="2">
        <v>224.99</v>
      </c>
      <c r="C143" s="2">
        <v>225.16</v>
      </c>
      <c r="D143" s="2">
        <v>215.22</v>
      </c>
      <c r="E143" s="2">
        <v>217.57</v>
      </c>
      <c r="F143" s="2">
        <v>216.24</v>
      </c>
      <c r="G143" s="3">
        <v>30009000</v>
      </c>
      <c r="H143" s="76">
        <f t="shared" si="2"/>
        <v>-4.2374617655711586E-2</v>
      </c>
    </row>
    <row r="144" spans="1:8" ht="18" x14ac:dyDescent="0.2">
      <c r="A144" s="1">
        <v>45973</v>
      </c>
      <c r="B144" s="2">
        <v>236.74</v>
      </c>
      <c r="C144" s="2">
        <v>236.81</v>
      </c>
      <c r="D144" s="2">
        <v>226.17</v>
      </c>
      <c r="E144" s="2">
        <v>226.99</v>
      </c>
      <c r="F144" s="2">
        <v>225.6</v>
      </c>
      <c r="G144" s="3">
        <v>24195000</v>
      </c>
      <c r="H144" s="76">
        <f t="shared" si="2"/>
        <v>-3.9587189909546697E-2</v>
      </c>
    </row>
    <row r="145" spans="1:8" ht="18" x14ac:dyDescent="0.2">
      <c r="A145" s="1">
        <v>45972</v>
      </c>
      <c r="B145" s="2">
        <v>236.23</v>
      </c>
      <c r="C145" s="2">
        <v>237.45</v>
      </c>
      <c r="D145" s="2">
        <v>228.89</v>
      </c>
      <c r="E145" s="2">
        <v>236.15</v>
      </c>
      <c r="F145" s="2">
        <v>234.71</v>
      </c>
      <c r="G145" s="3">
        <v>20686600</v>
      </c>
      <c r="H145" s="76">
        <f t="shared" si="2"/>
        <v>-1.9617985252661927E-2</v>
      </c>
    </row>
    <row r="146" spans="1:8" ht="18" x14ac:dyDescent="0.2">
      <c r="A146" s="1">
        <v>45971</v>
      </c>
      <c r="B146" s="2">
        <v>245.95</v>
      </c>
      <c r="C146" s="2">
        <v>247.24</v>
      </c>
      <c r="D146" s="2">
        <v>237.07</v>
      </c>
      <c r="E146" s="2">
        <v>240.83</v>
      </c>
      <c r="F146" s="2">
        <v>239.36</v>
      </c>
      <c r="G146" s="3">
        <v>16698700</v>
      </c>
      <c r="H146" s="76">
        <f t="shared" si="2"/>
        <v>6.5387105294309415E-3</v>
      </c>
    </row>
    <row r="147" spans="1:8" ht="18" x14ac:dyDescent="0.2">
      <c r="A147" s="1">
        <v>45968</v>
      </c>
      <c r="B147" s="2">
        <v>239</v>
      </c>
      <c r="C147" s="2">
        <v>240.4</v>
      </c>
      <c r="D147" s="2">
        <v>232.35</v>
      </c>
      <c r="E147" s="2">
        <v>239.26</v>
      </c>
      <c r="F147" s="2">
        <v>237.8</v>
      </c>
      <c r="G147" s="3">
        <v>20969300</v>
      </c>
      <c r="H147" s="76">
        <f t="shared" si="2"/>
        <v>-1.8787913865633159E-2</v>
      </c>
    </row>
    <row r="148" spans="1:8" ht="18" x14ac:dyDescent="0.2">
      <c r="A148" s="1">
        <v>45967</v>
      </c>
      <c r="B148" s="2">
        <v>247.94</v>
      </c>
      <c r="C148" s="2">
        <v>249.07</v>
      </c>
      <c r="D148" s="2">
        <v>239.29</v>
      </c>
      <c r="E148" s="2">
        <v>243.8</v>
      </c>
      <c r="F148" s="2">
        <v>242.31</v>
      </c>
      <c r="G148" s="3">
        <v>18678300</v>
      </c>
      <c r="H148" s="76">
        <f t="shared" si="2"/>
        <v>-2.6351073659503909E-2</v>
      </c>
    </row>
    <row r="149" spans="1:8" ht="18" x14ac:dyDescent="0.2">
      <c r="A149" s="1">
        <v>45966</v>
      </c>
      <c r="B149" s="2">
        <v>247.91</v>
      </c>
      <c r="C149" s="2">
        <v>252.4</v>
      </c>
      <c r="D149" s="2">
        <v>247.03</v>
      </c>
      <c r="E149" s="2">
        <v>250.31</v>
      </c>
      <c r="F149" s="2">
        <v>248.78</v>
      </c>
      <c r="G149" s="3">
        <v>11991500</v>
      </c>
      <c r="H149" s="76">
        <f t="shared" si="2"/>
        <v>8.5986441020712654E-3</v>
      </c>
    </row>
    <row r="150" spans="1:8" ht="18" x14ac:dyDescent="0.2">
      <c r="A150" s="1">
        <v>45965</v>
      </c>
      <c r="B150" s="2">
        <v>249.98</v>
      </c>
      <c r="C150" s="2">
        <v>255.28</v>
      </c>
      <c r="D150" s="2">
        <v>245.19</v>
      </c>
      <c r="E150" s="2">
        <v>248.17</v>
      </c>
      <c r="F150" s="2">
        <v>246.65</v>
      </c>
      <c r="G150" s="3">
        <v>19772600</v>
      </c>
      <c r="H150" s="76">
        <f t="shared" si="2"/>
        <v>-3.8300269091073445E-2</v>
      </c>
    </row>
    <row r="151" spans="1:8" ht="18" x14ac:dyDescent="0.2">
      <c r="A151" s="1">
        <v>45964</v>
      </c>
      <c r="B151" s="2">
        <v>265.24</v>
      </c>
      <c r="C151" s="2">
        <v>265.62</v>
      </c>
      <c r="D151" s="2">
        <v>255.23</v>
      </c>
      <c r="E151" s="2">
        <v>257.85000000000002</v>
      </c>
      <c r="F151" s="2">
        <v>256.27999999999997</v>
      </c>
      <c r="G151" s="3">
        <v>15709200</v>
      </c>
      <c r="H151" s="76">
        <f t="shared" si="2"/>
        <v>-1.8288123994148527E-2</v>
      </c>
    </row>
    <row r="152" spans="1:8" ht="18" x14ac:dyDescent="0.2">
      <c r="A152" s="1">
        <v>45961</v>
      </c>
      <c r="B152" s="2">
        <v>259.51</v>
      </c>
      <c r="C152" s="2">
        <v>265.81</v>
      </c>
      <c r="D152" s="2">
        <v>256.70999999999998</v>
      </c>
      <c r="E152" s="2">
        <v>262.61</v>
      </c>
      <c r="F152" s="2">
        <v>261.01</v>
      </c>
      <c r="G152" s="3">
        <v>16898700</v>
      </c>
      <c r="H152" s="76">
        <f t="shared" si="2"/>
        <v>2.2041060377112787E-2</v>
      </c>
    </row>
    <row r="153" spans="1:8" ht="18" x14ac:dyDescent="0.2">
      <c r="A153" s="1">
        <v>45960</v>
      </c>
      <c r="B153" s="2">
        <v>268.74</v>
      </c>
      <c r="C153" s="2">
        <v>269.76</v>
      </c>
      <c r="D153" s="2">
        <v>256.27999999999997</v>
      </c>
      <c r="E153" s="2">
        <v>256.89</v>
      </c>
      <c r="F153" s="2">
        <v>255.32</v>
      </c>
      <c r="G153" s="3">
        <v>27954200</v>
      </c>
      <c r="H153" s="76">
        <f t="shared" si="2"/>
        <v>-6.9222622104111481E-2</v>
      </c>
    </row>
    <row r="154" spans="1:8" ht="18" x14ac:dyDescent="0.2">
      <c r="A154" s="1">
        <v>45959</v>
      </c>
      <c r="B154" s="2">
        <v>281.45999999999998</v>
      </c>
      <c r="C154" s="2">
        <v>281.62</v>
      </c>
      <c r="D154" s="2">
        <v>271.35000000000002</v>
      </c>
      <c r="E154" s="2">
        <v>275.3</v>
      </c>
      <c r="F154" s="2">
        <v>273.62</v>
      </c>
      <c r="G154" s="3">
        <v>18007100</v>
      </c>
      <c r="H154" s="76">
        <f t="shared" si="2"/>
        <v>-1.9865686860258421E-2</v>
      </c>
    </row>
    <row r="155" spans="1:8" ht="18" x14ac:dyDescent="0.2">
      <c r="A155" s="1">
        <v>45958</v>
      </c>
      <c r="B155" s="2">
        <v>283</v>
      </c>
      <c r="C155" s="2">
        <v>285.45999999999998</v>
      </c>
      <c r="D155" s="2">
        <v>280.54000000000002</v>
      </c>
      <c r="E155" s="2">
        <v>280.83</v>
      </c>
      <c r="F155" s="2">
        <v>279.11</v>
      </c>
      <c r="G155" s="3">
        <v>12448500</v>
      </c>
      <c r="H155" s="76">
        <f t="shared" si="2"/>
        <v>-2.0401231149442377E-3</v>
      </c>
    </row>
    <row r="156" spans="1:8" ht="18" x14ac:dyDescent="0.2">
      <c r="A156" s="1">
        <v>45957</v>
      </c>
      <c r="B156" s="2">
        <v>286.57</v>
      </c>
      <c r="C156" s="2">
        <v>287</v>
      </c>
      <c r="D156" s="2">
        <v>279.81</v>
      </c>
      <c r="E156" s="2">
        <v>281.39999999999998</v>
      </c>
      <c r="F156" s="2">
        <v>279.68</v>
      </c>
      <c r="G156" s="3">
        <v>13855800</v>
      </c>
      <c r="H156" s="76">
        <f t="shared" si="2"/>
        <v>-6.8415318167167121E-3</v>
      </c>
    </row>
    <row r="157" spans="1:8" ht="18" x14ac:dyDescent="0.2">
      <c r="A157" s="1">
        <v>45954</v>
      </c>
      <c r="B157" s="2">
        <v>285.92</v>
      </c>
      <c r="C157" s="2">
        <v>287.19</v>
      </c>
      <c r="D157" s="2">
        <v>282.25</v>
      </c>
      <c r="E157" s="2">
        <v>283.33</v>
      </c>
      <c r="F157" s="2">
        <v>281.60000000000002</v>
      </c>
      <c r="G157" s="3">
        <v>13194900</v>
      </c>
      <c r="H157" s="76">
        <f t="shared" si="2"/>
        <v>1.1572384307237955E-2</v>
      </c>
    </row>
    <row r="158" spans="1:8" ht="18" x14ac:dyDescent="0.2">
      <c r="A158" s="1">
        <v>45953</v>
      </c>
      <c r="B158" s="2">
        <v>272.95999999999998</v>
      </c>
      <c r="C158" s="2">
        <v>283.10000000000002</v>
      </c>
      <c r="D158" s="2">
        <v>272.39</v>
      </c>
      <c r="E158" s="2">
        <v>280.07</v>
      </c>
      <c r="F158" s="2">
        <v>278.36</v>
      </c>
      <c r="G158" s="3">
        <v>16872200</v>
      </c>
      <c r="H158" s="76">
        <f t="shared" si="2"/>
        <v>2.6833320146787517E-2</v>
      </c>
    </row>
    <row r="159" spans="1:8" ht="18" x14ac:dyDescent="0.2">
      <c r="A159" s="1">
        <v>45952</v>
      </c>
      <c r="B159" s="2">
        <v>274.82</v>
      </c>
      <c r="C159" s="2">
        <v>277.2</v>
      </c>
      <c r="D159" s="2">
        <v>269.25</v>
      </c>
      <c r="E159" s="2">
        <v>272.66000000000003</v>
      </c>
      <c r="F159" s="2">
        <v>270.99</v>
      </c>
      <c r="G159" s="3">
        <v>16474000</v>
      </c>
      <c r="H159" s="76">
        <f t="shared" si="2"/>
        <v>-9.1100068019783834E-3</v>
      </c>
    </row>
    <row r="160" spans="1:8" ht="18" x14ac:dyDescent="0.2">
      <c r="A160" s="1">
        <v>45951</v>
      </c>
      <c r="B160" s="2">
        <v>278.11</v>
      </c>
      <c r="C160" s="2">
        <v>280.3</v>
      </c>
      <c r="D160" s="2">
        <v>272.26</v>
      </c>
      <c r="E160" s="2">
        <v>275.14999999999998</v>
      </c>
      <c r="F160" s="2">
        <v>273.47000000000003</v>
      </c>
      <c r="G160" s="3">
        <v>18370800</v>
      </c>
      <c r="H160" s="76">
        <f t="shared" si="2"/>
        <v>-7.3594036617003452E-3</v>
      </c>
    </row>
    <row r="161" spans="1:8" ht="18" x14ac:dyDescent="0.2">
      <c r="A161" s="1">
        <v>45950</v>
      </c>
      <c r="B161" s="2">
        <v>288.95</v>
      </c>
      <c r="C161" s="2">
        <v>289.24</v>
      </c>
      <c r="D161" s="2">
        <v>275.31</v>
      </c>
      <c r="E161" s="2">
        <v>277.18</v>
      </c>
      <c r="F161" s="2">
        <v>275.49</v>
      </c>
      <c r="G161" s="3">
        <v>32810700</v>
      </c>
      <c r="H161" s="76">
        <f t="shared" si="2"/>
        <v>-4.9707588293613693E-2</v>
      </c>
    </row>
    <row r="162" spans="1:8" ht="18" x14ac:dyDescent="0.2">
      <c r="A162" s="1">
        <v>45947</v>
      </c>
      <c r="B162" s="2">
        <v>303.75</v>
      </c>
      <c r="C162" s="2">
        <v>304.27999999999997</v>
      </c>
      <c r="D162" s="2">
        <v>287.5</v>
      </c>
      <c r="E162" s="2">
        <v>291.31</v>
      </c>
      <c r="F162" s="2">
        <v>289.52999999999997</v>
      </c>
      <c r="G162" s="3">
        <v>37653000</v>
      </c>
      <c r="H162" s="76">
        <f t="shared" si="2"/>
        <v>-7.1823340794664403E-2</v>
      </c>
    </row>
    <row r="163" spans="1:8" ht="18" x14ac:dyDescent="0.2">
      <c r="A163" s="1">
        <v>45946</v>
      </c>
      <c r="B163" s="2">
        <v>305.60000000000002</v>
      </c>
      <c r="C163" s="2">
        <v>322.54000000000002</v>
      </c>
      <c r="D163" s="2">
        <v>303.07</v>
      </c>
      <c r="E163" s="2">
        <v>313</v>
      </c>
      <c r="F163" s="2">
        <v>311.08999999999997</v>
      </c>
      <c r="G163" s="3">
        <v>32500900</v>
      </c>
      <c r="H163" s="76">
        <f t="shared" si="2"/>
        <v>3.041712156746219E-2</v>
      </c>
    </row>
    <row r="164" spans="1:8" ht="18" x14ac:dyDescent="0.2">
      <c r="A164" s="1">
        <v>45945</v>
      </c>
      <c r="B164" s="2">
        <v>304.89999999999998</v>
      </c>
      <c r="C164" s="2">
        <v>311.01</v>
      </c>
      <c r="D164" s="2">
        <v>298.92</v>
      </c>
      <c r="E164" s="2">
        <v>303.62</v>
      </c>
      <c r="F164" s="2">
        <v>301.77</v>
      </c>
      <c r="G164" s="3">
        <v>13698900</v>
      </c>
      <c r="H164" s="76">
        <f t="shared" si="2"/>
        <v>1.5360772192265816E-2</v>
      </c>
    </row>
    <row r="165" spans="1:8" ht="18" x14ac:dyDescent="0.2">
      <c r="A165" s="1">
        <v>45944</v>
      </c>
      <c r="B165" s="2">
        <v>303.57</v>
      </c>
      <c r="C165" s="2">
        <v>304.42</v>
      </c>
      <c r="D165" s="2">
        <v>291.98</v>
      </c>
      <c r="E165" s="2">
        <v>299</v>
      </c>
      <c r="F165" s="2">
        <v>297.17</v>
      </c>
      <c r="G165" s="3">
        <v>17346200</v>
      </c>
      <c r="H165" s="76">
        <f t="shared" si="2"/>
        <v>-2.970548271407928E-2</v>
      </c>
    </row>
    <row r="166" spans="1:8" ht="18" x14ac:dyDescent="0.2">
      <c r="A166" s="1">
        <v>45943</v>
      </c>
      <c r="B166" s="2">
        <v>298.7</v>
      </c>
      <c r="C166" s="2">
        <v>310.7</v>
      </c>
      <c r="D166" s="2">
        <v>297.74</v>
      </c>
      <c r="E166" s="2">
        <v>308.01</v>
      </c>
      <c r="F166" s="2">
        <v>306.13</v>
      </c>
      <c r="G166" s="3">
        <v>21703700</v>
      </c>
      <c r="H166" s="76">
        <f t="shared" si="2"/>
        <v>5.0102559298789422E-2</v>
      </c>
    </row>
    <row r="167" spans="1:8" ht="18" x14ac:dyDescent="0.2">
      <c r="A167" s="1">
        <v>45940</v>
      </c>
      <c r="B167" s="2">
        <v>300.27999999999997</v>
      </c>
      <c r="C167" s="2">
        <v>307.72000000000003</v>
      </c>
      <c r="D167" s="2">
        <v>292.01</v>
      </c>
      <c r="E167" s="2">
        <v>292.95999999999998</v>
      </c>
      <c r="F167" s="2">
        <v>291.17</v>
      </c>
      <c r="G167" s="3">
        <v>28895300</v>
      </c>
      <c r="H167" s="76" t="e">
        <f t="shared" si="2"/>
        <v>#DIV/0!</v>
      </c>
    </row>
    <row r="168" spans="1:8" ht="18" x14ac:dyDescent="0.2">
      <c r="A168" s="1">
        <v>45939</v>
      </c>
      <c r="B168" s="55" t="s">
        <v>72</v>
      </c>
      <c r="H168" s="76" t="e">
        <f t="shared" si="2"/>
        <v>#NUM!</v>
      </c>
    </row>
    <row r="169" spans="1:8" ht="18" x14ac:dyDescent="0.2">
      <c r="A169" s="1">
        <v>45939</v>
      </c>
      <c r="B169" s="2">
        <v>291.55</v>
      </c>
      <c r="C169" s="2">
        <v>300.97000000000003</v>
      </c>
      <c r="D169" s="2">
        <v>287.26</v>
      </c>
      <c r="E169" s="2">
        <v>296.95999999999998</v>
      </c>
      <c r="F169" s="2">
        <v>295.14999999999998</v>
      </c>
      <c r="G169" s="3">
        <v>26479800</v>
      </c>
      <c r="H169" s="76">
        <f t="shared" si="2"/>
        <v>3.0199020690077804E-2</v>
      </c>
    </row>
    <row r="170" spans="1:8" ht="18" x14ac:dyDescent="0.2">
      <c r="A170" s="1">
        <v>45938</v>
      </c>
      <c r="B170" s="2">
        <v>285.42</v>
      </c>
      <c r="C170" s="2">
        <v>291.52999999999997</v>
      </c>
      <c r="D170" s="2">
        <v>283.60000000000002</v>
      </c>
      <c r="E170" s="2">
        <v>288.63</v>
      </c>
      <c r="F170" s="2">
        <v>286.37</v>
      </c>
      <c r="G170" s="3">
        <v>18982100</v>
      </c>
      <c r="H170" s="76">
        <f t="shared" si="2"/>
        <v>1.5342149694325244E-2</v>
      </c>
    </row>
    <row r="171" spans="1:8" ht="18" x14ac:dyDescent="0.2">
      <c r="A171" s="1">
        <v>45937</v>
      </c>
      <c r="B171" s="2">
        <v>293.22000000000003</v>
      </c>
      <c r="C171" s="2">
        <v>293.22000000000003</v>
      </c>
      <c r="D171" s="2">
        <v>271</v>
      </c>
      <c r="E171" s="2">
        <v>284.24</v>
      </c>
      <c r="F171" s="2">
        <v>282.01</v>
      </c>
      <c r="G171" s="3">
        <v>31723400</v>
      </c>
      <c r="H171" s="76">
        <f t="shared" si="2"/>
        <v>-2.5556246276659072E-2</v>
      </c>
    </row>
    <row r="172" spans="1:8" ht="18" x14ac:dyDescent="0.2">
      <c r="A172" s="1">
        <v>45936</v>
      </c>
      <c r="B172" s="2">
        <v>292.38</v>
      </c>
      <c r="C172" s="2">
        <v>296.68</v>
      </c>
      <c r="D172" s="2">
        <v>290.8</v>
      </c>
      <c r="E172" s="2">
        <v>291.58999999999997</v>
      </c>
      <c r="F172" s="2">
        <v>289.31</v>
      </c>
      <c r="G172" s="3">
        <v>14076800</v>
      </c>
      <c r="H172" s="76">
        <f t="shared" si="2"/>
        <v>1.8876714100028898E-2</v>
      </c>
    </row>
    <row r="173" spans="1:8" ht="18" x14ac:dyDescent="0.2">
      <c r="A173" s="1">
        <v>45933</v>
      </c>
      <c r="B173" s="2">
        <v>289.60000000000002</v>
      </c>
      <c r="C173" s="2">
        <v>294.64</v>
      </c>
      <c r="D173" s="2">
        <v>284</v>
      </c>
      <c r="E173" s="2">
        <v>286.14</v>
      </c>
      <c r="F173" s="2">
        <v>283.89999999999998</v>
      </c>
      <c r="G173" s="3">
        <v>13688400</v>
      </c>
      <c r="H173" s="76">
        <f t="shared" si="2"/>
        <v>-9.1862782673250397E-3</v>
      </c>
    </row>
    <row r="174" spans="1:8" ht="18" x14ac:dyDescent="0.2">
      <c r="A174" s="1">
        <v>45932</v>
      </c>
      <c r="B174" s="2">
        <v>291.8</v>
      </c>
      <c r="C174" s="2">
        <v>294.97000000000003</v>
      </c>
      <c r="D174" s="2">
        <v>286.05</v>
      </c>
      <c r="E174" s="2">
        <v>288.77999999999997</v>
      </c>
      <c r="F174" s="2">
        <v>286.52</v>
      </c>
      <c r="G174" s="3">
        <v>16215500</v>
      </c>
      <c r="H174" s="76">
        <f t="shared" si="2"/>
        <v>-8.0241426322969313E-4</v>
      </c>
    </row>
    <row r="175" spans="1:8" ht="18" x14ac:dyDescent="0.2">
      <c r="A175" s="1">
        <v>45931</v>
      </c>
      <c r="B175" s="2">
        <v>278.8</v>
      </c>
      <c r="C175" s="2">
        <v>289.99</v>
      </c>
      <c r="D175" s="2">
        <v>277.88</v>
      </c>
      <c r="E175" s="2">
        <v>289.01</v>
      </c>
      <c r="F175" s="2">
        <v>286.75</v>
      </c>
      <c r="G175" s="3">
        <v>23378300</v>
      </c>
      <c r="H175" s="76">
        <f t="shared" si="2"/>
        <v>2.7255615288865092E-2</v>
      </c>
    </row>
    <row r="176" spans="1:8" ht="18" x14ac:dyDescent="0.2">
      <c r="A176" s="1">
        <v>45930</v>
      </c>
      <c r="B176" s="2">
        <v>283.69</v>
      </c>
      <c r="C176" s="2">
        <v>284</v>
      </c>
      <c r="D176" s="2">
        <v>275.89999999999998</v>
      </c>
      <c r="E176" s="2">
        <v>281.24</v>
      </c>
      <c r="F176" s="2">
        <v>279.04000000000002</v>
      </c>
      <c r="G176" s="3">
        <v>23880800</v>
      </c>
      <c r="H176" s="76">
        <f t="shared" si="2"/>
        <v>-5.396821476366164E-3</v>
      </c>
    </row>
    <row r="177" spans="1:8" ht="18" x14ac:dyDescent="0.2">
      <c r="A177" s="1">
        <v>45929</v>
      </c>
      <c r="B177" s="2">
        <v>284.60000000000002</v>
      </c>
      <c r="C177" s="2">
        <v>285.98</v>
      </c>
      <c r="D177" s="2">
        <v>279.61</v>
      </c>
      <c r="E177" s="2">
        <v>282.76</v>
      </c>
      <c r="F177" s="2">
        <v>280.55</v>
      </c>
      <c r="G177" s="3">
        <v>25778500</v>
      </c>
      <c r="H177" s="76">
        <f t="shared" si="2"/>
        <v>-2.4564351339795808E-3</v>
      </c>
    </row>
    <row r="178" spans="1:8" ht="18" x14ac:dyDescent="0.2">
      <c r="A178" s="1">
        <v>45926</v>
      </c>
      <c r="B178" s="2">
        <v>293</v>
      </c>
      <c r="C178" s="2">
        <v>294</v>
      </c>
      <c r="D178" s="2">
        <v>283</v>
      </c>
      <c r="E178" s="2">
        <v>283.45999999999998</v>
      </c>
      <c r="F178" s="2">
        <v>281.24</v>
      </c>
      <c r="G178" s="3">
        <v>25990700</v>
      </c>
      <c r="H178" s="76">
        <f t="shared" si="2"/>
        <v>-2.7391286197524456E-2</v>
      </c>
    </row>
    <row r="179" spans="1:8" ht="18" x14ac:dyDescent="0.2">
      <c r="A179" s="1">
        <v>45925</v>
      </c>
      <c r="B179" s="2">
        <v>295.27</v>
      </c>
      <c r="C179" s="2">
        <v>298.75</v>
      </c>
      <c r="D179" s="2">
        <v>288.55</v>
      </c>
      <c r="E179" s="2">
        <v>291.33</v>
      </c>
      <c r="F179" s="2">
        <v>289.05</v>
      </c>
      <c r="G179" s="3">
        <v>39274900</v>
      </c>
      <c r="H179" s="76">
        <f t="shared" si="2"/>
        <v>-5.7116128835166022E-2</v>
      </c>
    </row>
    <row r="180" spans="1:8" ht="18" x14ac:dyDescent="0.2">
      <c r="A180" s="1">
        <v>45924</v>
      </c>
      <c r="B180" s="2">
        <v>311.86</v>
      </c>
      <c r="C180" s="2">
        <v>312.47000000000003</v>
      </c>
      <c r="D180" s="2">
        <v>300.02999999999997</v>
      </c>
      <c r="E180" s="2">
        <v>308.45999999999998</v>
      </c>
      <c r="F180" s="2">
        <v>306.04000000000002</v>
      </c>
      <c r="G180" s="3">
        <v>33765300</v>
      </c>
      <c r="H180" s="76">
        <f t="shared" si="2"/>
        <v>-1.7266103281656189E-2</v>
      </c>
    </row>
    <row r="181" spans="1:8" ht="18" x14ac:dyDescent="0.2">
      <c r="A181" s="1">
        <v>45923</v>
      </c>
      <c r="B181" s="2">
        <v>324</v>
      </c>
      <c r="C181" s="2">
        <v>325</v>
      </c>
      <c r="D181" s="2">
        <v>310.05</v>
      </c>
      <c r="E181" s="2">
        <v>313.83</v>
      </c>
      <c r="F181" s="2">
        <v>311.37</v>
      </c>
      <c r="G181" s="3">
        <v>35280200</v>
      </c>
      <c r="H181" s="76">
        <f t="shared" si="2"/>
        <v>-4.4626291535056421E-2</v>
      </c>
    </row>
    <row r="182" spans="1:8" ht="18" x14ac:dyDescent="0.2">
      <c r="A182" s="1">
        <v>45922</v>
      </c>
      <c r="B182" s="2">
        <v>309.63</v>
      </c>
      <c r="C182" s="2">
        <v>329.5</v>
      </c>
      <c r="D182" s="2">
        <v>306.92</v>
      </c>
      <c r="E182" s="2">
        <v>328.15</v>
      </c>
      <c r="F182" s="2">
        <v>325.58</v>
      </c>
      <c r="G182" s="3">
        <v>44437500</v>
      </c>
      <c r="H182" s="76">
        <f t="shared" si="2"/>
        <v>6.1239098915774372E-2</v>
      </c>
    </row>
    <row r="183" spans="1:8" ht="18" x14ac:dyDescent="0.2">
      <c r="A183" s="1">
        <v>45919</v>
      </c>
      <c r="B183" s="2">
        <v>299</v>
      </c>
      <c r="C183" s="2">
        <v>311.11</v>
      </c>
      <c r="D183" s="2">
        <v>297.32</v>
      </c>
      <c r="E183" s="2">
        <v>308.66000000000003</v>
      </c>
      <c r="F183" s="2">
        <v>306.24</v>
      </c>
      <c r="G183" s="3">
        <v>40776200</v>
      </c>
      <c r="H183" s="76">
        <f t="shared" si="2"/>
        <v>3.9769453025162382E-2</v>
      </c>
    </row>
    <row r="184" spans="1:8" ht="18" x14ac:dyDescent="0.2">
      <c r="A184" s="1">
        <v>45918</v>
      </c>
      <c r="B184" s="2">
        <v>303.04000000000002</v>
      </c>
      <c r="C184" s="2">
        <v>303.82</v>
      </c>
      <c r="D184" s="2">
        <v>292</v>
      </c>
      <c r="E184" s="2">
        <v>296.62</v>
      </c>
      <c r="F184" s="2">
        <v>294.3</v>
      </c>
      <c r="G184" s="3">
        <v>24673100</v>
      </c>
      <c r="H184" s="76">
        <f t="shared" si="2"/>
        <v>-1.6011128251138981E-2</v>
      </c>
    </row>
    <row r="185" spans="1:8" ht="18" x14ac:dyDescent="0.2">
      <c r="A185" s="1">
        <v>45917</v>
      </c>
      <c r="B185" s="2">
        <v>307.69</v>
      </c>
      <c r="C185" s="2">
        <v>308.66000000000003</v>
      </c>
      <c r="D185" s="2">
        <v>295.02999999999997</v>
      </c>
      <c r="E185" s="2">
        <v>301.41000000000003</v>
      </c>
      <c r="F185" s="2">
        <v>299.05</v>
      </c>
      <c r="G185" s="3">
        <v>27707900</v>
      </c>
      <c r="H185" s="76">
        <f t="shared" si="2"/>
        <v>-1.7238948377070538E-2</v>
      </c>
    </row>
    <row r="186" spans="1:8" ht="18" x14ac:dyDescent="0.2">
      <c r="A186" s="1">
        <v>45916</v>
      </c>
      <c r="B186" s="2">
        <v>314.06</v>
      </c>
      <c r="C186" s="2">
        <v>319.97000000000003</v>
      </c>
      <c r="D186" s="2">
        <v>302.27</v>
      </c>
      <c r="E186" s="2">
        <v>306.64999999999998</v>
      </c>
      <c r="F186" s="2">
        <v>304.25</v>
      </c>
      <c r="G186" s="3">
        <v>51923300</v>
      </c>
      <c r="H186" s="76">
        <f t="shared" si="2"/>
        <v>1.4834217917287496E-2</v>
      </c>
    </row>
    <row r="187" spans="1:8" ht="18" x14ac:dyDescent="0.2">
      <c r="A187" s="1">
        <v>45915</v>
      </c>
      <c r="B187" s="2">
        <v>306.45</v>
      </c>
      <c r="C187" s="2">
        <v>307.02999999999997</v>
      </c>
      <c r="D187" s="2">
        <v>297.29000000000002</v>
      </c>
      <c r="E187" s="2">
        <v>302.14</v>
      </c>
      <c r="F187" s="2">
        <v>299.77</v>
      </c>
      <c r="G187" s="3">
        <v>40004000</v>
      </c>
      <c r="H187" s="76">
        <f t="shared" si="2"/>
        <v>3.3513973271022346E-2</v>
      </c>
    </row>
    <row r="188" spans="1:8" ht="18" x14ac:dyDescent="0.2">
      <c r="A188" s="1">
        <v>45912</v>
      </c>
      <c r="B188" s="2">
        <v>305.79000000000002</v>
      </c>
      <c r="C188" s="2">
        <v>307.97000000000003</v>
      </c>
      <c r="D188" s="2">
        <v>291.75</v>
      </c>
      <c r="E188" s="2">
        <v>292.18</v>
      </c>
      <c r="F188" s="2">
        <v>289.89</v>
      </c>
      <c r="G188" s="3">
        <v>51781900</v>
      </c>
      <c r="H188" s="76">
        <f t="shared" si="2"/>
        <v>-5.2284558416449113E-2</v>
      </c>
    </row>
    <row r="189" spans="1:8" ht="18" x14ac:dyDescent="0.2">
      <c r="A189" s="1">
        <v>45911</v>
      </c>
      <c r="B189" s="2">
        <v>330.34</v>
      </c>
      <c r="C189" s="2">
        <v>331</v>
      </c>
      <c r="D189" s="2">
        <v>304.60000000000002</v>
      </c>
      <c r="E189" s="2">
        <v>307.86</v>
      </c>
      <c r="F189" s="2">
        <v>305.45</v>
      </c>
      <c r="G189" s="3">
        <v>69986000</v>
      </c>
      <c r="H189" s="76">
        <f t="shared" si="2"/>
        <v>-6.4374814826327342E-2</v>
      </c>
    </row>
    <row r="190" spans="1:8" ht="18" x14ac:dyDescent="0.2">
      <c r="A190" s="1">
        <v>45910</v>
      </c>
      <c r="B190" s="2">
        <v>319.19</v>
      </c>
      <c r="C190" s="2">
        <v>345.72</v>
      </c>
      <c r="D190" s="2">
        <v>312.08999999999997</v>
      </c>
      <c r="E190" s="2">
        <v>328.33</v>
      </c>
      <c r="F190" s="2">
        <v>325.76</v>
      </c>
      <c r="G190" s="3">
        <v>131618100</v>
      </c>
      <c r="H190" s="76">
        <f t="shared" si="2"/>
        <v>0.30710657871035013</v>
      </c>
    </row>
    <row r="191" spans="1:8" ht="18" x14ac:dyDescent="0.2">
      <c r="A191" s="1">
        <v>45909</v>
      </c>
      <c r="B191" s="2">
        <v>239.94</v>
      </c>
      <c r="C191" s="2">
        <v>243.49</v>
      </c>
      <c r="D191" s="2">
        <v>234.56</v>
      </c>
      <c r="E191" s="2">
        <v>241.51</v>
      </c>
      <c r="F191" s="2">
        <v>239.62</v>
      </c>
      <c r="G191" s="3">
        <v>41178700</v>
      </c>
      <c r="H191" s="76">
        <f t="shared" si="2"/>
        <v>1.2641119133743684E-2</v>
      </c>
    </row>
    <row r="192" spans="1:8" ht="18" x14ac:dyDescent="0.2">
      <c r="A192" s="1">
        <v>45908</v>
      </c>
      <c r="B192" s="2">
        <v>239.89</v>
      </c>
      <c r="C192" s="2">
        <v>242.42</v>
      </c>
      <c r="D192" s="2">
        <v>235.31</v>
      </c>
      <c r="E192" s="2">
        <v>238.48</v>
      </c>
      <c r="F192" s="2">
        <v>236.61</v>
      </c>
      <c r="G192" s="3">
        <v>18803000</v>
      </c>
      <c r="H192" s="76">
        <f t="shared" si="2"/>
        <v>2.4082089391067957E-2</v>
      </c>
    </row>
    <row r="193" spans="1:8" ht="18" x14ac:dyDescent="0.2">
      <c r="A193" s="1">
        <v>45905</v>
      </c>
      <c r="B193" s="2">
        <v>232.55</v>
      </c>
      <c r="C193" s="2">
        <v>234.62</v>
      </c>
      <c r="D193" s="2">
        <v>225.89</v>
      </c>
      <c r="E193" s="2">
        <v>232.8</v>
      </c>
      <c r="F193" s="2">
        <v>230.98</v>
      </c>
      <c r="G193" s="3">
        <v>15386100</v>
      </c>
      <c r="H193" s="76">
        <f t="shared" si="2"/>
        <v>4.3037842798902423E-2</v>
      </c>
    </row>
    <row r="194" spans="1:8" ht="18" x14ac:dyDescent="0.2">
      <c r="A194" s="1">
        <v>45904</v>
      </c>
      <c r="B194" s="2">
        <v>222</v>
      </c>
      <c r="C194" s="2">
        <v>223.57</v>
      </c>
      <c r="D194" s="2">
        <v>219.56</v>
      </c>
      <c r="E194" s="2">
        <v>223</v>
      </c>
      <c r="F194" s="2">
        <v>221.25</v>
      </c>
      <c r="G194" s="3">
        <v>10303100</v>
      </c>
      <c r="H194" s="76">
        <f t="shared" si="2"/>
        <v>-2.0318327342267978E-3</v>
      </c>
    </row>
    <row r="195" spans="1:8" ht="18" x14ac:dyDescent="0.2">
      <c r="A195" s="1">
        <v>45903</v>
      </c>
      <c r="B195" s="2">
        <v>225.9</v>
      </c>
      <c r="C195" s="2">
        <v>225.9</v>
      </c>
      <c r="D195" s="2">
        <v>221.75</v>
      </c>
      <c r="E195" s="2">
        <v>223.45</v>
      </c>
      <c r="F195" s="2">
        <v>221.7</v>
      </c>
      <c r="G195" s="3">
        <v>8900800</v>
      </c>
      <c r="H195" s="76">
        <f t="shared" ref="H195:H258" si="3">LN(F195/F196)</f>
        <v>-8.2652523351997142E-3</v>
      </c>
    </row>
    <row r="196" spans="1:8" ht="18" x14ac:dyDescent="0.2">
      <c r="A196" s="1">
        <v>45902</v>
      </c>
      <c r="B196" s="2">
        <v>222</v>
      </c>
      <c r="C196" s="2">
        <v>225.45</v>
      </c>
      <c r="D196" s="2">
        <v>218.79</v>
      </c>
      <c r="E196" s="2">
        <v>225.3</v>
      </c>
      <c r="F196" s="2">
        <v>223.54</v>
      </c>
      <c r="G196" s="3">
        <v>10461900</v>
      </c>
      <c r="H196" s="76">
        <f t="shared" si="3"/>
        <v>-3.6615356826708479E-3</v>
      </c>
    </row>
    <row r="197" spans="1:8" ht="18" x14ac:dyDescent="0.2">
      <c r="A197" s="1">
        <v>45898</v>
      </c>
      <c r="B197" s="2">
        <v>237.61</v>
      </c>
      <c r="C197" s="2">
        <v>238.22</v>
      </c>
      <c r="D197" s="2">
        <v>223.11</v>
      </c>
      <c r="E197" s="2">
        <v>226.13</v>
      </c>
      <c r="F197" s="2">
        <v>224.36</v>
      </c>
      <c r="G197" s="3">
        <v>16618600</v>
      </c>
      <c r="H197" s="76">
        <f t="shared" si="3"/>
        <v>-6.0865801711589541E-2</v>
      </c>
    </row>
    <row r="198" spans="1:8" ht="18" x14ac:dyDescent="0.2">
      <c r="A198" s="1">
        <v>45897</v>
      </c>
      <c r="B198" s="2">
        <v>235.54</v>
      </c>
      <c r="C198" s="2">
        <v>241.95</v>
      </c>
      <c r="D198" s="2">
        <v>235.12</v>
      </c>
      <c r="E198" s="2">
        <v>240.32</v>
      </c>
      <c r="F198" s="2">
        <v>238.44</v>
      </c>
      <c r="G198" s="3">
        <v>8691500</v>
      </c>
      <c r="H198" s="76">
        <f t="shared" si="3"/>
        <v>1.8967545776900702E-2</v>
      </c>
    </row>
    <row r="199" spans="1:8" ht="18" x14ac:dyDescent="0.2">
      <c r="A199" s="1">
        <v>45896</v>
      </c>
      <c r="B199" s="2">
        <v>235</v>
      </c>
      <c r="C199" s="2">
        <v>236.53</v>
      </c>
      <c r="D199" s="2">
        <v>232.68</v>
      </c>
      <c r="E199" s="2">
        <v>235.81</v>
      </c>
      <c r="F199" s="2">
        <v>233.96</v>
      </c>
      <c r="G199" s="3">
        <v>5637600</v>
      </c>
      <c r="H199" s="76">
        <f t="shared" si="3"/>
        <v>6.7761978201092447E-3</v>
      </c>
    </row>
    <row r="200" spans="1:8" ht="18" x14ac:dyDescent="0.2">
      <c r="A200" s="1">
        <v>45895</v>
      </c>
      <c r="B200" s="2">
        <v>235</v>
      </c>
      <c r="C200" s="2">
        <v>236.91</v>
      </c>
      <c r="D200" s="2">
        <v>232.71</v>
      </c>
      <c r="E200" s="2">
        <v>234.21</v>
      </c>
      <c r="F200" s="2">
        <v>232.38</v>
      </c>
      <c r="G200" s="3">
        <v>11805200</v>
      </c>
      <c r="H200" s="76">
        <f t="shared" si="3"/>
        <v>-5.1078552946694292E-3</v>
      </c>
    </row>
    <row r="201" spans="1:8" ht="18" x14ac:dyDescent="0.2">
      <c r="A201" s="1">
        <v>45894</v>
      </c>
      <c r="B201" s="2">
        <v>237.35</v>
      </c>
      <c r="C201" s="2">
        <v>239.03</v>
      </c>
      <c r="D201" s="2">
        <v>235.27</v>
      </c>
      <c r="E201" s="2">
        <v>235.41</v>
      </c>
      <c r="F201" s="2">
        <v>233.57</v>
      </c>
      <c r="G201" s="3">
        <v>6308600</v>
      </c>
      <c r="H201" s="76">
        <f t="shared" si="3"/>
        <v>-4.0590540466291193E-3</v>
      </c>
    </row>
    <row r="202" spans="1:8" ht="18" x14ac:dyDescent="0.2">
      <c r="A202" s="1">
        <v>45891</v>
      </c>
      <c r="B202" s="2">
        <v>234.06</v>
      </c>
      <c r="C202" s="2">
        <v>238.5</v>
      </c>
      <c r="D202" s="2">
        <v>231.46</v>
      </c>
      <c r="E202" s="2">
        <v>236.37</v>
      </c>
      <c r="F202" s="2">
        <v>234.52</v>
      </c>
      <c r="G202" s="3">
        <v>9343600</v>
      </c>
      <c r="H202" s="76">
        <f t="shared" si="3"/>
        <v>1.3695609583035322E-2</v>
      </c>
    </row>
    <row r="203" spans="1:8" ht="18" x14ac:dyDescent="0.2">
      <c r="A203" s="1">
        <v>45890</v>
      </c>
      <c r="B203" s="2">
        <v>233.05</v>
      </c>
      <c r="C203" s="2">
        <v>235.92</v>
      </c>
      <c r="D203" s="2">
        <v>232.43</v>
      </c>
      <c r="E203" s="2">
        <v>233.16</v>
      </c>
      <c r="F203" s="2">
        <v>231.33</v>
      </c>
      <c r="G203" s="3">
        <v>7403100</v>
      </c>
      <c r="H203" s="76">
        <f t="shared" si="3"/>
        <v>-8.1369515792078066E-3</v>
      </c>
    </row>
    <row r="204" spans="1:8" ht="18" x14ac:dyDescent="0.2">
      <c r="A204" s="1">
        <v>45889</v>
      </c>
      <c r="B204" s="2">
        <v>232.18</v>
      </c>
      <c r="C204" s="2">
        <v>235.88</v>
      </c>
      <c r="D204" s="2">
        <v>228.25</v>
      </c>
      <c r="E204" s="2">
        <v>235.06</v>
      </c>
      <c r="F204" s="2">
        <v>233.22</v>
      </c>
      <c r="G204" s="3">
        <v>11256400</v>
      </c>
      <c r="H204" s="76">
        <f t="shared" si="3"/>
        <v>1.8884125783566082E-3</v>
      </c>
    </row>
    <row r="205" spans="1:8" ht="18" x14ac:dyDescent="0.2">
      <c r="A205" s="1">
        <v>45888</v>
      </c>
      <c r="B205" s="2">
        <v>249.25</v>
      </c>
      <c r="C205" s="2">
        <v>249.25</v>
      </c>
      <c r="D205" s="2">
        <v>232.23</v>
      </c>
      <c r="E205" s="2">
        <v>234.62</v>
      </c>
      <c r="F205" s="2">
        <v>232.78</v>
      </c>
      <c r="G205" s="3">
        <v>16819300</v>
      </c>
      <c r="H205" s="76">
        <f t="shared" si="3"/>
        <v>-5.9780247096496E-2</v>
      </c>
    </row>
    <row r="206" spans="1:8" ht="18" x14ac:dyDescent="0.2">
      <c r="A206" s="1">
        <v>45887</v>
      </c>
      <c r="B206" s="2">
        <v>246.2</v>
      </c>
      <c r="C206" s="2">
        <v>249.16</v>
      </c>
      <c r="D206" s="2">
        <v>243.62</v>
      </c>
      <c r="E206" s="2">
        <v>249.07</v>
      </c>
      <c r="F206" s="2">
        <v>247.12</v>
      </c>
      <c r="G206" s="3">
        <v>6759900</v>
      </c>
      <c r="H206" s="76">
        <f t="shared" si="3"/>
        <v>3.1613530969881623E-3</v>
      </c>
    </row>
    <row r="207" spans="1:8" ht="18" x14ac:dyDescent="0.2">
      <c r="A207" s="1">
        <v>45884</v>
      </c>
      <c r="B207" s="2">
        <v>246.92</v>
      </c>
      <c r="C207" s="2">
        <v>250.63</v>
      </c>
      <c r="D207" s="2">
        <v>242.93</v>
      </c>
      <c r="E207" s="2">
        <v>248.28</v>
      </c>
      <c r="F207" s="2">
        <v>246.34</v>
      </c>
      <c r="G207" s="3">
        <v>11554000</v>
      </c>
      <c r="H207" s="76">
        <f t="shared" si="3"/>
        <v>1.3486656665875604E-2</v>
      </c>
    </row>
    <row r="208" spans="1:8" ht="18" x14ac:dyDescent="0.2">
      <c r="A208" s="1">
        <v>45883</v>
      </c>
      <c r="B208" s="2">
        <v>244.95</v>
      </c>
      <c r="C208" s="2">
        <v>248.92</v>
      </c>
      <c r="D208" s="2">
        <v>242.57</v>
      </c>
      <c r="E208" s="2">
        <v>244.96</v>
      </c>
      <c r="F208" s="2">
        <v>243.04</v>
      </c>
      <c r="G208" s="3">
        <v>10285600</v>
      </c>
      <c r="H208" s="76">
        <f t="shared" si="3"/>
        <v>3.1732321448964466E-3</v>
      </c>
    </row>
    <row r="209" spans="1:8" ht="18" x14ac:dyDescent="0.2">
      <c r="A209" s="1">
        <v>45882</v>
      </c>
      <c r="B209" s="2">
        <v>257.17</v>
      </c>
      <c r="C209" s="2">
        <v>257.67</v>
      </c>
      <c r="D209" s="2">
        <v>242.64</v>
      </c>
      <c r="E209" s="2">
        <v>244.18</v>
      </c>
      <c r="F209" s="2">
        <v>242.27</v>
      </c>
      <c r="G209" s="3">
        <v>14182100</v>
      </c>
      <c r="H209" s="76">
        <f t="shared" si="3"/>
        <v>-3.886027468471992E-2</v>
      </c>
    </row>
    <row r="210" spans="1:8" ht="18" x14ac:dyDescent="0.2">
      <c r="A210" s="1">
        <v>45881</v>
      </c>
      <c r="B210" s="2">
        <v>252.58</v>
      </c>
      <c r="C210" s="2">
        <v>257.87</v>
      </c>
      <c r="D210" s="2">
        <v>251.08</v>
      </c>
      <c r="E210" s="2">
        <v>253.86</v>
      </c>
      <c r="F210" s="2">
        <v>251.87</v>
      </c>
      <c r="G210" s="3">
        <v>9998400</v>
      </c>
      <c r="H210" s="76">
        <f t="shared" si="3"/>
        <v>4.6560762230385072E-3</v>
      </c>
    </row>
    <row r="211" spans="1:8" ht="18" x14ac:dyDescent="0.2">
      <c r="A211" s="1">
        <v>45880</v>
      </c>
      <c r="B211" s="2">
        <v>248.4</v>
      </c>
      <c r="C211" s="2">
        <v>254.69</v>
      </c>
      <c r="D211" s="2">
        <v>245.56</v>
      </c>
      <c r="E211" s="2">
        <v>252.68</v>
      </c>
      <c r="F211" s="2">
        <v>250.7</v>
      </c>
      <c r="G211" s="3">
        <v>9012100</v>
      </c>
      <c r="H211" s="76">
        <f t="shared" si="3"/>
        <v>1.0465421606907815E-2</v>
      </c>
    </row>
    <row r="212" spans="1:8" ht="18" x14ac:dyDescent="0.2">
      <c r="A212" s="1">
        <v>45877</v>
      </c>
      <c r="B212" s="2">
        <v>250.03</v>
      </c>
      <c r="C212" s="2">
        <v>250.89</v>
      </c>
      <c r="D212" s="2">
        <v>247.86</v>
      </c>
      <c r="E212" s="2">
        <v>250.05</v>
      </c>
      <c r="F212" s="2">
        <v>248.09</v>
      </c>
      <c r="G212" s="3">
        <v>8313300</v>
      </c>
      <c r="H212" s="76">
        <f t="shared" si="3"/>
        <v>2.6234551805257127E-3</v>
      </c>
    </row>
    <row r="213" spans="1:8" ht="18" x14ac:dyDescent="0.2">
      <c r="A213" s="1">
        <v>45876</v>
      </c>
      <c r="B213" s="2">
        <v>257.70999999999998</v>
      </c>
      <c r="C213" s="2">
        <v>257.76</v>
      </c>
      <c r="D213" s="2">
        <v>246.52</v>
      </c>
      <c r="E213" s="2">
        <v>249.39</v>
      </c>
      <c r="F213" s="2">
        <v>247.44</v>
      </c>
      <c r="G213" s="3">
        <v>11954200</v>
      </c>
      <c r="H213" s="76">
        <f t="shared" si="3"/>
        <v>-2.7818316351250615E-2</v>
      </c>
    </row>
    <row r="214" spans="1:8" ht="18" x14ac:dyDescent="0.2">
      <c r="A214" s="1">
        <v>45875</v>
      </c>
      <c r="B214" s="2">
        <v>256.83999999999997</v>
      </c>
      <c r="C214" s="2">
        <v>256.83999999999997</v>
      </c>
      <c r="D214" s="2">
        <v>251.72</v>
      </c>
      <c r="E214" s="2">
        <v>256.43</v>
      </c>
      <c r="F214" s="2">
        <v>254.42</v>
      </c>
      <c r="G214" s="3">
        <v>9930200</v>
      </c>
      <c r="H214" s="76">
        <f t="shared" si="3"/>
        <v>2.9522350163578184E-3</v>
      </c>
    </row>
    <row r="215" spans="1:8" ht="18" x14ac:dyDescent="0.2">
      <c r="A215" s="1">
        <v>45874</v>
      </c>
      <c r="B215" s="2">
        <v>255.41</v>
      </c>
      <c r="C215" s="2">
        <v>258.49</v>
      </c>
      <c r="D215" s="2">
        <v>251.37</v>
      </c>
      <c r="E215" s="2">
        <v>255.67</v>
      </c>
      <c r="F215" s="2">
        <v>253.67</v>
      </c>
      <c r="G215" s="3">
        <v>11197300</v>
      </c>
      <c r="H215" s="76">
        <f t="shared" si="3"/>
        <v>1.2375708305973213E-2</v>
      </c>
    </row>
    <row r="216" spans="1:8" ht="18" x14ac:dyDescent="0.2">
      <c r="A216" s="1">
        <v>45873</v>
      </c>
      <c r="B216" s="2">
        <v>245.9</v>
      </c>
      <c r="C216" s="2">
        <v>252.91</v>
      </c>
      <c r="D216" s="2">
        <v>245.9</v>
      </c>
      <c r="E216" s="2">
        <v>252.53</v>
      </c>
      <c r="F216" s="2">
        <v>250.55</v>
      </c>
      <c r="G216" s="3">
        <v>8614800</v>
      </c>
      <c r="H216" s="76">
        <f t="shared" si="3"/>
        <v>3.2615554765020101E-2</v>
      </c>
    </row>
    <row r="217" spans="1:8" ht="18" x14ac:dyDescent="0.2">
      <c r="A217" s="1">
        <v>45870</v>
      </c>
      <c r="B217" s="2">
        <v>247.83</v>
      </c>
      <c r="C217" s="2">
        <v>248.41</v>
      </c>
      <c r="D217" s="2">
        <v>242</v>
      </c>
      <c r="E217" s="2">
        <v>244.42</v>
      </c>
      <c r="F217" s="2">
        <v>242.51</v>
      </c>
      <c r="G217" s="3">
        <v>12718200</v>
      </c>
      <c r="H217" s="76">
        <f t="shared" si="3"/>
        <v>-3.7512743697399722E-2</v>
      </c>
    </row>
    <row r="218" spans="1:8" ht="18" x14ac:dyDescent="0.2">
      <c r="A218" s="1">
        <v>45869</v>
      </c>
      <c r="B218" s="2">
        <v>255.77</v>
      </c>
      <c r="C218" s="2">
        <v>260.87</v>
      </c>
      <c r="D218" s="2">
        <v>253.32</v>
      </c>
      <c r="E218" s="2">
        <v>253.77</v>
      </c>
      <c r="F218" s="2">
        <v>251.78</v>
      </c>
      <c r="G218" s="3">
        <v>15548700</v>
      </c>
      <c r="H218" s="76">
        <f t="shared" si="3"/>
        <v>1.2549623158830667E-2</v>
      </c>
    </row>
    <row r="219" spans="1:8" ht="18" x14ac:dyDescent="0.2">
      <c r="A219" s="1">
        <v>45868</v>
      </c>
      <c r="B219" s="2">
        <v>248.64</v>
      </c>
      <c r="C219" s="2">
        <v>251.05</v>
      </c>
      <c r="D219" s="2">
        <v>245.6</v>
      </c>
      <c r="E219" s="2">
        <v>250.6</v>
      </c>
      <c r="F219" s="2">
        <v>248.64</v>
      </c>
      <c r="G219" s="3">
        <v>8441400</v>
      </c>
      <c r="H219" s="76">
        <f t="shared" si="3"/>
        <v>2.4966791046563256E-3</v>
      </c>
    </row>
    <row r="220" spans="1:8" ht="18" x14ac:dyDescent="0.2">
      <c r="A220" s="1">
        <v>45867</v>
      </c>
      <c r="B220" s="2">
        <v>248.7</v>
      </c>
      <c r="C220" s="2">
        <v>253.07</v>
      </c>
      <c r="D220" s="2">
        <v>246.59</v>
      </c>
      <c r="E220" s="2">
        <v>249.98</v>
      </c>
      <c r="F220" s="2">
        <v>248.02</v>
      </c>
      <c r="G220" s="3">
        <v>8415300</v>
      </c>
      <c r="H220" s="76">
        <f t="shared" si="3"/>
        <v>9.1132488389721409E-3</v>
      </c>
    </row>
    <row r="221" spans="1:8" ht="18" x14ac:dyDescent="0.2">
      <c r="A221" s="1">
        <v>45866</v>
      </c>
      <c r="B221" s="2">
        <v>246</v>
      </c>
      <c r="C221" s="2">
        <v>247.78</v>
      </c>
      <c r="D221" s="2">
        <v>243.42</v>
      </c>
      <c r="E221" s="2">
        <v>247.71</v>
      </c>
      <c r="F221" s="2">
        <v>245.77</v>
      </c>
      <c r="G221" s="3">
        <v>6756800</v>
      </c>
      <c r="H221" s="76">
        <f t="shared" si="3"/>
        <v>1.0511989143642337E-2</v>
      </c>
    </row>
    <row r="222" spans="1:8" ht="18" x14ac:dyDescent="0.2">
      <c r="A222" s="1">
        <v>45863</v>
      </c>
      <c r="B222" s="2">
        <v>242.34</v>
      </c>
      <c r="C222" s="2">
        <v>245.47</v>
      </c>
      <c r="D222" s="2">
        <v>241.43</v>
      </c>
      <c r="E222" s="2">
        <v>245.12</v>
      </c>
      <c r="F222" s="2">
        <v>243.2</v>
      </c>
      <c r="G222" s="3">
        <v>7149600</v>
      </c>
      <c r="H222" s="76">
        <f t="shared" si="3"/>
        <v>9.3777152235313861E-3</v>
      </c>
    </row>
    <row r="223" spans="1:8" ht="18" x14ac:dyDescent="0.2">
      <c r="A223" s="1">
        <v>45862</v>
      </c>
      <c r="B223" s="2">
        <v>242.41</v>
      </c>
      <c r="C223" s="2">
        <v>244.08</v>
      </c>
      <c r="D223" s="2">
        <v>240.56</v>
      </c>
      <c r="E223" s="2">
        <v>242.83</v>
      </c>
      <c r="F223" s="2">
        <v>240.93</v>
      </c>
      <c r="G223" s="3">
        <v>8237900</v>
      </c>
      <c r="H223" s="76">
        <f t="shared" si="3"/>
        <v>3.8258457278539867E-3</v>
      </c>
    </row>
    <row r="224" spans="1:8" ht="18" x14ac:dyDescent="0.2">
      <c r="A224" s="1">
        <v>45861</v>
      </c>
      <c r="B224" s="2">
        <v>239.95</v>
      </c>
      <c r="C224" s="2">
        <v>243.42</v>
      </c>
      <c r="D224" s="2">
        <v>238.66</v>
      </c>
      <c r="E224" s="2">
        <v>241.9</v>
      </c>
      <c r="F224" s="2">
        <v>240.01</v>
      </c>
      <c r="G224" s="3">
        <v>7255800</v>
      </c>
      <c r="H224" s="76">
        <f t="shared" si="3"/>
        <v>1.579002276677436E-2</v>
      </c>
    </row>
    <row r="225" spans="1:8" ht="18" x14ac:dyDescent="0.2">
      <c r="A225" s="1">
        <v>45860</v>
      </c>
      <c r="B225" s="2">
        <v>241.98</v>
      </c>
      <c r="C225" s="2">
        <v>242.29</v>
      </c>
      <c r="D225" s="2">
        <v>235.41</v>
      </c>
      <c r="E225" s="2">
        <v>238.11</v>
      </c>
      <c r="F225" s="2">
        <v>236.25</v>
      </c>
      <c r="G225" s="3">
        <v>11380900</v>
      </c>
      <c r="H225" s="76">
        <f t="shared" si="3"/>
        <v>-2.2517064163510545E-2</v>
      </c>
    </row>
    <row r="226" spans="1:8" ht="18" x14ac:dyDescent="0.2">
      <c r="A226" s="1">
        <v>45859</v>
      </c>
      <c r="B226" s="2">
        <v>245.31</v>
      </c>
      <c r="C226" s="2">
        <v>246.8</v>
      </c>
      <c r="D226" s="2">
        <v>243.24</v>
      </c>
      <c r="E226" s="2">
        <v>243.54</v>
      </c>
      <c r="F226" s="2">
        <v>241.63</v>
      </c>
      <c r="G226" s="3">
        <v>7348400</v>
      </c>
      <c r="H226" s="76">
        <f t="shared" si="3"/>
        <v>-7.8325076818013262E-3</v>
      </c>
    </row>
    <row r="227" spans="1:8" ht="18" x14ac:dyDescent="0.2">
      <c r="A227" s="1">
        <v>45856</v>
      </c>
      <c r="B227" s="2">
        <v>248.5</v>
      </c>
      <c r="C227" s="2">
        <v>249.68</v>
      </c>
      <c r="D227" s="2">
        <v>245</v>
      </c>
      <c r="E227" s="2">
        <v>245.45</v>
      </c>
      <c r="F227" s="2">
        <v>243.53</v>
      </c>
      <c r="G227" s="3">
        <v>9678100</v>
      </c>
      <c r="H227" s="76">
        <f t="shared" si="3"/>
        <v>-1.3338153812068836E-2</v>
      </c>
    </row>
    <row r="228" spans="1:8" ht="18" x14ac:dyDescent="0.2">
      <c r="A228" s="1">
        <v>45855</v>
      </c>
      <c r="B228" s="2">
        <v>243.34</v>
      </c>
      <c r="C228" s="2">
        <v>251.6</v>
      </c>
      <c r="D228" s="2">
        <v>242.01</v>
      </c>
      <c r="E228" s="2">
        <v>248.75</v>
      </c>
      <c r="F228" s="2">
        <v>246.8</v>
      </c>
      <c r="G228" s="3">
        <v>17631300</v>
      </c>
      <c r="H228" s="76">
        <f t="shared" si="3"/>
        <v>3.0400728685345317E-2</v>
      </c>
    </row>
    <row r="229" spans="1:8" ht="18" x14ac:dyDescent="0.2">
      <c r="A229" s="1">
        <v>45854</v>
      </c>
      <c r="B229" s="2">
        <v>235.5</v>
      </c>
      <c r="C229" s="2">
        <v>241.33</v>
      </c>
      <c r="D229" s="2">
        <v>233.19</v>
      </c>
      <c r="E229" s="2">
        <v>241.3</v>
      </c>
      <c r="F229" s="2">
        <v>239.41</v>
      </c>
      <c r="G229" s="3">
        <v>12597500</v>
      </c>
      <c r="H229" s="76">
        <f t="shared" si="3"/>
        <v>2.6624220898992863E-2</v>
      </c>
    </row>
    <row r="230" spans="1:8" ht="18" x14ac:dyDescent="0.2">
      <c r="A230" s="1">
        <v>45853</v>
      </c>
      <c r="B230" s="2">
        <v>232.41</v>
      </c>
      <c r="C230" s="2">
        <v>235.6</v>
      </c>
      <c r="D230" s="2">
        <v>229.2</v>
      </c>
      <c r="E230" s="2">
        <v>234.96</v>
      </c>
      <c r="F230" s="2">
        <v>233.12</v>
      </c>
      <c r="G230" s="3">
        <v>10728800</v>
      </c>
      <c r="H230" s="76">
        <f t="shared" si="3"/>
        <v>2.4491020008295911E-2</v>
      </c>
    </row>
    <row r="231" spans="1:8" ht="18" x14ac:dyDescent="0.2">
      <c r="A231" s="1">
        <v>45852</v>
      </c>
      <c r="B231" s="2">
        <v>229.45</v>
      </c>
      <c r="C231" s="2">
        <v>230.64</v>
      </c>
      <c r="D231" s="2">
        <v>225.12</v>
      </c>
      <c r="E231" s="2">
        <v>229.28</v>
      </c>
      <c r="F231" s="2">
        <v>227.48</v>
      </c>
      <c r="G231" s="3">
        <v>11337000</v>
      </c>
      <c r="H231" s="76">
        <f t="shared" si="3"/>
        <v>-5.5673817170317644E-3</v>
      </c>
    </row>
    <row r="232" spans="1:8" ht="18" x14ac:dyDescent="0.2">
      <c r="A232" s="1">
        <v>45849</v>
      </c>
      <c r="B232" s="2">
        <v>231.37</v>
      </c>
      <c r="C232" s="2">
        <v>234</v>
      </c>
      <c r="D232" s="2">
        <v>229.87</v>
      </c>
      <c r="E232" s="2">
        <v>230.56</v>
      </c>
      <c r="F232" s="2">
        <v>228.75</v>
      </c>
      <c r="G232" s="3">
        <v>10208200</v>
      </c>
      <c r="H232" s="76" t="e">
        <f t="shared" si="3"/>
        <v>#DIV/0!</v>
      </c>
    </row>
    <row r="233" spans="1:8" ht="18" x14ac:dyDescent="0.2">
      <c r="A233" s="1">
        <v>45848</v>
      </c>
      <c r="B233" s="55" t="s">
        <v>72</v>
      </c>
      <c r="H233" s="76" t="e">
        <f t="shared" si="3"/>
        <v>#NUM!</v>
      </c>
    </row>
    <row r="234" spans="1:8" ht="18" x14ac:dyDescent="0.2">
      <c r="A234" s="1">
        <v>45848</v>
      </c>
      <c r="B234" s="2">
        <v>239.94</v>
      </c>
      <c r="C234" s="2">
        <v>240.06</v>
      </c>
      <c r="D234" s="2">
        <v>233.5</v>
      </c>
      <c r="E234" s="2">
        <v>235</v>
      </c>
      <c r="F234" s="2">
        <v>233.16</v>
      </c>
      <c r="G234" s="3">
        <v>11486300</v>
      </c>
      <c r="H234" s="76">
        <f t="shared" si="3"/>
        <v>-1.328676019997245E-3</v>
      </c>
    </row>
    <row r="235" spans="1:8" ht="18" x14ac:dyDescent="0.2">
      <c r="A235" s="1">
        <v>45847</v>
      </c>
      <c r="B235" s="2">
        <v>235.51</v>
      </c>
      <c r="C235" s="2">
        <v>236.51</v>
      </c>
      <c r="D235" s="2">
        <v>232</v>
      </c>
      <c r="E235" s="2">
        <v>235.81</v>
      </c>
      <c r="F235" s="2">
        <v>233.47</v>
      </c>
      <c r="G235" s="3">
        <v>10871600</v>
      </c>
      <c r="H235" s="76">
        <f t="shared" si="3"/>
        <v>5.5837272468688571E-3</v>
      </c>
    </row>
    <row r="236" spans="1:8" ht="18" x14ac:dyDescent="0.2">
      <c r="A236" s="1">
        <v>45846</v>
      </c>
      <c r="B236" s="2">
        <v>237.13</v>
      </c>
      <c r="C236" s="2">
        <v>241.44</v>
      </c>
      <c r="D236" s="2">
        <v>233.19</v>
      </c>
      <c r="E236" s="2">
        <v>234.5</v>
      </c>
      <c r="F236" s="2">
        <v>232.17</v>
      </c>
      <c r="G236" s="3">
        <v>20401800</v>
      </c>
      <c r="H236" s="76">
        <f t="shared" si="3"/>
        <v>9.6079679645446874E-3</v>
      </c>
    </row>
    <row r="237" spans="1:8" ht="18" x14ac:dyDescent="0.2">
      <c r="A237" s="1">
        <v>45845</v>
      </c>
      <c r="B237" s="2">
        <v>235.11</v>
      </c>
      <c r="C237" s="2">
        <v>235.25</v>
      </c>
      <c r="D237" s="2">
        <v>229.5</v>
      </c>
      <c r="E237" s="2">
        <v>232.26</v>
      </c>
      <c r="F237" s="2">
        <v>229.95</v>
      </c>
      <c r="G237" s="3">
        <v>16584300</v>
      </c>
      <c r="H237" s="76">
        <f t="shared" si="3"/>
        <v>-2.1553392904431871E-2</v>
      </c>
    </row>
    <row r="238" spans="1:8" ht="18" x14ac:dyDescent="0.2">
      <c r="A238" s="1">
        <v>45841</v>
      </c>
      <c r="B238" s="2">
        <v>233.22</v>
      </c>
      <c r="C238" s="2">
        <v>237.99</v>
      </c>
      <c r="D238" s="2">
        <v>231.2</v>
      </c>
      <c r="E238" s="2">
        <v>237.32</v>
      </c>
      <c r="F238" s="2">
        <v>234.96</v>
      </c>
      <c r="G238" s="3">
        <v>18441400</v>
      </c>
      <c r="H238" s="76">
        <f t="shared" si="3"/>
        <v>3.1386313820670877E-2</v>
      </c>
    </row>
    <row r="239" spans="1:8" ht="18" x14ac:dyDescent="0.2">
      <c r="A239" s="1">
        <v>45840</v>
      </c>
      <c r="B239" s="2">
        <v>217.68</v>
      </c>
      <c r="C239" s="2">
        <v>231.9</v>
      </c>
      <c r="D239" s="2">
        <v>216.72</v>
      </c>
      <c r="E239" s="2">
        <v>229.98</v>
      </c>
      <c r="F239" s="2">
        <v>227.7</v>
      </c>
      <c r="G239" s="3">
        <v>22326900</v>
      </c>
      <c r="H239" s="76">
        <f t="shared" si="3"/>
        <v>4.9099830029269285E-2</v>
      </c>
    </row>
    <row r="240" spans="1:8" ht="18" x14ac:dyDescent="0.2">
      <c r="A240" s="1">
        <v>45839</v>
      </c>
      <c r="B240" s="2">
        <v>219.3</v>
      </c>
      <c r="C240" s="2">
        <v>223.17</v>
      </c>
      <c r="D240" s="2">
        <v>216.31</v>
      </c>
      <c r="E240" s="2">
        <v>218.96</v>
      </c>
      <c r="F240" s="2">
        <v>216.79</v>
      </c>
      <c r="G240" s="3">
        <v>16962200</v>
      </c>
      <c r="H240" s="76">
        <f t="shared" si="3"/>
        <v>1.5233701734243608E-3</v>
      </c>
    </row>
    <row r="241" spans="1:8" ht="18" x14ac:dyDescent="0.2">
      <c r="A241" s="1">
        <v>45838</v>
      </c>
      <c r="B241" s="2">
        <v>226.5</v>
      </c>
      <c r="C241" s="2">
        <v>228.22</v>
      </c>
      <c r="D241" s="2">
        <v>218.38</v>
      </c>
      <c r="E241" s="2">
        <v>218.63</v>
      </c>
      <c r="F241" s="2">
        <v>216.46</v>
      </c>
      <c r="G241" s="3">
        <v>31844200</v>
      </c>
      <c r="H241" s="76">
        <f t="shared" si="3"/>
        <v>3.9146799226015924E-2</v>
      </c>
    </row>
    <row r="242" spans="1:8" ht="18" x14ac:dyDescent="0.2">
      <c r="A242" s="1">
        <v>45835</v>
      </c>
      <c r="B242" s="2">
        <v>213.69</v>
      </c>
      <c r="C242" s="2">
        <v>214.65</v>
      </c>
      <c r="D242" s="2">
        <v>209.96</v>
      </c>
      <c r="E242" s="2">
        <v>210.24</v>
      </c>
      <c r="F242" s="2">
        <v>208.15</v>
      </c>
      <c r="G242" s="3">
        <v>14127500</v>
      </c>
      <c r="H242" s="76">
        <f t="shared" si="3"/>
        <v>-1.2223806887731725E-2</v>
      </c>
    </row>
    <row r="243" spans="1:8" ht="18" x14ac:dyDescent="0.2">
      <c r="A243" s="1">
        <v>45834</v>
      </c>
      <c r="B243" s="2">
        <v>212</v>
      </c>
      <c r="C243" s="2">
        <v>214.42</v>
      </c>
      <c r="D243" s="2">
        <v>210.36</v>
      </c>
      <c r="E243" s="2">
        <v>212.82</v>
      </c>
      <c r="F243" s="2">
        <v>210.71</v>
      </c>
      <c r="G243" s="3">
        <v>10531100</v>
      </c>
      <c r="H243" s="76">
        <f t="shared" si="3"/>
        <v>9.9204323869334938E-3</v>
      </c>
    </row>
    <row r="244" spans="1:8" ht="18" x14ac:dyDescent="0.2">
      <c r="A244" s="1">
        <v>45833</v>
      </c>
      <c r="B244" s="2">
        <v>214.94</v>
      </c>
      <c r="C244" s="2">
        <v>216.93</v>
      </c>
      <c r="D244" s="2">
        <v>210.23</v>
      </c>
      <c r="E244" s="2">
        <v>210.72</v>
      </c>
      <c r="F244" s="2">
        <v>208.63</v>
      </c>
      <c r="G244" s="3">
        <v>11804600</v>
      </c>
      <c r="H244" s="76">
        <f t="shared" si="3"/>
        <v>-2.1339960031364666E-2</v>
      </c>
    </row>
    <row r="245" spans="1:8" ht="18" x14ac:dyDescent="0.2">
      <c r="A245" s="1">
        <v>45832</v>
      </c>
      <c r="B245" s="2">
        <v>209.99</v>
      </c>
      <c r="C245" s="2">
        <v>216.37</v>
      </c>
      <c r="D245" s="2">
        <v>208.55</v>
      </c>
      <c r="E245" s="2">
        <v>215.27</v>
      </c>
      <c r="F245" s="2">
        <v>213.13</v>
      </c>
      <c r="G245" s="3">
        <v>19030600</v>
      </c>
      <c r="H245" s="76">
        <f t="shared" si="3"/>
        <v>3.898989476973052E-2</v>
      </c>
    </row>
    <row r="246" spans="1:8" ht="18" x14ac:dyDescent="0.2">
      <c r="A246" s="1">
        <v>45831</v>
      </c>
      <c r="B246" s="2">
        <v>205.51</v>
      </c>
      <c r="C246" s="2">
        <v>207.27</v>
      </c>
      <c r="D246" s="2">
        <v>202.54</v>
      </c>
      <c r="E246" s="2">
        <v>207.04</v>
      </c>
      <c r="F246" s="2">
        <v>204.98</v>
      </c>
      <c r="G246" s="3">
        <v>13418400</v>
      </c>
      <c r="H246" s="76">
        <f t="shared" si="3"/>
        <v>9.0662452377530418E-3</v>
      </c>
    </row>
    <row r="247" spans="1:8" ht="18" x14ac:dyDescent="0.2">
      <c r="A247" s="1">
        <v>45828</v>
      </c>
      <c r="B247" s="2">
        <v>213.35</v>
      </c>
      <c r="C247" s="2">
        <v>213.8</v>
      </c>
      <c r="D247" s="2">
        <v>204.64</v>
      </c>
      <c r="E247" s="2">
        <v>205.17</v>
      </c>
      <c r="F247" s="2">
        <v>203.13</v>
      </c>
      <c r="G247" s="3">
        <v>20879100</v>
      </c>
      <c r="H247" s="76">
        <f t="shared" si="3"/>
        <v>-2.7434897814488667E-2</v>
      </c>
    </row>
    <row r="248" spans="1:8" ht="18" x14ac:dyDescent="0.2">
      <c r="A248" s="1">
        <v>45826</v>
      </c>
      <c r="B248" s="2">
        <v>211.09</v>
      </c>
      <c r="C248" s="2">
        <v>214.72</v>
      </c>
      <c r="D248" s="2">
        <v>209.57</v>
      </c>
      <c r="E248" s="2">
        <v>210.87</v>
      </c>
      <c r="F248" s="2">
        <v>208.78</v>
      </c>
      <c r="G248" s="3">
        <v>15055400</v>
      </c>
      <c r="H248" s="76">
        <f t="shared" si="3"/>
        <v>1.2871059124946294E-2</v>
      </c>
    </row>
    <row r="249" spans="1:8" ht="18" x14ac:dyDescent="0.2">
      <c r="A249" s="1">
        <v>45825</v>
      </c>
      <c r="B249" s="2">
        <v>210.66</v>
      </c>
      <c r="C249" s="2">
        <v>215.88</v>
      </c>
      <c r="D249" s="2">
        <v>207.48</v>
      </c>
      <c r="E249" s="2">
        <v>208.18</v>
      </c>
      <c r="F249" s="2">
        <v>206.11</v>
      </c>
      <c r="G249" s="3">
        <v>17819200</v>
      </c>
      <c r="H249" s="76">
        <f t="shared" si="3"/>
        <v>-1.3924245109604933E-2</v>
      </c>
    </row>
    <row r="250" spans="1:8" ht="18" x14ac:dyDescent="0.2">
      <c r="A250" s="1">
        <v>45824</v>
      </c>
      <c r="B250" s="2">
        <v>213.2</v>
      </c>
      <c r="C250" s="2">
        <v>215.17</v>
      </c>
      <c r="D250" s="2">
        <v>209.98</v>
      </c>
      <c r="E250" s="2">
        <v>211.1</v>
      </c>
      <c r="F250" s="2">
        <v>209</v>
      </c>
      <c r="G250" s="3">
        <v>22665300</v>
      </c>
      <c r="H250" s="76">
        <f t="shared" si="3"/>
        <v>-1.9333430083987486E-2</v>
      </c>
    </row>
    <row r="251" spans="1:8" ht="18" x14ac:dyDescent="0.2">
      <c r="A251" s="1">
        <v>45821</v>
      </c>
      <c r="B251" s="2">
        <v>201.58</v>
      </c>
      <c r="C251" s="2">
        <v>216.6</v>
      </c>
      <c r="D251" s="2">
        <v>201.2</v>
      </c>
      <c r="E251" s="2">
        <v>215.22</v>
      </c>
      <c r="F251" s="2">
        <v>213.08</v>
      </c>
      <c r="G251" s="3">
        <v>53707400</v>
      </c>
      <c r="H251" s="76">
        <f t="shared" si="3"/>
        <v>7.405743264444975E-2</v>
      </c>
    </row>
    <row r="252" spans="1:8" ht="18" x14ac:dyDescent="0.2">
      <c r="A252" s="1">
        <v>45820</v>
      </c>
      <c r="B252" s="2">
        <v>189.96</v>
      </c>
      <c r="C252" s="2">
        <v>202.49</v>
      </c>
      <c r="D252" s="2">
        <v>188.88</v>
      </c>
      <c r="E252" s="2">
        <v>199.86</v>
      </c>
      <c r="F252" s="2">
        <v>197.87</v>
      </c>
      <c r="G252" s="3">
        <v>54610000</v>
      </c>
      <c r="H252" s="76">
        <f t="shared" si="3"/>
        <v>0.12494079945259476</v>
      </c>
    </row>
    <row r="253" spans="1:8" ht="18" x14ac:dyDescent="0.2">
      <c r="A253" s="1">
        <v>45819</v>
      </c>
      <c r="B253" s="2">
        <v>177.55</v>
      </c>
      <c r="C253" s="2">
        <v>179.55</v>
      </c>
      <c r="D253" s="2">
        <v>176.2</v>
      </c>
      <c r="E253" s="2">
        <v>176.38</v>
      </c>
      <c r="F253" s="2">
        <v>174.63</v>
      </c>
      <c r="G253" s="3">
        <v>18002900</v>
      </c>
      <c r="H253" s="76">
        <f t="shared" si="3"/>
        <v>-6.2223691558249564E-3</v>
      </c>
    </row>
    <row r="254" spans="1:8" ht="18" x14ac:dyDescent="0.2">
      <c r="A254" s="1">
        <v>45818</v>
      </c>
      <c r="B254" s="2">
        <v>177.71</v>
      </c>
      <c r="C254" s="2">
        <v>177.85</v>
      </c>
      <c r="D254" s="2">
        <v>174.28</v>
      </c>
      <c r="E254" s="2">
        <v>177.48</v>
      </c>
      <c r="F254" s="2">
        <v>175.72</v>
      </c>
      <c r="G254" s="3">
        <v>11056700</v>
      </c>
      <c r="H254" s="76">
        <f t="shared" si="3"/>
        <v>1.8797533375325254E-3</v>
      </c>
    </row>
    <row r="255" spans="1:8" ht="18" x14ac:dyDescent="0.2">
      <c r="A255" s="1">
        <v>45817</v>
      </c>
      <c r="B255" s="2">
        <v>174.86</v>
      </c>
      <c r="C255" s="2">
        <v>178.72</v>
      </c>
      <c r="D255" s="2">
        <v>173.79</v>
      </c>
      <c r="E255" s="2">
        <v>177.15</v>
      </c>
      <c r="F255" s="2">
        <v>175.39</v>
      </c>
      <c r="G255" s="3">
        <v>9668900</v>
      </c>
      <c r="H255" s="76">
        <f t="shared" si="3"/>
        <v>1.783296222573157E-2</v>
      </c>
    </row>
    <row r="256" spans="1:8" ht="18" x14ac:dyDescent="0.2">
      <c r="A256" s="1">
        <v>45814</v>
      </c>
      <c r="B256" s="2">
        <v>174</v>
      </c>
      <c r="C256" s="2">
        <v>174.79</v>
      </c>
      <c r="D256" s="2">
        <v>172.66</v>
      </c>
      <c r="E256" s="2">
        <v>174.02</v>
      </c>
      <c r="F256" s="2">
        <v>172.29</v>
      </c>
      <c r="G256" s="3">
        <v>6833700</v>
      </c>
      <c r="H256" s="76">
        <f t="shared" si="3"/>
        <v>1.6680221691218581E-2</v>
      </c>
    </row>
    <row r="257" spans="1:8" ht="18" x14ac:dyDescent="0.2">
      <c r="A257" s="1">
        <v>45813</v>
      </c>
      <c r="B257" s="2">
        <v>169</v>
      </c>
      <c r="C257" s="2">
        <v>172.26</v>
      </c>
      <c r="D257" s="2">
        <v>168.76</v>
      </c>
      <c r="E257" s="2">
        <v>171.14</v>
      </c>
      <c r="F257" s="2">
        <v>169.44</v>
      </c>
      <c r="G257" s="3">
        <v>7707800</v>
      </c>
      <c r="H257" s="76">
        <f t="shared" si="3"/>
        <v>1.7924081254461145E-2</v>
      </c>
    </row>
    <row r="258" spans="1:8" ht="18" x14ac:dyDescent="0.2">
      <c r="A258" s="1">
        <v>45812</v>
      </c>
      <c r="B258" s="2">
        <v>169.71</v>
      </c>
      <c r="C258" s="2">
        <v>170.48</v>
      </c>
      <c r="D258" s="2">
        <v>167.57</v>
      </c>
      <c r="E258" s="2">
        <v>168.1</v>
      </c>
      <c r="F258" s="2">
        <v>166.43</v>
      </c>
      <c r="G258" s="3">
        <v>6375800</v>
      </c>
      <c r="H258" s="76">
        <f t="shared" si="3"/>
        <v>-6.169716177650662E-3</v>
      </c>
    </row>
    <row r="259" spans="1:8" ht="18" x14ac:dyDescent="0.2">
      <c r="A259" s="1">
        <v>45811</v>
      </c>
      <c r="B259" s="2">
        <v>166.8</v>
      </c>
      <c r="C259" s="2">
        <v>169.33</v>
      </c>
      <c r="D259" s="2">
        <v>166.59</v>
      </c>
      <c r="E259" s="2">
        <v>169.14</v>
      </c>
      <c r="F259" s="2">
        <v>167.46</v>
      </c>
      <c r="G259" s="3">
        <v>7155300</v>
      </c>
      <c r="H259" s="76">
        <f t="shared" ref="H259:H322" si="4">LN(F259/F260)</f>
        <v>1.5284008937586755E-2</v>
      </c>
    </row>
    <row r="260" spans="1:8" ht="18" x14ac:dyDescent="0.2">
      <c r="A260" s="1">
        <v>45810</v>
      </c>
      <c r="B260" s="2">
        <v>164.17</v>
      </c>
      <c r="C260" s="2">
        <v>167</v>
      </c>
      <c r="D260" s="2">
        <v>162.6</v>
      </c>
      <c r="E260" s="2">
        <v>166.57</v>
      </c>
      <c r="F260" s="2">
        <v>164.92</v>
      </c>
      <c r="G260" s="3">
        <v>7166000</v>
      </c>
      <c r="H260" s="76">
        <f t="shared" si="4"/>
        <v>6.2650367629633911E-3</v>
      </c>
    </row>
    <row r="261" spans="1:8" ht="18" x14ac:dyDescent="0.2">
      <c r="A261" s="1">
        <v>45807</v>
      </c>
      <c r="B261" s="2">
        <v>163.43</v>
      </c>
      <c r="C261" s="2">
        <v>165.75</v>
      </c>
      <c r="D261" s="2">
        <v>161.55000000000001</v>
      </c>
      <c r="E261" s="2">
        <v>165.53</v>
      </c>
      <c r="F261" s="2">
        <v>163.89</v>
      </c>
      <c r="G261" s="3">
        <v>17547900</v>
      </c>
      <c r="H261" s="76">
        <f t="shared" si="4"/>
        <v>1.6053486192732048E-2</v>
      </c>
    </row>
    <row r="262" spans="1:8" ht="18" x14ac:dyDescent="0.2">
      <c r="A262" s="1">
        <v>45806</v>
      </c>
      <c r="B262" s="2">
        <v>165</v>
      </c>
      <c r="C262" s="2">
        <v>165.32</v>
      </c>
      <c r="D262" s="2">
        <v>161.49</v>
      </c>
      <c r="E262" s="2">
        <v>162.9</v>
      </c>
      <c r="F262" s="2">
        <v>161.28</v>
      </c>
      <c r="G262" s="3">
        <v>6994700</v>
      </c>
      <c r="H262" s="76">
        <f t="shared" si="4"/>
        <v>-5.8114537591948618E-3</v>
      </c>
    </row>
    <row r="263" spans="1:8" ht="18" x14ac:dyDescent="0.2">
      <c r="A263" s="1">
        <v>45805</v>
      </c>
      <c r="B263" s="2">
        <v>161.87</v>
      </c>
      <c r="C263" s="2">
        <v>164.32</v>
      </c>
      <c r="D263" s="2">
        <v>161.28</v>
      </c>
      <c r="E263" s="2">
        <v>163.85</v>
      </c>
      <c r="F263" s="2">
        <v>162.22</v>
      </c>
      <c r="G263" s="3">
        <v>8090700</v>
      </c>
      <c r="H263" s="76">
        <f t="shared" si="4"/>
        <v>1.1906379026691321E-2</v>
      </c>
    </row>
    <row r="264" spans="1:8" ht="18" x14ac:dyDescent="0.2">
      <c r="A264" s="1">
        <v>45804</v>
      </c>
      <c r="B264" s="2">
        <v>159.32</v>
      </c>
      <c r="C264" s="2">
        <v>162.4</v>
      </c>
      <c r="D264" s="2">
        <v>158.91999999999999</v>
      </c>
      <c r="E264" s="2">
        <v>161.91</v>
      </c>
      <c r="F264" s="2">
        <v>160.30000000000001</v>
      </c>
      <c r="G264" s="3">
        <v>6976800</v>
      </c>
      <c r="H264" s="76">
        <f t="shared" si="4"/>
        <v>3.7370896734837733E-2</v>
      </c>
    </row>
    <row r="265" spans="1:8" ht="18" x14ac:dyDescent="0.2">
      <c r="A265" s="1">
        <v>45800</v>
      </c>
      <c r="B265" s="2">
        <v>154.99</v>
      </c>
      <c r="C265" s="2">
        <v>157.38</v>
      </c>
      <c r="D265" s="2">
        <v>154.26</v>
      </c>
      <c r="E265" s="2">
        <v>155.97</v>
      </c>
      <c r="F265" s="2">
        <v>154.41999999999999</v>
      </c>
      <c r="G265" s="3">
        <v>6527500</v>
      </c>
      <c r="H265" s="76">
        <f t="shared" si="4"/>
        <v>-8.5759947868928547E-3</v>
      </c>
    </row>
    <row r="266" spans="1:8" ht="18" x14ac:dyDescent="0.2">
      <c r="A266" s="1">
        <v>45799</v>
      </c>
      <c r="B266" s="2">
        <v>156.97999999999999</v>
      </c>
      <c r="C266" s="2">
        <v>159.19</v>
      </c>
      <c r="D266" s="2">
        <v>156.82</v>
      </c>
      <c r="E266" s="2">
        <v>157.31</v>
      </c>
      <c r="F266" s="2">
        <v>155.75</v>
      </c>
      <c r="G266" s="3">
        <v>7603300</v>
      </c>
      <c r="H266" s="76">
        <f t="shared" si="4"/>
        <v>8.3501947877845037E-4</v>
      </c>
    </row>
    <row r="267" spans="1:8" ht="18" x14ac:dyDescent="0.2">
      <c r="A267" s="1">
        <v>45798</v>
      </c>
      <c r="B267" s="2">
        <v>158.35</v>
      </c>
      <c r="C267" s="2">
        <v>160.9</v>
      </c>
      <c r="D267" s="2">
        <v>156.46</v>
      </c>
      <c r="E267" s="2">
        <v>157.18</v>
      </c>
      <c r="F267" s="2">
        <v>155.62</v>
      </c>
      <c r="G267" s="3">
        <v>6011000</v>
      </c>
      <c r="H267" s="76">
        <f t="shared" si="4"/>
        <v>-1.972450534777859E-2</v>
      </c>
    </row>
    <row r="268" spans="1:8" ht="18" x14ac:dyDescent="0.2">
      <c r="A268" s="1">
        <v>45797</v>
      </c>
      <c r="B268" s="2">
        <v>158.63</v>
      </c>
      <c r="C268" s="2">
        <v>160.36000000000001</v>
      </c>
      <c r="D268" s="2">
        <v>157.53</v>
      </c>
      <c r="E268" s="2">
        <v>160.31</v>
      </c>
      <c r="F268" s="2">
        <v>158.72</v>
      </c>
      <c r="G268" s="3">
        <v>7576400</v>
      </c>
      <c r="H268" s="76">
        <f t="shared" si="4"/>
        <v>4.2302048749358013E-3</v>
      </c>
    </row>
    <row r="269" spans="1:8" ht="18" x14ac:dyDescent="0.2">
      <c r="A269" s="1">
        <v>45796</v>
      </c>
      <c r="B269" s="2">
        <v>158.30000000000001</v>
      </c>
      <c r="C269" s="2">
        <v>161.97</v>
      </c>
      <c r="D269" s="2">
        <v>157.83000000000001</v>
      </c>
      <c r="E269" s="2">
        <v>159.63999999999999</v>
      </c>
      <c r="F269" s="2">
        <v>158.05000000000001</v>
      </c>
      <c r="G269" s="3">
        <v>10268900</v>
      </c>
      <c r="H269" s="76">
        <f t="shared" si="4"/>
        <v>-5.3636348810435722E-3</v>
      </c>
    </row>
    <row r="270" spans="1:8" ht="18" x14ac:dyDescent="0.2">
      <c r="A270" s="1">
        <v>45793</v>
      </c>
      <c r="B270" s="2">
        <v>160</v>
      </c>
      <c r="C270" s="2">
        <v>160.84</v>
      </c>
      <c r="D270" s="2">
        <v>158.52000000000001</v>
      </c>
      <c r="E270" s="2">
        <v>160.49</v>
      </c>
      <c r="F270" s="2">
        <v>158.9</v>
      </c>
      <c r="G270" s="3">
        <v>8515500</v>
      </c>
      <c r="H270" s="76">
        <f t="shared" si="4"/>
        <v>6.8199304497814951E-3</v>
      </c>
    </row>
    <row r="271" spans="1:8" ht="18" x14ac:dyDescent="0.2">
      <c r="A271" s="1">
        <v>45792</v>
      </c>
      <c r="B271" s="2">
        <v>161.36000000000001</v>
      </c>
      <c r="C271" s="2">
        <v>161.74</v>
      </c>
      <c r="D271" s="2">
        <v>158.91</v>
      </c>
      <c r="E271" s="2">
        <v>159.4</v>
      </c>
      <c r="F271" s="2">
        <v>157.82</v>
      </c>
      <c r="G271" s="3">
        <v>10169200</v>
      </c>
      <c r="H271" s="76">
        <f t="shared" si="4"/>
        <v>-2.1996813585163727E-2</v>
      </c>
    </row>
    <row r="272" spans="1:8" ht="18" x14ac:dyDescent="0.2">
      <c r="A272" s="1">
        <v>45791</v>
      </c>
      <c r="B272" s="2">
        <v>162.36000000000001</v>
      </c>
      <c r="C272" s="2">
        <v>163.41</v>
      </c>
      <c r="D272" s="2">
        <v>161.06</v>
      </c>
      <c r="E272" s="2">
        <v>162.94999999999999</v>
      </c>
      <c r="F272" s="2">
        <v>161.33000000000001</v>
      </c>
      <c r="G272" s="3">
        <v>7499400</v>
      </c>
      <c r="H272" s="76">
        <f t="shared" si="4"/>
        <v>4.1616259323862363E-3</v>
      </c>
    </row>
    <row r="273" spans="1:8" ht="18" x14ac:dyDescent="0.2">
      <c r="A273" s="1">
        <v>45790</v>
      </c>
      <c r="B273" s="2">
        <v>158.22</v>
      </c>
      <c r="C273" s="2">
        <v>163.22</v>
      </c>
      <c r="D273" s="2">
        <v>157.57</v>
      </c>
      <c r="E273" s="2">
        <v>162.27000000000001</v>
      </c>
      <c r="F273" s="2">
        <v>160.66</v>
      </c>
      <c r="G273" s="3">
        <v>11955200</v>
      </c>
      <c r="H273" s="76">
        <f t="shared" si="4"/>
        <v>3.1616189214424259E-2</v>
      </c>
    </row>
    <row r="274" spans="1:8" ht="18" x14ac:dyDescent="0.2">
      <c r="A274" s="1">
        <v>45789</v>
      </c>
      <c r="B274" s="2">
        <v>156.31</v>
      </c>
      <c r="C274" s="2">
        <v>157.43</v>
      </c>
      <c r="D274" s="2">
        <v>154.41999999999999</v>
      </c>
      <c r="E274" s="2">
        <v>157.22</v>
      </c>
      <c r="F274" s="2">
        <v>155.66</v>
      </c>
      <c r="G274" s="3">
        <v>7875500</v>
      </c>
      <c r="H274" s="76">
        <f t="shared" si="4"/>
        <v>4.4735054069456694E-2</v>
      </c>
    </row>
    <row r="275" spans="1:8" ht="18" x14ac:dyDescent="0.2">
      <c r="A275" s="1">
        <v>45786</v>
      </c>
      <c r="B275" s="2">
        <v>150.04</v>
      </c>
      <c r="C275" s="2">
        <v>151.80000000000001</v>
      </c>
      <c r="D275" s="2">
        <v>149.79</v>
      </c>
      <c r="E275" s="2">
        <v>150.34</v>
      </c>
      <c r="F275" s="2">
        <v>148.85</v>
      </c>
      <c r="G275" s="3">
        <v>4707100</v>
      </c>
      <c r="H275" s="76">
        <f t="shared" si="4"/>
        <v>2.6876301982643036E-4</v>
      </c>
    </row>
    <row r="276" spans="1:8" ht="18" x14ac:dyDescent="0.2">
      <c r="A276" s="1">
        <v>45785</v>
      </c>
      <c r="B276" s="2">
        <v>149.05000000000001</v>
      </c>
      <c r="C276" s="2">
        <v>151.81</v>
      </c>
      <c r="D276" s="2">
        <v>148.61000000000001</v>
      </c>
      <c r="E276" s="2">
        <v>150.30000000000001</v>
      </c>
      <c r="F276" s="2">
        <v>148.81</v>
      </c>
      <c r="G276" s="3">
        <v>6113600</v>
      </c>
      <c r="H276" s="76">
        <f t="shared" si="4"/>
        <v>6.2015702632813273E-3</v>
      </c>
    </row>
    <row r="277" spans="1:8" ht="18" x14ac:dyDescent="0.2">
      <c r="A277" s="1">
        <v>45784</v>
      </c>
      <c r="B277" s="2">
        <v>147.5</v>
      </c>
      <c r="C277" s="2">
        <v>149.9</v>
      </c>
      <c r="D277" s="2">
        <v>147.24</v>
      </c>
      <c r="E277" s="2">
        <v>149.37</v>
      </c>
      <c r="F277" s="2">
        <v>147.88999999999999</v>
      </c>
      <c r="G277" s="3">
        <v>6049600</v>
      </c>
      <c r="H277" s="76">
        <f t="shared" si="4"/>
        <v>1.128802955488995E-2</v>
      </c>
    </row>
    <row r="278" spans="1:8" ht="18" x14ac:dyDescent="0.2">
      <c r="A278" s="1">
        <v>45783</v>
      </c>
      <c r="B278" s="2">
        <v>146.97999999999999</v>
      </c>
      <c r="C278" s="2">
        <v>148.94</v>
      </c>
      <c r="D278" s="2">
        <v>145.72</v>
      </c>
      <c r="E278" s="2">
        <v>147.69999999999999</v>
      </c>
      <c r="F278" s="2">
        <v>146.22999999999999</v>
      </c>
      <c r="G278" s="3">
        <v>5108600</v>
      </c>
      <c r="H278" s="76">
        <f t="shared" si="4"/>
        <v>-1.0746940600193716E-2</v>
      </c>
    </row>
    <row r="279" spans="1:8" ht="18" x14ac:dyDescent="0.2">
      <c r="A279" s="1">
        <v>45782</v>
      </c>
      <c r="B279" s="2">
        <v>149.44</v>
      </c>
      <c r="C279" s="2">
        <v>150.82</v>
      </c>
      <c r="D279" s="2">
        <v>148.52000000000001</v>
      </c>
      <c r="E279" s="2">
        <v>149.29</v>
      </c>
      <c r="F279" s="2">
        <v>147.81</v>
      </c>
      <c r="G279" s="3">
        <v>5187400</v>
      </c>
      <c r="H279" s="76">
        <f t="shared" si="4"/>
        <v>-9.5610747193951452E-3</v>
      </c>
    </row>
    <row r="280" spans="1:8" ht="18" x14ac:dyDescent="0.2">
      <c r="A280" s="1">
        <v>45779</v>
      </c>
      <c r="B280" s="2">
        <v>148.33000000000001</v>
      </c>
      <c r="C280" s="2">
        <v>153.06</v>
      </c>
      <c r="D280" s="2">
        <v>148.33000000000001</v>
      </c>
      <c r="E280" s="2">
        <v>150.72999999999999</v>
      </c>
      <c r="F280" s="2">
        <v>149.22999999999999</v>
      </c>
      <c r="G280" s="3">
        <v>11346000</v>
      </c>
      <c r="H280" s="76">
        <f t="shared" si="4"/>
        <v>3.5397701162702071E-2</v>
      </c>
    </row>
    <row r="281" spans="1:8" ht="18" x14ac:dyDescent="0.2">
      <c r="A281" s="1">
        <v>45778</v>
      </c>
      <c r="B281" s="2">
        <v>146.56</v>
      </c>
      <c r="C281" s="2">
        <v>148.63999999999999</v>
      </c>
      <c r="D281" s="2">
        <v>145.34</v>
      </c>
      <c r="E281" s="2">
        <v>145.49</v>
      </c>
      <c r="F281" s="2">
        <v>144.04</v>
      </c>
      <c r="G281" s="3">
        <v>11525800</v>
      </c>
      <c r="H281" s="76">
        <f t="shared" si="4"/>
        <v>3.3317593282874015E-2</v>
      </c>
    </row>
    <row r="282" spans="1:8" ht="18" x14ac:dyDescent="0.2">
      <c r="A282" s="1">
        <v>45777</v>
      </c>
      <c r="B282" s="2">
        <v>138.47999999999999</v>
      </c>
      <c r="C282" s="2">
        <v>141.30000000000001</v>
      </c>
      <c r="D282" s="2">
        <v>135.57</v>
      </c>
      <c r="E282" s="2">
        <v>140.72</v>
      </c>
      <c r="F282" s="2">
        <v>139.32</v>
      </c>
      <c r="G282" s="3">
        <v>9443500</v>
      </c>
      <c r="H282" s="76">
        <f t="shared" si="4"/>
        <v>-5.0231424399455017E-4</v>
      </c>
    </row>
    <row r="283" spans="1:8" ht="18" x14ac:dyDescent="0.2">
      <c r="A283" s="1">
        <v>45776</v>
      </c>
      <c r="B283" s="2">
        <v>139.81</v>
      </c>
      <c r="C283" s="2">
        <v>141.16</v>
      </c>
      <c r="D283" s="2">
        <v>139.55000000000001</v>
      </c>
      <c r="E283" s="2">
        <v>140.79</v>
      </c>
      <c r="F283" s="2">
        <v>139.38999999999999</v>
      </c>
      <c r="G283" s="3">
        <v>4851500</v>
      </c>
      <c r="H283" s="76">
        <f t="shared" si="4"/>
        <v>4.6020071152509901E-3</v>
      </c>
    </row>
    <row r="284" spans="1:8" ht="18" x14ac:dyDescent="0.2">
      <c r="A284" s="1">
        <v>45775</v>
      </c>
      <c r="B284" s="2">
        <v>139.65</v>
      </c>
      <c r="C284" s="2">
        <v>140.66999999999999</v>
      </c>
      <c r="D284" s="2">
        <v>138.08000000000001</v>
      </c>
      <c r="E284" s="2">
        <v>140.13999999999999</v>
      </c>
      <c r="F284" s="2">
        <v>138.75</v>
      </c>
      <c r="G284" s="3">
        <v>6985100</v>
      </c>
      <c r="H284" s="76">
        <f t="shared" si="4"/>
        <v>1.1890229257980155E-2</v>
      </c>
    </row>
    <row r="285" spans="1:8" ht="18" x14ac:dyDescent="0.2">
      <c r="A285" s="1">
        <v>45772</v>
      </c>
      <c r="B285" s="2">
        <v>137.49</v>
      </c>
      <c r="C285" s="2">
        <v>139</v>
      </c>
      <c r="D285" s="2">
        <v>136.76</v>
      </c>
      <c r="E285" s="2">
        <v>138.49</v>
      </c>
      <c r="F285" s="2">
        <v>137.11000000000001</v>
      </c>
      <c r="G285" s="3">
        <v>5476400</v>
      </c>
      <c r="H285" s="76">
        <f t="shared" si="4"/>
        <v>7.0997553487585578E-3</v>
      </c>
    </row>
    <row r="286" spans="1:8" ht="18" x14ac:dyDescent="0.2">
      <c r="A286" s="1">
        <v>45771</v>
      </c>
      <c r="B286" s="2">
        <v>132.51</v>
      </c>
      <c r="C286" s="2">
        <v>137.86000000000001</v>
      </c>
      <c r="D286" s="2">
        <v>132</v>
      </c>
      <c r="E286" s="2">
        <v>137.51</v>
      </c>
      <c r="F286" s="2">
        <v>136.13999999999999</v>
      </c>
      <c r="G286" s="3">
        <v>7305900</v>
      </c>
      <c r="H286" s="76">
        <f t="shared" si="4"/>
        <v>4.5457249406337497E-2</v>
      </c>
    </row>
    <row r="287" spans="1:8" ht="18" x14ac:dyDescent="0.2">
      <c r="A287" s="1">
        <v>45770</v>
      </c>
      <c r="B287" s="2">
        <v>134.91</v>
      </c>
      <c r="C287" s="2">
        <v>135.87</v>
      </c>
      <c r="D287" s="2">
        <v>130.99</v>
      </c>
      <c r="E287" s="2">
        <v>131.4</v>
      </c>
      <c r="F287" s="2">
        <v>130.09</v>
      </c>
      <c r="G287" s="3">
        <v>9528900</v>
      </c>
      <c r="H287" s="76">
        <f t="shared" si="4"/>
        <v>3.2103354419684656E-2</v>
      </c>
    </row>
    <row r="288" spans="1:8" ht="18" x14ac:dyDescent="0.2">
      <c r="A288" s="1">
        <v>45769</v>
      </c>
      <c r="B288" s="2">
        <v>124.5</v>
      </c>
      <c r="C288" s="2">
        <v>127.99</v>
      </c>
      <c r="D288" s="2">
        <v>123.39</v>
      </c>
      <c r="E288" s="2">
        <v>127.24</v>
      </c>
      <c r="F288" s="2">
        <v>125.98</v>
      </c>
      <c r="G288" s="3">
        <v>11233700</v>
      </c>
      <c r="H288" s="76">
        <f t="shared" si="4"/>
        <v>3.5386194661716407E-2</v>
      </c>
    </row>
    <row r="289" spans="1:8" ht="18" x14ac:dyDescent="0.2">
      <c r="A289" s="1">
        <v>45768</v>
      </c>
      <c r="B289" s="2">
        <v>126.89</v>
      </c>
      <c r="C289" s="2">
        <v>127.2</v>
      </c>
      <c r="D289" s="2">
        <v>121.24</v>
      </c>
      <c r="E289" s="2">
        <v>122.82</v>
      </c>
      <c r="F289" s="2">
        <v>121.6</v>
      </c>
      <c r="G289" s="3">
        <v>12201200</v>
      </c>
      <c r="H289" s="76">
        <f t="shared" si="4"/>
        <v>-4.6123705056812715E-2</v>
      </c>
    </row>
    <row r="290" spans="1:8" ht="18" x14ac:dyDescent="0.2">
      <c r="A290" s="1">
        <v>45764</v>
      </c>
      <c r="B290" s="2">
        <v>130.9</v>
      </c>
      <c r="C290" s="2">
        <v>131.30000000000001</v>
      </c>
      <c r="D290" s="2">
        <v>128.44</v>
      </c>
      <c r="E290" s="2">
        <v>128.62</v>
      </c>
      <c r="F290" s="2">
        <v>127.34</v>
      </c>
      <c r="G290" s="3">
        <v>8925500</v>
      </c>
      <c r="H290" s="76">
        <f t="shared" si="4"/>
        <v>-8.8347394546390099E-3</v>
      </c>
    </row>
    <row r="291" spans="1:8" ht="18" x14ac:dyDescent="0.2">
      <c r="A291" s="1">
        <v>45763</v>
      </c>
      <c r="B291" s="2">
        <v>132.28</v>
      </c>
      <c r="C291" s="2">
        <v>132.54</v>
      </c>
      <c r="D291" s="2">
        <v>127.85</v>
      </c>
      <c r="E291" s="2">
        <v>129.76</v>
      </c>
      <c r="F291" s="2">
        <v>128.47</v>
      </c>
      <c r="G291" s="3">
        <v>8295200</v>
      </c>
      <c r="H291" s="76">
        <f t="shared" si="4"/>
        <v>-3.1717075645989405E-2</v>
      </c>
    </row>
    <row r="292" spans="1:8" ht="18" x14ac:dyDescent="0.2">
      <c r="A292" s="1">
        <v>45762</v>
      </c>
      <c r="B292" s="2">
        <v>134.76</v>
      </c>
      <c r="C292" s="2">
        <v>136.47999999999999</v>
      </c>
      <c r="D292" s="2">
        <v>133.72</v>
      </c>
      <c r="E292" s="2">
        <v>133.94</v>
      </c>
      <c r="F292" s="2">
        <v>132.61000000000001</v>
      </c>
      <c r="G292" s="3">
        <v>8630000</v>
      </c>
      <c r="H292" s="76">
        <f t="shared" si="4"/>
        <v>-5.1897374951553783E-3</v>
      </c>
    </row>
    <row r="293" spans="1:8" ht="18" x14ac:dyDescent="0.2">
      <c r="A293" s="1">
        <v>45761</v>
      </c>
      <c r="B293" s="2">
        <v>136.80000000000001</v>
      </c>
      <c r="C293" s="2">
        <v>136.80000000000001</v>
      </c>
      <c r="D293" s="2">
        <v>132.87</v>
      </c>
      <c r="E293" s="2">
        <v>134.63999999999999</v>
      </c>
      <c r="F293" s="2">
        <v>133.30000000000001</v>
      </c>
      <c r="G293" s="3">
        <v>8217700</v>
      </c>
      <c r="H293" s="76">
        <f t="shared" si="4"/>
        <v>1.709960707990385E-2</v>
      </c>
    </row>
    <row r="294" spans="1:8" ht="18" x14ac:dyDescent="0.2">
      <c r="A294" s="1">
        <v>45758</v>
      </c>
      <c r="B294" s="2">
        <v>132.11000000000001</v>
      </c>
      <c r="C294" s="2">
        <v>133</v>
      </c>
      <c r="D294" s="2">
        <v>128.84</v>
      </c>
      <c r="E294" s="2">
        <v>132.35</v>
      </c>
      <c r="F294" s="2">
        <v>131.04</v>
      </c>
      <c r="G294" s="3">
        <v>10190200</v>
      </c>
      <c r="H294" s="76" t="e">
        <f t="shared" si="4"/>
        <v>#DIV/0!</v>
      </c>
    </row>
    <row r="295" spans="1:8" ht="18" x14ac:dyDescent="0.2">
      <c r="A295" s="1">
        <v>45757</v>
      </c>
      <c r="B295" s="55" t="s">
        <v>72</v>
      </c>
      <c r="H295" s="76" t="e">
        <f t="shared" si="4"/>
        <v>#NUM!</v>
      </c>
    </row>
    <row r="296" spans="1:8" ht="18" x14ac:dyDescent="0.2">
      <c r="A296" s="1">
        <v>45757</v>
      </c>
      <c r="B296" s="2">
        <v>136.65</v>
      </c>
      <c r="C296" s="2">
        <v>136.65</v>
      </c>
      <c r="D296" s="2">
        <v>129.26</v>
      </c>
      <c r="E296" s="2">
        <v>133.35</v>
      </c>
      <c r="F296" s="2">
        <v>132.03</v>
      </c>
      <c r="G296" s="3">
        <v>12401600</v>
      </c>
      <c r="H296" s="76">
        <f t="shared" si="4"/>
        <v>-4.2846755395943806E-2</v>
      </c>
    </row>
    <row r="297" spans="1:8" ht="18" x14ac:dyDescent="0.2">
      <c r="A297" s="1">
        <v>45756</v>
      </c>
      <c r="B297" s="2">
        <v>123.4</v>
      </c>
      <c r="C297" s="2">
        <v>140.59</v>
      </c>
      <c r="D297" s="2">
        <v>123.4</v>
      </c>
      <c r="E297" s="2">
        <v>139.69</v>
      </c>
      <c r="F297" s="2">
        <v>137.81</v>
      </c>
      <c r="G297" s="3">
        <v>17762000</v>
      </c>
      <c r="H297" s="76">
        <f t="shared" si="4"/>
        <v>0.11515605598580048</v>
      </c>
    </row>
    <row r="298" spans="1:8" ht="18" x14ac:dyDescent="0.2">
      <c r="A298" s="1">
        <v>45755</v>
      </c>
      <c r="B298" s="2">
        <v>132.54</v>
      </c>
      <c r="C298" s="2">
        <v>132.99</v>
      </c>
      <c r="D298" s="2">
        <v>121.7</v>
      </c>
      <c r="E298" s="2">
        <v>124.5</v>
      </c>
      <c r="F298" s="2">
        <v>122.82</v>
      </c>
      <c r="G298" s="3">
        <v>11950300</v>
      </c>
      <c r="H298" s="76">
        <f t="shared" si="4"/>
        <v>-2.1187403911178262E-2</v>
      </c>
    </row>
    <row r="299" spans="1:8" ht="18" x14ac:dyDescent="0.2">
      <c r="A299" s="1">
        <v>45754</v>
      </c>
      <c r="B299" s="2">
        <v>118.86</v>
      </c>
      <c r="C299" s="2">
        <v>134.11000000000001</v>
      </c>
      <c r="D299" s="2">
        <v>118.86</v>
      </c>
      <c r="E299" s="2">
        <v>127.16</v>
      </c>
      <c r="F299" s="2">
        <v>125.45</v>
      </c>
      <c r="G299" s="3">
        <v>19482700</v>
      </c>
      <c r="H299" s="76">
        <f t="shared" si="4"/>
        <v>-8.6511909063069301E-3</v>
      </c>
    </row>
    <row r="300" spans="1:8" ht="18" x14ac:dyDescent="0.2">
      <c r="A300" s="1">
        <v>45751</v>
      </c>
      <c r="B300" s="2">
        <v>132.91</v>
      </c>
      <c r="C300" s="2">
        <v>133.82</v>
      </c>
      <c r="D300" s="2">
        <v>126.95</v>
      </c>
      <c r="E300" s="2">
        <v>128.27000000000001</v>
      </c>
      <c r="F300" s="2">
        <v>126.54</v>
      </c>
      <c r="G300" s="3">
        <v>14986900</v>
      </c>
      <c r="H300" s="76">
        <f t="shared" si="4"/>
        <v>-6.7527175361723285E-2</v>
      </c>
    </row>
    <row r="301" spans="1:8" ht="18" x14ac:dyDescent="0.2">
      <c r="A301" s="1">
        <v>45750</v>
      </c>
      <c r="B301" s="2">
        <v>139.25</v>
      </c>
      <c r="C301" s="2">
        <v>141.4</v>
      </c>
      <c r="D301" s="2">
        <v>136.63999999999999</v>
      </c>
      <c r="E301" s="2">
        <v>137.22999999999999</v>
      </c>
      <c r="F301" s="2">
        <v>135.38</v>
      </c>
      <c r="G301" s="3">
        <v>14433800</v>
      </c>
      <c r="H301" s="76">
        <f t="shared" si="4"/>
        <v>-6.0963479694864549E-2</v>
      </c>
    </row>
    <row r="302" spans="1:8" ht="18" x14ac:dyDescent="0.2">
      <c r="A302" s="1">
        <v>45749</v>
      </c>
      <c r="B302" s="2">
        <v>139.86000000000001</v>
      </c>
      <c r="C302" s="2">
        <v>147.88999999999999</v>
      </c>
      <c r="D302" s="2">
        <v>139.86000000000001</v>
      </c>
      <c r="E302" s="2">
        <v>145.86000000000001</v>
      </c>
      <c r="F302" s="2">
        <v>143.88999999999999</v>
      </c>
      <c r="G302" s="3">
        <v>11594400</v>
      </c>
      <c r="H302" s="76">
        <f t="shared" si="4"/>
        <v>2.7192433407640496E-2</v>
      </c>
    </row>
    <row r="303" spans="1:8" ht="18" x14ac:dyDescent="0.2">
      <c r="A303" s="1">
        <v>45748</v>
      </c>
      <c r="B303" s="2">
        <v>139.76</v>
      </c>
      <c r="C303" s="2">
        <v>143.25</v>
      </c>
      <c r="D303" s="2">
        <v>138.76</v>
      </c>
      <c r="E303" s="2">
        <v>141.94</v>
      </c>
      <c r="F303" s="2">
        <v>140.03</v>
      </c>
      <c r="G303" s="3">
        <v>9518500</v>
      </c>
      <c r="H303" s="76">
        <f t="shared" si="4"/>
        <v>1.5110375280257151E-2</v>
      </c>
    </row>
    <row r="304" spans="1:8" ht="18" x14ac:dyDescent="0.2">
      <c r="A304" s="1">
        <v>45747</v>
      </c>
      <c r="B304" s="2">
        <v>138.63999999999999</v>
      </c>
      <c r="C304" s="2">
        <v>140.59</v>
      </c>
      <c r="D304" s="2">
        <v>136.76</v>
      </c>
      <c r="E304" s="2">
        <v>139.81</v>
      </c>
      <c r="F304" s="2">
        <v>137.93</v>
      </c>
      <c r="G304" s="3">
        <v>15509900</v>
      </c>
      <c r="H304" s="76">
        <f t="shared" si="4"/>
        <v>-7.5117724110619838E-3</v>
      </c>
    </row>
    <row r="305" spans="1:8" ht="18" x14ac:dyDescent="0.2">
      <c r="A305" s="1">
        <v>45744</v>
      </c>
      <c r="B305" s="2">
        <v>143.78</v>
      </c>
      <c r="C305" s="2">
        <v>145.65</v>
      </c>
      <c r="D305" s="2">
        <v>139.11000000000001</v>
      </c>
      <c r="E305" s="2">
        <v>140.87</v>
      </c>
      <c r="F305" s="2">
        <v>138.97</v>
      </c>
      <c r="G305" s="3">
        <v>13144500</v>
      </c>
      <c r="H305" s="76">
        <f t="shared" si="4"/>
        <v>-3.4304435175857358E-2</v>
      </c>
    </row>
    <row r="306" spans="1:8" ht="18" x14ac:dyDescent="0.2">
      <c r="A306" s="1">
        <v>45743</v>
      </c>
      <c r="B306" s="2">
        <v>145.85</v>
      </c>
      <c r="C306" s="2">
        <v>147.04</v>
      </c>
      <c r="D306" s="2">
        <v>144.91999999999999</v>
      </c>
      <c r="E306" s="2">
        <v>145.78</v>
      </c>
      <c r="F306" s="2">
        <v>143.82</v>
      </c>
      <c r="G306" s="3">
        <v>9148300</v>
      </c>
      <c r="H306" s="76">
        <f t="shared" si="4"/>
        <v>-1.3741886653846009E-2</v>
      </c>
    </row>
    <row r="307" spans="1:8" ht="18" x14ac:dyDescent="0.2">
      <c r="A307" s="1">
        <v>45742</v>
      </c>
      <c r="B307" s="2">
        <v>152.88999999999999</v>
      </c>
      <c r="C307" s="2">
        <v>153.03</v>
      </c>
      <c r="D307" s="2">
        <v>146.56</v>
      </c>
      <c r="E307" s="2">
        <v>147.80000000000001</v>
      </c>
      <c r="F307" s="2">
        <v>145.81</v>
      </c>
      <c r="G307" s="3">
        <v>13210000</v>
      </c>
      <c r="H307" s="76">
        <f t="shared" si="4"/>
        <v>-4.0654639456893869E-2</v>
      </c>
    </row>
    <row r="308" spans="1:8" ht="18" x14ac:dyDescent="0.2">
      <c r="A308" s="1">
        <v>45741</v>
      </c>
      <c r="B308" s="2">
        <v>154.51</v>
      </c>
      <c r="C308" s="2">
        <v>155.6</v>
      </c>
      <c r="D308" s="2">
        <v>153.05000000000001</v>
      </c>
      <c r="E308" s="2">
        <v>153.93</v>
      </c>
      <c r="F308" s="2">
        <v>151.86000000000001</v>
      </c>
      <c r="G308" s="3">
        <v>8521200</v>
      </c>
      <c r="H308" s="76">
        <f t="shared" si="4"/>
        <v>-6.0399343281258766E-3</v>
      </c>
    </row>
    <row r="309" spans="1:8" ht="18" x14ac:dyDescent="0.2">
      <c r="A309" s="1">
        <v>45740</v>
      </c>
      <c r="B309" s="2">
        <v>156.34</v>
      </c>
      <c r="C309" s="2">
        <v>156.6</v>
      </c>
      <c r="D309" s="2">
        <v>154.03</v>
      </c>
      <c r="E309" s="2">
        <v>154.87</v>
      </c>
      <c r="F309" s="2">
        <v>152.78</v>
      </c>
      <c r="G309" s="3">
        <v>7848300</v>
      </c>
      <c r="H309" s="76">
        <f t="shared" si="4"/>
        <v>1.7164403441475826E-2</v>
      </c>
    </row>
    <row r="310" spans="1:8" ht="18" x14ac:dyDescent="0.2">
      <c r="A310" s="1">
        <v>45737</v>
      </c>
      <c r="B310" s="2">
        <v>151.65</v>
      </c>
      <c r="C310" s="2">
        <v>153.84</v>
      </c>
      <c r="D310" s="2">
        <v>150.11000000000001</v>
      </c>
      <c r="E310" s="2">
        <v>152.22999999999999</v>
      </c>
      <c r="F310" s="2">
        <v>150.18</v>
      </c>
      <c r="G310" s="3">
        <v>17620200</v>
      </c>
      <c r="H310" s="76">
        <f t="shared" si="4"/>
        <v>-3.1910677258107033E-3</v>
      </c>
    </row>
    <row r="311" spans="1:8" ht="18" x14ac:dyDescent="0.2">
      <c r="A311" s="1">
        <v>45736</v>
      </c>
      <c r="B311" s="2">
        <v>151.58000000000001</v>
      </c>
      <c r="C311" s="2">
        <v>154.49</v>
      </c>
      <c r="D311" s="2">
        <v>150.82</v>
      </c>
      <c r="E311" s="2">
        <v>152.72</v>
      </c>
      <c r="F311" s="2">
        <v>150.66</v>
      </c>
      <c r="G311" s="3">
        <v>7051600</v>
      </c>
      <c r="H311" s="76">
        <f t="shared" si="4"/>
        <v>1.7272308818092141E-3</v>
      </c>
    </row>
    <row r="312" spans="1:8" ht="18" x14ac:dyDescent="0.2">
      <c r="A312" s="1">
        <v>45735</v>
      </c>
      <c r="B312" s="2">
        <v>150.06</v>
      </c>
      <c r="C312" s="2">
        <v>154.07</v>
      </c>
      <c r="D312" s="2">
        <v>150</v>
      </c>
      <c r="E312" s="2">
        <v>152.44999999999999</v>
      </c>
      <c r="F312" s="2">
        <v>150.4</v>
      </c>
      <c r="G312" s="3">
        <v>6909500</v>
      </c>
      <c r="H312" s="76">
        <f t="shared" si="4"/>
        <v>1.9877098154171585E-2</v>
      </c>
    </row>
    <row r="313" spans="1:8" ht="18" x14ac:dyDescent="0.2">
      <c r="A313" s="1">
        <v>45734</v>
      </c>
      <c r="B313" s="2">
        <v>152.37</v>
      </c>
      <c r="C313" s="2">
        <v>152.41999999999999</v>
      </c>
      <c r="D313" s="2">
        <v>148.63</v>
      </c>
      <c r="E313" s="2">
        <v>149.44999999999999</v>
      </c>
      <c r="F313" s="2">
        <v>147.44</v>
      </c>
      <c r="G313" s="3">
        <v>9402500</v>
      </c>
      <c r="H313" s="76">
        <f t="shared" si="4"/>
        <v>-2.999857509410726E-2</v>
      </c>
    </row>
    <row r="314" spans="1:8" ht="18" x14ac:dyDescent="0.2">
      <c r="A314" s="1">
        <v>45733</v>
      </c>
      <c r="B314" s="2">
        <v>150.4</v>
      </c>
      <c r="C314" s="2">
        <v>155.75</v>
      </c>
      <c r="D314" s="2">
        <v>150.4</v>
      </c>
      <c r="E314" s="2">
        <v>154.01</v>
      </c>
      <c r="F314" s="2">
        <v>151.93</v>
      </c>
      <c r="G314" s="3">
        <v>9885000</v>
      </c>
      <c r="H314" s="76">
        <f t="shared" si="4"/>
        <v>3.1220156515104288E-2</v>
      </c>
    </row>
    <row r="315" spans="1:8" ht="18" x14ac:dyDescent="0.2">
      <c r="A315" s="1">
        <v>45730</v>
      </c>
      <c r="B315" s="2">
        <v>148.91999999999999</v>
      </c>
      <c r="C315" s="2">
        <v>150.88</v>
      </c>
      <c r="D315" s="2">
        <v>147.88</v>
      </c>
      <c r="E315" s="2">
        <v>149.27000000000001</v>
      </c>
      <c r="F315" s="2">
        <v>147.26</v>
      </c>
      <c r="G315" s="3">
        <v>9330000</v>
      </c>
      <c r="H315" s="76">
        <f t="shared" si="4"/>
        <v>1.0855942479714494E-2</v>
      </c>
    </row>
    <row r="316" spans="1:8" ht="18" x14ac:dyDescent="0.2">
      <c r="A316" s="1">
        <v>45729</v>
      </c>
      <c r="B316" s="2">
        <v>149.79</v>
      </c>
      <c r="C316" s="2">
        <v>150.16999999999999</v>
      </c>
      <c r="D316" s="2">
        <v>145.47999999999999</v>
      </c>
      <c r="E316" s="2">
        <v>147.66</v>
      </c>
      <c r="F316" s="2">
        <v>145.66999999999999</v>
      </c>
      <c r="G316" s="3">
        <v>14187700</v>
      </c>
      <c r="H316" s="76">
        <f t="shared" si="4"/>
        <v>-2.1662477470908451E-2</v>
      </c>
    </row>
    <row r="317" spans="1:8" ht="18" x14ac:dyDescent="0.2">
      <c r="A317" s="1">
        <v>45728</v>
      </c>
      <c r="B317" s="2">
        <v>146.22999999999999</v>
      </c>
      <c r="C317" s="2">
        <v>152.22999999999999</v>
      </c>
      <c r="D317" s="2">
        <v>145.01</v>
      </c>
      <c r="E317" s="2">
        <v>150.88999999999999</v>
      </c>
      <c r="F317" s="2">
        <v>148.86000000000001</v>
      </c>
      <c r="G317" s="3">
        <v>15373900</v>
      </c>
      <c r="H317" s="76">
        <f t="shared" si="4"/>
        <v>4.5490495166170264E-2</v>
      </c>
    </row>
    <row r="318" spans="1:8" ht="18" x14ac:dyDescent="0.2">
      <c r="A318" s="1">
        <v>45727</v>
      </c>
      <c r="B318" s="2">
        <v>143.41999999999999</v>
      </c>
      <c r="C318" s="2">
        <v>145.78</v>
      </c>
      <c r="D318" s="2">
        <v>137.69999999999999</v>
      </c>
      <c r="E318" s="2">
        <v>144.18</v>
      </c>
      <c r="F318" s="2">
        <v>142.24</v>
      </c>
      <c r="G318" s="3">
        <v>27200200</v>
      </c>
      <c r="H318" s="76">
        <f t="shared" si="4"/>
        <v>-3.1419095351322236E-2</v>
      </c>
    </row>
    <row r="319" spans="1:8" ht="18" x14ac:dyDescent="0.2">
      <c r="A319" s="1">
        <v>45726</v>
      </c>
      <c r="B319" s="2">
        <v>150.53</v>
      </c>
      <c r="C319" s="2">
        <v>152.52000000000001</v>
      </c>
      <c r="D319" s="2">
        <v>146.80000000000001</v>
      </c>
      <c r="E319" s="2">
        <v>148.79</v>
      </c>
      <c r="F319" s="2">
        <v>146.78</v>
      </c>
      <c r="G319" s="3">
        <v>21486100</v>
      </c>
      <c r="H319" s="76">
        <f t="shared" si="4"/>
        <v>-4.196046598669901E-2</v>
      </c>
    </row>
    <row r="320" spans="1:8" ht="18" x14ac:dyDescent="0.2">
      <c r="A320" s="1">
        <v>45723</v>
      </c>
      <c r="B320" s="2">
        <v>150.62</v>
      </c>
      <c r="C320" s="2">
        <v>156.47999999999999</v>
      </c>
      <c r="D320" s="2">
        <v>148.5</v>
      </c>
      <c r="E320" s="2">
        <v>155.16</v>
      </c>
      <c r="F320" s="2">
        <v>153.07</v>
      </c>
      <c r="G320" s="3">
        <v>12646500</v>
      </c>
      <c r="H320" s="76">
        <f t="shared" si="4"/>
        <v>2.7553236501502099E-2</v>
      </c>
    </row>
    <row r="321" spans="1:8" ht="18" x14ac:dyDescent="0.2">
      <c r="A321" s="1">
        <v>45722</v>
      </c>
      <c r="B321" s="2">
        <v>157.16</v>
      </c>
      <c r="C321" s="2">
        <v>157.16</v>
      </c>
      <c r="D321" s="2">
        <v>149.72999999999999</v>
      </c>
      <c r="E321" s="2">
        <v>150.94</v>
      </c>
      <c r="F321" s="2">
        <v>148.91</v>
      </c>
      <c r="G321" s="3">
        <v>12321200</v>
      </c>
      <c r="H321" s="76">
        <f t="shared" si="4"/>
        <v>-6.7949191367488337E-2</v>
      </c>
    </row>
    <row r="322" spans="1:8" ht="18" x14ac:dyDescent="0.2">
      <c r="A322" s="1">
        <v>45721</v>
      </c>
      <c r="B322" s="2">
        <v>158.06</v>
      </c>
      <c r="C322" s="2">
        <v>162.49</v>
      </c>
      <c r="D322" s="2">
        <v>157.05000000000001</v>
      </c>
      <c r="E322" s="2">
        <v>161.56</v>
      </c>
      <c r="F322" s="2">
        <v>159.38</v>
      </c>
      <c r="G322" s="3">
        <v>7141000</v>
      </c>
      <c r="H322" s="76">
        <f t="shared" si="4"/>
        <v>2.5610652130545745E-2</v>
      </c>
    </row>
    <row r="323" spans="1:8" ht="18" x14ac:dyDescent="0.2">
      <c r="A323" s="1">
        <v>45720</v>
      </c>
      <c r="B323" s="2">
        <v>159.22</v>
      </c>
      <c r="C323" s="2">
        <v>159.76</v>
      </c>
      <c r="D323" s="2">
        <v>153.52000000000001</v>
      </c>
      <c r="E323" s="2">
        <v>157.47</v>
      </c>
      <c r="F323" s="2">
        <v>155.35</v>
      </c>
      <c r="G323" s="3">
        <v>13171900</v>
      </c>
      <c r="H323" s="76">
        <f t="shared" ref="H323:H386" si="5">LN(F323/F324)</f>
        <v>-2.8492679061186993E-2</v>
      </c>
    </row>
    <row r="324" spans="1:8" ht="18" x14ac:dyDescent="0.2">
      <c r="A324" s="1">
        <v>45719</v>
      </c>
      <c r="B324" s="2">
        <v>166.95</v>
      </c>
      <c r="C324" s="2">
        <v>167.12</v>
      </c>
      <c r="D324" s="2">
        <v>161.13</v>
      </c>
      <c r="E324" s="2">
        <v>162.02000000000001</v>
      </c>
      <c r="F324" s="2">
        <v>159.84</v>
      </c>
      <c r="G324" s="3">
        <v>8081800</v>
      </c>
      <c r="H324" s="76">
        <f t="shared" si="5"/>
        <v>-2.4594949187212473E-2</v>
      </c>
    </row>
    <row r="325" spans="1:8" ht="18" x14ac:dyDescent="0.2">
      <c r="A325" s="1">
        <v>45716</v>
      </c>
      <c r="B325" s="2">
        <v>163.11000000000001</v>
      </c>
      <c r="C325" s="2">
        <v>166.15</v>
      </c>
      <c r="D325" s="2">
        <v>160.81</v>
      </c>
      <c r="E325" s="2">
        <v>166.06</v>
      </c>
      <c r="F325" s="2">
        <v>163.82</v>
      </c>
      <c r="G325" s="3">
        <v>12843300</v>
      </c>
      <c r="H325" s="76">
        <f t="shared" si="5"/>
        <v>7.8441387623971494E-3</v>
      </c>
    </row>
    <row r="326" spans="1:8" ht="18" x14ac:dyDescent="0.2">
      <c r="A326" s="1">
        <v>45715</v>
      </c>
      <c r="B326" s="2">
        <v>173</v>
      </c>
      <c r="C326" s="2">
        <v>174.86</v>
      </c>
      <c r="D326" s="2">
        <v>164.58</v>
      </c>
      <c r="E326" s="2">
        <v>164.76</v>
      </c>
      <c r="F326" s="2">
        <v>162.54</v>
      </c>
      <c r="G326" s="3">
        <v>7436800</v>
      </c>
      <c r="H326" s="76">
        <f t="shared" si="5"/>
        <v>-4.5756275621856121E-2</v>
      </c>
    </row>
    <row r="327" spans="1:8" ht="18" x14ac:dyDescent="0.2">
      <c r="A327" s="1">
        <v>45714</v>
      </c>
      <c r="B327" s="2">
        <v>170.98</v>
      </c>
      <c r="C327" s="2">
        <v>173.87</v>
      </c>
      <c r="D327" s="2">
        <v>169.13</v>
      </c>
      <c r="E327" s="2">
        <v>172.47</v>
      </c>
      <c r="F327" s="2">
        <v>170.15</v>
      </c>
      <c r="G327" s="3">
        <v>6915100</v>
      </c>
      <c r="H327" s="76">
        <f t="shared" si="5"/>
        <v>2.3067427894626732E-2</v>
      </c>
    </row>
    <row r="328" spans="1:8" ht="18" x14ac:dyDescent="0.2">
      <c r="A328" s="1">
        <v>45713</v>
      </c>
      <c r="B328" s="2">
        <v>169.29</v>
      </c>
      <c r="C328" s="2">
        <v>170.6</v>
      </c>
      <c r="D328" s="2">
        <v>164.44</v>
      </c>
      <c r="E328" s="2">
        <v>168.54</v>
      </c>
      <c r="F328" s="2">
        <v>166.27</v>
      </c>
      <c r="G328" s="3">
        <v>8316100</v>
      </c>
      <c r="H328" s="76">
        <f t="shared" si="5"/>
        <v>-8.3847888974282886E-3</v>
      </c>
    </row>
    <row r="329" spans="1:8" ht="18" x14ac:dyDescent="0.2">
      <c r="A329" s="1">
        <v>45712</v>
      </c>
      <c r="B329" s="2">
        <v>173.57</v>
      </c>
      <c r="C329" s="2">
        <v>174.17</v>
      </c>
      <c r="D329" s="2">
        <v>164.66</v>
      </c>
      <c r="E329" s="2">
        <v>169.96</v>
      </c>
      <c r="F329" s="2">
        <v>167.67</v>
      </c>
      <c r="G329" s="3">
        <v>10639100</v>
      </c>
      <c r="H329" s="76">
        <f t="shared" si="5"/>
        <v>1.2724497956460972E-2</v>
      </c>
    </row>
    <row r="330" spans="1:8" ht="18" x14ac:dyDescent="0.2">
      <c r="A330" s="1">
        <v>45709</v>
      </c>
      <c r="B330" s="2">
        <v>176.12</v>
      </c>
      <c r="C330" s="2">
        <v>176.88</v>
      </c>
      <c r="D330" s="2">
        <v>167.55</v>
      </c>
      <c r="E330" s="2">
        <v>167.81</v>
      </c>
      <c r="F330" s="2">
        <v>165.55</v>
      </c>
      <c r="G330" s="3">
        <v>9713900</v>
      </c>
      <c r="H330" s="76">
        <f t="shared" si="5"/>
        <v>-4.765333436279106E-2</v>
      </c>
    </row>
    <row r="331" spans="1:8" ht="18" x14ac:dyDescent="0.2">
      <c r="A331" s="1">
        <v>45708</v>
      </c>
      <c r="B331" s="2">
        <v>179.81</v>
      </c>
      <c r="C331" s="2">
        <v>180.27</v>
      </c>
      <c r="D331" s="2">
        <v>174.43</v>
      </c>
      <c r="E331" s="2">
        <v>176</v>
      </c>
      <c r="F331" s="2">
        <v>173.63</v>
      </c>
      <c r="G331" s="3">
        <v>8737000</v>
      </c>
      <c r="H331" s="76">
        <f t="shared" si="5"/>
        <v>-3.0850192492621775E-2</v>
      </c>
    </row>
    <row r="332" spans="1:8" ht="18" x14ac:dyDescent="0.2">
      <c r="A332" s="1">
        <v>45707</v>
      </c>
      <c r="B332" s="2">
        <v>178.58</v>
      </c>
      <c r="C332" s="2">
        <v>181.68</v>
      </c>
      <c r="D332" s="2">
        <v>175.7</v>
      </c>
      <c r="E332" s="2">
        <v>181.52</v>
      </c>
      <c r="F332" s="2">
        <v>179.07</v>
      </c>
      <c r="G332" s="3">
        <v>8688500</v>
      </c>
      <c r="H332" s="76">
        <f t="shared" si="5"/>
        <v>9.4824669003619501E-3</v>
      </c>
    </row>
    <row r="333" spans="1:8" ht="18" x14ac:dyDescent="0.2">
      <c r="A333" s="1">
        <v>45706</v>
      </c>
      <c r="B333" s="2">
        <v>176.75</v>
      </c>
      <c r="C333" s="2">
        <v>182.24</v>
      </c>
      <c r="D333" s="2">
        <v>176.09</v>
      </c>
      <c r="E333" s="2">
        <v>179.8</v>
      </c>
      <c r="F333" s="2">
        <v>177.38</v>
      </c>
      <c r="G333" s="3">
        <v>11430500</v>
      </c>
      <c r="H333" s="76">
        <f t="shared" si="5"/>
        <v>3.1905108874430557E-2</v>
      </c>
    </row>
    <row r="334" spans="1:8" ht="18" x14ac:dyDescent="0.2">
      <c r="A334" s="1">
        <v>45702</v>
      </c>
      <c r="B334" s="2">
        <v>174.25</v>
      </c>
      <c r="C334" s="2">
        <v>175.03</v>
      </c>
      <c r="D334" s="2">
        <v>172.81</v>
      </c>
      <c r="E334" s="2">
        <v>174.16</v>
      </c>
      <c r="F334" s="2">
        <v>171.81</v>
      </c>
      <c r="G334" s="3">
        <v>7260900</v>
      </c>
      <c r="H334" s="76">
        <f t="shared" si="5"/>
        <v>1.6893371914383397E-3</v>
      </c>
    </row>
    <row r="335" spans="1:8" ht="18" x14ac:dyDescent="0.2">
      <c r="A335" s="1">
        <v>45701</v>
      </c>
      <c r="B335" s="2">
        <v>173</v>
      </c>
      <c r="C335" s="2">
        <v>174.38</v>
      </c>
      <c r="D335" s="2">
        <v>172.1</v>
      </c>
      <c r="E335" s="2">
        <v>173.86</v>
      </c>
      <c r="F335" s="2">
        <v>171.52</v>
      </c>
      <c r="G335" s="3">
        <v>6421700</v>
      </c>
      <c r="H335" s="76">
        <f t="shared" si="5"/>
        <v>9.4898492045509489E-3</v>
      </c>
    </row>
    <row r="336" spans="1:8" ht="18" x14ac:dyDescent="0.2">
      <c r="A336" s="1">
        <v>45700</v>
      </c>
      <c r="B336" s="2">
        <v>174.89</v>
      </c>
      <c r="C336" s="2">
        <v>174.89</v>
      </c>
      <c r="D336" s="2">
        <v>170.71</v>
      </c>
      <c r="E336" s="2">
        <v>172.22</v>
      </c>
      <c r="F336" s="2">
        <v>169.9</v>
      </c>
      <c r="G336" s="3">
        <v>7454800</v>
      </c>
      <c r="H336" s="76">
        <f t="shared" si="5"/>
        <v>-2.8432434543548796E-2</v>
      </c>
    </row>
    <row r="337" spans="1:8" ht="18" x14ac:dyDescent="0.2">
      <c r="A337" s="1">
        <v>45699</v>
      </c>
      <c r="B337" s="2">
        <v>177.62</v>
      </c>
      <c r="C337" s="2">
        <v>179.12</v>
      </c>
      <c r="D337" s="2">
        <v>176.45</v>
      </c>
      <c r="E337" s="2">
        <v>177.19</v>
      </c>
      <c r="F337" s="2">
        <v>174.8</v>
      </c>
      <c r="G337" s="3">
        <v>6528800</v>
      </c>
      <c r="H337" s="76">
        <f t="shared" si="5"/>
        <v>-9.7350687707523538E-3</v>
      </c>
    </row>
    <row r="338" spans="1:8" ht="18" x14ac:dyDescent="0.2">
      <c r="A338" s="1">
        <v>45698</v>
      </c>
      <c r="B338" s="2">
        <v>176</v>
      </c>
      <c r="C338" s="2">
        <v>179.99</v>
      </c>
      <c r="D338" s="2">
        <v>174.92</v>
      </c>
      <c r="E338" s="2">
        <v>178.92</v>
      </c>
      <c r="F338" s="2">
        <v>176.51</v>
      </c>
      <c r="G338" s="3">
        <v>7625900</v>
      </c>
      <c r="H338" s="76">
        <f t="shared" si="5"/>
        <v>2.5243724710298086E-2</v>
      </c>
    </row>
    <row r="339" spans="1:8" ht="18" x14ac:dyDescent="0.2">
      <c r="A339" s="1">
        <v>45695</v>
      </c>
      <c r="B339" s="2">
        <v>175</v>
      </c>
      <c r="C339" s="2">
        <v>177.39</v>
      </c>
      <c r="D339" s="2">
        <v>173.18</v>
      </c>
      <c r="E339" s="2">
        <v>174.46</v>
      </c>
      <c r="F339" s="2">
        <v>172.11</v>
      </c>
      <c r="G339" s="3">
        <v>9991300</v>
      </c>
      <c r="H339" s="76">
        <f t="shared" si="5"/>
        <v>1.2158915212495045E-2</v>
      </c>
    </row>
    <row r="340" spans="1:8" ht="18" x14ac:dyDescent="0.2">
      <c r="A340" s="1">
        <v>45694</v>
      </c>
      <c r="B340" s="2">
        <v>173</v>
      </c>
      <c r="C340" s="2">
        <v>175.65</v>
      </c>
      <c r="D340" s="2">
        <v>171.57</v>
      </c>
      <c r="E340" s="2">
        <v>172.35</v>
      </c>
      <c r="F340" s="2">
        <v>170.03</v>
      </c>
      <c r="G340" s="3">
        <v>7036900</v>
      </c>
      <c r="H340" s="76">
        <f t="shared" si="5"/>
        <v>4.0073128056136512E-3</v>
      </c>
    </row>
    <row r="341" spans="1:8" ht="18" x14ac:dyDescent="0.2">
      <c r="A341" s="1">
        <v>45693</v>
      </c>
      <c r="B341" s="2">
        <v>168.99</v>
      </c>
      <c r="C341" s="2">
        <v>171.89</v>
      </c>
      <c r="D341" s="2">
        <v>168.52</v>
      </c>
      <c r="E341" s="2">
        <v>171.66</v>
      </c>
      <c r="F341" s="2">
        <v>169.35</v>
      </c>
      <c r="G341" s="3">
        <v>7866700</v>
      </c>
      <c r="H341" s="76">
        <f t="shared" si="5"/>
        <v>2.2211194299717837E-2</v>
      </c>
    </row>
    <row r="342" spans="1:8" ht="18" x14ac:dyDescent="0.2">
      <c r="A342" s="1">
        <v>45692</v>
      </c>
      <c r="B342" s="2">
        <v>170.4</v>
      </c>
      <c r="C342" s="2">
        <v>170.4</v>
      </c>
      <c r="D342" s="2">
        <v>166.35</v>
      </c>
      <c r="E342" s="2">
        <v>167.89</v>
      </c>
      <c r="F342" s="2">
        <v>165.63</v>
      </c>
      <c r="G342" s="3">
        <v>6777000</v>
      </c>
      <c r="H342" s="76">
        <f t="shared" si="5"/>
        <v>-4.2173818383807113E-3</v>
      </c>
    </row>
    <row r="343" spans="1:8" ht="18" x14ac:dyDescent="0.2">
      <c r="A343" s="1">
        <v>45691</v>
      </c>
      <c r="B343" s="2">
        <v>163.19999999999999</v>
      </c>
      <c r="C343" s="2">
        <v>169.9</v>
      </c>
      <c r="D343" s="2">
        <v>163.19999999999999</v>
      </c>
      <c r="E343" s="2">
        <v>168.6</v>
      </c>
      <c r="F343" s="2">
        <v>166.33</v>
      </c>
      <c r="G343" s="3">
        <v>8250600</v>
      </c>
      <c r="H343" s="76">
        <f t="shared" si="5"/>
        <v>-8.6202269798654717E-3</v>
      </c>
    </row>
    <row r="344" spans="1:8" ht="18" x14ac:dyDescent="0.2">
      <c r="A344" s="1">
        <v>45688</v>
      </c>
      <c r="B344" s="2">
        <v>170.41</v>
      </c>
      <c r="C344" s="2">
        <v>173</v>
      </c>
      <c r="D344" s="2">
        <v>169.13</v>
      </c>
      <c r="E344" s="2">
        <v>170.06</v>
      </c>
      <c r="F344" s="2">
        <v>167.77</v>
      </c>
      <c r="G344" s="3">
        <v>8704600</v>
      </c>
      <c r="H344" s="76">
        <f t="shared" si="5"/>
        <v>-1.8460627544359021E-3</v>
      </c>
    </row>
    <row r="345" spans="1:8" ht="18" x14ac:dyDescent="0.2">
      <c r="A345" s="1">
        <v>45687</v>
      </c>
      <c r="B345" s="2">
        <v>164.78</v>
      </c>
      <c r="C345" s="2">
        <v>171.49</v>
      </c>
      <c r="D345" s="2">
        <v>164.1</v>
      </c>
      <c r="E345" s="2">
        <v>170.38</v>
      </c>
      <c r="F345" s="2">
        <v>168.08</v>
      </c>
      <c r="G345" s="3">
        <v>14981700</v>
      </c>
      <c r="H345" s="76">
        <f t="shared" si="5"/>
        <v>5.0266741636501695E-2</v>
      </c>
    </row>
    <row r="346" spans="1:8" ht="18" x14ac:dyDescent="0.2">
      <c r="A346" s="1">
        <v>45686</v>
      </c>
      <c r="B346" s="2">
        <v>164.03</v>
      </c>
      <c r="C346" s="2">
        <v>164.03</v>
      </c>
      <c r="D346" s="2">
        <v>160.01</v>
      </c>
      <c r="E346" s="2">
        <v>162.02000000000001</v>
      </c>
      <c r="F346" s="2">
        <v>159.84</v>
      </c>
      <c r="G346" s="3">
        <v>9866600</v>
      </c>
      <c r="H346" s="76">
        <f t="shared" si="5"/>
        <v>-1.2125883117001909E-2</v>
      </c>
    </row>
    <row r="347" spans="1:8" ht="18" x14ac:dyDescent="0.2">
      <c r="A347" s="1">
        <v>45685</v>
      </c>
      <c r="B347" s="2">
        <v>162.99</v>
      </c>
      <c r="C347" s="2">
        <v>165.83</v>
      </c>
      <c r="D347" s="2">
        <v>156.75</v>
      </c>
      <c r="E347" s="2">
        <v>164</v>
      </c>
      <c r="F347" s="2">
        <v>161.79</v>
      </c>
      <c r="G347" s="3">
        <v>20319300</v>
      </c>
      <c r="H347" s="76">
        <f t="shared" si="5"/>
        <v>3.5482114288157653E-2</v>
      </c>
    </row>
    <row r="348" spans="1:8" ht="18" x14ac:dyDescent="0.2">
      <c r="A348" s="1">
        <v>45684</v>
      </c>
      <c r="B348" s="2">
        <v>168.9</v>
      </c>
      <c r="C348" s="2">
        <v>172.52</v>
      </c>
      <c r="D348" s="2">
        <v>152.66</v>
      </c>
      <c r="E348" s="2">
        <v>158.28</v>
      </c>
      <c r="F348" s="2">
        <v>156.15</v>
      </c>
      <c r="G348" s="3">
        <v>42201600</v>
      </c>
      <c r="H348" s="76">
        <f t="shared" si="5"/>
        <v>-0.14839792177573755</v>
      </c>
    </row>
    <row r="349" spans="1:8" ht="18" x14ac:dyDescent="0.2">
      <c r="A349" s="1">
        <v>45681</v>
      </c>
      <c r="B349" s="2">
        <v>188.64</v>
      </c>
      <c r="C349" s="2">
        <v>189.1</v>
      </c>
      <c r="D349" s="2">
        <v>181.87</v>
      </c>
      <c r="E349" s="2">
        <v>183.6</v>
      </c>
      <c r="F349" s="2">
        <v>181.13</v>
      </c>
      <c r="G349" s="3">
        <v>12147200</v>
      </c>
      <c r="H349" s="76">
        <f t="shared" si="5"/>
        <v>-1.5503337166897901E-2</v>
      </c>
    </row>
    <row r="350" spans="1:8" ht="18" x14ac:dyDescent="0.2">
      <c r="A350" s="1">
        <v>45680</v>
      </c>
      <c r="B350" s="2">
        <v>181.64</v>
      </c>
      <c r="C350" s="2">
        <v>186.57</v>
      </c>
      <c r="D350" s="2">
        <v>181.5</v>
      </c>
      <c r="E350" s="2">
        <v>186.47</v>
      </c>
      <c r="F350" s="2">
        <v>183.96</v>
      </c>
      <c r="G350" s="3">
        <v>17314600</v>
      </c>
      <c r="H350" s="76">
        <f t="shared" si="5"/>
        <v>1.2141248404522057E-2</v>
      </c>
    </row>
    <row r="351" spans="1:8" ht="18" x14ac:dyDescent="0.2">
      <c r="A351" s="1">
        <v>45679</v>
      </c>
      <c r="B351" s="2">
        <v>191.51</v>
      </c>
      <c r="C351" s="2">
        <v>191.99</v>
      </c>
      <c r="D351" s="2">
        <v>180.57</v>
      </c>
      <c r="E351" s="2">
        <v>184.22</v>
      </c>
      <c r="F351" s="2">
        <v>181.74</v>
      </c>
      <c r="G351" s="3">
        <v>48028500</v>
      </c>
      <c r="H351" s="76">
        <f t="shared" si="5"/>
        <v>6.5367888113921357E-2</v>
      </c>
    </row>
    <row r="352" spans="1:8" ht="18" x14ac:dyDescent="0.2">
      <c r="A352" s="1">
        <v>45678</v>
      </c>
      <c r="B352" s="2">
        <v>163.87</v>
      </c>
      <c r="C352" s="2">
        <v>173.37</v>
      </c>
      <c r="D352" s="2">
        <v>162.75</v>
      </c>
      <c r="E352" s="2">
        <v>172.57</v>
      </c>
      <c r="F352" s="2">
        <v>170.24</v>
      </c>
      <c r="G352" s="3">
        <v>30232000</v>
      </c>
      <c r="H352" s="76">
        <f t="shared" si="5"/>
        <v>6.9185894948293553E-2</v>
      </c>
    </row>
    <row r="353" spans="1:8" ht="18" x14ac:dyDescent="0.2">
      <c r="A353" s="1">
        <v>45674</v>
      </c>
      <c r="B353" s="2">
        <v>161.77000000000001</v>
      </c>
      <c r="C353" s="2">
        <v>163.16</v>
      </c>
      <c r="D353" s="2">
        <v>160.54</v>
      </c>
      <c r="E353" s="2">
        <v>161.03</v>
      </c>
      <c r="F353" s="2">
        <v>158.86000000000001</v>
      </c>
      <c r="G353" s="3">
        <v>11618300</v>
      </c>
      <c r="H353" s="76">
        <f t="shared" si="5"/>
        <v>9.2965096414765365E-3</v>
      </c>
    </row>
    <row r="354" spans="1:8" ht="18" x14ac:dyDescent="0.2">
      <c r="A354" s="1">
        <v>45673</v>
      </c>
      <c r="B354" s="2">
        <v>160.15</v>
      </c>
      <c r="C354" s="2">
        <v>161.5</v>
      </c>
      <c r="D354" s="2">
        <v>158.41</v>
      </c>
      <c r="E354" s="2">
        <v>159.54</v>
      </c>
      <c r="F354" s="2">
        <v>157.38999999999999</v>
      </c>
      <c r="G354" s="3">
        <v>9210600</v>
      </c>
      <c r="H354" s="76">
        <f t="shared" si="5"/>
        <v>7.7176133289804383E-3</v>
      </c>
    </row>
    <row r="355" spans="1:8" ht="18" x14ac:dyDescent="0.2">
      <c r="A355" s="1">
        <v>45672</v>
      </c>
      <c r="B355" s="2">
        <v>158.66999999999999</v>
      </c>
      <c r="C355" s="2">
        <v>159.15</v>
      </c>
      <c r="D355" s="2">
        <v>157.26</v>
      </c>
      <c r="E355" s="2">
        <v>158.31</v>
      </c>
      <c r="F355" s="2">
        <v>156.18</v>
      </c>
      <c r="G355" s="3">
        <v>10701200</v>
      </c>
      <c r="H355" s="76">
        <f t="shared" si="5"/>
        <v>1.2758727105300066E-2</v>
      </c>
    </row>
    <row r="356" spans="1:8" ht="18" x14ac:dyDescent="0.2">
      <c r="A356" s="1">
        <v>45671</v>
      </c>
      <c r="B356" s="2">
        <v>156.41999999999999</v>
      </c>
      <c r="C356" s="2">
        <v>157.25</v>
      </c>
      <c r="D356" s="2">
        <v>154.35</v>
      </c>
      <c r="E356" s="2">
        <v>156.31</v>
      </c>
      <c r="F356" s="2">
        <v>154.19999999999999</v>
      </c>
      <c r="G356" s="3">
        <v>7410200</v>
      </c>
      <c r="H356" s="76">
        <f t="shared" si="5"/>
        <v>1.5357269637471263E-2</v>
      </c>
    </row>
    <row r="357" spans="1:8" ht="18" x14ac:dyDescent="0.2">
      <c r="A357" s="1">
        <v>45670</v>
      </c>
      <c r="B357" s="2">
        <v>153.74</v>
      </c>
      <c r="C357" s="2">
        <v>154.15</v>
      </c>
      <c r="D357" s="2">
        <v>152.41999999999999</v>
      </c>
      <c r="E357" s="2">
        <v>153.91999999999999</v>
      </c>
      <c r="F357" s="2">
        <v>151.85</v>
      </c>
      <c r="G357" s="3">
        <v>8828500</v>
      </c>
      <c r="H357" s="76" t="e">
        <f t="shared" si="5"/>
        <v>#DIV/0!</v>
      </c>
    </row>
    <row r="358" spans="1:8" ht="18" x14ac:dyDescent="0.2">
      <c r="A358" s="1">
        <v>45667</v>
      </c>
      <c r="B358" s="55" t="s">
        <v>73</v>
      </c>
      <c r="H358" s="76" t="e">
        <f t="shared" si="5"/>
        <v>#NUM!</v>
      </c>
    </row>
    <row r="359" spans="1:8" ht="18" x14ac:dyDescent="0.2">
      <c r="A359" s="1">
        <v>45667</v>
      </c>
      <c r="B359" s="2">
        <v>159.19999999999999</v>
      </c>
      <c r="C359" s="2">
        <v>159.19999999999999</v>
      </c>
      <c r="D359" s="2">
        <v>153.91999999999999</v>
      </c>
      <c r="E359" s="2">
        <v>154.5</v>
      </c>
      <c r="F359" s="2">
        <v>152.41999999999999</v>
      </c>
      <c r="G359" s="3">
        <v>13593900</v>
      </c>
      <c r="H359" s="76">
        <f t="shared" si="5"/>
        <v>-5.1965552297551655E-2</v>
      </c>
    </row>
    <row r="360" spans="1:8" ht="18" x14ac:dyDescent="0.2">
      <c r="A360" s="1">
        <v>45665</v>
      </c>
      <c r="B360" s="2">
        <v>162.18</v>
      </c>
      <c r="C360" s="2">
        <v>163.98</v>
      </c>
      <c r="D360" s="2">
        <v>161.43</v>
      </c>
      <c r="E360" s="2">
        <v>163.13999999999999</v>
      </c>
      <c r="F360" s="2">
        <v>160.55000000000001</v>
      </c>
      <c r="G360" s="3">
        <v>7596200</v>
      </c>
      <c r="H360" s="76">
        <f t="shared" si="5"/>
        <v>6.8750270794564368E-3</v>
      </c>
    </row>
    <row r="361" spans="1:8" ht="18" x14ac:dyDescent="0.2">
      <c r="A361" s="1">
        <v>45664</v>
      </c>
      <c r="B361" s="2">
        <v>165.58</v>
      </c>
      <c r="C361" s="2">
        <v>166.16</v>
      </c>
      <c r="D361" s="2">
        <v>161.32</v>
      </c>
      <c r="E361" s="2">
        <v>162.03</v>
      </c>
      <c r="F361" s="2">
        <v>159.44999999999999</v>
      </c>
      <c r="G361" s="3">
        <v>7712200</v>
      </c>
      <c r="H361" s="76">
        <f t="shared" si="5"/>
        <v>-2.2387837778698232E-2</v>
      </c>
    </row>
    <row r="362" spans="1:8" ht="18" x14ac:dyDescent="0.2">
      <c r="A362" s="1">
        <v>45663</v>
      </c>
      <c r="B362" s="2">
        <v>167.31</v>
      </c>
      <c r="C362" s="2">
        <v>168.05</v>
      </c>
      <c r="D362" s="2">
        <v>165.19</v>
      </c>
      <c r="E362" s="2">
        <v>165.69</v>
      </c>
      <c r="F362" s="2">
        <v>163.06</v>
      </c>
      <c r="G362" s="3">
        <v>6845400</v>
      </c>
      <c r="H362" s="76">
        <f t="shared" si="5"/>
        <v>-3.7950709685516094E-3</v>
      </c>
    </row>
    <row r="363" spans="1:8" ht="18" x14ac:dyDescent="0.2">
      <c r="A363" s="1">
        <v>45660</v>
      </c>
      <c r="B363" s="2">
        <v>166.7</v>
      </c>
      <c r="C363" s="2">
        <v>167.2</v>
      </c>
      <c r="D363" s="2">
        <v>165.27</v>
      </c>
      <c r="E363" s="2">
        <v>166.32</v>
      </c>
      <c r="F363" s="2">
        <v>163.68</v>
      </c>
      <c r="G363" s="3">
        <v>5876000</v>
      </c>
      <c r="H363" s="76">
        <f t="shared" si="5"/>
        <v>1.7733211605844375E-3</v>
      </c>
    </row>
    <row r="364" spans="1:8" ht="18" x14ac:dyDescent="0.2">
      <c r="A364" s="1">
        <v>45659</v>
      </c>
      <c r="B364" s="2">
        <v>168.52</v>
      </c>
      <c r="C364" s="2">
        <v>168.69</v>
      </c>
      <c r="D364" s="2">
        <v>164.9</v>
      </c>
      <c r="E364" s="2">
        <v>166.03</v>
      </c>
      <c r="F364" s="2">
        <v>163.38999999999999</v>
      </c>
      <c r="G364" s="3">
        <v>5360800</v>
      </c>
      <c r="H364" s="76">
        <f t="shared" si="5"/>
        <v>-3.6654693126222629E-3</v>
      </c>
    </row>
    <row r="365" spans="1:8" ht="18" x14ac:dyDescent="0.2">
      <c r="A365" s="1">
        <v>45657</v>
      </c>
      <c r="B365" s="2">
        <v>167.2</v>
      </c>
      <c r="C365" s="2">
        <v>167.3</v>
      </c>
      <c r="D365" s="2">
        <v>165.84</v>
      </c>
      <c r="E365" s="2">
        <v>166.64</v>
      </c>
      <c r="F365" s="2">
        <v>163.99</v>
      </c>
      <c r="G365" s="3">
        <v>4307500</v>
      </c>
      <c r="H365" s="76">
        <f t="shared" si="5"/>
        <v>-1.6450879566918279E-3</v>
      </c>
    </row>
    <row r="366" spans="1:8" ht="18" x14ac:dyDescent="0.2">
      <c r="A366" s="1">
        <v>45656</v>
      </c>
      <c r="B366" s="2">
        <v>166.51</v>
      </c>
      <c r="C366" s="2">
        <v>167.91</v>
      </c>
      <c r="D366" s="2">
        <v>164.55</v>
      </c>
      <c r="E366" s="2">
        <v>166.91</v>
      </c>
      <c r="F366" s="2">
        <v>164.26</v>
      </c>
      <c r="G366" s="3">
        <v>5254800</v>
      </c>
      <c r="H366" s="76">
        <f t="shared" si="5"/>
        <v>-1.2162434740241932E-2</v>
      </c>
    </row>
    <row r="367" spans="1:8" ht="18" x14ac:dyDescent="0.2">
      <c r="A367" s="1">
        <v>45653</v>
      </c>
      <c r="B367" s="2">
        <v>170.38</v>
      </c>
      <c r="C367" s="2">
        <v>171.15</v>
      </c>
      <c r="D367" s="2">
        <v>167.2</v>
      </c>
      <c r="E367" s="2">
        <v>168.96</v>
      </c>
      <c r="F367" s="2">
        <v>166.27</v>
      </c>
      <c r="G367" s="3">
        <v>4344300</v>
      </c>
      <c r="H367" s="76">
        <f t="shared" si="5"/>
        <v>-1.5989840108010762E-2</v>
      </c>
    </row>
    <row r="368" spans="1:8" ht="18" x14ac:dyDescent="0.2">
      <c r="A368" s="1">
        <v>45652</v>
      </c>
      <c r="B368" s="2">
        <v>170.5</v>
      </c>
      <c r="C368" s="2">
        <v>172.55</v>
      </c>
      <c r="D368" s="2">
        <v>170.5</v>
      </c>
      <c r="E368" s="2">
        <v>171.68</v>
      </c>
      <c r="F368" s="2">
        <v>168.95</v>
      </c>
      <c r="G368" s="3">
        <v>4100100</v>
      </c>
      <c r="H368" s="76">
        <f t="shared" si="5"/>
        <v>1.5401021880788871E-3</v>
      </c>
    </row>
    <row r="369" spans="1:8" ht="18" x14ac:dyDescent="0.2">
      <c r="A369" s="1">
        <v>45650</v>
      </c>
      <c r="B369" s="2">
        <v>169.7</v>
      </c>
      <c r="C369" s="2">
        <v>171.77</v>
      </c>
      <c r="D369" s="2">
        <v>169.03</v>
      </c>
      <c r="E369" s="2">
        <v>171.41</v>
      </c>
      <c r="F369" s="2">
        <v>168.69</v>
      </c>
      <c r="G369" s="3">
        <v>2451500</v>
      </c>
      <c r="H369" s="76">
        <f t="shared" si="5"/>
        <v>1.3367746951186225E-2</v>
      </c>
    </row>
    <row r="370" spans="1:8" ht="18" x14ac:dyDescent="0.2">
      <c r="A370" s="1">
        <v>45649</v>
      </c>
      <c r="B370" s="2">
        <v>169.59</v>
      </c>
      <c r="C370" s="2">
        <v>169.62</v>
      </c>
      <c r="D370" s="2">
        <v>167.17</v>
      </c>
      <c r="E370" s="2">
        <v>169.14</v>
      </c>
      <c r="F370" s="2">
        <v>166.45</v>
      </c>
      <c r="G370" s="3">
        <v>6518200</v>
      </c>
      <c r="H370" s="76">
        <f t="shared" si="5"/>
        <v>-3.0592987479114322E-3</v>
      </c>
    </row>
    <row r="371" spans="1:8" ht="18" x14ac:dyDescent="0.2">
      <c r="A371" s="1">
        <v>45646</v>
      </c>
      <c r="B371" s="2">
        <v>167.73</v>
      </c>
      <c r="C371" s="2">
        <v>171.26</v>
      </c>
      <c r="D371" s="2">
        <v>165.63</v>
      </c>
      <c r="E371" s="2">
        <v>169.66</v>
      </c>
      <c r="F371" s="2">
        <v>166.96</v>
      </c>
      <c r="G371" s="3">
        <v>13810500</v>
      </c>
      <c r="H371" s="76">
        <f t="shared" si="5"/>
        <v>5.1040432659598227E-3</v>
      </c>
    </row>
    <row r="372" spans="1:8" ht="18" x14ac:dyDescent="0.2">
      <c r="A372" s="1">
        <v>45645</v>
      </c>
      <c r="B372" s="2">
        <v>167.55</v>
      </c>
      <c r="C372" s="2">
        <v>171</v>
      </c>
      <c r="D372" s="2">
        <v>167.4</v>
      </c>
      <c r="E372" s="2">
        <v>168.79</v>
      </c>
      <c r="F372" s="2">
        <v>166.11</v>
      </c>
      <c r="G372" s="3">
        <v>8386400</v>
      </c>
      <c r="H372" s="76">
        <f t="shared" si="5"/>
        <v>2.0250623604090228E-2</v>
      </c>
    </row>
    <row r="373" spans="1:8" ht="18" x14ac:dyDescent="0.2">
      <c r="A373" s="1">
        <v>45644</v>
      </c>
      <c r="B373" s="2">
        <v>169.41</v>
      </c>
      <c r="C373" s="2">
        <v>171.23</v>
      </c>
      <c r="D373" s="2">
        <v>165.36</v>
      </c>
      <c r="E373" s="2">
        <v>165.41</v>
      </c>
      <c r="F373" s="2">
        <v>162.78</v>
      </c>
      <c r="G373" s="3">
        <v>8817900</v>
      </c>
      <c r="H373" s="76">
        <f t="shared" si="5"/>
        <v>-2.565409496463069E-2</v>
      </c>
    </row>
    <row r="374" spans="1:8" ht="18" x14ac:dyDescent="0.2">
      <c r="A374" s="1">
        <v>45643</v>
      </c>
      <c r="B374" s="2">
        <v>170.75</v>
      </c>
      <c r="C374" s="2">
        <v>172.99</v>
      </c>
      <c r="D374" s="2">
        <v>169.27</v>
      </c>
      <c r="E374" s="2">
        <v>169.71</v>
      </c>
      <c r="F374" s="2">
        <v>167.01</v>
      </c>
      <c r="G374" s="3">
        <v>8940200</v>
      </c>
      <c r="H374" s="76">
        <f t="shared" si="5"/>
        <v>-8.941404348925E-3</v>
      </c>
    </row>
    <row r="375" spans="1:8" ht="18" x14ac:dyDescent="0.2">
      <c r="A375" s="1">
        <v>45642</v>
      </c>
      <c r="B375" s="2">
        <v>173.84</v>
      </c>
      <c r="C375" s="2">
        <v>174.27</v>
      </c>
      <c r="D375" s="2">
        <v>170.93</v>
      </c>
      <c r="E375" s="2">
        <v>171.23</v>
      </c>
      <c r="F375" s="2">
        <v>168.51</v>
      </c>
      <c r="G375" s="3">
        <v>9572000</v>
      </c>
      <c r="H375" s="76">
        <f t="shared" si="5"/>
        <v>-1.250237432672254E-2</v>
      </c>
    </row>
    <row r="376" spans="1:8" ht="18" x14ac:dyDescent="0.2">
      <c r="A376" s="1">
        <v>45639</v>
      </c>
      <c r="B376" s="2">
        <v>175</v>
      </c>
      <c r="C376" s="2">
        <v>176.14</v>
      </c>
      <c r="D376" s="2">
        <v>171.64</v>
      </c>
      <c r="E376" s="2">
        <v>173.39</v>
      </c>
      <c r="F376" s="2">
        <v>170.63</v>
      </c>
      <c r="G376" s="3">
        <v>8351100</v>
      </c>
      <c r="H376" s="76">
        <f t="shared" si="5"/>
        <v>-1.1073664854598958E-2</v>
      </c>
    </row>
    <row r="377" spans="1:8" ht="18" x14ac:dyDescent="0.2">
      <c r="A377" s="1">
        <v>45638</v>
      </c>
      <c r="B377" s="2">
        <v>178</v>
      </c>
      <c r="C377" s="2">
        <v>178.17</v>
      </c>
      <c r="D377" s="2">
        <v>174.81</v>
      </c>
      <c r="E377" s="2">
        <v>175.32</v>
      </c>
      <c r="F377" s="2">
        <v>172.53</v>
      </c>
      <c r="G377" s="3">
        <v>8154200</v>
      </c>
      <c r="H377" s="76">
        <f t="shared" si="5"/>
        <v>-1.843449567392463E-2</v>
      </c>
    </row>
    <row r="378" spans="1:8" ht="18" x14ac:dyDescent="0.2">
      <c r="A378" s="1">
        <v>45637</v>
      </c>
      <c r="B378" s="2">
        <v>178</v>
      </c>
      <c r="C378" s="2">
        <v>181.38</v>
      </c>
      <c r="D378" s="2">
        <v>174.83</v>
      </c>
      <c r="E378" s="2">
        <v>178.58</v>
      </c>
      <c r="F378" s="2">
        <v>175.74</v>
      </c>
      <c r="G378" s="3">
        <v>13188700</v>
      </c>
      <c r="H378" s="76">
        <f t="shared" si="5"/>
        <v>4.7340741487255037E-3</v>
      </c>
    </row>
    <row r="379" spans="1:8" ht="18" x14ac:dyDescent="0.2">
      <c r="A379" s="1">
        <v>45636</v>
      </c>
      <c r="B379" s="2">
        <v>173.46</v>
      </c>
      <c r="C379" s="2">
        <v>177.8</v>
      </c>
      <c r="D379" s="2">
        <v>171.06</v>
      </c>
      <c r="E379" s="2">
        <v>177.74</v>
      </c>
      <c r="F379" s="2">
        <v>174.91</v>
      </c>
      <c r="G379" s="3">
        <v>26502000</v>
      </c>
      <c r="H379" s="76">
        <f t="shared" si="5"/>
        <v>-6.9080531776705714E-2</v>
      </c>
    </row>
    <row r="380" spans="1:8" ht="18" x14ac:dyDescent="0.2">
      <c r="A380" s="1">
        <v>45635</v>
      </c>
      <c r="B380" s="2">
        <v>196.3</v>
      </c>
      <c r="C380" s="2">
        <v>198.31</v>
      </c>
      <c r="D380" s="2">
        <v>188.93</v>
      </c>
      <c r="E380" s="2">
        <v>190.45</v>
      </c>
      <c r="F380" s="2">
        <v>187.42</v>
      </c>
      <c r="G380" s="3">
        <v>20158000</v>
      </c>
      <c r="H380" s="76">
        <f t="shared" si="5"/>
        <v>-6.4883490933832421E-3</v>
      </c>
    </row>
    <row r="381" spans="1:8" ht="18" x14ac:dyDescent="0.2">
      <c r="A381" s="1">
        <v>45632</v>
      </c>
      <c r="B381" s="2">
        <v>187</v>
      </c>
      <c r="C381" s="2">
        <v>192.63</v>
      </c>
      <c r="D381" s="2">
        <v>186.38</v>
      </c>
      <c r="E381" s="2">
        <v>191.69</v>
      </c>
      <c r="F381" s="2">
        <v>188.64</v>
      </c>
      <c r="G381" s="3">
        <v>10503400</v>
      </c>
      <c r="H381" s="76">
        <f t="shared" si="5"/>
        <v>2.8825398643820697E-2</v>
      </c>
    </row>
    <row r="382" spans="1:8" ht="18" x14ac:dyDescent="0.2">
      <c r="A382" s="1">
        <v>45631</v>
      </c>
      <c r="B382" s="2">
        <v>189.02</v>
      </c>
      <c r="C382" s="2">
        <v>189.02</v>
      </c>
      <c r="D382" s="2">
        <v>185.85</v>
      </c>
      <c r="E382" s="2">
        <v>186.24</v>
      </c>
      <c r="F382" s="2">
        <v>183.28</v>
      </c>
      <c r="G382" s="3">
        <v>6398100</v>
      </c>
      <c r="H382" s="76">
        <f t="shared" si="5"/>
        <v>-1.0421284066838878E-2</v>
      </c>
    </row>
    <row r="383" spans="1:8" ht="18" x14ac:dyDescent="0.2">
      <c r="A383" s="1">
        <v>45630</v>
      </c>
      <c r="B383" s="2">
        <v>188</v>
      </c>
      <c r="C383" s="2">
        <v>189.79</v>
      </c>
      <c r="D383" s="2">
        <v>185.9</v>
      </c>
      <c r="E383" s="2">
        <v>188.19</v>
      </c>
      <c r="F383" s="2">
        <v>185.2</v>
      </c>
      <c r="G383" s="3">
        <v>8906300</v>
      </c>
      <c r="H383" s="76">
        <f t="shared" si="5"/>
        <v>2.8590588606276595E-2</v>
      </c>
    </row>
    <row r="384" spans="1:8" ht="18" x14ac:dyDescent="0.2">
      <c r="A384" s="1">
        <v>45629</v>
      </c>
      <c r="B384" s="2">
        <v>181.18</v>
      </c>
      <c r="C384" s="2">
        <v>183.04</v>
      </c>
      <c r="D384" s="2">
        <v>179.11</v>
      </c>
      <c r="E384" s="2">
        <v>182.89</v>
      </c>
      <c r="F384" s="2">
        <v>179.98</v>
      </c>
      <c r="G384" s="3">
        <v>8917100</v>
      </c>
      <c r="H384" s="76">
        <f t="shared" si="5"/>
        <v>8.0890792809319989E-3</v>
      </c>
    </row>
    <row r="385" spans="1:8" ht="18" x14ac:dyDescent="0.2">
      <c r="A385" s="1">
        <v>45628</v>
      </c>
      <c r="B385" s="2">
        <v>185.29</v>
      </c>
      <c r="C385" s="2">
        <v>185.29</v>
      </c>
      <c r="D385" s="2">
        <v>181</v>
      </c>
      <c r="E385" s="2">
        <v>181.41</v>
      </c>
      <c r="F385" s="2">
        <v>178.53</v>
      </c>
      <c r="G385" s="3">
        <v>8859700</v>
      </c>
      <c r="H385" s="76">
        <f t="shared" si="5"/>
        <v>-1.8700431199206214E-2</v>
      </c>
    </row>
    <row r="386" spans="1:8" ht="18" x14ac:dyDescent="0.2">
      <c r="A386" s="1">
        <v>45625</v>
      </c>
      <c r="B386" s="2">
        <v>184.01</v>
      </c>
      <c r="C386" s="2">
        <v>185.93</v>
      </c>
      <c r="D386" s="2">
        <v>184</v>
      </c>
      <c r="E386" s="2">
        <v>184.84</v>
      </c>
      <c r="F386" s="2">
        <v>181.9</v>
      </c>
      <c r="G386" s="3">
        <v>4628000</v>
      </c>
      <c r="H386" s="76">
        <f t="shared" si="5"/>
        <v>1.1611963486556683E-2</v>
      </c>
    </row>
    <row r="387" spans="1:8" ht="18" x14ac:dyDescent="0.2">
      <c r="A387" s="1">
        <v>45623</v>
      </c>
      <c r="B387" s="2">
        <v>188.96</v>
      </c>
      <c r="C387" s="2">
        <v>188.96</v>
      </c>
      <c r="D387" s="2">
        <v>182.22</v>
      </c>
      <c r="E387" s="2">
        <v>182.7</v>
      </c>
      <c r="F387" s="2">
        <v>179.8</v>
      </c>
      <c r="G387" s="3">
        <v>8368800</v>
      </c>
      <c r="H387" s="76">
        <f t="shared" ref="H387:H450" si="6">LN(F387/F388)</f>
        <v>-4.1080025743464518E-2</v>
      </c>
    </row>
    <row r="388" spans="1:8" ht="18" x14ac:dyDescent="0.2">
      <c r="A388" s="1">
        <v>45622</v>
      </c>
      <c r="B388" s="2">
        <v>188.32</v>
      </c>
      <c r="C388" s="2">
        <v>192.4</v>
      </c>
      <c r="D388" s="2">
        <v>188.32</v>
      </c>
      <c r="E388" s="2">
        <v>190.37</v>
      </c>
      <c r="F388" s="2">
        <v>187.34</v>
      </c>
      <c r="G388" s="3">
        <v>6427200</v>
      </c>
      <c r="H388" s="76">
        <f t="shared" si="6"/>
        <v>1.2569322702659607E-2</v>
      </c>
    </row>
    <row r="389" spans="1:8" ht="18" x14ac:dyDescent="0.2">
      <c r="A389" s="1">
        <v>45621</v>
      </c>
      <c r="B389" s="2">
        <v>194.5</v>
      </c>
      <c r="C389" s="2">
        <v>194.75</v>
      </c>
      <c r="D389" s="2">
        <v>187.99</v>
      </c>
      <c r="E389" s="2">
        <v>187.99</v>
      </c>
      <c r="F389" s="2">
        <v>185</v>
      </c>
      <c r="G389" s="3">
        <v>15138500</v>
      </c>
      <c r="H389" s="76">
        <f t="shared" si="6"/>
        <v>-2.2607381337634128E-2</v>
      </c>
    </row>
    <row r="390" spans="1:8" ht="18" x14ac:dyDescent="0.2">
      <c r="A390" s="1">
        <v>45618</v>
      </c>
      <c r="B390" s="2">
        <v>193</v>
      </c>
      <c r="C390" s="2">
        <v>194.2</v>
      </c>
      <c r="D390" s="2">
        <v>191.06</v>
      </c>
      <c r="E390" s="2">
        <v>192.29</v>
      </c>
      <c r="F390" s="2">
        <v>189.23</v>
      </c>
      <c r="G390" s="3">
        <v>6879400</v>
      </c>
      <c r="H390" s="76">
        <f t="shared" si="6"/>
        <v>-7.3956685885478166E-4</v>
      </c>
    </row>
    <row r="391" spans="1:8" ht="18" x14ac:dyDescent="0.2">
      <c r="A391" s="1">
        <v>45617</v>
      </c>
      <c r="B391" s="2">
        <v>191.94</v>
      </c>
      <c r="C391" s="2">
        <v>196.04</v>
      </c>
      <c r="D391" s="2">
        <v>191.64</v>
      </c>
      <c r="E391" s="2">
        <v>192.43</v>
      </c>
      <c r="F391" s="2">
        <v>189.37</v>
      </c>
      <c r="G391" s="3">
        <v>11394300</v>
      </c>
      <c r="H391" s="76">
        <f t="shared" si="6"/>
        <v>8.7512823485968276E-3</v>
      </c>
    </row>
    <row r="392" spans="1:8" ht="18" x14ac:dyDescent="0.2">
      <c r="A392" s="1">
        <v>45616</v>
      </c>
      <c r="B392" s="2">
        <v>190.9</v>
      </c>
      <c r="C392" s="2">
        <v>190.97</v>
      </c>
      <c r="D392" s="2">
        <v>187.82</v>
      </c>
      <c r="E392" s="2">
        <v>190.75</v>
      </c>
      <c r="F392" s="2">
        <v>187.72</v>
      </c>
      <c r="G392" s="3">
        <v>4860200</v>
      </c>
      <c r="H392" s="76">
        <f t="shared" si="6"/>
        <v>9.7425961988186205E-3</v>
      </c>
    </row>
    <row r="393" spans="1:8" ht="18" x14ac:dyDescent="0.2">
      <c r="A393" s="1">
        <v>45615</v>
      </c>
      <c r="B393" s="2">
        <v>184.89</v>
      </c>
      <c r="C393" s="2">
        <v>189.32</v>
      </c>
      <c r="D393" s="2">
        <v>184.32</v>
      </c>
      <c r="E393" s="2">
        <v>188.9</v>
      </c>
      <c r="F393" s="2">
        <v>185.9</v>
      </c>
      <c r="G393" s="3">
        <v>8117000</v>
      </c>
      <c r="H393" s="76">
        <f t="shared" si="6"/>
        <v>1.6925650883342819E-2</v>
      </c>
    </row>
    <row r="394" spans="1:8" ht="18" x14ac:dyDescent="0.2">
      <c r="A394" s="1">
        <v>45614</v>
      </c>
      <c r="B394" s="2">
        <v>184.3</v>
      </c>
      <c r="C394" s="2">
        <v>186.18</v>
      </c>
      <c r="D394" s="2">
        <v>182.88</v>
      </c>
      <c r="E394" s="2">
        <v>185.73</v>
      </c>
      <c r="F394" s="2">
        <v>182.78</v>
      </c>
      <c r="G394" s="3">
        <v>6289400</v>
      </c>
      <c r="H394" s="76">
        <f t="shared" si="6"/>
        <v>1.0781182534835303E-2</v>
      </c>
    </row>
    <row r="395" spans="1:8" ht="18" x14ac:dyDescent="0.2">
      <c r="A395" s="1">
        <v>45611</v>
      </c>
      <c r="B395" s="2">
        <v>184.52</v>
      </c>
      <c r="C395" s="2">
        <v>185.8</v>
      </c>
      <c r="D395" s="2">
        <v>182.33</v>
      </c>
      <c r="E395" s="2">
        <v>183.74</v>
      </c>
      <c r="F395" s="2">
        <v>180.82</v>
      </c>
      <c r="G395" s="3">
        <v>8986300</v>
      </c>
      <c r="H395" s="76">
        <f t="shared" si="6"/>
        <v>-1.7868384417890161E-2</v>
      </c>
    </row>
    <row r="396" spans="1:8" ht="18" x14ac:dyDescent="0.2">
      <c r="A396" s="1">
        <v>45610</v>
      </c>
      <c r="B396" s="2">
        <v>188.66</v>
      </c>
      <c r="C396" s="2">
        <v>189.59</v>
      </c>
      <c r="D396" s="2">
        <v>186.71</v>
      </c>
      <c r="E396" s="2">
        <v>187.05</v>
      </c>
      <c r="F396" s="2">
        <v>184.08</v>
      </c>
      <c r="G396" s="3">
        <v>7804300</v>
      </c>
      <c r="H396" s="76">
        <f t="shared" si="6"/>
        <v>-1.3704018078765387E-2</v>
      </c>
    </row>
    <row r="397" spans="1:8" ht="18" x14ac:dyDescent="0.2">
      <c r="A397" s="1">
        <v>45609</v>
      </c>
      <c r="B397" s="2">
        <v>189</v>
      </c>
      <c r="C397" s="2">
        <v>191.77</v>
      </c>
      <c r="D397" s="2">
        <v>188.79</v>
      </c>
      <c r="E397" s="2">
        <v>189.63</v>
      </c>
      <c r="F397" s="2">
        <v>186.62</v>
      </c>
      <c r="G397" s="3">
        <v>5695400</v>
      </c>
      <c r="H397" s="76">
        <f t="shared" si="6"/>
        <v>2.6796002196837891E-4</v>
      </c>
    </row>
    <row r="398" spans="1:8" ht="18" x14ac:dyDescent="0.2">
      <c r="A398" s="1">
        <v>45608</v>
      </c>
      <c r="B398" s="2">
        <v>188.54</v>
      </c>
      <c r="C398" s="2">
        <v>190.61</v>
      </c>
      <c r="D398" s="2">
        <v>187.2</v>
      </c>
      <c r="E398" s="2">
        <v>189.58</v>
      </c>
      <c r="F398" s="2">
        <v>186.57</v>
      </c>
      <c r="G398" s="3">
        <v>6629900</v>
      </c>
      <c r="H398" s="76">
        <f t="shared" si="6"/>
        <v>2.4148768074598644E-3</v>
      </c>
    </row>
    <row r="399" spans="1:8" ht="18" x14ac:dyDescent="0.2">
      <c r="A399" s="1">
        <v>45607</v>
      </c>
      <c r="B399" s="2">
        <v>191.05</v>
      </c>
      <c r="C399" s="2">
        <v>191.5</v>
      </c>
      <c r="D399" s="2">
        <v>187.84</v>
      </c>
      <c r="E399" s="2">
        <v>189.13</v>
      </c>
      <c r="F399" s="2">
        <v>186.12</v>
      </c>
      <c r="G399" s="3">
        <v>5973600</v>
      </c>
      <c r="H399" s="76">
        <f t="shared" si="6"/>
        <v>-6.4453756662523527E-4</v>
      </c>
    </row>
    <row r="400" spans="1:8" ht="18" x14ac:dyDescent="0.2">
      <c r="A400" s="1">
        <v>45604</v>
      </c>
      <c r="B400" s="2">
        <v>186.26</v>
      </c>
      <c r="C400" s="2">
        <v>190.16</v>
      </c>
      <c r="D400" s="2">
        <v>186.26</v>
      </c>
      <c r="E400" s="2">
        <v>189.25</v>
      </c>
      <c r="F400" s="2">
        <v>186.24</v>
      </c>
      <c r="G400" s="3">
        <v>8520400</v>
      </c>
      <c r="H400" s="76">
        <f t="shared" si="6"/>
        <v>1.5312080580131861E-2</v>
      </c>
    </row>
    <row r="401" spans="1:8" ht="18" x14ac:dyDescent="0.2">
      <c r="A401" s="1">
        <v>45603</v>
      </c>
      <c r="B401" s="2">
        <v>181.08</v>
      </c>
      <c r="C401" s="2">
        <v>186.67</v>
      </c>
      <c r="D401" s="2">
        <v>180.54</v>
      </c>
      <c r="E401" s="2">
        <v>186.37</v>
      </c>
      <c r="F401" s="2">
        <v>183.41</v>
      </c>
      <c r="G401" s="3">
        <v>7759400</v>
      </c>
      <c r="H401" s="76">
        <f t="shared" si="6"/>
        <v>2.7920104203665315E-2</v>
      </c>
    </row>
    <row r="402" spans="1:8" ht="18" x14ac:dyDescent="0.2">
      <c r="A402" s="1">
        <v>45602</v>
      </c>
      <c r="B402" s="2">
        <v>178.52</v>
      </c>
      <c r="C402" s="2">
        <v>182.1</v>
      </c>
      <c r="D402" s="2">
        <v>177.42</v>
      </c>
      <c r="E402" s="2">
        <v>181.24</v>
      </c>
      <c r="F402" s="2">
        <v>178.36</v>
      </c>
      <c r="G402" s="3">
        <v>11085000</v>
      </c>
      <c r="H402" s="76">
        <f t="shared" si="6"/>
        <v>5.360945060538088E-2</v>
      </c>
    </row>
    <row r="403" spans="1:8" ht="18" x14ac:dyDescent="0.2">
      <c r="A403" s="1">
        <v>45601</v>
      </c>
      <c r="B403" s="2">
        <v>170.47</v>
      </c>
      <c r="C403" s="2">
        <v>171.89</v>
      </c>
      <c r="D403" s="2">
        <v>170.32</v>
      </c>
      <c r="E403" s="2">
        <v>171.78</v>
      </c>
      <c r="F403" s="2">
        <v>169.05</v>
      </c>
      <c r="G403" s="3">
        <v>5456800</v>
      </c>
      <c r="H403" s="76">
        <f t="shared" si="6"/>
        <v>1.2859616398583594E-2</v>
      </c>
    </row>
    <row r="404" spans="1:8" ht="18" x14ac:dyDescent="0.2">
      <c r="A404" s="1">
        <v>45600</v>
      </c>
      <c r="B404" s="2">
        <v>170.31</v>
      </c>
      <c r="C404" s="2">
        <v>170.48</v>
      </c>
      <c r="D404" s="2">
        <v>168.73</v>
      </c>
      <c r="E404" s="2">
        <v>169.59</v>
      </c>
      <c r="F404" s="2">
        <v>166.89</v>
      </c>
      <c r="G404" s="3">
        <v>4804400</v>
      </c>
      <c r="H404" s="76">
        <f t="shared" si="6"/>
        <v>-2.5732338186861305E-3</v>
      </c>
    </row>
    <row r="405" spans="1:8" ht="18" x14ac:dyDescent="0.2">
      <c r="A405" s="1">
        <v>45597</v>
      </c>
      <c r="B405" s="2">
        <v>170.15</v>
      </c>
      <c r="C405" s="2">
        <v>172.27</v>
      </c>
      <c r="D405" s="2">
        <v>169.1</v>
      </c>
      <c r="E405" s="2">
        <v>170.02</v>
      </c>
      <c r="F405" s="2">
        <v>167.32</v>
      </c>
      <c r="G405" s="3">
        <v>5680600</v>
      </c>
      <c r="H405" s="76">
        <f t="shared" si="6"/>
        <v>1.2932900040998837E-2</v>
      </c>
    </row>
    <row r="406" spans="1:8" ht="18" x14ac:dyDescent="0.2">
      <c r="A406" s="1">
        <v>45596</v>
      </c>
      <c r="B406" s="2">
        <v>170.52</v>
      </c>
      <c r="C406" s="2">
        <v>170.88</v>
      </c>
      <c r="D406" s="2">
        <v>167.4</v>
      </c>
      <c r="E406" s="2">
        <v>167.84</v>
      </c>
      <c r="F406" s="2">
        <v>165.17</v>
      </c>
      <c r="G406" s="3">
        <v>9477500</v>
      </c>
      <c r="H406" s="76">
        <f t="shared" si="6"/>
        <v>-3.9297554105355209E-2</v>
      </c>
    </row>
    <row r="407" spans="1:8" ht="18" x14ac:dyDescent="0.2">
      <c r="A407" s="1">
        <v>45595</v>
      </c>
      <c r="B407" s="2">
        <v>173.98</v>
      </c>
      <c r="C407" s="2">
        <v>176.16</v>
      </c>
      <c r="D407" s="2">
        <v>172.79</v>
      </c>
      <c r="E407" s="2">
        <v>174.56</v>
      </c>
      <c r="F407" s="2">
        <v>171.79</v>
      </c>
      <c r="G407" s="3">
        <v>5822500</v>
      </c>
      <c r="H407" s="76">
        <f t="shared" si="6"/>
        <v>6.5409332076883722E-3</v>
      </c>
    </row>
    <row r="408" spans="1:8" ht="18" x14ac:dyDescent="0.2">
      <c r="A408" s="1">
        <v>45594</v>
      </c>
      <c r="B408" s="2">
        <v>172.29</v>
      </c>
      <c r="C408" s="2">
        <v>174.02</v>
      </c>
      <c r="D408" s="2">
        <v>172.29</v>
      </c>
      <c r="E408" s="2">
        <v>173.43</v>
      </c>
      <c r="F408" s="2">
        <v>170.67</v>
      </c>
      <c r="G408" s="3">
        <v>4122900</v>
      </c>
      <c r="H408" s="76">
        <f t="shared" si="6"/>
        <v>5.8175571742385065E-3</v>
      </c>
    </row>
    <row r="409" spans="1:8" ht="18" x14ac:dyDescent="0.2">
      <c r="A409" s="1">
        <v>45593</v>
      </c>
      <c r="B409" s="2">
        <v>174.05</v>
      </c>
      <c r="C409" s="2">
        <v>174.17</v>
      </c>
      <c r="D409" s="2">
        <v>172.14</v>
      </c>
      <c r="E409" s="2">
        <v>172.42</v>
      </c>
      <c r="F409" s="2">
        <v>169.68</v>
      </c>
      <c r="G409" s="3">
        <v>4330000</v>
      </c>
      <c r="H409" s="76">
        <f t="shared" si="6"/>
        <v>-6.3447516333341638E-3</v>
      </c>
    </row>
    <row r="410" spans="1:8" ht="18" x14ac:dyDescent="0.2">
      <c r="A410" s="1">
        <v>45590</v>
      </c>
      <c r="B410" s="2">
        <v>174.78</v>
      </c>
      <c r="C410" s="2">
        <v>176.29</v>
      </c>
      <c r="D410" s="2">
        <v>173.1</v>
      </c>
      <c r="E410" s="2">
        <v>173.52</v>
      </c>
      <c r="F410" s="2">
        <v>170.76</v>
      </c>
      <c r="G410" s="3">
        <v>3674700</v>
      </c>
      <c r="H410" s="76">
        <f t="shared" si="6"/>
        <v>-4.9653985244505882E-3</v>
      </c>
    </row>
    <row r="411" spans="1:8" ht="18" x14ac:dyDescent="0.2">
      <c r="A411" s="1">
        <v>45589</v>
      </c>
      <c r="B411" s="2">
        <v>173.32</v>
      </c>
      <c r="C411" s="2">
        <v>174.95</v>
      </c>
      <c r="D411" s="2">
        <v>172.91</v>
      </c>
      <c r="E411" s="2">
        <v>174.38</v>
      </c>
      <c r="F411" s="2">
        <v>171.61</v>
      </c>
      <c r="G411" s="3">
        <v>3488000</v>
      </c>
      <c r="H411" s="76">
        <f t="shared" si="6"/>
        <v>7.3693163072363682E-3</v>
      </c>
    </row>
    <row r="412" spans="1:8" ht="18" x14ac:dyDescent="0.2">
      <c r="A412" s="1">
        <v>45588</v>
      </c>
      <c r="B412" s="2">
        <v>174.5</v>
      </c>
      <c r="C412" s="2">
        <v>176.07</v>
      </c>
      <c r="D412" s="2">
        <v>173.01</v>
      </c>
      <c r="E412" s="2">
        <v>173.1</v>
      </c>
      <c r="F412" s="2">
        <v>170.35</v>
      </c>
      <c r="G412" s="3">
        <v>4830400</v>
      </c>
      <c r="H412" s="76">
        <f t="shared" si="6"/>
        <v>-1.2658027672666904E-2</v>
      </c>
    </row>
    <row r="413" spans="1:8" ht="18" x14ac:dyDescent="0.2">
      <c r="A413" s="1">
        <v>45587</v>
      </c>
      <c r="B413" s="2">
        <v>175.45</v>
      </c>
      <c r="C413" s="2">
        <v>175.85</v>
      </c>
      <c r="D413" s="2">
        <v>174.28</v>
      </c>
      <c r="E413" s="2">
        <v>175.31</v>
      </c>
      <c r="F413" s="2">
        <v>172.52</v>
      </c>
      <c r="G413" s="3">
        <v>5510100</v>
      </c>
      <c r="H413" s="76">
        <f t="shared" si="6"/>
        <v>8.8496152769826E-3</v>
      </c>
    </row>
    <row r="414" spans="1:8" ht="18" x14ac:dyDescent="0.2">
      <c r="A414" s="1">
        <v>45586</v>
      </c>
      <c r="B414" s="2">
        <v>174.45</v>
      </c>
      <c r="C414" s="2">
        <v>175.15</v>
      </c>
      <c r="D414" s="2">
        <v>173.16</v>
      </c>
      <c r="E414" s="2">
        <v>173.76</v>
      </c>
      <c r="F414" s="2">
        <v>171</v>
      </c>
      <c r="G414" s="3">
        <v>4198400</v>
      </c>
      <c r="H414" s="76">
        <f t="shared" si="6"/>
        <v>-5.3075275507423166E-3</v>
      </c>
    </row>
    <row r="415" spans="1:8" ht="18" x14ac:dyDescent="0.2">
      <c r="A415" s="1">
        <v>45583</v>
      </c>
      <c r="B415" s="2">
        <v>176.8</v>
      </c>
      <c r="C415" s="2">
        <v>176.97</v>
      </c>
      <c r="D415" s="2">
        <v>174.58</v>
      </c>
      <c r="E415" s="2">
        <v>174.69</v>
      </c>
      <c r="F415" s="2">
        <v>171.91</v>
      </c>
      <c r="G415" s="3">
        <v>5001300</v>
      </c>
      <c r="H415" s="76">
        <f t="shared" si="6"/>
        <v>-5.6844700632824961E-3</v>
      </c>
    </row>
    <row r="416" spans="1:8" ht="18" x14ac:dyDescent="0.2">
      <c r="A416" s="1">
        <v>45582</v>
      </c>
      <c r="B416" s="2">
        <v>177.5</v>
      </c>
      <c r="C416" s="2">
        <v>177.75</v>
      </c>
      <c r="D416" s="2">
        <v>175.14</v>
      </c>
      <c r="E416" s="2">
        <v>175.68</v>
      </c>
      <c r="F416" s="2">
        <v>172.89</v>
      </c>
      <c r="G416" s="3">
        <v>5474000</v>
      </c>
      <c r="H416" s="76">
        <f t="shared" si="6"/>
        <v>5.219218528283498E-3</v>
      </c>
    </row>
    <row r="417" spans="1:8" ht="18" x14ac:dyDescent="0.2">
      <c r="A417" s="1">
        <v>45581</v>
      </c>
      <c r="B417" s="2">
        <v>173.5</v>
      </c>
      <c r="C417" s="2">
        <v>174.91</v>
      </c>
      <c r="D417" s="2">
        <v>171.64</v>
      </c>
      <c r="E417" s="2">
        <v>174.77</v>
      </c>
      <c r="F417" s="2">
        <v>171.99</v>
      </c>
      <c r="G417" s="3">
        <v>6383000</v>
      </c>
      <c r="H417" s="76">
        <f t="shared" si="6"/>
        <v>3.9031828412309723E-3</v>
      </c>
    </row>
    <row r="418" spans="1:8" ht="18" x14ac:dyDescent="0.2">
      <c r="A418" s="1">
        <v>45580</v>
      </c>
      <c r="B418" s="2">
        <v>176.94</v>
      </c>
      <c r="C418" s="2">
        <v>178.22</v>
      </c>
      <c r="D418" s="2">
        <v>173.75</v>
      </c>
      <c r="E418" s="2">
        <v>174.09</v>
      </c>
      <c r="F418" s="2">
        <v>171.32</v>
      </c>
      <c r="G418" s="3">
        <v>5848600</v>
      </c>
      <c r="H418" s="76">
        <f t="shared" si="6"/>
        <v>-1.1606444124538425E-2</v>
      </c>
    </row>
    <row r="419" spans="1:8" ht="18" x14ac:dyDescent="0.2">
      <c r="A419" s="1">
        <v>45579</v>
      </c>
      <c r="B419" s="2">
        <v>176.55</v>
      </c>
      <c r="C419" s="2">
        <v>177.22</v>
      </c>
      <c r="D419" s="2">
        <v>175.5</v>
      </c>
      <c r="E419" s="2">
        <v>176.12</v>
      </c>
      <c r="F419" s="2">
        <v>173.32</v>
      </c>
      <c r="G419" s="3">
        <v>4688700</v>
      </c>
      <c r="H419" s="76">
        <f t="shared" si="6"/>
        <v>1.9636159933427927E-3</v>
      </c>
    </row>
    <row r="420" spans="1:8" ht="18" x14ac:dyDescent="0.2">
      <c r="A420" s="1">
        <v>45576</v>
      </c>
      <c r="B420" s="2">
        <v>175.5</v>
      </c>
      <c r="C420" s="2">
        <v>177</v>
      </c>
      <c r="D420" s="2">
        <v>174.4</v>
      </c>
      <c r="E420" s="2">
        <v>175.77</v>
      </c>
      <c r="F420" s="2">
        <v>172.98</v>
      </c>
      <c r="G420" s="3">
        <v>5869400</v>
      </c>
      <c r="H420" s="76" t="e">
        <f t="shared" si="6"/>
        <v>#DIV/0!</v>
      </c>
    </row>
    <row r="421" spans="1:8" ht="18" x14ac:dyDescent="0.2">
      <c r="A421" s="1">
        <v>45575</v>
      </c>
      <c r="B421" s="55" t="s">
        <v>73</v>
      </c>
      <c r="H421" s="76" t="e">
        <f t="shared" si="6"/>
        <v>#NUM!</v>
      </c>
    </row>
    <row r="422" spans="1:8" ht="18" x14ac:dyDescent="0.2">
      <c r="A422" s="1">
        <v>45575</v>
      </c>
      <c r="B422" s="2">
        <v>177.65</v>
      </c>
      <c r="C422" s="2">
        <v>178.3</v>
      </c>
      <c r="D422" s="2">
        <v>174.18</v>
      </c>
      <c r="E422" s="2">
        <v>175.41</v>
      </c>
      <c r="F422" s="2">
        <v>172.62</v>
      </c>
      <c r="G422" s="3">
        <v>7115900</v>
      </c>
      <c r="H422" s="76">
        <f t="shared" si="6"/>
        <v>-1.40361255127804E-2</v>
      </c>
    </row>
    <row r="423" spans="1:8" ht="18" x14ac:dyDescent="0.2">
      <c r="A423" s="1">
        <v>45574</v>
      </c>
      <c r="B423" s="2">
        <v>174.56</v>
      </c>
      <c r="C423" s="2">
        <v>178.61</v>
      </c>
      <c r="D423" s="2">
        <v>173.81</v>
      </c>
      <c r="E423" s="2">
        <v>178.29</v>
      </c>
      <c r="F423" s="2">
        <v>175.06</v>
      </c>
      <c r="G423" s="3">
        <v>8120900</v>
      </c>
      <c r="H423" s="76">
        <f t="shared" si="6"/>
        <v>2.2237899087565596E-2</v>
      </c>
    </row>
    <row r="424" spans="1:8" ht="18" x14ac:dyDescent="0.2">
      <c r="A424" s="1">
        <v>45573</v>
      </c>
      <c r="B424" s="2">
        <v>170.6</v>
      </c>
      <c r="C424" s="2">
        <v>174.64</v>
      </c>
      <c r="D424" s="2">
        <v>170.44</v>
      </c>
      <c r="E424" s="2">
        <v>174.37</v>
      </c>
      <c r="F424" s="2">
        <v>171.21</v>
      </c>
      <c r="G424" s="3">
        <v>7845400</v>
      </c>
      <c r="H424" s="76">
        <f t="shared" si="6"/>
        <v>2.5555960461414916E-2</v>
      </c>
    </row>
    <row r="425" spans="1:8" ht="18" x14ac:dyDescent="0.2">
      <c r="A425" s="1">
        <v>45572</v>
      </c>
      <c r="B425" s="2">
        <v>170.42</v>
      </c>
      <c r="C425" s="2">
        <v>172.33</v>
      </c>
      <c r="D425" s="2">
        <v>169.55</v>
      </c>
      <c r="E425" s="2">
        <v>169.97</v>
      </c>
      <c r="F425" s="2">
        <v>166.89</v>
      </c>
      <c r="G425" s="3">
        <v>6791000</v>
      </c>
      <c r="H425" s="76">
        <f t="shared" si="6"/>
        <v>-5.2590810269976633E-3</v>
      </c>
    </row>
    <row r="426" spans="1:8" ht="18" x14ac:dyDescent="0.2">
      <c r="A426" s="1">
        <v>45569</v>
      </c>
      <c r="B426" s="2">
        <v>168.71</v>
      </c>
      <c r="C426" s="2">
        <v>170.9</v>
      </c>
      <c r="D426" s="2">
        <v>168.17</v>
      </c>
      <c r="E426" s="2">
        <v>170.86</v>
      </c>
      <c r="F426" s="2">
        <v>167.77</v>
      </c>
      <c r="G426" s="3">
        <v>6386900</v>
      </c>
      <c r="H426" s="76">
        <f t="shared" si="6"/>
        <v>2.3703651931166143E-2</v>
      </c>
    </row>
    <row r="427" spans="1:8" ht="18" x14ac:dyDescent="0.2">
      <c r="A427" s="1">
        <v>45568</v>
      </c>
      <c r="B427" s="2">
        <v>166.89</v>
      </c>
      <c r="C427" s="2">
        <v>167.86</v>
      </c>
      <c r="D427" s="2">
        <v>166.24</v>
      </c>
      <c r="E427" s="2">
        <v>166.86</v>
      </c>
      <c r="F427" s="2">
        <v>163.84</v>
      </c>
      <c r="G427" s="3">
        <v>4735700</v>
      </c>
      <c r="H427" s="76">
        <f t="shared" si="6"/>
        <v>-5.0531293787644694E-3</v>
      </c>
    </row>
    <row r="428" spans="1:8" ht="18" x14ac:dyDescent="0.2">
      <c r="A428" s="1">
        <v>45567</v>
      </c>
      <c r="B428" s="2">
        <v>167.6</v>
      </c>
      <c r="C428" s="2">
        <v>169.18</v>
      </c>
      <c r="D428" s="2">
        <v>167.27</v>
      </c>
      <c r="E428" s="2">
        <v>167.71</v>
      </c>
      <c r="F428" s="2">
        <v>164.67</v>
      </c>
      <c r="G428" s="3">
        <v>7073000</v>
      </c>
      <c r="H428" s="76">
        <f t="shared" si="6"/>
        <v>3.2846744860631615E-3</v>
      </c>
    </row>
    <row r="429" spans="1:8" ht="18" x14ac:dyDescent="0.2">
      <c r="A429" s="1">
        <v>45566</v>
      </c>
      <c r="B429" s="2">
        <v>170.22</v>
      </c>
      <c r="C429" s="2">
        <v>170.51</v>
      </c>
      <c r="D429" s="2">
        <v>165.97</v>
      </c>
      <c r="E429" s="2">
        <v>167.16</v>
      </c>
      <c r="F429" s="2">
        <v>164.13</v>
      </c>
      <c r="G429" s="3">
        <v>7595100</v>
      </c>
      <c r="H429" s="76">
        <f t="shared" si="6"/>
        <v>-1.9249349830153466E-2</v>
      </c>
    </row>
    <row r="430" spans="1:8" ht="18" x14ac:dyDescent="0.2">
      <c r="A430" s="1">
        <v>45565</v>
      </c>
      <c r="B430" s="2">
        <v>169.5</v>
      </c>
      <c r="C430" s="2">
        <v>170.52</v>
      </c>
      <c r="D430" s="2">
        <v>166.45</v>
      </c>
      <c r="E430" s="2">
        <v>170.4</v>
      </c>
      <c r="F430" s="2">
        <v>167.32</v>
      </c>
      <c r="G430" s="3">
        <v>10210300</v>
      </c>
      <c r="H430" s="76">
        <f t="shared" si="6"/>
        <v>9.7895739927918481E-3</v>
      </c>
    </row>
    <row r="431" spans="1:8" ht="18" x14ac:dyDescent="0.2">
      <c r="A431" s="1">
        <v>45562</v>
      </c>
      <c r="B431" s="2">
        <v>168.09</v>
      </c>
      <c r="C431" s="2">
        <v>169.11</v>
      </c>
      <c r="D431" s="2">
        <v>166.51</v>
      </c>
      <c r="E431" s="2">
        <v>168.74</v>
      </c>
      <c r="F431" s="2">
        <v>165.69</v>
      </c>
      <c r="G431" s="3">
        <v>8974400</v>
      </c>
      <c r="H431" s="76">
        <f t="shared" si="6"/>
        <v>3.8095284166676487E-3</v>
      </c>
    </row>
    <row r="432" spans="1:8" ht="18" x14ac:dyDescent="0.2">
      <c r="A432" s="1">
        <v>45561</v>
      </c>
      <c r="B432" s="2">
        <v>167.65</v>
      </c>
      <c r="C432" s="2">
        <v>168.36</v>
      </c>
      <c r="D432" s="2">
        <v>166.48</v>
      </c>
      <c r="E432" s="2">
        <v>168.1</v>
      </c>
      <c r="F432" s="2">
        <v>165.06</v>
      </c>
      <c r="G432" s="3">
        <v>7096800</v>
      </c>
      <c r="H432" s="76">
        <f t="shared" si="6"/>
        <v>1.0903772026465173E-2</v>
      </c>
    </row>
    <row r="433" spans="1:8" ht="18" x14ac:dyDescent="0.2">
      <c r="A433" s="1">
        <v>45560</v>
      </c>
      <c r="B433" s="2">
        <v>167.69</v>
      </c>
      <c r="C433" s="2">
        <v>168.75</v>
      </c>
      <c r="D433" s="2">
        <v>165.66</v>
      </c>
      <c r="E433" s="2">
        <v>166.28</v>
      </c>
      <c r="F433" s="2">
        <v>163.27000000000001</v>
      </c>
      <c r="G433" s="3">
        <v>7142400</v>
      </c>
      <c r="H433" s="76">
        <f t="shared" si="6"/>
        <v>2.8828185696330132E-3</v>
      </c>
    </row>
    <row r="434" spans="1:8" ht="18" x14ac:dyDescent="0.2">
      <c r="A434" s="1">
        <v>45559</v>
      </c>
      <c r="B434" s="2">
        <v>165.74</v>
      </c>
      <c r="C434" s="2">
        <v>166.1</v>
      </c>
      <c r="D434" s="2">
        <v>163.92</v>
      </c>
      <c r="E434" s="2">
        <v>165.8</v>
      </c>
      <c r="F434" s="2">
        <v>162.80000000000001</v>
      </c>
      <c r="G434" s="3">
        <v>6155100</v>
      </c>
      <c r="H434" s="76">
        <f t="shared" si="6"/>
        <v>-9.20951715130473E-4</v>
      </c>
    </row>
    <row r="435" spans="1:8" ht="18" x14ac:dyDescent="0.2">
      <c r="A435" s="1">
        <v>45558</v>
      </c>
      <c r="B435" s="2">
        <v>167.23</v>
      </c>
      <c r="C435" s="2">
        <v>167.33</v>
      </c>
      <c r="D435" s="2">
        <v>164.26</v>
      </c>
      <c r="E435" s="2">
        <v>165.95</v>
      </c>
      <c r="F435" s="2">
        <v>162.94999999999999</v>
      </c>
      <c r="G435" s="3">
        <v>7916100</v>
      </c>
      <c r="H435" s="76">
        <f t="shared" si="6"/>
        <v>-1.2259614985079338E-2</v>
      </c>
    </row>
    <row r="436" spans="1:8" ht="18" x14ac:dyDescent="0.2">
      <c r="A436" s="1">
        <v>45555</v>
      </c>
      <c r="B436" s="2">
        <v>167.13</v>
      </c>
      <c r="C436" s="2">
        <v>168.83</v>
      </c>
      <c r="D436" s="2">
        <v>166.6</v>
      </c>
      <c r="E436" s="2">
        <v>168</v>
      </c>
      <c r="F436" s="2">
        <v>164.96</v>
      </c>
      <c r="G436" s="3">
        <v>12187700</v>
      </c>
      <c r="H436" s="76">
        <f t="shared" si="6"/>
        <v>2.4277749239481365E-3</v>
      </c>
    </row>
    <row r="437" spans="1:8" ht="18" x14ac:dyDescent="0.2">
      <c r="A437" s="1">
        <v>45554</v>
      </c>
      <c r="B437" s="2">
        <v>167.25</v>
      </c>
      <c r="C437" s="2">
        <v>168.16</v>
      </c>
      <c r="D437" s="2">
        <v>164.51</v>
      </c>
      <c r="E437" s="2">
        <v>167.59</v>
      </c>
      <c r="F437" s="2">
        <v>164.56</v>
      </c>
      <c r="G437" s="3">
        <v>10075900</v>
      </c>
      <c r="H437" s="76">
        <f t="shared" si="6"/>
        <v>1.8460553074194447E-2</v>
      </c>
    </row>
    <row r="438" spans="1:8" ht="18" x14ac:dyDescent="0.2">
      <c r="A438" s="1">
        <v>45553</v>
      </c>
      <c r="B438" s="2">
        <v>167.62</v>
      </c>
      <c r="C438" s="2">
        <v>167.62</v>
      </c>
      <c r="D438" s="2">
        <v>163.72999999999999</v>
      </c>
      <c r="E438" s="2">
        <v>164.53</v>
      </c>
      <c r="F438" s="2">
        <v>161.55000000000001</v>
      </c>
      <c r="G438" s="3">
        <v>12274400</v>
      </c>
      <c r="H438" s="76">
        <f t="shared" si="6"/>
        <v>-1.7731069759170267E-2</v>
      </c>
    </row>
    <row r="439" spans="1:8" ht="18" x14ac:dyDescent="0.2">
      <c r="A439" s="1">
        <v>45552</v>
      </c>
      <c r="B439" s="2">
        <v>170.28</v>
      </c>
      <c r="C439" s="2">
        <v>170.64</v>
      </c>
      <c r="D439" s="2">
        <v>166.77</v>
      </c>
      <c r="E439" s="2">
        <v>167.47</v>
      </c>
      <c r="F439" s="2">
        <v>164.44</v>
      </c>
      <c r="G439" s="3">
        <v>12580100</v>
      </c>
      <c r="H439" s="76">
        <f t="shared" si="6"/>
        <v>-1.6943936978660225E-2</v>
      </c>
    </row>
    <row r="440" spans="1:8" ht="18" x14ac:dyDescent="0.2">
      <c r="A440" s="1">
        <v>45551</v>
      </c>
      <c r="B440" s="2">
        <v>164.99</v>
      </c>
      <c r="C440" s="2">
        <v>173.99</v>
      </c>
      <c r="D440" s="2">
        <v>164.51</v>
      </c>
      <c r="E440" s="2">
        <v>170.33</v>
      </c>
      <c r="F440" s="2">
        <v>167.25</v>
      </c>
      <c r="G440" s="3">
        <v>27384400</v>
      </c>
      <c r="H440" s="76">
        <f t="shared" si="6"/>
        <v>4.9956763664596664E-2</v>
      </c>
    </row>
    <row r="441" spans="1:8" ht="18" x14ac:dyDescent="0.2">
      <c r="A441" s="1">
        <v>45548</v>
      </c>
      <c r="B441" s="2">
        <v>173.7</v>
      </c>
      <c r="C441" s="2">
        <v>173.94</v>
      </c>
      <c r="D441" s="2">
        <v>161</v>
      </c>
      <c r="E441" s="2">
        <v>162.03</v>
      </c>
      <c r="F441" s="2">
        <v>159.1</v>
      </c>
      <c r="G441" s="3">
        <v>25727800</v>
      </c>
      <c r="H441" s="76">
        <f t="shared" si="6"/>
        <v>4.0307398066451458E-3</v>
      </c>
    </row>
    <row r="442" spans="1:8" ht="18" x14ac:dyDescent="0.2">
      <c r="A442" s="1">
        <v>45547</v>
      </c>
      <c r="B442" s="2">
        <v>159.04</v>
      </c>
      <c r="C442" s="2">
        <v>162.34</v>
      </c>
      <c r="D442" s="2">
        <v>157.9</v>
      </c>
      <c r="E442" s="2">
        <v>161.38</v>
      </c>
      <c r="F442" s="2">
        <v>158.46</v>
      </c>
      <c r="G442" s="3">
        <v>16161300</v>
      </c>
      <c r="H442" s="76">
        <f t="shared" si="6"/>
        <v>2.6409028624355606E-2</v>
      </c>
    </row>
    <row r="443" spans="1:8" ht="18" x14ac:dyDescent="0.2">
      <c r="A443" s="1">
        <v>45546</v>
      </c>
      <c r="B443" s="2">
        <v>156.78</v>
      </c>
      <c r="C443" s="2">
        <v>159.44</v>
      </c>
      <c r="D443" s="2">
        <v>154.84</v>
      </c>
      <c r="E443" s="2">
        <v>157.18</v>
      </c>
      <c r="F443" s="2">
        <v>154.33000000000001</v>
      </c>
      <c r="G443" s="3">
        <v>12630100</v>
      </c>
      <c r="H443" s="76">
        <f t="shared" si="6"/>
        <v>8.1978338091245086E-3</v>
      </c>
    </row>
    <row r="444" spans="1:8" ht="18" x14ac:dyDescent="0.2">
      <c r="A444" s="1">
        <v>45545</v>
      </c>
      <c r="B444" s="2">
        <v>154.22999999999999</v>
      </c>
      <c r="C444" s="2">
        <v>160.52000000000001</v>
      </c>
      <c r="D444" s="2">
        <v>153.12</v>
      </c>
      <c r="E444" s="2">
        <v>155.88999999999999</v>
      </c>
      <c r="F444" s="2">
        <v>153.07</v>
      </c>
      <c r="G444" s="3">
        <v>37374200</v>
      </c>
      <c r="H444" s="76">
        <f t="shared" si="6"/>
        <v>0.1082901165143956</v>
      </c>
    </row>
    <row r="445" spans="1:8" ht="18" x14ac:dyDescent="0.2">
      <c r="A445" s="1">
        <v>45544</v>
      </c>
      <c r="B445" s="2">
        <v>142.49</v>
      </c>
      <c r="C445" s="2">
        <v>143.30000000000001</v>
      </c>
      <c r="D445" s="2">
        <v>139.51</v>
      </c>
      <c r="E445" s="2">
        <v>139.88999999999999</v>
      </c>
      <c r="F445" s="2">
        <v>137.36000000000001</v>
      </c>
      <c r="G445" s="3">
        <v>20233400</v>
      </c>
      <c r="H445" s="76">
        <f t="shared" si="6"/>
        <v>-1.3593846354017978E-2</v>
      </c>
    </row>
    <row r="446" spans="1:8" ht="18" x14ac:dyDescent="0.2">
      <c r="A446" s="1">
        <v>45541</v>
      </c>
      <c r="B446" s="2">
        <v>143.79</v>
      </c>
      <c r="C446" s="2">
        <v>143.94</v>
      </c>
      <c r="D446" s="2">
        <v>139.4</v>
      </c>
      <c r="E446" s="2">
        <v>141.81</v>
      </c>
      <c r="F446" s="2">
        <v>139.24</v>
      </c>
      <c r="G446" s="3">
        <v>11154800</v>
      </c>
      <c r="H446" s="76">
        <f t="shared" si="6"/>
        <v>-5.6576224244474652E-3</v>
      </c>
    </row>
    <row r="447" spans="1:8" ht="18" x14ac:dyDescent="0.2">
      <c r="A447" s="1">
        <v>45540</v>
      </c>
      <c r="B447" s="2">
        <v>141.4</v>
      </c>
      <c r="C447" s="2">
        <v>143.28</v>
      </c>
      <c r="D447" s="2">
        <v>140.31</v>
      </c>
      <c r="E447" s="2">
        <v>142.61000000000001</v>
      </c>
      <c r="F447" s="2">
        <v>140.03</v>
      </c>
      <c r="G447" s="3">
        <v>8733200</v>
      </c>
      <c r="H447" s="76">
        <f t="shared" si="6"/>
        <v>1.3154774034116332E-2</v>
      </c>
    </row>
    <row r="448" spans="1:8" ht="18" x14ac:dyDescent="0.2">
      <c r="A448" s="1">
        <v>45539</v>
      </c>
      <c r="B448" s="2">
        <v>138.44</v>
      </c>
      <c r="C448" s="2">
        <v>141.1</v>
      </c>
      <c r="D448" s="2">
        <v>137.94999999999999</v>
      </c>
      <c r="E448" s="2">
        <v>140.75</v>
      </c>
      <c r="F448" s="2">
        <v>138.19999999999999</v>
      </c>
      <c r="G448" s="3">
        <v>6243300</v>
      </c>
      <c r="H448" s="76">
        <f t="shared" si="6"/>
        <v>8.9399875868396272E-3</v>
      </c>
    </row>
    <row r="449" spans="1:8" ht="18" x14ac:dyDescent="0.2">
      <c r="A449" s="1">
        <v>45538</v>
      </c>
      <c r="B449" s="2">
        <v>140.44999999999999</v>
      </c>
      <c r="C449" s="2">
        <v>142.19999999999999</v>
      </c>
      <c r="D449" s="2">
        <v>138.83000000000001</v>
      </c>
      <c r="E449" s="2">
        <v>139.5</v>
      </c>
      <c r="F449" s="2">
        <v>136.97</v>
      </c>
      <c r="G449" s="3">
        <v>6831200</v>
      </c>
      <c r="H449" s="76">
        <f t="shared" si="6"/>
        <v>-1.2767674345904242E-2</v>
      </c>
    </row>
    <row r="450" spans="1:8" ht="18" x14ac:dyDescent="0.2">
      <c r="A450" s="1">
        <v>45534</v>
      </c>
      <c r="B450" s="2">
        <v>140.33000000000001</v>
      </c>
      <c r="C450" s="2">
        <v>141.72</v>
      </c>
      <c r="D450" s="2">
        <v>140.1</v>
      </c>
      <c r="E450" s="2">
        <v>141.29</v>
      </c>
      <c r="F450" s="2">
        <v>138.72999999999999</v>
      </c>
      <c r="G450" s="3">
        <v>7980700</v>
      </c>
      <c r="H450" s="76">
        <f t="shared" si="6"/>
        <v>1.3278865798230882E-2</v>
      </c>
    </row>
    <row r="451" spans="1:8" ht="18" x14ac:dyDescent="0.2">
      <c r="A451" s="1">
        <v>45533</v>
      </c>
      <c r="B451" s="2">
        <v>139.13999999999999</v>
      </c>
      <c r="C451" s="2">
        <v>141.16</v>
      </c>
      <c r="D451" s="2">
        <v>138.85</v>
      </c>
      <c r="E451" s="2">
        <v>139.41999999999999</v>
      </c>
      <c r="F451" s="2">
        <v>136.9</v>
      </c>
      <c r="G451" s="3">
        <v>4588400</v>
      </c>
      <c r="H451" s="76">
        <f t="shared" ref="H451:H514" si="7">LN(F451/F452)</f>
        <v>1.1165093213941678E-2</v>
      </c>
    </row>
    <row r="452" spans="1:8" ht="18" x14ac:dyDescent="0.2">
      <c r="A452" s="1">
        <v>45532</v>
      </c>
      <c r="B452" s="2">
        <v>138.83000000000001</v>
      </c>
      <c r="C452" s="2">
        <v>138.94999999999999</v>
      </c>
      <c r="D452" s="2">
        <v>136.91</v>
      </c>
      <c r="E452" s="2">
        <v>137.88</v>
      </c>
      <c r="F452" s="2">
        <v>135.38</v>
      </c>
      <c r="G452" s="3">
        <v>3022600</v>
      </c>
      <c r="H452" s="76">
        <f t="shared" si="7"/>
        <v>-4.3486340871331025E-3</v>
      </c>
    </row>
    <row r="453" spans="1:8" ht="18" x14ac:dyDescent="0.2">
      <c r="A453" s="1">
        <v>45531</v>
      </c>
      <c r="B453" s="2">
        <v>137.85</v>
      </c>
      <c r="C453" s="2">
        <v>139.5</v>
      </c>
      <c r="D453" s="2">
        <v>137.74</v>
      </c>
      <c r="E453" s="2">
        <v>138.47999999999999</v>
      </c>
      <c r="F453" s="2">
        <v>135.97</v>
      </c>
      <c r="G453" s="3">
        <v>3872200</v>
      </c>
      <c r="H453" s="76">
        <f t="shared" si="7"/>
        <v>-3.0841557711890873E-3</v>
      </c>
    </row>
    <row r="454" spans="1:8" ht="18" x14ac:dyDescent="0.2">
      <c r="A454" s="1">
        <v>45530</v>
      </c>
      <c r="B454" s="2">
        <v>139.38999999999999</v>
      </c>
      <c r="C454" s="2">
        <v>139.4</v>
      </c>
      <c r="D454" s="2">
        <v>138.19</v>
      </c>
      <c r="E454" s="2">
        <v>138.9</v>
      </c>
      <c r="F454" s="2">
        <v>136.38999999999999</v>
      </c>
      <c r="G454" s="3">
        <v>2729600</v>
      </c>
      <c r="H454" s="76">
        <f t="shared" si="7"/>
        <v>-2.0508320379253233E-3</v>
      </c>
    </row>
    <row r="455" spans="1:8" ht="18" x14ac:dyDescent="0.2">
      <c r="A455" s="1">
        <v>45527</v>
      </c>
      <c r="B455" s="2">
        <v>138.72999999999999</v>
      </c>
      <c r="C455" s="2">
        <v>139.79</v>
      </c>
      <c r="D455" s="2">
        <v>137.26</v>
      </c>
      <c r="E455" s="2">
        <v>139.19</v>
      </c>
      <c r="F455" s="2">
        <v>136.66999999999999</v>
      </c>
      <c r="G455" s="3">
        <v>4544600</v>
      </c>
      <c r="H455" s="76">
        <f t="shared" si="7"/>
        <v>8.0073889738893969E-3</v>
      </c>
    </row>
    <row r="456" spans="1:8" ht="18" x14ac:dyDescent="0.2">
      <c r="A456" s="1">
        <v>45526</v>
      </c>
      <c r="B456" s="2">
        <v>140.69999999999999</v>
      </c>
      <c r="C456" s="2">
        <v>141.08000000000001</v>
      </c>
      <c r="D456" s="2">
        <v>137.65</v>
      </c>
      <c r="E456" s="2">
        <v>138.08000000000001</v>
      </c>
      <c r="F456" s="2">
        <v>135.58000000000001</v>
      </c>
      <c r="G456" s="3">
        <v>5162200</v>
      </c>
      <c r="H456" s="76">
        <f t="shared" si="7"/>
        <v>-1.5225004967398518E-2</v>
      </c>
    </row>
    <row r="457" spans="1:8" ht="18" x14ac:dyDescent="0.2">
      <c r="A457" s="1">
        <v>45525</v>
      </c>
      <c r="B457" s="2">
        <v>138.80000000000001</v>
      </c>
      <c r="C457" s="2">
        <v>140.30000000000001</v>
      </c>
      <c r="D457" s="2">
        <v>138.55000000000001</v>
      </c>
      <c r="E457" s="2">
        <v>140.19999999999999</v>
      </c>
      <c r="F457" s="2">
        <v>137.66</v>
      </c>
      <c r="G457" s="3">
        <v>3776800</v>
      </c>
      <c r="H457" s="76">
        <f t="shared" si="7"/>
        <v>7.3639645961409515E-3</v>
      </c>
    </row>
    <row r="458" spans="1:8" ht="18" x14ac:dyDescent="0.2">
      <c r="A458" s="1">
        <v>45524</v>
      </c>
      <c r="B458" s="2">
        <v>137.82</v>
      </c>
      <c r="C458" s="2">
        <v>139.79</v>
      </c>
      <c r="D458" s="2">
        <v>137.82</v>
      </c>
      <c r="E458" s="2">
        <v>139.16999999999999</v>
      </c>
      <c r="F458" s="2">
        <v>136.65</v>
      </c>
      <c r="G458" s="3">
        <v>3738300</v>
      </c>
      <c r="H458" s="76">
        <f t="shared" si="7"/>
        <v>9.0418523165778433E-3</v>
      </c>
    </row>
    <row r="459" spans="1:8" ht="18" x14ac:dyDescent="0.2">
      <c r="A459" s="1">
        <v>45523</v>
      </c>
      <c r="B459" s="2">
        <v>137.53</v>
      </c>
      <c r="C459" s="2">
        <v>137.94999999999999</v>
      </c>
      <c r="D459" s="2">
        <v>136.46</v>
      </c>
      <c r="E459" s="2">
        <v>137.91999999999999</v>
      </c>
      <c r="F459" s="2">
        <v>135.41999999999999</v>
      </c>
      <c r="G459" s="3">
        <v>3641600</v>
      </c>
      <c r="H459" s="76">
        <f t="shared" si="7"/>
        <v>3.2544407422388758E-3</v>
      </c>
    </row>
    <row r="460" spans="1:8" ht="18" x14ac:dyDescent="0.2">
      <c r="A460" s="1">
        <v>45520</v>
      </c>
      <c r="B460" s="2">
        <v>136.79</v>
      </c>
      <c r="C460" s="2">
        <v>137.82</v>
      </c>
      <c r="D460" s="2">
        <v>136.38999999999999</v>
      </c>
      <c r="E460" s="2">
        <v>137.47</v>
      </c>
      <c r="F460" s="2">
        <v>134.97999999999999</v>
      </c>
      <c r="G460" s="3">
        <v>4893800</v>
      </c>
      <c r="H460" s="76">
        <f t="shared" si="7"/>
        <v>3.9342366003866942E-3</v>
      </c>
    </row>
    <row r="461" spans="1:8" ht="18" x14ac:dyDescent="0.2">
      <c r="A461" s="1">
        <v>45519</v>
      </c>
      <c r="B461" s="2">
        <v>136.93</v>
      </c>
      <c r="C461" s="2">
        <v>137.25</v>
      </c>
      <c r="D461" s="2">
        <v>135.72</v>
      </c>
      <c r="E461" s="2">
        <v>136.93</v>
      </c>
      <c r="F461" s="2">
        <v>134.44999999999999</v>
      </c>
      <c r="G461" s="3">
        <v>4698100</v>
      </c>
      <c r="H461" s="76">
        <f t="shared" si="7"/>
        <v>9.7160704549322224E-3</v>
      </c>
    </row>
    <row r="462" spans="1:8" ht="18" x14ac:dyDescent="0.2">
      <c r="A462" s="1">
        <v>45518</v>
      </c>
      <c r="B462" s="2">
        <v>134.04</v>
      </c>
      <c r="C462" s="2">
        <v>135.97</v>
      </c>
      <c r="D462" s="2">
        <v>134.01</v>
      </c>
      <c r="E462" s="2">
        <v>135.6</v>
      </c>
      <c r="F462" s="2">
        <v>133.15</v>
      </c>
      <c r="G462" s="3">
        <v>4044600</v>
      </c>
      <c r="H462" s="76">
        <f t="shared" si="7"/>
        <v>9.9630984900625913E-3</v>
      </c>
    </row>
    <row r="463" spans="1:8" ht="18" x14ac:dyDescent="0.2">
      <c r="A463" s="1">
        <v>45517</v>
      </c>
      <c r="B463" s="2">
        <v>132.97</v>
      </c>
      <c r="C463" s="2">
        <v>134.54</v>
      </c>
      <c r="D463" s="2">
        <v>132.81</v>
      </c>
      <c r="E463" s="2">
        <v>134.26</v>
      </c>
      <c r="F463" s="2">
        <v>131.83000000000001</v>
      </c>
      <c r="G463" s="3">
        <v>4324000</v>
      </c>
      <c r="H463" s="76">
        <f t="shared" si="7"/>
        <v>1.2595105625637303E-2</v>
      </c>
    </row>
    <row r="464" spans="1:8" ht="18" x14ac:dyDescent="0.2">
      <c r="A464" s="1">
        <v>45516</v>
      </c>
      <c r="B464" s="2">
        <v>132.25</v>
      </c>
      <c r="C464" s="2">
        <v>132.71</v>
      </c>
      <c r="D464" s="2">
        <v>131.21</v>
      </c>
      <c r="E464" s="2">
        <v>132.58000000000001</v>
      </c>
      <c r="F464" s="2">
        <v>130.18</v>
      </c>
      <c r="G464" s="3">
        <v>5600800</v>
      </c>
      <c r="H464" s="76">
        <f t="shared" si="7"/>
        <v>3.9253465834484203E-3</v>
      </c>
    </row>
    <row r="465" spans="1:8" ht="18" x14ac:dyDescent="0.2">
      <c r="A465" s="1">
        <v>45513</v>
      </c>
      <c r="B465" s="2">
        <v>128.4</v>
      </c>
      <c r="C465" s="2">
        <v>132.37</v>
      </c>
      <c r="D465" s="2">
        <v>128.34</v>
      </c>
      <c r="E465" s="2">
        <v>132.06</v>
      </c>
      <c r="F465" s="2">
        <v>129.66999999999999</v>
      </c>
      <c r="G465" s="3">
        <v>5597300</v>
      </c>
      <c r="H465" s="76">
        <f t="shared" si="7"/>
        <v>2.3723313098275748E-2</v>
      </c>
    </row>
    <row r="466" spans="1:8" ht="18" x14ac:dyDescent="0.2">
      <c r="A466" s="1">
        <v>45512</v>
      </c>
      <c r="B466" s="2">
        <v>128</v>
      </c>
      <c r="C466" s="2">
        <v>129.82</v>
      </c>
      <c r="D466" s="2">
        <v>127.65</v>
      </c>
      <c r="E466" s="2">
        <v>128.96</v>
      </c>
      <c r="F466" s="2">
        <v>126.63</v>
      </c>
      <c r="G466" s="3">
        <v>6243200</v>
      </c>
      <c r="H466" s="76">
        <f t="shared" si="7"/>
        <v>2.4057104231389747E-2</v>
      </c>
    </row>
    <row r="467" spans="1:8" ht="18" x14ac:dyDescent="0.2">
      <c r="A467" s="1">
        <v>45511</v>
      </c>
      <c r="B467" s="2">
        <v>128.91999999999999</v>
      </c>
      <c r="C467" s="2">
        <v>130.30000000000001</v>
      </c>
      <c r="D467" s="2">
        <v>125.75</v>
      </c>
      <c r="E467" s="2">
        <v>125.9</v>
      </c>
      <c r="F467" s="2">
        <v>123.62</v>
      </c>
      <c r="G467" s="3">
        <v>8617700</v>
      </c>
      <c r="H467" s="76">
        <f t="shared" si="7"/>
        <v>-1.8196165547040573E-2</v>
      </c>
    </row>
    <row r="468" spans="1:8" ht="18" x14ac:dyDescent="0.2">
      <c r="A468" s="1">
        <v>45510</v>
      </c>
      <c r="B468" s="2">
        <v>130.54</v>
      </c>
      <c r="C468" s="2">
        <v>131.04</v>
      </c>
      <c r="D468" s="2">
        <v>128.08000000000001</v>
      </c>
      <c r="E468" s="2">
        <v>128.21</v>
      </c>
      <c r="F468" s="2">
        <v>125.89</v>
      </c>
      <c r="G468" s="3">
        <v>8373900</v>
      </c>
      <c r="H468" s="76">
        <f t="shared" si="7"/>
        <v>2.7044241745738992E-3</v>
      </c>
    </row>
    <row r="469" spans="1:8" ht="18" x14ac:dyDescent="0.2">
      <c r="A469" s="1">
        <v>45509</v>
      </c>
      <c r="B469" s="2">
        <v>127.89</v>
      </c>
      <c r="C469" s="2">
        <v>129.97</v>
      </c>
      <c r="D469" s="2">
        <v>126.66</v>
      </c>
      <c r="E469" s="2">
        <v>127.86</v>
      </c>
      <c r="F469" s="2">
        <v>125.55</v>
      </c>
      <c r="G469" s="3">
        <v>10355000</v>
      </c>
      <c r="H469" s="76">
        <f t="shared" si="7"/>
        <v>-4.1500378463795291E-2</v>
      </c>
    </row>
    <row r="470" spans="1:8" ht="18" x14ac:dyDescent="0.2">
      <c r="A470" s="1">
        <v>45506</v>
      </c>
      <c r="B470" s="2">
        <v>132.77000000000001</v>
      </c>
      <c r="C470" s="2">
        <v>134.30000000000001</v>
      </c>
      <c r="D470" s="2">
        <v>131.80000000000001</v>
      </c>
      <c r="E470" s="2">
        <v>133.28</v>
      </c>
      <c r="F470" s="2">
        <v>130.87</v>
      </c>
      <c r="G470" s="3">
        <v>8251600</v>
      </c>
      <c r="H470" s="76">
        <f t="shared" si="7"/>
        <v>-3.1218451546335197E-2</v>
      </c>
    </row>
    <row r="471" spans="1:8" ht="18" x14ac:dyDescent="0.2">
      <c r="A471" s="1">
        <v>45505</v>
      </c>
      <c r="B471" s="2">
        <v>139.29</v>
      </c>
      <c r="C471" s="2">
        <v>140.38999999999999</v>
      </c>
      <c r="D471" s="2">
        <v>135.77000000000001</v>
      </c>
      <c r="E471" s="2">
        <v>137.51</v>
      </c>
      <c r="F471" s="2">
        <v>135.02000000000001</v>
      </c>
      <c r="G471" s="3">
        <v>5906800</v>
      </c>
      <c r="H471" s="76">
        <f t="shared" si="7"/>
        <v>-1.4046930730417889E-2</v>
      </c>
    </row>
    <row r="472" spans="1:8" ht="18" x14ac:dyDescent="0.2">
      <c r="A472" s="1">
        <v>45504</v>
      </c>
      <c r="B472" s="2">
        <v>139.69</v>
      </c>
      <c r="C472" s="2">
        <v>141.55000000000001</v>
      </c>
      <c r="D472" s="2">
        <v>138.66</v>
      </c>
      <c r="E472" s="2">
        <v>139.44999999999999</v>
      </c>
      <c r="F472" s="2">
        <v>136.93</v>
      </c>
      <c r="G472" s="3">
        <v>7188000</v>
      </c>
      <c r="H472" s="76">
        <f t="shared" si="7"/>
        <v>2.754301598077075E-2</v>
      </c>
    </row>
    <row r="473" spans="1:8" ht="18" x14ac:dyDescent="0.2">
      <c r="A473" s="1">
        <v>45503</v>
      </c>
      <c r="B473" s="2">
        <v>139.07</v>
      </c>
      <c r="C473" s="2">
        <v>139.57</v>
      </c>
      <c r="D473" s="2">
        <v>134.96</v>
      </c>
      <c r="E473" s="2">
        <v>135.66999999999999</v>
      </c>
      <c r="F473" s="2">
        <v>133.21</v>
      </c>
      <c r="G473" s="3">
        <v>6505700</v>
      </c>
      <c r="H473" s="76">
        <f t="shared" si="7"/>
        <v>-1.9330019752605419E-2</v>
      </c>
    </row>
    <row r="474" spans="1:8" ht="18" x14ac:dyDescent="0.2">
      <c r="A474" s="1">
        <v>45502</v>
      </c>
      <c r="B474" s="2">
        <v>139.27000000000001</v>
      </c>
      <c r="C474" s="2">
        <v>139.78</v>
      </c>
      <c r="D474" s="2">
        <v>137.82</v>
      </c>
      <c r="E474" s="2">
        <v>138.31</v>
      </c>
      <c r="F474" s="2">
        <v>135.81</v>
      </c>
      <c r="G474" s="3">
        <v>4054600</v>
      </c>
      <c r="H474" s="76">
        <f t="shared" si="7"/>
        <v>-4.9945017521272035E-3</v>
      </c>
    </row>
    <row r="475" spans="1:8" ht="18" x14ac:dyDescent="0.2">
      <c r="A475" s="1">
        <v>45499</v>
      </c>
      <c r="B475" s="2">
        <v>138.87</v>
      </c>
      <c r="C475" s="2">
        <v>139.96</v>
      </c>
      <c r="D475" s="2">
        <v>138.38</v>
      </c>
      <c r="E475" s="2">
        <v>139.01</v>
      </c>
      <c r="F475" s="2">
        <v>136.49</v>
      </c>
      <c r="G475" s="3">
        <v>5139400</v>
      </c>
      <c r="H475" s="76">
        <f t="shared" si="7"/>
        <v>8.6090079555964927E-3</v>
      </c>
    </row>
    <row r="476" spans="1:8" ht="18" x14ac:dyDescent="0.2">
      <c r="A476" s="1">
        <v>45498</v>
      </c>
      <c r="B476" s="2">
        <v>140.15</v>
      </c>
      <c r="C476" s="2">
        <v>141.07</v>
      </c>
      <c r="D476" s="2">
        <v>137.69999999999999</v>
      </c>
      <c r="E476" s="2">
        <v>137.82</v>
      </c>
      <c r="F476" s="2">
        <v>135.32</v>
      </c>
      <c r="G476" s="3">
        <v>7654600</v>
      </c>
      <c r="H476" s="76">
        <f t="shared" si="7"/>
        <v>-6.9224814330143807E-3</v>
      </c>
    </row>
    <row r="477" spans="1:8" ht="18" x14ac:dyDescent="0.2">
      <c r="A477" s="1">
        <v>45497</v>
      </c>
      <c r="B477" s="2">
        <v>141.69999999999999</v>
      </c>
      <c r="C477" s="2">
        <v>142.66</v>
      </c>
      <c r="D477" s="2">
        <v>138.4</v>
      </c>
      <c r="E477" s="2">
        <v>138.77000000000001</v>
      </c>
      <c r="F477" s="2">
        <v>136.26</v>
      </c>
      <c r="G477" s="3">
        <v>8018800</v>
      </c>
      <c r="H477" s="76">
        <f t="shared" si="7"/>
        <v>-3.0785002052104309E-2</v>
      </c>
    </row>
    <row r="478" spans="1:8" ht="18" x14ac:dyDescent="0.2">
      <c r="A478" s="1">
        <v>45496</v>
      </c>
      <c r="B478" s="2">
        <v>141.30000000000001</v>
      </c>
      <c r="C478" s="2">
        <v>143.22</v>
      </c>
      <c r="D478" s="2">
        <v>141.21</v>
      </c>
      <c r="E478" s="2">
        <v>143.11000000000001</v>
      </c>
      <c r="F478" s="2">
        <v>140.52000000000001</v>
      </c>
      <c r="G478" s="3">
        <v>6697400</v>
      </c>
      <c r="H478" s="76">
        <f t="shared" si="7"/>
        <v>2.0780902406185194E-2</v>
      </c>
    </row>
    <row r="479" spans="1:8" ht="18" x14ac:dyDescent="0.2">
      <c r="A479" s="1">
        <v>45495</v>
      </c>
      <c r="B479" s="2">
        <v>139.74</v>
      </c>
      <c r="C479" s="2">
        <v>140.68</v>
      </c>
      <c r="D479" s="2">
        <v>139.12</v>
      </c>
      <c r="E479" s="2">
        <v>140.16999999999999</v>
      </c>
      <c r="F479" s="2">
        <v>137.63</v>
      </c>
      <c r="G479" s="3">
        <v>5387200</v>
      </c>
      <c r="H479" s="76">
        <f t="shared" si="7"/>
        <v>1.154645976218565E-2</v>
      </c>
    </row>
    <row r="480" spans="1:8" ht="18" x14ac:dyDescent="0.2">
      <c r="A480" s="1">
        <v>45492</v>
      </c>
      <c r="B480" s="2">
        <v>138.35</v>
      </c>
      <c r="C480" s="2">
        <v>140.44</v>
      </c>
      <c r="D480" s="2">
        <v>138.08000000000001</v>
      </c>
      <c r="E480" s="2">
        <v>138.56</v>
      </c>
      <c r="F480" s="2">
        <v>136.05000000000001</v>
      </c>
      <c r="G480" s="3">
        <v>6111900</v>
      </c>
      <c r="H480" s="76">
        <f t="shared" si="7"/>
        <v>3.8294472013309074E-3</v>
      </c>
    </row>
    <row r="481" spans="1:8" ht="18" x14ac:dyDescent="0.2">
      <c r="A481" s="1">
        <v>45491</v>
      </c>
      <c r="B481" s="2">
        <v>139.36000000000001</v>
      </c>
      <c r="C481" s="2">
        <v>140.06</v>
      </c>
      <c r="D481" s="2">
        <v>137.19999999999999</v>
      </c>
      <c r="E481" s="2">
        <v>138.03</v>
      </c>
      <c r="F481" s="2">
        <v>135.53</v>
      </c>
      <c r="G481" s="3">
        <v>5998700</v>
      </c>
      <c r="H481" s="76">
        <f t="shared" si="7"/>
        <v>-8.8882944577233936E-3</v>
      </c>
    </row>
    <row r="482" spans="1:8" ht="18" x14ac:dyDescent="0.2">
      <c r="A482" s="1">
        <v>45490</v>
      </c>
      <c r="B482" s="2">
        <v>140.47999999999999</v>
      </c>
      <c r="C482" s="2">
        <v>141.79</v>
      </c>
      <c r="D482" s="2">
        <v>138.68</v>
      </c>
      <c r="E482" s="2">
        <v>139.26</v>
      </c>
      <c r="F482" s="2">
        <v>136.74</v>
      </c>
      <c r="G482" s="3">
        <v>9157000</v>
      </c>
      <c r="H482" s="76">
        <f t="shared" si="7"/>
        <v>-2.3775372882037703E-2</v>
      </c>
    </row>
    <row r="483" spans="1:8" ht="18" x14ac:dyDescent="0.2">
      <c r="A483" s="1">
        <v>45489</v>
      </c>
      <c r="B483" s="2">
        <v>143.07</v>
      </c>
      <c r="C483" s="2">
        <v>143.5</v>
      </c>
      <c r="D483" s="2">
        <v>142.05000000000001</v>
      </c>
      <c r="E483" s="2">
        <v>142.61000000000001</v>
      </c>
      <c r="F483" s="2">
        <v>140.03</v>
      </c>
      <c r="G483" s="3">
        <v>7181500</v>
      </c>
      <c r="H483" s="76">
        <f t="shared" si="7"/>
        <v>-3.208444519120785E-3</v>
      </c>
    </row>
    <row r="484" spans="1:8" ht="18" x14ac:dyDescent="0.2">
      <c r="A484" s="1">
        <v>45488</v>
      </c>
      <c r="B484" s="2">
        <v>145.72999999999999</v>
      </c>
      <c r="C484" s="2">
        <v>146.59</v>
      </c>
      <c r="D484" s="2">
        <v>141.91999999999999</v>
      </c>
      <c r="E484" s="2">
        <v>143.07</v>
      </c>
      <c r="F484" s="2">
        <v>140.47999999999999</v>
      </c>
      <c r="G484" s="3">
        <v>8687800</v>
      </c>
      <c r="H484" s="76">
        <f t="shared" si="7"/>
        <v>-1.1817708210202402E-2</v>
      </c>
    </row>
    <row r="485" spans="1:8" ht="18" x14ac:dyDescent="0.2">
      <c r="A485" s="1">
        <v>45485</v>
      </c>
      <c r="B485" s="2">
        <v>142.71</v>
      </c>
      <c r="C485" s="2">
        <v>145.13</v>
      </c>
      <c r="D485" s="2">
        <v>141.26</v>
      </c>
      <c r="E485" s="2">
        <v>144.77000000000001</v>
      </c>
      <c r="F485" s="2">
        <v>142.15</v>
      </c>
      <c r="G485" s="3">
        <v>7361800</v>
      </c>
      <c r="H485" s="76" t="e">
        <f t="shared" si="7"/>
        <v>#DIV/0!</v>
      </c>
    </row>
    <row r="486" spans="1:8" ht="18" x14ac:dyDescent="0.2">
      <c r="A486" s="1">
        <v>45484</v>
      </c>
      <c r="B486" s="55" t="s">
        <v>73</v>
      </c>
      <c r="H486" s="76" t="e">
        <f t="shared" si="7"/>
        <v>#NUM!</v>
      </c>
    </row>
    <row r="487" spans="1:8" ht="18" x14ac:dyDescent="0.2">
      <c r="A487" s="1">
        <v>45484</v>
      </c>
      <c r="B487" s="2">
        <v>142.36000000000001</v>
      </c>
      <c r="C487" s="2">
        <v>143.47999999999999</v>
      </c>
      <c r="D487" s="2">
        <v>141.68</v>
      </c>
      <c r="E487" s="2">
        <v>142.76</v>
      </c>
      <c r="F487" s="2">
        <v>140.18</v>
      </c>
      <c r="G487" s="3">
        <v>5245100</v>
      </c>
      <c r="H487" s="76">
        <f t="shared" si="7"/>
        <v>7.6623240006995254E-3</v>
      </c>
    </row>
    <row r="488" spans="1:8" ht="18" x14ac:dyDescent="0.2">
      <c r="A488" s="1">
        <v>45483</v>
      </c>
      <c r="B488" s="2">
        <v>141.12</v>
      </c>
      <c r="C488" s="2">
        <v>142.38</v>
      </c>
      <c r="D488" s="2">
        <v>139.74</v>
      </c>
      <c r="E488" s="2">
        <v>142.07</v>
      </c>
      <c r="F488" s="2">
        <v>139.11000000000001</v>
      </c>
      <c r="G488" s="3">
        <v>6350300</v>
      </c>
      <c r="H488" s="76">
        <f t="shared" si="7"/>
        <v>9.8971369549270567E-3</v>
      </c>
    </row>
    <row r="489" spans="1:8" ht="18" x14ac:dyDescent="0.2">
      <c r="A489" s="1">
        <v>45482</v>
      </c>
      <c r="B489" s="2">
        <v>145.13</v>
      </c>
      <c r="C489" s="2">
        <v>145.69999999999999</v>
      </c>
      <c r="D489" s="2">
        <v>138</v>
      </c>
      <c r="E489" s="2">
        <v>140.68</v>
      </c>
      <c r="F489" s="2">
        <v>137.74</v>
      </c>
      <c r="G489" s="3">
        <v>14334200</v>
      </c>
      <c r="H489" s="76">
        <f t="shared" si="7"/>
        <v>-3.0459207484708459E-2</v>
      </c>
    </row>
    <row r="490" spans="1:8" ht="18" x14ac:dyDescent="0.2">
      <c r="A490" s="1">
        <v>45481</v>
      </c>
      <c r="B490" s="2">
        <v>144.76</v>
      </c>
      <c r="C490" s="2">
        <v>145.22999999999999</v>
      </c>
      <c r="D490" s="2">
        <v>143.43</v>
      </c>
      <c r="E490" s="2">
        <v>145.03</v>
      </c>
      <c r="F490" s="2">
        <v>142</v>
      </c>
      <c r="G490" s="3">
        <v>8622600</v>
      </c>
      <c r="H490" s="76">
        <f t="shared" si="7"/>
        <v>1.3389241280060793E-3</v>
      </c>
    </row>
    <row r="491" spans="1:8" ht="18" x14ac:dyDescent="0.2">
      <c r="A491" s="1">
        <v>45478</v>
      </c>
      <c r="B491" s="2">
        <v>144.94999999999999</v>
      </c>
      <c r="C491" s="2">
        <v>145.79</v>
      </c>
      <c r="D491" s="2">
        <v>144.02000000000001</v>
      </c>
      <c r="E491" s="2">
        <v>144.83000000000001</v>
      </c>
      <c r="F491" s="2">
        <v>141.81</v>
      </c>
      <c r="G491" s="3">
        <v>5365500</v>
      </c>
      <c r="H491" s="76">
        <f t="shared" si="7"/>
        <v>3.1075665943135294E-3</v>
      </c>
    </row>
    <row r="492" spans="1:8" ht="18" x14ac:dyDescent="0.2">
      <c r="A492" s="1">
        <v>45476</v>
      </c>
      <c r="B492" s="2">
        <v>143.75</v>
      </c>
      <c r="C492" s="2">
        <v>144.65</v>
      </c>
      <c r="D492" s="2">
        <v>143.5</v>
      </c>
      <c r="E492" s="2">
        <v>144.38</v>
      </c>
      <c r="F492" s="2">
        <v>141.37</v>
      </c>
      <c r="G492" s="3">
        <v>3560800</v>
      </c>
      <c r="H492" s="76">
        <f t="shared" si="7"/>
        <v>7.6688581482603014E-3</v>
      </c>
    </row>
    <row r="493" spans="1:8" ht="18" x14ac:dyDescent="0.2">
      <c r="A493" s="1">
        <v>45475</v>
      </c>
      <c r="B493" s="2">
        <v>142.63</v>
      </c>
      <c r="C493" s="2">
        <v>144.22</v>
      </c>
      <c r="D493" s="2">
        <v>142.55000000000001</v>
      </c>
      <c r="E493" s="2">
        <v>143.28</v>
      </c>
      <c r="F493" s="2">
        <v>140.29</v>
      </c>
      <c r="G493" s="3">
        <v>5920500</v>
      </c>
      <c r="H493" s="76">
        <f t="shared" si="7"/>
        <v>1.3552553877195714E-3</v>
      </c>
    </row>
    <row r="494" spans="1:8" ht="18" x14ac:dyDescent="0.2">
      <c r="A494" s="1">
        <v>45474</v>
      </c>
      <c r="B494" s="2">
        <v>141.69</v>
      </c>
      <c r="C494" s="2">
        <v>144.06</v>
      </c>
      <c r="D494" s="2">
        <v>141.07</v>
      </c>
      <c r="E494" s="2">
        <v>143.09</v>
      </c>
      <c r="F494" s="2">
        <v>140.1</v>
      </c>
      <c r="G494" s="3">
        <v>6552400</v>
      </c>
      <c r="H494" s="76">
        <f t="shared" si="7"/>
        <v>1.3292812940517177E-2</v>
      </c>
    </row>
    <row r="495" spans="1:8" ht="18" x14ac:dyDescent="0.2">
      <c r="A495" s="1">
        <v>45471</v>
      </c>
      <c r="B495" s="2">
        <v>139.44</v>
      </c>
      <c r="C495" s="2">
        <v>142.82</v>
      </c>
      <c r="D495" s="2">
        <v>139.27000000000001</v>
      </c>
      <c r="E495" s="2">
        <v>141.19999999999999</v>
      </c>
      <c r="F495" s="2">
        <v>138.25</v>
      </c>
      <c r="G495" s="3">
        <v>25814800</v>
      </c>
      <c r="H495" s="76">
        <f t="shared" si="7"/>
        <v>7.2595600128041024E-3</v>
      </c>
    </row>
    <row r="496" spans="1:8" ht="18" x14ac:dyDescent="0.2">
      <c r="A496" s="1">
        <v>45470</v>
      </c>
      <c r="B496" s="2">
        <v>139.25</v>
      </c>
      <c r="C496" s="2">
        <v>141.41999999999999</v>
      </c>
      <c r="D496" s="2">
        <v>138.81</v>
      </c>
      <c r="E496" s="2">
        <v>140.18</v>
      </c>
      <c r="F496" s="2">
        <v>137.25</v>
      </c>
      <c r="G496" s="3">
        <v>7518200</v>
      </c>
      <c r="H496" s="76">
        <f t="shared" si="7"/>
        <v>1.3940064329329812E-2</v>
      </c>
    </row>
    <row r="497" spans="1:8" ht="18" x14ac:dyDescent="0.2">
      <c r="A497" s="1">
        <v>45469</v>
      </c>
      <c r="B497" s="2">
        <v>139.49</v>
      </c>
      <c r="C497" s="2">
        <v>140.75</v>
      </c>
      <c r="D497" s="2">
        <v>138.08000000000001</v>
      </c>
      <c r="E497" s="2">
        <v>138.22999999999999</v>
      </c>
      <c r="F497" s="2">
        <v>135.35</v>
      </c>
      <c r="G497" s="3">
        <v>8036300</v>
      </c>
      <c r="H497" s="76">
        <f t="shared" si="7"/>
        <v>-6.774195701419284E-3</v>
      </c>
    </row>
    <row r="498" spans="1:8" ht="18" x14ac:dyDescent="0.2">
      <c r="A498" s="1">
        <v>45468</v>
      </c>
      <c r="B498" s="2">
        <v>139</v>
      </c>
      <c r="C498" s="2">
        <v>139.55000000000001</v>
      </c>
      <c r="D498" s="2">
        <v>137.56</v>
      </c>
      <c r="E498" s="2">
        <v>139.16999999999999</v>
      </c>
      <c r="F498" s="2">
        <v>136.27000000000001</v>
      </c>
      <c r="G498" s="3">
        <v>8205500</v>
      </c>
      <c r="H498" s="76">
        <f t="shared" si="7"/>
        <v>-5.1237119850003005E-3</v>
      </c>
    </row>
    <row r="499" spans="1:8" ht="18" x14ac:dyDescent="0.2">
      <c r="A499" s="1">
        <v>45467</v>
      </c>
      <c r="B499" s="2">
        <v>140</v>
      </c>
      <c r="C499" s="2">
        <v>141.53</v>
      </c>
      <c r="D499" s="2">
        <v>139.12</v>
      </c>
      <c r="E499" s="2">
        <v>139.88999999999999</v>
      </c>
      <c r="F499" s="2">
        <v>136.97</v>
      </c>
      <c r="G499" s="3">
        <v>7793300</v>
      </c>
      <c r="H499" s="76">
        <f t="shared" si="7"/>
        <v>-1.1469347562257643E-2</v>
      </c>
    </row>
    <row r="500" spans="1:8" ht="18" x14ac:dyDescent="0.2">
      <c r="A500" s="1">
        <v>45464</v>
      </c>
      <c r="B500" s="2">
        <v>143.72</v>
      </c>
      <c r="C500" s="2">
        <v>143.72</v>
      </c>
      <c r="D500" s="2">
        <v>140.44</v>
      </c>
      <c r="E500" s="2">
        <v>141.5</v>
      </c>
      <c r="F500" s="2">
        <v>138.55000000000001</v>
      </c>
      <c r="G500" s="3">
        <v>14844100</v>
      </c>
      <c r="H500" s="76">
        <f t="shared" si="7"/>
        <v>-9.9110262586345615E-3</v>
      </c>
    </row>
    <row r="501" spans="1:8" ht="18" x14ac:dyDescent="0.2">
      <c r="A501" s="1">
        <v>45463</v>
      </c>
      <c r="B501" s="2">
        <v>145.32</v>
      </c>
      <c r="C501" s="2">
        <v>145.32</v>
      </c>
      <c r="D501" s="2">
        <v>141.94999999999999</v>
      </c>
      <c r="E501" s="2">
        <v>142.91</v>
      </c>
      <c r="F501" s="2">
        <v>139.93</v>
      </c>
      <c r="G501" s="3">
        <v>8940000</v>
      </c>
      <c r="H501" s="76">
        <f t="shared" si="7"/>
        <v>-1.2005116656005834E-2</v>
      </c>
    </row>
    <row r="502" spans="1:8" ht="18" x14ac:dyDescent="0.2">
      <c r="A502" s="1">
        <v>45461</v>
      </c>
      <c r="B502" s="2">
        <v>141.22</v>
      </c>
      <c r="C502" s="2">
        <v>145.06</v>
      </c>
      <c r="D502" s="2">
        <v>141.22</v>
      </c>
      <c r="E502" s="2">
        <v>144.63999999999999</v>
      </c>
      <c r="F502" s="2">
        <v>141.62</v>
      </c>
      <c r="G502" s="3">
        <v>11629400</v>
      </c>
      <c r="H502" s="76">
        <f t="shared" si="7"/>
        <v>2.3288430154659905E-2</v>
      </c>
    </row>
    <row r="503" spans="1:8" ht="18" x14ac:dyDescent="0.2">
      <c r="A503" s="1">
        <v>45460</v>
      </c>
      <c r="B503" s="2">
        <v>138.80000000000001</v>
      </c>
      <c r="C503" s="2">
        <v>141.44</v>
      </c>
      <c r="D503" s="2">
        <v>138.25</v>
      </c>
      <c r="E503" s="2">
        <v>141.31</v>
      </c>
      <c r="F503" s="2">
        <v>138.36000000000001</v>
      </c>
      <c r="G503" s="3">
        <v>11232800</v>
      </c>
      <c r="H503" s="76">
        <f t="shared" si="7"/>
        <v>2.2734066342377238E-2</v>
      </c>
    </row>
    <row r="504" spans="1:8" ht="18" x14ac:dyDescent="0.2">
      <c r="A504" s="1">
        <v>45457</v>
      </c>
      <c r="B504" s="2">
        <v>139.26</v>
      </c>
      <c r="C504" s="2">
        <v>139.97</v>
      </c>
      <c r="D504" s="2">
        <v>137.38</v>
      </c>
      <c r="E504" s="2">
        <v>138.13</v>
      </c>
      <c r="F504" s="2">
        <v>135.25</v>
      </c>
      <c r="G504" s="3">
        <v>11330800</v>
      </c>
      <c r="H504" s="76">
        <f t="shared" si="7"/>
        <v>-1.2344928617551418E-2</v>
      </c>
    </row>
    <row r="505" spans="1:8" ht="18" x14ac:dyDescent="0.2">
      <c r="A505" s="1">
        <v>45456</v>
      </c>
      <c r="B505" s="2">
        <v>140.43</v>
      </c>
      <c r="C505" s="2">
        <v>142.4</v>
      </c>
      <c r="D505" s="2">
        <v>138.77000000000001</v>
      </c>
      <c r="E505" s="2">
        <v>139.85</v>
      </c>
      <c r="F505" s="2">
        <v>136.93</v>
      </c>
      <c r="G505" s="3">
        <v>13733200</v>
      </c>
      <c r="H505" s="76">
        <f t="shared" si="7"/>
        <v>-3.7903682671122717E-3</v>
      </c>
    </row>
    <row r="506" spans="1:8" ht="18" x14ac:dyDescent="0.2">
      <c r="A506" s="1">
        <v>45455</v>
      </c>
      <c r="B506" s="2">
        <v>134.69</v>
      </c>
      <c r="C506" s="2">
        <v>140.96</v>
      </c>
      <c r="D506" s="2">
        <v>133.96</v>
      </c>
      <c r="E506" s="2">
        <v>140.38</v>
      </c>
      <c r="F506" s="2">
        <v>137.44999999999999</v>
      </c>
      <c r="G506" s="3">
        <v>40871300</v>
      </c>
      <c r="H506" s="76">
        <f t="shared" si="7"/>
        <v>0.12507584229046539</v>
      </c>
    </row>
    <row r="507" spans="1:8" ht="18" x14ac:dyDescent="0.2">
      <c r="A507" s="1">
        <v>45454</v>
      </c>
      <c r="B507" s="2">
        <v>124.05</v>
      </c>
      <c r="C507" s="2">
        <v>124.83</v>
      </c>
      <c r="D507" s="2">
        <v>122.29</v>
      </c>
      <c r="E507" s="2">
        <v>123.88</v>
      </c>
      <c r="F507" s="2">
        <v>121.29</v>
      </c>
      <c r="G507" s="3">
        <v>18373900</v>
      </c>
      <c r="H507" s="76">
        <f t="shared" si="7"/>
        <v>-5.0166641664366896E-3</v>
      </c>
    </row>
    <row r="508" spans="1:8" ht="18" x14ac:dyDescent="0.2">
      <c r="A508" s="1">
        <v>45453</v>
      </c>
      <c r="B508" s="2">
        <v>125.73</v>
      </c>
      <c r="C508" s="2">
        <v>126.95</v>
      </c>
      <c r="D508" s="2">
        <v>124.05</v>
      </c>
      <c r="E508" s="2">
        <v>124.5</v>
      </c>
      <c r="F508" s="2">
        <v>121.9</v>
      </c>
      <c r="G508" s="3">
        <v>10164700</v>
      </c>
      <c r="H508" s="76">
        <f t="shared" si="7"/>
        <v>-1.1338267393235516E-2</v>
      </c>
    </row>
    <row r="509" spans="1:8" ht="18" x14ac:dyDescent="0.2">
      <c r="A509" s="1">
        <v>45450</v>
      </c>
      <c r="B509" s="2">
        <v>124.21</v>
      </c>
      <c r="C509" s="2">
        <v>126.22</v>
      </c>
      <c r="D509" s="2">
        <v>123.27</v>
      </c>
      <c r="E509" s="2">
        <v>125.92</v>
      </c>
      <c r="F509" s="2">
        <v>123.29</v>
      </c>
      <c r="G509" s="3">
        <v>11545000</v>
      </c>
      <c r="H509" s="76">
        <f t="shared" si="7"/>
        <v>1.9410133969204154E-2</v>
      </c>
    </row>
    <row r="510" spans="1:8" ht="18" x14ac:dyDescent="0.2">
      <c r="A510" s="1">
        <v>45449</v>
      </c>
      <c r="B510" s="2">
        <v>122.88</v>
      </c>
      <c r="C510" s="2">
        <v>124.27</v>
      </c>
      <c r="D510" s="2">
        <v>122.25</v>
      </c>
      <c r="E510" s="2">
        <v>123.5</v>
      </c>
      <c r="F510" s="2">
        <v>120.92</v>
      </c>
      <c r="G510" s="3">
        <v>7347200</v>
      </c>
      <c r="H510" s="76">
        <f t="shared" si="7"/>
        <v>7.054263868630754E-3</v>
      </c>
    </row>
    <row r="511" spans="1:8" ht="18" x14ac:dyDescent="0.2">
      <c r="A511" s="1">
        <v>45448</v>
      </c>
      <c r="B511" s="2">
        <v>121.65</v>
      </c>
      <c r="C511" s="2">
        <v>122.79</v>
      </c>
      <c r="D511" s="2">
        <v>120.51</v>
      </c>
      <c r="E511" s="2">
        <v>122.63</v>
      </c>
      <c r="F511" s="2">
        <v>120.07</v>
      </c>
      <c r="G511" s="3">
        <v>5973700</v>
      </c>
      <c r="H511" s="76">
        <f t="shared" si="7"/>
        <v>2.1126064491909895E-2</v>
      </c>
    </row>
    <row r="512" spans="1:8" ht="18" x14ac:dyDescent="0.2">
      <c r="A512" s="1">
        <v>45447</v>
      </c>
      <c r="B512" s="2">
        <v>119.02</v>
      </c>
      <c r="C512" s="2">
        <v>120.37</v>
      </c>
      <c r="D512" s="2">
        <v>118.72</v>
      </c>
      <c r="E512" s="2">
        <v>120.07</v>
      </c>
      <c r="F512" s="2">
        <v>117.56</v>
      </c>
      <c r="G512" s="3">
        <v>7368000</v>
      </c>
      <c r="H512" s="76">
        <f t="shared" si="7"/>
        <v>6.5713912602424606E-3</v>
      </c>
    </row>
    <row r="513" spans="1:8" ht="18" x14ac:dyDescent="0.2">
      <c r="A513" s="1">
        <v>45446</v>
      </c>
      <c r="B513" s="2">
        <v>117.53</v>
      </c>
      <c r="C513" s="2">
        <v>119.33</v>
      </c>
      <c r="D513" s="2">
        <v>117.34</v>
      </c>
      <c r="E513" s="2">
        <v>119.28</v>
      </c>
      <c r="F513" s="2">
        <v>116.79</v>
      </c>
      <c r="G513" s="3">
        <v>7256300</v>
      </c>
      <c r="H513" s="76">
        <f t="shared" si="7"/>
        <v>1.7708751116749095E-2</v>
      </c>
    </row>
    <row r="514" spans="1:8" ht="18" x14ac:dyDescent="0.2">
      <c r="A514" s="1">
        <v>45443</v>
      </c>
      <c r="B514" s="2">
        <v>116.59</v>
      </c>
      <c r="C514" s="2">
        <v>117.42</v>
      </c>
      <c r="D514" s="2">
        <v>114.55</v>
      </c>
      <c r="E514" s="2">
        <v>117.19</v>
      </c>
      <c r="F514" s="2">
        <v>114.74</v>
      </c>
      <c r="G514" s="3">
        <v>12755600</v>
      </c>
      <c r="H514" s="76">
        <f t="shared" si="7"/>
        <v>7.8468986981157117E-4</v>
      </c>
    </row>
    <row r="515" spans="1:8" ht="18" x14ac:dyDescent="0.2">
      <c r="A515" s="1">
        <v>45442</v>
      </c>
      <c r="B515" s="2">
        <v>120.17</v>
      </c>
      <c r="C515" s="2">
        <v>121.44</v>
      </c>
      <c r="D515" s="2">
        <v>117.03</v>
      </c>
      <c r="E515" s="2">
        <v>117.09</v>
      </c>
      <c r="F515" s="2">
        <v>114.65</v>
      </c>
      <c r="G515" s="3">
        <v>10839600</v>
      </c>
      <c r="H515" s="76">
        <f t="shared" ref="H515:H578" si="8">LN(F515/F516)</f>
        <v>-5.5227976855122977E-2</v>
      </c>
    </row>
    <row r="516" spans="1:8" ht="18" x14ac:dyDescent="0.2">
      <c r="A516" s="1">
        <v>45441</v>
      </c>
      <c r="B516" s="2">
        <v>122.99</v>
      </c>
      <c r="C516" s="2">
        <v>123.92</v>
      </c>
      <c r="D516" s="2">
        <v>122.77</v>
      </c>
      <c r="E516" s="2">
        <v>123.74</v>
      </c>
      <c r="F516" s="2">
        <v>121.16</v>
      </c>
      <c r="G516" s="3">
        <v>4735100</v>
      </c>
      <c r="H516" s="76">
        <f t="shared" si="8"/>
        <v>-6.0070125087085969E-3</v>
      </c>
    </row>
    <row r="517" spans="1:8" ht="18" x14ac:dyDescent="0.2">
      <c r="A517" s="1">
        <v>45440</v>
      </c>
      <c r="B517" s="2">
        <v>123.24</v>
      </c>
      <c r="C517" s="2">
        <v>124.82</v>
      </c>
      <c r="D517" s="2">
        <v>123.01</v>
      </c>
      <c r="E517" s="2">
        <v>124.49</v>
      </c>
      <c r="F517" s="2">
        <v>121.89</v>
      </c>
      <c r="G517" s="3">
        <v>6911400</v>
      </c>
      <c r="H517" s="76">
        <f t="shared" si="8"/>
        <v>1.2714834438664177E-2</v>
      </c>
    </row>
    <row r="518" spans="1:8" ht="18" x14ac:dyDescent="0.2">
      <c r="A518" s="1">
        <v>45436</v>
      </c>
      <c r="B518" s="2">
        <v>123.42</v>
      </c>
      <c r="C518" s="2">
        <v>123.51</v>
      </c>
      <c r="D518" s="2">
        <v>121.42</v>
      </c>
      <c r="E518" s="2">
        <v>122.91</v>
      </c>
      <c r="F518" s="2">
        <v>120.35</v>
      </c>
      <c r="G518" s="3">
        <v>7173400</v>
      </c>
      <c r="H518" s="76">
        <f t="shared" si="8"/>
        <v>-9.5100985515222478E-3</v>
      </c>
    </row>
    <row r="519" spans="1:8" ht="18" x14ac:dyDescent="0.2">
      <c r="A519" s="1">
        <v>45435</v>
      </c>
      <c r="B519" s="2">
        <v>126.55</v>
      </c>
      <c r="C519" s="2">
        <v>126.7</v>
      </c>
      <c r="D519" s="2">
        <v>123.16</v>
      </c>
      <c r="E519" s="2">
        <v>124.09</v>
      </c>
      <c r="F519" s="2">
        <v>121.5</v>
      </c>
      <c r="G519" s="3">
        <v>6108600</v>
      </c>
      <c r="H519" s="76">
        <f t="shared" si="8"/>
        <v>-4.1067819526533593E-3</v>
      </c>
    </row>
    <row r="520" spans="1:8" ht="18" x14ac:dyDescent="0.2">
      <c r="A520" s="1">
        <v>45434</v>
      </c>
      <c r="B520" s="2">
        <v>124.63</v>
      </c>
      <c r="C520" s="2">
        <v>125.16</v>
      </c>
      <c r="D520" s="2">
        <v>123.3</v>
      </c>
      <c r="E520" s="2">
        <v>124.6</v>
      </c>
      <c r="F520" s="2">
        <v>122</v>
      </c>
      <c r="G520" s="3">
        <v>5705000</v>
      </c>
      <c r="H520" s="76">
        <f t="shared" si="8"/>
        <v>-2.4587141049156543E-4</v>
      </c>
    </row>
    <row r="521" spans="1:8" ht="18" x14ac:dyDescent="0.2">
      <c r="A521" s="1">
        <v>45433</v>
      </c>
      <c r="B521" s="2">
        <v>124.46</v>
      </c>
      <c r="C521" s="2">
        <v>125.36</v>
      </c>
      <c r="D521" s="2">
        <v>123.92</v>
      </c>
      <c r="E521" s="2">
        <v>124.63</v>
      </c>
      <c r="F521" s="2">
        <v>122.03</v>
      </c>
      <c r="G521" s="3">
        <v>5549500</v>
      </c>
      <c r="H521" s="76">
        <f t="shared" si="8"/>
        <v>9.0182420541202589E-4</v>
      </c>
    </row>
    <row r="522" spans="1:8" ht="18" x14ac:dyDescent="0.2">
      <c r="A522" s="1">
        <v>45432</v>
      </c>
      <c r="B522" s="2">
        <v>123.8</v>
      </c>
      <c r="C522" s="2">
        <v>124.68</v>
      </c>
      <c r="D522" s="2">
        <v>123.24</v>
      </c>
      <c r="E522" s="2">
        <v>124.52</v>
      </c>
      <c r="F522" s="2">
        <v>121.92</v>
      </c>
      <c r="G522" s="3">
        <v>5989000</v>
      </c>
      <c r="H522" s="76">
        <f t="shared" si="8"/>
        <v>8.2359220270788285E-3</v>
      </c>
    </row>
    <row r="523" spans="1:8" ht="18" x14ac:dyDescent="0.2">
      <c r="A523" s="1">
        <v>45429</v>
      </c>
      <c r="B523" s="2">
        <v>123.18</v>
      </c>
      <c r="C523" s="2">
        <v>123.58</v>
      </c>
      <c r="D523" s="2">
        <v>122.08</v>
      </c>
      <c r="E523" s="2">
        <v>123.5</v>
      </c>
      <c r="F523" s="2">
        <v>120.92</v>
      </c>
      <c r="G523" s="3">
        <v>6179400</v>
      </c>
      <c r="H523" s="76">
        <f t="shared" si="8"/>
        <v>1.0892719849883921E-2</v>
      </c>
    </row>
    <row r="524" spans="1:8" ht="18" x14ac:dyDescent="0.2">
      <c r="A524" s="1">
        <v>45428</v>
      </c>
      <c r="B524" s="2">
        <v>121.94</v>
      </c>
      <c r="C524" s="2">
        <v>122.45</v>
      </c>
      <c r="D524" s="2">
        <v>121.21</v>
      </c>
      <c r="E524" s="2">
        <v>122.16</v>
      </c>
      <c r="F524" s="2">
        <v>119.61</v>
      </c>
      <c r="G524" s="3">
        <v>5159300</v>
      </c>
      <c r="H524" s="76">
        <f t="shared" si="8"/>
        <v>4.3569402814688457E-3</v>
      </c>
    </row>
    <row r="525" spans="1:8" ht="18" x14ac:dyDescent="0.2">
      <c r="A525" s="1">
        <v>45427</v>
      </c>
      <c r="B525" s="2">
        <v>120.17</v>
      </c>
      <c r="C525" s="2">
        <v>122.09</v>
      </c>
      <c r="D525" s="2">
        <v>119.67</v>
      </c>
      <c r="E525" s="2">
        <v>121.63</v>
      </c>
      <c r="F525" s="2">
        <v>119.09</v>
      </c>
      <c r="G525" s="3">
        <v>6604600</v>
      </c>
      <c r="H525" s="76">
        <f t="shared" si="8"/>
        <v>6.2331738199115777E-3</v>
      </c>
    </row>
    <row r="526" spans="1:8" ht="18" x14ac:dyDescent="0.2">
      <c r="A526" s="1">
        <v>45426</v>
      </c>
      <c r="B526" s="2">
        <v>116.5</v>
      </c>
      <c r="C526" s="2">
        <v>122.55</v>
      </c>
      <c r="D526" s="2">
        <v>116.13</v>
      </c>
      <c r="E526" s="2">
        <v>120.87</v>
      </c>
      <c r="F526" s="2">
        <v>118.35</v>
      </c>
      <c r="G526" s="3">
        <v>17811200</v>
      </c>
      <c r="H526" s="76">
        <f t="shared" si="8"/>
        <v>3.7974341907743403E-2</v>
      </c>
    </row>
    <row r="527" spans="1:8" ht="18" x14ac:dyDescent="0.2">
      <c r="A527" s="1">
        <v>45425</v>
      </c>
      <c r="B527" s="2">
        <v>117.13</v>
      </c>
      <c r="C527" s="2">
        <v>117.19</v>
      </c>
      <c r="D527" s="2">
        <v>116.2</v>
      </c>
      <c r="E527" s="2">
        <v>116.37</v>
      </c>
      <c r="F527" s="2">
        <v>113.94</v>
      </c>
      <c r="G527" s="3">
        <v>4140000</v>
      </c>
      <c r="H527" s="76">
        <f t="shared" si="8"/>
        <v>-2.629504539024735E-3</v>
      </c>
    </row>
    <row r="528" spans="1:8" ht="18" x14ac:dyDescent="0.2">
      <c r="A528" s="1">
        <v>45422</v>
      </c>
      <c r="B528" s="2">
        <v>117.15</v>
      </c>
      <c r="C528" s="2">
        <v>117.63</v>
      </c>
      <c r="D528" s="2">
        <v>115.91</v>
      </c>
      <c r="E528" s="2">
        <v>116.67</v>
      </c>
      <c r="F528" s="2">
        <v>114.24</v>
      </c>
      <c r="G528" s="3">
        <v>4122500</v>
      </c>
      <c r="H528" s="76">
        <f t="shared" si="8"/>
        <v>2.6263952875854341E-4</v>
      </c>
    </row>
    <row r="529" spans="1:8" ht="18" x14ac:dyDescent="0.2">
      <c r="A529" s="1">
        <v>45421</v>
      </c>
      <c r="B529" s="2">
        <v>117.39</v>
      </c>
      <c r="C529" s="2">
        <v>117.73</v>
      </c>
      <c r="D529" s="2">
        <v>116.5</v>
      </c>
      <c r="E529" s="2">
        <v>116.64</v>
      </c>
      <c r="F529" s="2">
        <v>114.21</v>
      </c>
      <c r="G529" s="3">
        <v>3236200</v>
      </c>
      <c r="H529" s="76">
        <f t="shared" si="8"/>
        <v>-6.3713940170797914E-3</v>
      </c>
    </row>
    <row r="530" spans="1:8" ht="18" x14ac:dyDescent="0.2">
      <c r="A530" s="1">
        <v>45420</v>
      </c>
      <c r="B530" s="2">
        <v>117.71</v>
      </c>
      <c r="C530" s="2">
        <v>117.98</v>
      </c>
      <c r="D530" s="2">
        <v>117.11</v>
      </c>
      <c r="E530" s="2">
        <v>117.39</v>
      </c>
      <c r="F530" s="2">
        <v>114.94</v>
      </c>
      <c r="G530" s="3">
        <v>4636000</v>
      </c>
      <c r="H530" s="76">
        <f t="shared" si="8"/>
        <v>-4.6005028841690264E-3</v>
      </c>
    </row>
    <row r="531" spans="1:8" ht="18" x14ac:dyDescent="0.2">
      <c r="A531" s="1">
        <v>45419</v>
      </c>
      <c r="B531" s="2">
        <v>118</v>
      </c>
      <c r="C531" s="2">
        <v>119.13</v>
      </c>
      <c r="D531" s="2">
        <v>117.29</v>
      </c>
      <c r="E531" s="2">
        <v>117.93</v>
      </c>
      <c r="F531" s="2">
        <v>115.47</v>
      </c>
      <c r="G531" s="3">
        <v>6437700</v>
      </c>
      <c r="H531" s="76">
        <f t="shared" si="8"/>
        <v>-3.458117045206547E-3</v>
      </c>
    </row>
    <row r="532" spans="1:8" ht="18" x14ac:dyDescent="0.2">
      <c r="A532" s="1">
        <v>45418</v>
      </c>
      <c r="B532" s="2">
        <v>116.33</v>
      </c>
      <c r="C532" s="2">
        <v>118.36</v>
      </c>
      <c r="D532" s="2">
        <v>116.18</v>
      </c>
      <c r="E532" s="2">
        <v>118.34</v>
      </c>
      <c r="F532" s="2">
        <v>115.87</v>
      </c>
      <c r="G532" s="3">
        <v>6052400</v>
      </c>
      <c r="H532" s="76">
        <f t="shared" si="8"/>
        <v>2.1723864112813466E-2</v>
      </c>
    </row>
    <row r="533" spans="1:8" ht="18" x14ac:dyDescent="0.2">
      <c r="A533" s="1">
        <v>45415</v>
      </c>
      <c r="B533" s="2">
        <v>115.98</v>
      </c>
      <c r="C533" s="2">
        <v>116.21</v>
      </c>
      <c r="D533" s="2">
        <v>115.07</v>
      </c>
      <c r="E533" s="2">
        <v>115.8</v>
      </c>
      <c r="F533" s="2">
        <v>113.38</v>
      </c>
      <c r="G533" s="3">
        <v>4485000</v>
      </c>
      <c r="H533" s="76">
        <f t="shared" si="8"/>
        <v>7.2585960900239926E-3</v>
      </c>
    </row>
    <row r="534" spans="1:8" ht="18" x14ac:dyDescent="0.2">
      <c r="A534" s="1">
        <v>45414</v>
      </c>
      <c r="B534" s="2">
        <v>115.23</v>
      </c>
      <c r="C534" s="2">
        <v>115.81</v>
      </c>
      <c r="D534" s="2">
        <v>114.26</v>
      </c>
      <c r="E534" s="2">
        <v>114.96</v>
      </c>
      <c r="F534" s="2">
        <v>112.56</v>
      </c>
      <c r="G534" s="3">
        <v>5001000</v>
      </c>
      <c r="H534" s="76">
        <f t="shared" si="8"/>
        <v>2.8469770119281582E-3</v>
      </c>
    </row>
    <row r="535" spans="1:8" ht="18" x14ac:dyDescent="0.2">
      <c r="A535" s="1">
        <v>45413</v>
      </c>
      <c r="B535" s="2">
        <v>113.91</v>
      </c>
      <c r="C535" s="2">
        <v>116.76</v>
      </c>
      <c r="D535" s="2">
        <v>113.65</v>
      </c>
      <c r="E535" s="2">
        <v>114.63</v>
      </c>
      <c r="F535" s="2">
        <v>112.24</v>
      </c>
      <c r="G535" s="3">
        <v>5583600</v>
      </c>
      <c r="H535" s="76">
        <f t="shared" si="8"/>
        <v>7.6916576326829184E-3</v>
      </c>
    </row>
    <row r="536" spans="1:8" ht="18" x14ac:dyDescent="0.2">
      <c r="A536" s="1">
        <v>45412</v>
      </c>
      <c r="B536" s="2">
        <v>115.09</v>
      </c>
      <c r="C536" s="2">
        <v>115.52</v>
      </c>
      <c r="D536" s="2">
        <v>113.69</v>
      </c>
      <c r="E536" s="2">
        <v>113.75</v>
      </c>
      <c r="F536" s="2">
        <v>111.38</v>
      </c>
      <c r="G536" s="3">
        <v>6234700</v>
      </c>
      <c r="H536" s="76">
        <f t="shared" si="8"/>
        <v>-2.3776847566870263E-2</v>
      </c>
    </row>
    <row r="537" spans="1:8" ht="18" x14ac:dyDescent="0.2">
      <c r="A537" s="1">
        <v>45411</v>
      </c>
      <c r="B537" s="2">
        <v>116.99</v>
      </c>
      <c r="C537" s="2">
        <v>117.31</v>
      </c>
      <c r="D537" s="2">
        <v>115.29</v>
      </c>
      <c r="E537" s="2">
        <v>116.49</v>
      </c>
      <c r="F537" s="2">
        <v>114.06</v>
      </c>
      <c r="G537" s="3">
        <v>4994100</v>
      </c>
      <c r="H537" s="76">
        <f t="shared" si="8"/>
        <v>-6.1183653847712294E-3</v>
      </c>
    </row>
    <row r="538" spans="1:8" ht="18" x14ac:dyDescent="0.2">
      <c r="A538" s="1">
        <v>45408</v>
      </c>
      <c r="B538" s="2">
        <v>117.04</v>
      </c>
      <c r="C538" s="2">
        <v>119.21</v>
      </c>
      <c r="D538" s="2">
        <v>116.15</v>
      </c>
      <c r="E538" s="2">
        <v>117.21</v>
      </c>
      <c r="F538" s="2">
        <v>114.76</v>
      </c>
      <c r="G538" s="3">
        <v>8355100</v>
      </c>
      <c r="H538" s="76">
        <f t="shared" si="8"/>
        <v>1.9978662308429703E-2</v>
      </c>
    </row>
    <row r="539" spans="1:8" ht="18" x14ac:dyDescent="0.2">
      <c r="A539" s="1">
        <v>45407</v>
      </c>
      <c r="B539" s="2">
        <v>113.63</v>
      </c>
      <c r="C539" s="2">
        <v>114.99</v>
      </c>
      <c r="D539" s="2">
        <v>112.78</v>
      </c>
      <c r="E539" s="2">
        <v>114.89</v>
      </c>
      <c r="F539" s="2">
        <v>112.49</v>
      </c>
      <c r="G539" s="3">
        <v>6796600</v>
      </c>
      <c r="H539" s="76">
        <f t="shared" si="8"/>
        <v>-3.9038289308445371E-3</v>
      </c>
    </row>
    <row r="540" spans="1:8" ht="18" x14ac:dyDescent="0.2">
      <c r="A540" s="1">
        <v>45406</v>
      </c>
      <c r="B540" s="2">
        <v>115.38</v>
      </c>
      <c r="C540" s="2">
        <v>115.73</v>
      </c>
      <c r="D540" s="2">
        <v>113.88</v>
      </c>
      <c r="E540" s="2">
        <v>115.34</v>
      </c>
      <c r="F540" s="2">
        <v>112.93</v>
      </c>
      <c r="G540" s="3">
        <v>5791800</v>
      </c>
      <c r="H540" s="76">
        <f t="shared" si="8"/>
        <v>2.1274717713209673E-3</v>
      </c>
    </row>
    <row r="541" spans="1:8" ht="18" x14ac:dyDescent="0.2">
      <c r="A541" s="1">
        <v>45405</v>
      </c>
      <c r="B541" s="2">
        <v>115.17</v>
      </c>
      <c r="C541" s="2">
        <v>115.86</v>
      </c>
      <c r="D541" s="2">
        <v>114.75</v>
      </c>
      <c r="E541" s="2">
        <v>115.09</v>
      </c>
      <c r="F541" s="2">
        <v>112.69</v>
      </c>
      <c r="G541" s="3">
        <v>5494800</v>
      </c>
      <c r="H541" s="76">
        <f t="shared" si="8"/>
        <v>4.8925952687314212E-3</v>
      </c>
    </row>
    <row r="542" spans="1:8" ht="18" x14ac:dyDescent="0.2">
      <c r="A542" s="1">
        <v>45404</v>
      </c>
      <c r="B542" s="2">
        <v>116.03</v>
      </c>
      <c r="C542" s="2">
        <v>116.34</v>
      </c>
      <c r="D542" s="2">
        <v>114.34</v>
      </c>
      <c r="E542" s="2">
        <v>114.53</v>
      </c>
      <c r="F542" s="2">
        <v>112.14</v>
      </c>
      <c r="G542" s="3">
        <v>7125500</v>
      </c>
      <c r="H542" s="76">
        <f t="shared" si="8"/>
        <v>-3.0273373668282841E-3</v>
      </c>
    </row>
    <row r="543" spans="1:8" ht="18" x14ac:dyDescent="0.2">
      <c r="A543" s="1">
        <v>45401</v>
      </c>
      <c r="B543" s="2">
        <v>116.12</v>
      </c>
      <c r="C543" s="2">
        <v>116.77</v>
      </c>
      <c r="D543" s="2">
        <v>114.46</v>
      </c>
      <c r="E543" s="2">
        <v>114.88</v>
      </c>
      <c r="F543" s="2">
        <v>112.48</v>
      </c>
      <c r="G543" s="3">
        <v>8251500</v>
      </c>
      <c r="H543" s="76">
        <f t="shared" si="8"/>
        <v>-9.7320063869316409E-3</v>
      </c>
    </row>
    <row r="544" spans="1:8" ht="18" x14ac:dyDescent="0.2">
      <c r="A544" s="1">
        <v>45400</v>
      </c>
      <c r="B544" s="2">
        <v>118.76</v>
      </c>
      <c r="C544" s="2">
        <v>118.76</v>
      </c>
      <c r="D544" s="2">
        <v>115.7</v>
      </c>
      <c r="E544" s="2">
        <v>116</v>
      </c>
      <c r="F544" s="2">
        <v>113.58</v>
      </c>
      <c r="G544" s="3">
        <v>6662400</v>
      </c>
      <c r="H544" s="76">
        <f t="shared" si="8"/>
        <v>-2.2719347745483984E-2</v>
      </c>
    </row>
    <row r="545" spans="1:8" ht="18" x14ac:dyDescent="0.2">
      <c r="A545" s="1">
        <v>45399</v>
      </c>
      <c r="B545" s="2">
        <v>120.98</v>
      </c>
      <c r="C545" s="2">
        <v>121.04</v>
      </c>
      <c r="D545" s="2">
        <v>118.61</v>
      </c>
      <c r="E545" s="2">
        <v>118.67</v>
      </c>
      <c r="F545" s="2">
        <v>116.19</v>
      </c>
      <c r="G545" s="3">
        <v>5366600</v>
      </c>
      <c r="H545" s="76">
        <f t="shared" si="8"/>
        <v>-1.6304941008546098E-2</v>
      </c>
    </row>
    <row r="546" spans="1:8" ht="18" x14ac:dyDescent="0.2">
      <c r="A546" s="1">
        <v>45398</v>
      </c>
      <c r="B546" s="2">
        <v>120.09</v>
      </c>
      <c r="C546" s="2">
        <v>121.44</v>
      </c>
      <c r="D546" s="2">
        <v>119.75</v>
      </c>
      <c r="E546" s="2">
        <v>120.62</v>
      </c>
      <c r="F546" s="2">
        <v>118.1</v>
      </c>
      <c r="G546" s="3">
        <v>7000000</v>
      </c>
      <c r="H546" s="76">
        <f t="shared" si="8"/>
        <v>6.1151880731280658E-3</v>
      </c>
    </row>
    <row r="547" spans="1:8" ht="18" x14ac:dyDescent="0.2">
      <c r="A547" s="1">
        <v>45397</v>
      </c>
      <c r="B547" s="2">
        <v>122.18</v>
      </c>
      <c r="C547" s="2">
        <v>122.47</v>
      </c>
      <c r="D547" s="2">
        <v>119.44</v>
      </c>
      <c r="E547" s="2">
        <v>119.88</v>
      </c>
      <c r="F547" s="2">
        <v>117.38</v>
      </c>
      <c r="G547" s="3">
        <v>5101500</v>
      </c>
      <c r="H547" s="76">
        <f t="shared" si="8"/>
        <v>-1.0171303149033202E-2</v>
      </c>
    </row>
    <row r="548" spans="1:8" ht="18" x14ac:dyDescent="0.2">
      <c r="A548" s="1">
        <v>45394</v>
      </c>
      <c r="B548" s="2">
        <v>121.74</v>
      </c>
      <c r="C548" s="2">
        <v>121.84</v>
      </c>
      <c r="D548" s="2">
        <v>120.42</v>
      </c>
      <c r="E548" s="2">
        <v>121.11</v>
      </c>
      <c r="F548" s="2">
        <v>118.58</v>
      </c>
      <c r="G548" s="3">
        <v>6196900</v>
      </c>
      <c r="H548" s="76">
        <f t="shared" si="8"/>
        <v>-1.7471708806287806E-2</v>
      </c>
    </row>
    <row r="549" spans="1:8" ht="18" x14ac:dyDescent="0.2">
      <c r="A549" s="1">
        <v>45393</v>
      </c>
      <c r="B549" s="2">
        <v>121.72</v>
      </c>
      <c r="C549" s="2">
        <v>123.82</v>
      </c>
      <c r="D549" s="2">
        <v>121.36</v>
      </c>
      <c r="E549" s="2">
        <v>123.24</v>
      </c>
      <c r="F549" s="2">
        <v>120.67</v>
      </c>
      <c r="G549" s="3">
        <v>7315200</v>
      </c>
      <c r="H549" s="76">
        <f t="shared" si="8"/>
        <v>1.2172903355599353E-2</v>
      </c>
    </row>
    <row r="550" spans="1:8" ht="18" x14ac:dyDescent="0.2">
      <c r="A550" s="1">
        <v>45392</v>
      </c>
      <c r="B550" s="2">
        <v>121.35</v>
      </c>
      <c r="C550" s="2">
        <v>123.08</v>
      </c>
      <c r="D550" s="2">
        <v>121.32</v>
      </c>
      <c r="E550" s="2">
        <v>121.75</v>
      </c>
      <c r="F550" s="2">
        <v>119.21</v>
      </c>
      <c r="G550" s="3">
        <v>4509900</v>
      </c>
      <c r="H550" s="76" t="e">
        <f t="shared" si="8"/>
        <v>#DIV/0!</v>
      </c>
    </row>
    <row r="551" spans="1:8" ht="18" x14ac:dyDescent="0.2">
      <c r="A551" s="1">
        <v>45391</v>
      </c>
      <c r="B551" s="55" t="s">
        <v>73</v>
      </c>
      <c r="H551" s="76" t="e">
        <f t="shared" si="8"/>
        <v>#NUM!</v>
      </c>
    </row>
    <row r="552" spans="1:8" ht="18" x14ac:dyDescent="0.2">
      <c r="A552" s="1">
        <v>45391</v>
      </c>
      <c r="B552" s="2">
        <v>124.35</v>
      </c>
      <c r="C552" s="2">
        <v>124.75</v>
      </c>
      <c r="D552" s="2">
        <v>121.24</v>
      </c>
      <c r="E552" s="2">
        <v>123.23</v>
      </c>
      <c r="F552" s="2">
        <v>120.66</v>
      </c>
      <c r="G552" s="3">
        <v>5564100</v>
      </c>
      <c r="H552" s="76">
        <f t="shared" si="8"/>
        <v>-5.7846620276611159E-3</v>
      </c>
    </row>
    <row r="553" spans="1:8" ht="18" x14ac:dyDescent="0.2">
      <c r="A553" s="1">
        <v>45390</v>
      </c>
      <c r="B553" s="2">
        <v>125</v>
      </c>
      <c r="C553" s="2">
        <v>125.12</v>
      </c>
      <c r="D553" s="2">
        <v>123.76</v>
      </c>
      <c r="E553" s="2">
        <v>124.35</v>
      </c>
      <c r="F553" s="2">
        <v>121.36</v>
      </c>
      <c r="G553" s="3">
        <v>6119200</v>
      </c>
      <c r="H553" s="76">
        <f t="shared" si="8"/>
        <v>-4.4397014469490991E-3</v>
      </c>
    </row>
    <row r="554" spans="1:8" ht="18" x14ac:dyDescent="0.2">
      <c r="A554" s="1">
        <v>45387</v>
      </c>
      <c r="B554" s="2">
        <v>124.42</v>
      </c>
      <c r="C554" s="2">
        <v>126</v>
      </c>
      <c r="D554" s="2">
        <v>124.14</v>
      </c>
      <c r="E554" s="2">
        <v>124.9</v>
      </c>
      <c r="F554" s="2">
        <v>121.9</v>
      </c>
      <c r="G554" s="3">
        <v>4899500</v>
      </c>
      <c r="H554" s="76">
        <f t="shared" si="8"/>
        <v>5.6764580048053424E-3</v>
      </c>
    </row>
    <row r="555" spans="1:8" ht="18" x14ac:dyDescent="0.2">
      <c r="A555" s="1">
        <v>45386</v>
      </c>
      <c r="B555" s="2">
        <v>127.6</v>
      </c>
      <c r="C555" s="2">
        <v>127.99</v>
      </c>
      <c r="D555" s="2">
        <v>124.03</v>
      </c>
      <c r="E555" s="2">
        <v>124.19</v>
      </c>
      <c r="F555" s="2">
        <v>121.21</v>
      </c>
      <c r="G555" s="3">
        <v>7588300</v>
      </c>
      <c r="H555" s="76">
        <f t="shared" si="8"/>
        <v>-1.6365638154156207E-2</v>
      </c>
    </row>
    <row r="556" spans="1:8" ht="18" x14ac:dyDescent="0.2">
      <c r="A556" s="1">
        <v>45385</v>
      </c>
      <c r="B556" s="2">
        <v>124.26</v>
      </c>
      <c r="C556" s="2">
        <v>126.41</v>
      </c>
      <c r="D556" s="2">
        <v>124.06</v>
      </c>
      <c r="E556" s="2">
        <v>126.24</v>
      </c>
      <c r="F556" s="2">
        <v>123.21</v>
      </c>
      <c r="G556" s="3">
        <v>7430000</v>
      </c>
      <c r="H556" s="76">
        <f t="shared" si="8"/>
        <v>1.5211284463966534E-2</v>
      </c>
    </row>
    <row r="557" spans="1:8" ht="18" x14ac:dyDescent="0.2">
      <c r="A557" s="1">
        <v>45384</v>
      </c>
      <c r="B557" s="2">
        <v>124.51</v>
      </c>
      <c r="C557" s="2">
        <v>124.93</v>
      </c>
      <c r="D557" s="2">
        <v>123.43</v>
      </c>
      <c r="E557" s="2">
        <v>124.34</v>
      </c>
      <c r="F557" s="2">
        <v>121.35</v>
      </c>
      <c r="G557" s="3">
        <v>4862400</v>
      </c>
      <c r="H557" s="76">
        <f t="shared" si="8"/>
        <v>-9.1871698605855943E-3</v>
      </c>
    </row>
    <row r="558" spans="1:8" ht="18" x14ac:dyDescent="0.2">
      <c r="A558" s="1">
        <v>45383</v>
      </c>
      <c r="B558" s="2">
        <v>125.54</v>
      </c>
      <c r="C558" s="2">
        <v>126.27</v>
      </c>
      <c r="D558" s="2">
        <v>124.56</v>
      </c>
      <c r="E558" s="2">
        <v>125.48</v>
      </c>
      <c r="F558" s="2">
        <v>122.47</v>
      </c>
      <c r="G558" s="3">
        <v>4133600</v>
      </c>
      <c r="H558" s="76">
        <f t="shared" si="8"/>
        <v>-9.793520737069229E-4</v>
      </c>
    </row>
    <row r="559" spans="1:8" ht="18" x14ac:dyDescent="0.2">
      <c r="A559" s="1">
        <v>45379</v>
      </c>
      <c r="B559" s="2">
        <v>125.39</v>
      </c>
      <c r="C559" s="2">
        <v>126.17</v>
      </c>
      <c r="D559" s="2">
        <v>125.2</v>
      </c>
      <c r="E559" s="2">
        <v>125.61</v>
      </c>
      <c r="F559" s="2">
        <v>122.59</v>
      </c>
      <c r="G559" s="3">
        <v>6587400</v>
      </c>
      <c r="H559" s="76">
        <f t="shared" si="8"/>
        <v>2.6955295063235993E-3</v>
      </c>
    </row>
    <row r="560" spans="1:8" ht="18" x14ac:dyDescent="0.2">
      <c r="A560" s="1">
        <v>45378</v>
      </c>
      <c r="B560" s="2">
        <v>127.33</v>
      </c>
      <c r="C560" s="2">
        <v>127.82</v>
      </c>
      <c r="D560" s="2">
        <v>124.47</v>
      </c>
      <c r="E560" s="2">
        <v>125.27</v>
      </c>
      <c r="F560" s="2">
        <v>122.26</v>
      </c>
      <c r="G560" s="3">
        <v>8115900</v>
      </c>
      <c r="H560" s="76">
        <f t="shared" si="8"/>
        <v>-9.5242691552579906E-3</v>
      </c>
    </row>
    <row r="561" spans="1:8" ht="18" x14ac:dyDescent="0.2">
      <c r="A561" s="1">
        <v>45377</v>
      </c>
      <c r="B561" s="2">
        <v>126.75</v>
      </c>
      <c r="C561" s="2">
        <v>126.94</v>
      </c>
      <c r="D561" s="2">
        <v>125.84</v>
      </c>
      <c r="E561" s="2">
        <v>126.47</v>
      </c>
      <c r="F561" s="2">
        <v>123.43</v>
      </c>
      <c r="G561" s="3">
        <v>7063900</v>
      </c>
      <c r="H561" s="76">
        <f t="shared" si="8"/>
        <v>3.0834169187725453E-3</v>
      </c>
    </row>
    <row r="562" spans="1:8" ht="18" x14ac:dyDescent="0.2">
      <c r="A562" s="1">
        <v>45376</v>
      </c>
      <c r="B562" s="2">
        <v>127.67</v>
      </c>
      <c r="C562" s="2">
        <v>127.67</v>
      </c>
      <c r="D562" s="2">
        <v>126.05</v>
      </c>
      <c r="E562" s="2">
        <v>126.08</v>
      </c>
      <c r="F562" s="2">
        <v>123.05</v>
      </c>
      <c r="G562" s="3">
        <v>7446100</v>
      </c>
      <c r="H562" s="76">
        <f t="shared" si="8"/>
        <v>-1.3480447912456259E-2</v>
      </c>
    </row>
    <row r="563" spans="1:8" ht="18" x14ac:dyDescent="0.2">
      <c r="A563" s="1">
        <v>45373</v>
      </c>
      <c r="B563" s="2">
        <v>129.01</v>
      </c>
      <c r="C563" s="2">
        <v>129.21</v>
      </c>
      <c r="D563" s="2">
        <v>127.55</v>
      </c>
      <c r="E563" s="2">
        <v>127.79</v>
      </c>
      <c r="F563" s="2">
        <v>124.72</v>
      </c>
      <c r="G563" s="3">
        <v>6660000</v>
      </c>
      <c r="H563" s="76">
        <f t="shared" si="8"/>
        <v>-9.496141264088126E-3</v>
      </c>
    </row>
    <row r="564" spans="1:8" ht="18" x14ac:dyDescent="0.2">
      <c r="A564" s="1">
        <v>45372</v>
      </c>
      <c r="B564" s="2">
        <v>130.52000000000001</v>
      </c>
      <c r="C564" s="2">
        <v>132.77000000000001</v>
      </c>
      <c r="D564" s="2">
        <v>128.94999999999999</v>
      </c>
      <c r="E564" s="2">
        <v>129.01</v>
      </c>
      <c r="F564" s="2">
        <v>125.91</v>
      </c>
      <c r="G564" s="3">
        <v>17842400</v>
      </c>
      <c r="H564" s="76">
        <f t="shared" si="8"/>
        <v>-1.82503522189596E-3</v>
      </c>
    </row>
    <row r="565" spans="1:8" ht="18" x14ac:dyDescent="0.2">
      <c r="A565" s="1">
        <v>45371</v>
      </c>
      <c r="B565" s="2">
        <v>129.97999999999999</v>
      </c>
      <c r="C565" s="2">
        <v>130.69</v>
      </c>
      <c r="D565" s="2">
        <v>128.27000000000001</v>
      </c>
      <c r="E565" s="2">
        <v>129.24</v>
      </c>
      <c r="F565" s="2">
        <v>126.14</v>
      </c>
      <c r="G565" s="3">
        <v>8373300</v>
      </c>
      <c r="H565" s="76">
        <f t="shared" si="8"/>
        <v>3.9646355037012974E-4</v>
      </c>
    </row>
    <row r="566" spans="1:8" ht="18" x14ac:dyDescent="0.2">
      <c r="A566" s="1">
        <v>45370</v>
      </c>
      <c r="B566" s="2">
        <v>127.75</v>
      </c>
      <c r="C566" s="2">
        <v>129.21</v>
      </c>
      <c r="D566" s="2">
        <v>126.49</v>
      </c>
      <c r="E566" s="2">
        <v>129.19</v>
      </c>
      <c r="F566" s="2">
        <v>126.09</v>
      </c>
      <c r="G566" s="3">
        <v>10221000</v>
      </c>
      <c r="H566" s="76">
        <f t="shared" si="8"/>
        <v>1.0844536547517313E-2</v>
      </c>
    </row>
    <row r="567" spans="1:8" ht="18" x14ac:dyDescent="0.2">
      <c r="A567" s="1">
        <v>45369</v>
      </c>
      <c r="B567" s="2">
        <v>127.2</v>
      </c>
      <c r="C567" s="2">
        <v>128.94999999999999</v>
      </c>
      <c r="D567" s="2">
        <v>126.88</v>
      </c>
      <c r="E567" s="2">
        <v>127.8</v>
      </c>
      <c r="F567" s="2">
        <v>124.73</v>
      </c>
      <c r="G567" s="3">
        <v>12231400</v>
      </c>
      <c r="H567" s="76">
        <f t="shared" si="8"/>
        <v>1.7877119173043205E-2</v>
      </c>
    </row>
    <row r="568" spans="1:8" ht="18" x14ac:dyDescent="0.2">
      <c r="A568" s="1">
        <v>45366</v>
      </c>
      <c r="B568" s="2">
        <v>124.04</v>
      </c>
      <c r="C568" s="2">
        <v>126.01</v>
      </c>
      <c r="D568" s="2">
        <v>123.56</v>
      </c>
      <c r="E568" s="2">
        <v>125.54</v>
      </c>
      <c r="F568" s="2">
        <v>122.52</v>
      </c>
      <c r="G568" s="3">
        <v>17844900</v>
      </c>
      <c r="H568" s="76">
        <f t="shared" si="8"/>
        <v>0</v>
      </c>
    </row>
    <row r="569" spans="1:8" ht="18" x14ac:dyDescent="0.2">
      <c r="A569" s="1">
        <v>45365</v>
      </c>
      <c r="B569" s="2">
        <v>127.23</v>
      </c>
      <c r="C569" s="2">
        <v>127.8</v>
      </c>
      <c r="D569" s="2">
        <v>124.94</v>
      </c>
      <c r="E569" s="2">
        <v>125.53</v>
      </c>
      <c r="F569" s="2">
        <v>122.52</v>
      </c>
      <c r="G569" s="3">
        <v>10965900</v>
      </c>
      <c r="H569" s="76">
        <f t="shared" si="8"/>
        <v>8.1622658495127091E-5</v>
      </c>
    </row>
    <row r="570" spans="1:8" ht="18" x14ac:dyDescent="0.2">
      <c r="A570" s="1">
        <v>45364</v>
      </c>
      <c r="B570" s="2">
        <v>128</v>
      </c>
      <c r="C570" s="2">
        <v>128.80000000000001</v>
      </c>
      <c r="D570" s="2">
        <v>124.83</v>
      </c>
      <c r="E570" s="2">
        <v>125.52</v>
      </c>
      <c r="F570" s="2">
        <v>122.51</v>
      </c>
      <c r="G570" s="3">
        <v>15870300</v>
      </c>
      <c r="H570" s="76">
        <f t="shared" si="8"/>
        <v>-1.5952401124002234E-2</v>
      </c>
    </row>
    <row r="571" spans="1:8" ht="18" x14ac:dyDescent="0.2">
      <c r="A571" s="1">
        <v>45363</v>
      </c>
      <c r="B571" s="2">
        <v>126.26</v>
      </c>
      <c r="C571" s="2">
        <v>129.37</v>
      </c>
      <c r="D571" s="2">
        <v>124.6</v>
      </c>
      <c r="E571" s="2">
        <v>127.54</v>
      </c>
      <c r="F571" s="2">
        <v>124.48</v>
      </c>
      <c r="G571" s="3">
        <v>48536100</v>
      </c>
      <c r="H571" s="76">
        <f t="shared" si="8"/>
        <v>0.111107503572983</v>
      </c>
    </row>
    <row r="572" spans="1:8" ht="18" x14ac:dyDescent="0.2">
      <c r="A572" s="1">
        <v>45362</v>
      </c>
      <c r="B572" s="2">
        <v>111.61</v>
      </c>
      <c r="C572" s="2">
        <v>114.75</v>
      </c>
      <c r="D572" s="2">
        <v>111.18</v>
      </c>
      <c r="E572" s="2">
        <v>114.13</v>
      </c>
      <c r="F572" s="2">
        <v>111.39</v>
      </c>
      <c r="G572" s="3">
        <v>20438300</v>
      </c>
      <c r="H572" s="76">
        <f t="shared" si="8"/>
        <v>1.5105890787696023E-2</v>
      </c>
    </row>
    <row r="573" spans="1:8" ht="18" x14ac:dyDescent="0.2">
      <c r="A573" s="1">
        <v>45359</v>
      </c>
      <c r="B573" s="2">
        <v>114.07</v>
      </c>
      <c r="C573" s="2">
        <v>114.33</v>
      </c>
      <c r="D573" s="2">
        <v>111.54</v>
      </c>
      <c r="E573" s="2">
        <v>112.42</v>
      </c>
      <c r="F573" s="2">
        <v>109.72</v>
      </c>
      <c r="G573" s="3">
        <v>8312900</v>
      </c>
      <c r="H573" s="76">
        <f t="shared" si="8"/>
        <v>-1.8690445212831915E-2</v>
      </c>
    </row>
    <row r="574" spans="1:8" ht="18" x14ac:dyDescent="0.2">
      <c r="A574" s="1">
        <v>45358</v>
      </c>
      <c r="B574" s="2">
        <v>113.94</v>
      </c>
      <c r="C574" s="2">
        <v>114.8</v>
      </c>
      <c r="D574" s="2">
        <v>112.29</v>
      </c>
      <c r="E574" s="2">
        <v>114.54</v>
      </c>
      <c r="F574" s="2">
        <v>111.79</v>
      </c>
      <c r="G574" s="3">
        <v>7670100</v>
      </c>
      <c r="H574" s="76">
        <f t="shared" si="8"/>
        <v>2.0058496864932621E-2</v>
      </c>
    </row>
    <row r="575" spans="1:8" ht="18" x14ac:dyDescent="0.2">
      <c r="A575" s="1">
        <v>45357</v>
      </c>
      <c r="B575" s="2">
        <v>111.5</v>
      </c>
      <c r="C575" s="2">
        <v>113.05</v>
      </c>
      <c r="D575" s="2">
        <v>110.67</v>
      </c>
      <c r="E575" s="2">
        <v>112.27</v>
      </c>
      <c r="F575" s="2">
        <v>109.57</v>
      </c>
      <c r="G575" s="3">
        <v>6706400</v>
      </c>
      <c r="H575" s="76">
        <f t="shared" si="8"/>
        <v>1.1843149671201321E-2</v>
      </c>
    </row>
    <row r="576" spans="1:8" ht="18" x14ac:dyDescent="0.2">
      <c r="A576" s="1">
        <v>45356</v>
      </c>
      <c r="B576" s="2">
        <v>112.82</v>
      </c>
      <c r="C576" s="2">
        <v>113.2</v>
      </c>
      <c r="D576" s="2">
        <v>110.37</v>
      </c>
      <c r="E576" s="2">
        <v>110.94</v>
      </c>
      <c r="F576" s="2">
        <v>108.28</v>
      </c>
      <c r="G576" s="3">
        <v>8242000</v>
      </c>
      <c r="H576" s="76">
        <f t="shared" si="8"/>
        <v>-2.7688471911589529E-2</v>
      </c>
    </row>
    <row r="577" spans="1:8" ht="18" x14ac:dyDescent="0.2">
      <c r="A577" s="1">
        <v>45355</v>
      </c>
      <c r="B577" s="2">
        <v>113.58</v>
      </c>
      <c r="C577" s="2">
        <v>114.6</v>
      </c>
      <c r="D577" s="2">
        <v>113.39</v>
      </c>
      <c r="E577" s="2">
        <v>114.06</v>
      </c>
      <c r="F577" s="2">
        <v>111.32</v>
      </c>
      <c r="G577" s="3">
        <v>6588100</v>
      </c>
      <c r="H577" s="76">
        <f t="shared" si="8"/>
        <v>2.4283863172534586E-3</v>
      </c>
    </row>
    <row r="578" spans="1:8" ht="18" x14ac:dyDescent="0.2">
      <c r="A578" s="1">
        <v>45352</v>
      </c>
      <c r="B578" s="2">
        <v>111.68</v>
      </c>
      <c r="C578" s="2">
        <v>113.94</v>
      </c>
      <c r="D578" s="2">
        <v>111.52</v>
      </c>
      <c r="E578" s="2">
        <v>113.78</v>
      </c>
      <c r="F578" s="2">
        <v>111.05</v>
      </c>
      <c r="G578" s="3">
        <v>7605100</v>
      </c>
      <c r="H578" s="76">
        <f t="shared" si="8"/>
        <v>1.8632668111292626E-2</v>
      </c>
    </row>
    <row r="579" spans="1:8" ht="18" x14ac:dyDescent="0.2">
      <c r="A579" s="1">
        <v>45351</v>
      </c>
      <c r="B579" s="2">
        <v>111.68</v>
      </c>
      <c r="C579" s="2">
        <v>112.44</v>
      </c>
      <c r="D579" s="2">
        <v>110.64</v>
      </c>
      <c r="E579" s="2">
        <v>111.68</v>
      </c>
      <c r="F579" s="2">
        <v>109</v>
      </c>
      <c r="G579" s="3">
        <v>12193900</v>
      </c>
      <c r="H579" s="76">
        <f t="shared" ref="H579:H642" si="9">LN(F579/F580)</f>
        <v>0</v>
      </c>
    </row>
    <row r="580" spans="1:8" ht="18" x14ac:dyDescent="0.2">
      <c r="A580" s="1">
        <v>45350</v>
      </c>
      <c r="B580" s="2">
        <v>111.26</v>
      </c>
      <c r="C580" s="2">
        <v>112.02</v>
      </c>
      <c r="D580" s="2">
        <v>111.1</v>
      </c>
      <c r="E580" s="2">
        <v>111.68</v>
      </c>
      <c r="F580" s="2">
        <v>109</v>
      </c>
      <c r="G580" s="3">
        <v>5278300</v>
      </c>
      <c r="H580" s="76">
        <f t="shared" si="9"/>
        <v>2.7560881019799838E-3</v>
      </c>
    </row>
    <row r="581" spans="1:8" ht="18" x14ac:dyDescent="0.2">
      <c r="A581" s="1">
        <v>45349</v>
      </c>
      <c r="B581" s="2">
        <v>110.62</v>
      </c>
      <c r="C581" s="2">
        <v>111.51</v>
      </c>
      <c r="D581" s="2">
        <v>109.79</v>
      </c>
      <c r="E581" s="2">
        <v>111.38</v>
      </c>
      <c r="F581" s="2">
        <v>108.7</v>
      </c>
      <c r="G581" s="3">
        <v>6593100</v>
      </c>
      <c r="H581" s="76">
        <f t="shared" si="9"/>
        <v>3.6866401202187964E-3</v>
      </c>
    </row>
    <row r="582" spans="1:8" ht="18" x14ac:dyDescent="0.2">
      <c r="A582" s="1">
        <v>45348</v>
      </c>
      <c r="B582" s="2">
        <v>112</v>
      </c>
      <c r="C582" s="2">
        <v>112.54</v>
      </c>
      <c r="D582" s="2">
        <v>110.93</v>
      </c>
      <c r="E582" s="2">
        <v>110.97</v>
      </c>
      <c r="F582" s="2">
        <v>108.3</v>
      </c>
      <c r="G582" s="3">
        <v>6342900</v>
      </c>
      <c r="H582" s="76">
        <f t="shared" si="9"/>
        <v>-8.8252089606266938E-3</v>
      </c>
    </row>
    <row r="583" spans="1:8" ht="18" x14ac:dyDescent="0.2">
      <c r="A583" s="1">
        <v>45345</v>
      </c>
      <c r="B583" s="2">
        <v>112</v>
      </c>
      <c r="C583" s="2">
        <v>113.37</v>
      </c>
      <c r="D583" s="2">
        <v>111.71</v>
      </c>
      <c r="E583" s="2">
        <v>111.95</v>
      </c>
      <c r="F583" s="2">
        <v>109.26</v>
      </c>
      <c r="G583" s="3">
        <v>7504500</v>
      </c>
      <c r="H583" s="76">
        <f t="shared" si="9"/>
        <v>8.4559327378187811E-3</v>
      </c>
    </row>
    <row r="584" spans="1:8" ht="18" x14ac:dyDescent="0.2">
      <c r="A584" s="1">
        <v>45344</v>
      </c>
      <c r="B584" s="2">
        <v>111.49</v>
      </c>
      <c r="C584" s="2">
        <v>111.89</v>
      </c>
      <c r="D584" s="2">
        <v>109.66</v>
      </c>
      <c r="E584" s="2">
        <v>111.01</v>
      </c>
      <c r="F584" s="2">
        <v>108.34</v>
      </c>
      <c r="G584" s="3">
        <v>8957800</v>
      </c>
      <c r="H584" s="76">
        <f t="shared" si="9"/>
        <v>2.5994918594629421E-2</v>
      </c>
    </row>
    <row r="585" spans="1:8" ht="18" x14ac:dyDescent="0.2">
      <c r="A585" s="1">
        <v>45343</v>
      </c>
      <c r="B585" s="2">
        <v>106.76</v>
      </c>
      <c r="C585" s="2">
        <v>108.38</v>
      </c>
      <c r="D585" s="2">
        <v>106.51</v>
      </c>
      <c r="E585" s="2">
        <v>108.16</v>
      </c>
      <c r="F585" s="2">
        <v>105.56</v>
      </c>
      <c r="G585" s="3">
        <v>7865300</v>
      </c>
      <c r="H585" s="76">
        <f t="shared" si="9"/>
        <v>-2.7434859457507212E-3</v>
      </c>
    </row>
    <row r="586" spans="1:8" ht="18" x14ac:dyDescent="0.2">
      <c r="A586" s="1">
        <v>45342</v>
      </c>
      <c r="B586" s="2">
        <v>110.54</v>
      </c>
      <c r="C586" s="2">
        <v>110.77</v>
      </c>
      <c r="D586" s="2">
        <v>107.68</v>
      </c>
      <c r="E586" s="2">
        <v>108.45</v>
      </c>
      <c r="F586" s="2">
        <v>105.85</v>
      </c>
      <c r="G586" s="3">
        <v>10975600</v>
      </c>
      <c r="H586" s="76">
        <f t="shared" si="9"/>
        <v>-2.6016666229511855E-2</v>
      </c>
    </row>
    <row r="587" spans="1:8" ht="18" x14ac:dyDescent="0.2">
      <c r="A587" s="1">
        <v>45338</v>
      </c>
      <c r="B587" s="2">
        <v>113.02</v>
      </c>
      <c r="C587" s="2">
        <v>113.11</v>
      </c>
      <c r="D587" s="2">
        <v>111.25</v>
      </c>
      <c r="E587" s="2">
        <v>111.31</v>
      </c>
      <c r="F587" s="2">
        <v>108.64</v>
      </c>
      <c r="G587" s="3">
        <v>8936000</v>
      </c>
      <c r="H587" s="76">
        <f t="shared" si="9"/>
        <v>-1.3076863224914276E-2</v>
      </c>
    </row>
    <row r="588" spans="1:8" ht="18" x14ac:dyDescent="0.2">
      <c r="A588" s="1">
        <v>45337</v>
      </c>
      <c r="B588" s="2">
        <v>114.25</v>
      </c>
      <c r="C588" s="2">
        <v>114.31</v>
      </c>
      <c r="D588" s="2">
        <v>112.57</v>
      </c>
      <c r="E588" s="2">
        <v>112.78</v>
      </c>
      <c r="F588" s="2">
        <v>110.07</v>
      </c>
      <c r="G588" s="3">
        <v>8455600</v>
      </c>
      <c r="H588" s="76">
        <f t="shared" si="9"/>
        <v>-1.3087419976913438E-2</v>
      </c>
    </row>
    <row r="589" spans="1:8" ht="18" x14ac:dyDescent="0.2">
      <c r="A589" s="1">
        <v>45336</v>
      </c>
      <c r="B589" s="2">
        <v>114.32</v>
      </c>
      <c r="C589" s="2">
        <v>114.72</v>
      </c>
      <c r="D589" s="2">
        <v>113.53</v>
      </c>
      <c r="E589" s="2">
        <v>114.26</v>
      </c>
      <c r="F589" s="2">
        <v>111.52</v>
      </c>
      <c r="G589" s="3">
        <v>5946100</v>
      </c>
      <c r="H589" s="76">
        <f t="shared" si="9"/>
        <v>5.1242976336107453E-3</v>
      </c>
    </row>
    <row r="590" spans="1:8" ht="18" x14ac:dyDescent="0.2">
      <c r="A590" s="1">
        <v>45335</v>
      </c>
      <c r="B590" s="2">
        <v>113.79</v>
      </c>
      <c r="C590" s="2">
        <v>114.21</v>
      </c>
      <c r="D590" s="2">
        <v>113</v>
      </c>
      <c r="E590" s="2">
        <v>113.68</v>
      </c>
      <c r="F590" s="2">
        <v>110.95</v>
      </c>
      <c r="G590" s="3">
        <v>8171700</v>
      </c>
      <c r="H590" s="76">
        <f t="shared" si="9"/>
        <v>-1.8839001868541767E-2</v>
      </c>
    </row>
    <row r="591" spans="1:8" ht="18" x14ac:dyDescent="0.2">
      <c r="A591" s="1">
        <v>45334</v>
      </c>
      <c r="B591" s="2">
        <v>116.26</v>
      </c>
      <c r="C591" s="2">
        <v>117.1</v>
      </c>
      <c r="D591" s="2">
        <v>115.38</v>
      </c>
      <c r="E591" s="2">
        <v>115.84</v>
      </c>
      <c r="F591" s="2">
        <v>113.06</v>
      </c>
      <c r="G591" s="3">
        <v>5439600</v>
      </c>
      <c r="H591" s="76">
        <f t="shared" si="9"/>
        <v>-6.8753025344521924E-3</v>
      </c>
    </row>
    <row r="592" spans="1:8" ht="18" x14ac:dyDescent="0.2">
      <c r="A592" s="1">
        <v>45331</v>
      </c>
      <c r="B592" s="2">
        <v>117.06</v>
      </c>
      <c r="C592" s="2">
        <v>117.34</v>
      </c>
      <c r="D592" s="2">
        <v>115.73</v>
      </c>
      <c r="E592" s="2">
        <v>116.64</v>
      </c>
      <c r="F592" s="2">
        <v>113.84</v>
      </c>
      <c r="G592" s="3">
        <v>5787100</v>
      </c>
      <c r="H592" s="76">
        <f t="shared" si="9"/>
        <v>-3.5130862823976261E-4</v>
      </c>
    </row>
    <row r="593" spans="1:8" ht="18" x14ac:dyDescent="0.2">
      <c r="A593" s="1">
        <v>45330</v>
      </c>
      <c r="B593" s="2">
        <v>117.09</v>
      </c>
      <c r="C593" s="2">
        <v>117.79</v>
      </c>
      <c r="D593" s="2">
        <v>115.97</v>
      </c>
      <c r="E593" s="2">
        <v>116.68</v>
      </c>
      <c r="F593" s="2">
        <v>113.88</v>
      </c>
      <c r="G593" s="3">
        <v>4472800</v>
      </c>
      <c r="H593" s="76">
        <f t="shared" si="9"/>
        <v>-4.9927839887389204E-3</v>
      </c>
    </row>
    <row r="594" spans="1:8" ht="18" x14ac:dyDescent="0.2">
      <c r="A594" s="1">
        <v>45329</v>
      </c>
      <c r="B594" s="2">
        <v>115.8</v>
      </c>
      <c r="C594" s="2">
        <v>117.59</v>
      </c>
      <c r="D594" s="2">
        <v>115.3</v>
      </c>
      <c r="E594" s="2">
        <v>117.27</v>
      </c>
      <c r="F594" s="2">
        <v>114.45</v>
      </c>
      <c r="G594" s="3">
        <v>7672900</v>
      </c>
      <c r="H594" s="76">
        <f t="shared" si="9"/>
        <v>1.691819363667001E-2</v>
      </c>
    </row>
    <row r="595" spans="1:8" ht="18" x14ac:dyDescent="0.2">
      <c r="A595" s="1">
        <v>45328</v>
      </c>
      <c r="B595" s="2">
        <v>116.74</v>
      </c>
      <c r="C595" s="2">
        <v>116.95</v>
      </c>
      <c r="D595" s="2">
        <v>114.98</v>
      </c>
      <c r="E595" s="2">
        <v>115.3</v>
      </c>
      <c r="F595" s="2">
        <v>112.53</v>
      </c>
      <c r="G595" s="3">
        <v>4637500</v>
      </c>
      <c r="H595" s="76">
        <f t="shared" si="9"/>
        <v>-9.3756214814246074E-3</v>
      </c>
    </row>
    <row r="596" spans="1:8" ht="18" x14ac:dyDescent="0.2">
      <c r="A596" s="1">
        <v>45327</v>
      </c>
      <c r="B596" s="2">
        <v>115.53</v>
      </c>
      <c r="C596" s="2">
        <v>116.72</v>
      </c>
      <c r="D596" s="2">
        <v>114.77</v>
      </c>
      <c r="E596" s="2">
        <v>116.39</v>
      </c>
      <c r="F596" s="2">
        <v>113.59</v>
      </c>
      <c r="G596" s="3">
        <v>8084500</v>
      </c>
      <c r="H596" s="76">
        <f t="shared" si="9"/>
        <v>5.119163871270818E-3</v>
      </c>
    </row>
    <row r="597" spans="1:8" ht="18" x14ac:dyDescent="0.2">
      <c r="A597" s="1">
        <v>45324</v>
      </c>
      <c r="B597" s="2">
        <v>115.82</v>
      </c>
      <c r="C597" s="2">
        <v>116.49</v>
      </c>
      <c r="D597" s="2">
        <v>115.16</v>
      </c>
      <c r="E597" s="2">
        <v>115.79</v>
      </c>
      <c r="F597" s="2">
        <v>113.01</v>
      </c>
      <c r="G597" s="3">
        <v>6499400</v>
      </c>
      <c r="H597" s="76">
        <f t="shared" si="9"/>
        <v>2.2146441261476878E-3</v>
      </c>
    </row>
    <row r="598" spans="1:8" ht="18" x14ac:dyDescent="0.2">
      <c r="A598" s="1">
        <v>45323</v>
      </c>
      <c r="B598" s="2">
        <v>112.91</v>
      </c>
      <c r="C598" s="2">
        <v>115.78</v>
      </c>
      <c r="D598" s="2">
        <v>112.55</v>
      </c>
      <c r="E598" s="2">
        <v>115.53</v>
      </c>
      <c r="F598" s="2">
        <v>112.76</v>
      </c>
      <c r="G598" s="3">
        <v>7882200</v>
      </c>
      <c r="H598" s="76">
        <f t="shared" si="9"/>
        <v>3.3730314609776969E-2</v>
      </c>
    </row>
    <row r="599" spans="1:8" ht="18" x14ac:dyDescent="0.2">
      <c r="A599" s="1">
        <v>45322</v>
      </c>
      <c r="B599" s="2">
        <v>113.81</v>
      </c>
      <c r="C599" s="2">
        <v>114.27</v>
      </c>
      <c r="D599" s="2">
        <v>111.67</v>
      </c>
      <c r="E599" s="2">
        <v>111.7</v>
      </c>
      <c r="F599" s="2">
        <v>109.02</v>
      </c>
      <c r="G599" s="3">
        <v>7386700</v>
      </c>
      <c r="H599" s="76">
        <f t="shared" si="9"/>
        <v>-2.1775492956534647E-2</v>
      </c>
    </row>
    <row r="600" spans="1:8" ht="18" x14ac:dyDescent="0.2">
      <c r="A600" s="1">
        <v>45321</v>
      </c>
      <c r="B600" s="2">
        <v>113.36</v>
      </c>
      <c r="C600" s="2">
        <v>114.4</v>
      </c>
      <c r="D600" s="2">
        <v>112.63</v>
      </c>
      <c r="E600" s="2">
        <v>114.16</v>
      </c>
      <c r="F600" s="2">
        <v>111.42</v>
      </c>
      <c r="G600" s="3">
        <v>8231900</v>
      </c>
      <c r="H600" s="76">
        <f t="shared" si="9"/>
        <v>3.5964793306542332E-3</v>
      </c>
    </row>
    <row r="601" spans="1:8" ht="18" x14ac:dyDescent="0.2">
      <c r="A601" s="1">
        <v>45320</v>
      </c>
      <c r="B601" s="2">
        <v>114.19</v>
      </c>
      <c r="C601" s="2">
        <v>114.59</v>
      </c>
      <c r="D601" s="2">
        <v>113.01</v>
      </c>
      <c r="E601" s="2">
        <v>113.75</v>
      </c>
      <c r="F601" s="2">
        <v>111.02</v>
      </c>
      <c r="G601" s="3">
        <v>7014400</v>
      </c>
      <c r="H601" s="76">
        <f t="shared" si="9"/>
        <v>-7.8058805576146145E-3</v>
      </c>
    </row>
    <row r="602" spans="1:8" ht="18" x14ac:dyDescent="0.2">
      <c r="A602" s="1">
        <v>45317</v>
      </c>
      <c r="B602" s="2">
        <v>114.64</v>
      </c>
      <c r="C602" s="2">
        <v>115.48</v>
      </c>
      <c r="D602" s="2">
        <v>114.27</v>
      </c>
      <c r="E602" s="2">
        <v>114.64</v>
      </c>
      <c r="F602" s="2">
        <v>111.89</v>
      </c>
      <c r="G602" s="3">
        <v>5541800</v>
      </c>
      <c r="H602" s="76">
        <f t="shared" si="9"/>
        <v>-3.1231899745756912E-3</v>
      </c>
    </row>
    <row r="603" spans="1:8" ht="18" x14ac:dyDescent="0.2">
      <c r="A603" s="1">
        <v>45316</v>
      </c>
      <c r="B603" s="2">
        <v>114.89</v>
      </c>
      <c r="C603" s="2">
        <v>116.18</v>
      </c>
      <c r="D603" s="2">
        <v>114.35</v>
      </c>
      <c r="E603" s="2">
        <v>115</v>
      </c>
      <c r="F603" s="2">
        <v>112.24</v>
      </c>
      <c r="G603" s="3">
        <v>8877200</v>
      </c>
      <c r="H603" s="76">
        <f t="shared" si="9"/>
        <v>6.0768730349171247E-3</v>
      </c>
    </row>
    <row r="604" spans="1:8" ht="18" x14ac:dyDescent="0.2">
      <c r="A604" s="1">
        <v>45315</v>
      </c>
      <c r="B604" s="2">
        <v>113.42</v>
      </c>
      <c r="C604" s="2">
        <v>115.42</v>
      </c>
      <c r="D604" s="2">
        <v>113.33</v>
      </c>
      <c r="E604" s="2">
        <v>114.31</v>
      </c>
      <c r="F604" s="2">
        <v>111.56</v>
      </c>
      <c r="G604" s="3">
        <v>11702700</v>
      </c>
      <c r="H604" s="76">
        <f t="shared" si="9"/>
        <v>2.1931101001202314E-2</v>
      </c>
    </row>
    <row r="605" spans="1:8" ht="18" x14ac:dyDescent="0.2">
      <c r="A605" s="1">
        <v>45314</v>
      </c>
      <c r="B605" s="2">
        <v>110.29</v>
      </c>
      <c r="C605" s="2">
        <v>112.68</v>
      </c>
      <c r="D605" s="2">
        <v>109.56</v>
      </c>
      <c r="E605" s="2">
        <v>111.83</v>
      </c>
      <c r="F605" s="2">
        <v>109.14</v>
      </c>
      <c r="G605" s="3">
        <v>9185900</v>
      </c>
      <c r="H605" s="76">
        <f t="shared" si="9"/>
        <v>1.5512776457410445E-2</v>
      </c>
    </row>
    <row r="606" spans="1:8" ht="18" x14ac:dyDescent="0.2">
      <c r="A606" s="1">
        <v>45313</v>
      </c>
      <c r="B606" s="2">
        <v>110.06</v>
      </c>
      <c r="C606" s="2">
        <v>110.69</v>
      </c>
      <c r="D606" s="2">
        <v>109.27</v>
      </c>
      <c r="E606" s="2">
        <v>110.1</v>
      </c>
      <c r="F606" s="2">
        <v>107.46</v>
      </c>
      <c r="G606" s="3">
        <v>7485300</v>
      </c>
      <c r="H606" s="76">
        <f t="shared" si="9"/>
        <v>3.9160889207569645E-3</v>
      </c>
    </row>
    <row r="607" spans="1:8" ht="18" x14ac:dyDescent="0.2">
      <c r="A607" s="1">
        <v>45310</v>
      </c>
      <c r="B607" s="2">
        <v>109.32</v>
      </c>
      <c r="C607" s="2">
        <v>110.22</v>
      </c>
      <c r="D607" s="2">
        <v>109.02</v>
      </c>
      <c r="E607" s="2">
        <v>109.67</v>
      </c>
      <c r="F607" s="2">
        <v>107.04</v>
      </c>
      <c r="G607" s="3">
        <v>11163800</v>
      </c>
      <c r="H607" s="76">
        <f t="shared" si="9"/>
        <v>8.91480590873827E-3</v>
      </c>
    </row>
    <row r="608" spans="1:8" ht="18" x14ac:dyDescent="0.2">
      <c r="A608" s="1">
        <v>45309</v>
      </c>
      <c r="B608" s="2">
        <v>106.99</v>
      </c>
      <c r="C608" s="2">
        <v>108.88</v>
      </c>
      <c r="D608" s="2">
        <v>106.62</v>
      </c>
      <c r="E608" s="2">
        <v>108.7</v>
      </c>
      <c r="F608" s="2">
        <v>106.09</v>
      </c>
      <c r="G608" s="3">
        <v>10362300</v>
      </c>
      <c r="H608" s="76">
        <f t="shared" si="9"/>
        <v>2.1147673231460232E-2</v>
      </c>
    </row>
    <row r="609" spans="1:8" ht="18" x14ac:dyDescent="0.2">
      <c r="A609" s="1">
        <v>45308</v>
      </c>
      <c r="B609" s="2">
        <v>106.46</v>
      </c>
      <c r="C609" s="2">
        <v>107.5</v>
      </c>
      <c r="D609" s="2">
        <v>105.68</v>
      </c>
      <c r="E609" s="2">
        <v>106.43</v>
      </c>
      <c r="F609" s="2">
        <v>103.87</v>
      </c>
      <c r="G609" s="3">
        <v>7771500</v>
      </c>
      <c r="H609" s="76">
        <f t="shared" si="9"/>
        <v>-1.3469311253216758E-3</v>
      </c>
    </row>
    <row r="610" spans="1:8" ht="18" x14ac:dyDescent="0.2">
      <c r="A610" s="1">
        <v>45307</v>
      </c>
      <c r="B610" s="2">
        <v>106.41</v>
      </c>
      <c r="C610" s="2">
        <v>106.66</v>
      </c>
      <c r="D610" s="2">
        <v>105.42</v>
      </c>
      <c r="E610" s="2">
        <v>106.57</v>
      </c>
      <c r="F610" s="2">
        <v>104.01</v>
      </c>
      <c r="G610" s="3">
        <v>7547200</v>
      </c>
      <c r="H610" s="76">
        <f t="shared" si="9"/>
        <v>-2.883922154090239E-4</v>
      </c>
    </row>
    <row r="611" spans="1:8" ht="18" x14ac:dyDescent="0.2">
      <c r="A611" s="1">
        <v>45303</v>
      </c>
      <c r="B611" s="2">
        <v>105.1</v>
      </c>
      <c r="C611" s="2">
        <v>106.7</v>
      </c>
      <c r="D611" s="2">
        <v>104.97</v>
      </c>
      <c r="E611" s="2">
        <v>106.6</v>
      </c>
      <c r="F611" s="2">
        <v>104.04</v>
      </c>
      <c r="G611" s="3">
        <v>9703800</v>
      </c>
      <c r="H611" s="76">
        <f t="shared" si="9"/>
        <v>1.7354645657539795E-2</v>
      </c>
    </row>
    <row r="612" spans="1:8" ht="18" x14ac:dyDescent="0.2">
      <c r="A612" s="1">
        <v>45302</v>
      </c>
      <c r="B612" s="2">
        <v>104.35</v>
      </c>
      <c r="C612" s="2">
        <v>104.84</v>
      </c>
      <c r="D612" s="2">
        <v>103.54</v>
      </c>
      <c r="E612" s="2">
        <v>104.77</v>
      </c>
      <c r="F612" s="2">
        <v>102.25</v>
      </c>
      <c r="G612" s="3">
        <v>6119000</v>
      </c>
      <c r="H612" s="76" t="e">
        <f t="shared" si="9"/>
        <v>#DIV/0!</v>
      </c>
    </row>
    <row r="613" spans="1:8" ht="18" x14ac:dyDescent="0.2">
      <c r="A613" s="1">
        <v>45301</v>
      </c>
      <c r="B613" s="55" t="s">
        <v>73</v>
      </c>
      <c r="H613" s="76" t="e">
        <f t="shared" si="9"/>
        <v>#NUM!</v>
      </c>
    </row>
    <row r="614" spans="1:8" ht="18" x14ac:dyDescent="0.2">
      <c r="A614" s="1">
        <v>45301</v>
      </c>
      <c r="B614" s="2">
        <v>103.09</v>
      </c>
      <c r="C614" s="2">
        <v>104.07</v>
      </c>
      <c r="D614" s="2">
        <v>102.72</v>
      </c>
      <c r="E614" s="2">
        <v>103.92</v>
      </c>
      <c r="F614" s="2">
        <v>101.42</v>
      </c>
      <c r="G614" s="3">
        <v>7270500</v>
      </c>
      <c r="H614" s="76">
        <f t="shared" si="9"/>
        <v>6.6281095400806895E-3</v>
      </c>
    </row>
    <row r="615" spans="1:8" ht="18" x14ac:dyDescent="0.2">
      <c r="A615" s="1">
        <v>45300</v>
      </c>
      <c r="B615" s="2">
        <v>103.85</v>
      </c>
      <c r="C615" s="2">
        <v>104.48</v>
      </c>
      <c r="D615" s="2">
        <v>103.29</v>
      </c>
      <c r="E615" s="2">
        <v>103.63</v>
      </c>
      <c r="F615" s="2">
        <v>100.75</v>
      </c>
      <c r="G615" s="3">
        <v>6725200</v>
      </c>
      <c r="H615" s="76">
        <f t="shared" si="9"/>
        <v>-9.8766234959119757E-3</v>
      </c>
    </row>
    <row r="616" spans="1:8" ht="18" x14ac:dyDescent="0.2">
      <c r="A616" s="1">
        <v>45299</v>
      </c>
      <c r="B616" s="2">
        <v>102.94</v>
      </c>
      <c r="C616" s="2">
        <v>104.77</v>
      </c>
      <c r="D616" s="2">
        <v>102.13</v>
      </c>
      <c r="E616" s="2">
        <v>104.66</v>
      </c>
      <c r="F616" s="2">
        <v>101.75</v>
      </c>
      <c r="G616" s="3">
        <v>7038700</v>
      </c>
      <c r="H616" s="76">
        <f t="shared" si="9"/>
        <v>1.8549358911131988E-2</v>
      </c>
    </row>
    <row r="617" spans="1:8" ht="18" x14ac:dyDescent="0.2">
      <c r="A617" s="1">
        <v>45296</v>
      </c>
      <c r="B617" s="2">
        <v>102.53</v>
      </c>
      <c r="C617" s="2">
        <v>103.72</v>
      </c>
      <c r="D617" s="2">
        <v>102.29</v>
      </c>
      <c r="E617" s="2">
        <v>102.73</v>
      </c>
      <c r="F617" s="2">
        <v>99.88</v>
      </c>
      <c r="G617" s="3">
        <v>6133800</v>
      </c>
      <c r="H617" s="76">
        <f t="shared" si="9"/>
        <v>1.4026652935958839E-3</v>
      </c>
    </row>
    <row r="618" spans="1:8" ht="18" x14ac:dyDescent="0.2">
      <c r="A618" s="1">
        <v>45295</v>
      </c>
      <c r="B618" s="2">
        <v>102.77</v>
      </c>
      <c r="C618" s="2">
        <v>103.36</v>
      </c>
      <c r="D618" s="2">
        <v>102.4</v>
      </c>
      <c r="E618" s="2">
        <v>102.59</v>
      </c>
      <c r="F618" s="2">
        <v>99.74</v>
      </c>
      <c r="G618" s="3">
        <v>6822300</v>
      </c>
      <c r="H618" s="76">
        <f t="shared" si="9"/>
        <v>1.304238960902108E-3</v>
      </c>
    </row>
    <row r="619" spans="1:8" ht="18" x14ac:dyDescent="0.2">
      <c r="A619" s="1">
        <v>45294</v>
      </c>
      <c r="B619" s="2">
        <v>103.3</v>
      </c>
      <c r="C619" s="2">
        <v>103.38</v>
      </c>
      <c r="D619" s="2">
        <v>101.74</v>
      </c>
      <c r="E619" s="2">
        <v>102.46</v>
      </c>
      <c r="F619" s="2">
        <v>99.61</v>
      </c>
      <c r="G619" s="3">
        <v>9455600</v>
      </c>
      <c r="H619" s="76">
        <f t="shared" si="9"/>
        <v>-1.5539709060724764E-2</v>
      </c>
    </row>
    <row r="620" spans="1:8" ht="18" x14ac:dyDescent="0.2">
      <c r="A620" s="1">
        <v>45293</v>
      </c>
      <c r="B620" s="2">
        <v>104.52</v>
      </c>
      <c r="C620" s="2">
        <v>104.68</v>
      </c>
      <c r="D620" s="2">
        <v>102.44</v>
      </c>
      <c r="E620" s="2">
        <v>104.06</v>
      </c>
      <c r="F620" s="2">
        <v>101.17</v>
      </c>
      <c r="G620" s="3">
        <v>9597500</v>
      </c>
      <c r="H620" s="76">
        <f t="shared" si="9"/>
        <v>-1.306052836066386E-2</v>
      </c>
    </row>
    <row r="621" spans="1:8" ht="18" x14ac:dyDescent="0.2">
      <c r="A621" s="1">
        <v>45289</v>
      </c>
      <c r="B621" s="2">
        <v>106.6</v>
      </c>
      <c r="C621" s="2">
        <v>106.92</v>
      </c>
      <c r="D621" s="2">
        <v>104.78</v>
      </c>
      <c r="E621" s="2">
        <v>105.43</v>
      </c>
      <c r="F621" s="2">
        <v>102.5</v>
      </c>
      <c r="G621" s="3">
        <v>6899700</v>
      </c>
      <c r="H621" s="76">
        <f t="shared" si="9"/>
        <v>-7.7745775471299277E-3</v>
      </c>
    </row>
    <row r="622" spans="1:8" ht="18" x14ac:dyDescent="0.2">
      <c r="A622" s="1">
        <v>45288</v>
      </c>
      <c r="B622" s="2">
        <v>106.01</v>
      </c>
      <c r="C622" s="2">
        <v>106.61</v>
      </c>
      <c r="D622" s="2">
        <v>105.58</v>
      </c>
      <c r="E622" s="2">
        <v>106.25</v>
      </c>
      <c r="F622" s="2">
        <v>103.3</v>
      </c>
      <c r="G622" s="3">
        <v>5689100</v>
      </c>
      <c r="H622" s="76">
        <f t="shared" si="9"/>
        <v>2.9083878959570019E-3</v>
      </c>
    </row>
    <row r="623" spans="1:8" ht="18" x14ac:dyDescent="0.2">
      <c r="A623" s="1">
        <v>45287</v>
      </c>
      <c r="B623" s="2">
        <v>106.32</v>
      </c>
      <c r="C623" s="2">
        <v>106.33</v>
      </c>
      <c r="D623" s="2">
        <v>105.56</v>
      </c>
      <c r="E623" s="2">
        <v>105.94</v>
      </c>
      <c r="F623" s="2">
        <v>103</v>
      </c>
      <c r="G623" s="3">
        <v>5627400</v>
      </c>
      <c r="H623" s="76">
        <f t="shared" si="9"/>
        <v>-2.3273866207773053E-3</v>
      </c>
    </row>
    <row r="624" spans="1:8" ht="18" x14ac:dyDescent="0.2">
      <c r="A624" s="1">
        <v>45286</v>
      </c>
      <c r="B624" s="2">
        <v>106.52</v>
      </c>
      <c r="C624" s="2">
        <v>106.65</v>
      </c>
      <c r="D624" s="2">
        <v>105.34</v>
      </c>
      <c r="E624" s="2">
        <v>106.19</v>
      </c>
      <c r="F624" s="2">
        <v>103.24</v>
      </c>
      <c r="G624" s="3">
        <v>5767400</v>
      </c>
      <c r="H624" s="76">
        <f t="shared" si="9"/>
        <v>-9.6856990729034926E-5</v>
      </c>
    </row>
    <row r="625" spans="1:8" ht="18" x14ac:dyDescent="0.2">
      <c r="A625" s="1">
        <v>45282</v>
      </c>
      <c r="B625" s="2">
        <v>105.7</v>
      </c>
      <c r="C625" s="2">
        <v>106.49</v>
      </c>
      <c r="D625" s="2">
        <v>105.46</v>
      </c>
      <c r="E625" s="2">
        <v>106.2</v>
      </c>
      <c r="F625" s="2">
        <v>103.25</v>
      </c>
      <c r="G625" s="3">
        <v>5680000</v>
      </c>
      <c r="H625" s="76">
        <f t="shared" si="9"/>
        <v>3.2012444275987778E-3</v>
      </c>
    </row>
    <row r="626" spans="1:8" ht="18" x14ac:dyDescent="0.2">
      <c r="A626" s="1">
        <v>45281</v>
      </c>
      <c r="B626" s="2">
        <v>104.7</v>
      </c>
      <c r="C626" s="2">
        <v>105.93</v>
      </c>
      <c r="D626" s="2">
        <v>104.52</v>
      </c>
      <c r="E626" s="2">
        <v>105.86</v>
      </c>
      <c r="F626" s="2">
        <v>102.92</v>
      </c>
      <c r="G626" s="3">
        <v>8168000</v>
      </c>
      <c r="H626" s="76">
        <f t="shared" si="9"/>
        <v>1.6260520871780326E-2</v>
      </c>
    </row>
    <row r="627" spans="1:8" ht="18" x14ac:dyDescent="0.2">
      <c r="A627" s="1">
        <v>45280</v>
      </c>
      <c r="B627" s="2">
        <v>105.95</v>
      </c>
      <c r="C627" s="2">
        <v>106.09</v>
      </c>
      <c r="D627" s="2">
        <v>104.05</v>
      </c>
      <c r="E627" s="2">
        <v>104.15</v>
      </c>
      <c r="F627" s="2">
        <v>101.26</v>
      </c>
      <c r="G627" s="3">
        <v>9242000</v>
      </c>
      <c r="H627" s="76">
        <f t="shared" si="9"/>
        <v>-1.9945909583829718E-2</v>
      </c>
    </row>
    <row r="628" spans="1:8" ht="18" x14ac:dyDescent="0.2">
      <c r="A628" s="1">
        <v>45279</v>
      </c>
      <c r="B628" s="2">
        <v>104.98</v>
      </c>
      <c r="C628" s="2">
        <v>106.34</v>
      </c>
      <c r="D628" s="2">
        <v>104.8</v>
      </c>
      <c r="E628" s="2">
        <v>106.25</v>
      </c>
      <c r="F628" s="2">
        <v>103.3</v>
      </c>
      <c r="G628" s="3">
        <v>10108500</v>
      </c>
      <c r="H628" s="76">
        <f t="shared" si="9"/>
        <v>1.1880556529113085E-2</v>
      </c>
    </row>
    <row r="629" spans="1:8" ht="18" x14ac:dyDescent="0.2">
      <c r="A629" s="1">
        <v>45278</v>
      </c>
      <c r="B629" s="2">
        <v>103.41</v>
      </c>
      <c r="C629" s="2">
        <v>106.16</v>
      </c>
      <c r="D629" s="2">
        <v>102.91</v>
      </c>
      <c r="E629" s="2">
        <v>105</v>
      </c>
      <c r="F629" s="2">
        <v>102.08</v>
      </c>
      <c r="G629" s="3">
        <v>13473100</v>
      </c>
      <c r="H629" s="76">
        <f t="shared" si="9"/>
        <v>1.6096728335536256E-2</v>
      </c>
    </row>
    <row r="630" spans="1:8" ht="18" x14ac:dyDescent="0.2">
      <c r="A630" s="1">
        <v>45275</v>
      </c>
      <c r="B630" s="2">
        <v>99.69</v>
      </c>
      <c r="C630" s="2">
        <v>103.99</v>
      </c>
      <c r="D630" s="2">
        <v>99.36</v>
      </c>
      <c r="E630" s="2">
        <v>103.32</v>
      </c>
      <c r="F630" s="2">
        <v>100.45</v>
      </c>
      <c r="G630" s="3">
        <v>30212300</v>
      </c>
      <c r="H630" s="76">
        <f t="shared" si="9"/>
        <v>2.9602606087927443E-2</v>
      </c>
    </row>
    <row r="631" spans="1:8" ht="18" x14ac:dyDescent="0.2">
      <c r="A631" s="1">
        <v>45274</v>
      </c>
      <c r="B631" s="2">
        <v>101.87</v>
      </c>
      <c r="C631" s="2">
        <v>102.25</v>
      </c>
      <c r="D631" s="2">
        <v>99.87</v>
      </c>
      <c r="E631" s="2">
        <v>100.31</v>
      </c>
      <c r="F631" s="2">
        <v>97.52</v>
      </c>
      <c r="G631" s="3">
        <v>22865200</v>
      </c>
      <c r="H631" s="76">
        <f t="shared" si="9"/>
        <v>-2.6411856546695343E-2</v>
      </c>
    </row>
    <row r="632" spans="1:8" ht="18" x14ac:dyDescent="0.2">
      <c r="A632" s="1">
        <v>45273</v>
      </c>
      <c r="B632" s="2">
        <v>101.08</v>
      </c>
      <c r="C632" s="2">
        <v>103.1</v>
      </c>
      <c r="D632" s="2">
        <v>99.26</v>
      </c>
      <c r="E632" s="2">
        <v>102.99</v>
      </c>
      <c r="F632" s="2">
        <v>100.13</v>
      </c>
      <c r="G632" s="3">
        <v>29392200</v>
      </c>
      <c r="H632" s="76">
        <f t="shared" si="9"/>
        <v>2.1399827438622815E-2</v>
      </c>
    </row>
    <row r="633" spans="1:8" ht="18" x14ac:dyDescent="0.2">
      <c r="A633" s="1">
        <v>45272</v>
      </c>
      <c r="B633" s="2">
        <v>102.7</v>
      </c>
      <c r="C633" s="2">
        <v>104.95</v>
      </c>
      <c r="D633" s="2">
        <v>100.69</v>
      </c>
      <c r="E633" s="2">
        <v>100.81</v>
      </c>
      <c r="F633" s="2">
        <v>98.01</v>
      </c>
      <c r="G633" s="3">
        <v>57666500</v>
      </c>
      <c r="H633" s="76">
        <f t="shared" si="9"/>
        <v>-0.13280416162008768</v>
      </c>
    </row>
    <row r="634" spans="1:8" ht="18" x14ac:dyDescent="0.2">
      <c r="A634" s="1">
        <v>45271</v>
      </c>
      <c r="B634" s="2">
        <v>113.77</v>
      </c>
      <c r="C634" s="2">
        <v>115.35</v>
      </c>
      <c r="D634" s="2">
        <v>113.61</v>
      </c>
      <c r="E634" s="2">
        <v>115.13</v>
      </c>
      <c r="F634" s="2">
        <v>111.93</v>
      </c>
      <c r="G634" s="3">
        <v>19544200</v>
      </c>
      <c r="H634" s="76">
        <f t="shared" si="9"/>
        <v>1.3310746035049914E-2</v>
      </c>
    </row>
    <row r="635" spans="1:8" ht="18" x14ac:dyDescent="0.2">
      <c r="A635" s="1">
        <v>45268</v>
      </c>
      <c r="B635" s="2">
        <v>112.01</v>
      </c>
      <c r="C635" s="2">
        <v>113.64</v>
      </c>
      <c r="D635" s="2">
        <v>111.59</v>
      </c>
      <c r="E635" s="2">
        <v>113.61</v>
      </c>
      <c r="F635" s="2">
        <v>110.45</v>
      </c>
      <c r="G635" s="3">
        <v>7766000</v>
      </c>
      <c r="H635" s="76">
        <f t="shared" si="9"/>
        <v>6.5401268634183466E-3</v>
      </c>
    </row>
    <row r="636" spans="1:8" ht="18" x14ac:dyDescent="0.2">
      <c r="A636" s="1">
        <v>45267</v>
      </c>
      <c r="B636" s="2">
        <v>112.41</v>
      </c>
      <c r="C636" s="2">
        <v>113.03</v>
      </c>
      <c r="D636" s="2">
        <v>111.81</v>
      </c>
      <c r="E636" s="2">
        <v>112.87</v>
      </c>
      <c r="F636" s="2">
        <v>109.73</v>
      </c>
      <c r="G636" s="3">
        <v>6772800</v>
      </c>
      <c r="H636" s="76">
        <f t="shared" si="9"/>
        <v>7.4091351971488388E-3</v>
      </c>
    </row>
    <row r="637" spans="1:8" ht="18" x14ac:dyDescent="0.2">
      <c r="A637" s="1">
        <v>45266</v>
      </c>
      <c r="B637" s="2">
        <v>114.94</v>
      </c>
      <c r="C637" s="2">
        <v>114.99</v>
      </c>
      <c r="D637" s="2">
        <v>111.93</v>
      </c>
      <c r="E637" s="2">
        <v>112.03</v>
      </c>
      <c r="F637" s="2">
        <v>108.92</v>
      </c>
      <c r="G637" s="3">
        <v>7815700</v>
      </c>
      <c r="H637" s="76">
        <f t="shared" si="9"/>
        <v>-2.2064725897817678E-2</v>
      </c>
    </row>
    <row r="638" spans="1:8" ht="18" x14ac:dyDescent="0.2">
      <c r="A638" s="1">
        <v>45265</v>
      </c>
      <c r="B638" s="2">
        <v>114.57</v>
      </c>
      <c r="C638" s="2">
        <v>115.27</v>
      </c>
      <c r="D638" s="2">
        <v>113.81</v>
      </c>
      <c r="E638" s="2">
        <v>114.53</v>
      </c>
      <c r="F638" s="2">
        <v>111.35</v>
      </c>
      <c r="G638" s="3">
        <v>5913600</v>
      </c>
      <c r="H638" s="76">
        <f t="shared" si="9"/>
        <v>-1.0808019102757003E-2</v>
      </c>
    </row>
    <row r="639" spans="1:8" ht="18" x14ac:dyDescent="0.2">
      <c r="A639" s="1">
        <v>45264</v>
      </c>
      <c r="B639" s="2">
        <v>116.27</v>
      </c>
      <c r="C639" s="2">
        <v>116.68</v>
      </c>
      <c r="D639" s="2">
        <v>114.55</v>
      </c>
      <c r="E639" s="2">
        <v>115.78</v>
      </c>
      <c r="F639" s="2">
        <v>112.56</v>
      </c>
      <c r="G639" s="3">
        <v>5587500</v>
      </c>
      <c r="H639" s="76">
        <f t="shared" si="9"/>
        <v>-1.1834457647002909E-2</v>
      </c>
    </row>
    <row r="640" spans="1:8" ht="18" x14ac:dyDescent="0.2">
      <c r="A640" s="1">
        <v>45261</v>
      </c>
      <c r="B640" s="2">
        <v>116.07</v>
      </c>
      <c r="C640" s="2">
        <v>117.35</v>
      </c>
      <c r="D640" s="2">
        <v>115.26</v>
      </c>
      <c r="E640" s="2">
        <v>117.16</v>
      </c>
      <c r="F640" s="2">
        <v>113.9</v>
      </c>
      <c r="G640" s="3">
        <v>5739800</v>
      </c>
      <c r="H640" s="76">
        <f t="shared" si="9"/>
        <v>8.1100585560204275E-3</v>
      </c>
    </row>
    <row r="641" spans="1:8" ht="18" x14ac:dyDescent="0.2">
      <c r="A641" s="1">
        <v>45260</v>
      </c>
      <c r="B641" s="2">
        <v>116.86</v>
      </c>
      <c r="C641" s="2">
        <v>117.23</v>
      </c>
      <c r="D641" s="2">
        <v>115.18</v>
      </c>
      <c r="E641" s="2">
        <v>116.21</v>
      </c>
      <c r="F641" s="2">
        <v>112.98</v>
      </c>
      <c r="G641" s="3">
        <v>11075600</v>
      </c>
      <c r="H641" s="76">
        <f t="shared" si="9"/>
        <v>0</v>
      </c>
    </row>
    <row r="642" spans="1:8" ht="18" x14ac:dyDescent="0.2">
      <c r="A642" s="1">
        <v>45259</v>
      </c>
      <c r="B642" s="2">
        <v>117.34</v>
      </c>
      <c r="C642" s="2">
        <v>117.58</v>
      </c>
      <c r="D642" s="2">
        <v>115.96</v>
      </c>
      <c r="E642" s="2">
        <v>116.21</v>
      </c>
      <c r="F642" s="2">
        <v>112.98</v>
      </c>
      <c r="G642" s="3">
        <v>6127200</v>
      </c>
      <c r="H642" s="76">
        <f t="shared" si="9"/>
        <v>-2.6549847494336607E-4</v>
      </c>
    </row>
    <row r="643" spans="1:8" ht="18" x14ac:dyDescent="0.2">
      <c r="A643" s="1">
        <v>45258</v>
      </c>
      <c r="B643" s="2">
        <v>116</v>
      </c>
      <c r="C643" s="2">
        <v>116.8</v>
      </c>
      <c r="D643" s="2">
        <v>115.87</v>
      </c>
      <c r="E643" s="2">
        <v>116.24</v>
      </c>
      <c r="F643" s="2">
        <v>113.01</v>
      </c>
      <c r="G643" s="3">
        <v>4892600</v>
      </c>
      <c r="H643" s="76">
        <f t="shared" ref="H643:H706" si="10">LN(F643/F644)</f>
        <v>-1.9448379538887766E-3</v>
      </c>
    </row>
    <row r="644" spans="1:8" ht="18" x14ac:dyDescent="0.2">
      <c r="A644" s="1">
        <v>45257</v>
      </c>
      <c r="B644" s="2">
        <v>116.01</v>
      </c>
      <c r="C644" s="2">
        <v>116.77</v>
      </c>
      <c r="D644" s="2">
        <v>115.45</v>
      </c>
      <c r="E644" s="2">
        <v>116.47</v>
      </c>
      <c r="F644" s="2">
        <v>113.23</v>
      </c>
      <c r="G644" s="3">
        <v>5165300</v>
      </c>
      <c r="H644" s="76">
        <f t="shared" si="10"/>
        <v>1.8563541242509354E-3</v>
      </c>
    </row>
    <row r="645" spans="1:8" ht="18" x14ac:dyDescent="0.2">
      <c r="A645" s="1">
        <v>45254</v>
      </c>
      <c r="B645" s="2">
        <v>116.49</v>
      </c>
      <c r="C645" s="2">
        <v>116.59</v>
      </c>
      <c r="D645" s="2">
        <v>115.34</v>
      </c>
      <c r="E645" s="2">
        <v>116.25</v>
      </c>
      <c r="F645" s="2">
        <v>113.02</v>
      </c>
      <c r="G645" s="3">
        <v>2168200</v>
      </c>
      <c r="H645" s="76">
        <f t="shared" si="10"/>
        <v>8.8483829637844453E-5</v>
      </c>
    </row>
    <row r="646" spans="1:8" ht="18" x14ac:dyDescent="0.2">
      <c r="A646" s="1">
        <v>45252</v>
      </c>
      <c r="B646" s="2">
        <v>116.7</v>
      </c>
      <c r="C646" s="2">
        <v>117.29</v>
      </c>
      <c r="D646" s="2">
        <v>115.51</v>
      </c>
      <c r="E646" s="2">
        <v>116.24</v>
      </c>
      <c r="F646" s="2">
        <v>113.01</v>
      </c>
      <c r="G646" s="3">
        <v>4343700</v>
      </c>
      <c r="H646" s="76">
        <f t="shared" si="10"/>
        <v>1.4168071085148305E-3</v>
      </c>
    </row>
    <row r="647" spans="1:8" ht="18" x14ac:dyDescent="0.2">
      <c r="A647" s="1">
        <v>45251</v>
      </c>
      <c r="B647" s="2">
        <v>117.21</v>
      </c>
      <c r="C647" s="2">
        <v>117.67</v>
      </c>
      <c r="D647" s="2">
        <v>115.68</v>
      </c>
      <c r="E647" s="2">
        <v>116.08</v>
      </c>
      <c r="F647" s="2">
        <v>112.85</v>
      </c>
      <c r="G647" s="3">
        <v>5995300</v>
      </c>
      <c r="H647" s="76">
        <f t="shared" si="10"/>
        <v>-7.240010435074465E-3</v>
      </c>
    </row>
    <row r="648" spans="1:8" ht="18" x14ac:dyDescent="0.2">
      <c r="A648" s="1">
        <v>45250</v>
      </c>
      <c r="B648" s="2">
        <v>115.65</v>
      </c>
      <c r="C648" s="2">
        <v>117.15</v>
      </c>
      <c r="D648" s="2">
        <v>115.51</v>
      </c>
      <c r="E648" s="2">
        <v>116.92</v>
      </c>
      <c r="F648" s="2">
        <v>113.67</v>
      </c>
      <c r="G648" s="3">
        <v>5728300</v>
      </c>
      <c r="H648" s="76">
        <f t="shared" si="10"/>
        <v>1.3462252732401829E-2</v>
      </c>
    </row>
    <row r="649" spans="1:8" ht="18" x14ac:dyDescent="0.2">
      <c r="A649" s="1">
        <v>45247</v>
      </c>
      <c r="B649" s="2">
        <v>114.61</v>
      </c>
      <c r="C649" s="2">
        <v>115.64</v>
      </c>
      <c r="D649" s="2">
        <v>114.16</v>
      </c>
      <c r="E649" s="2">
        <v>115.36</v>
      </c>
      <c r="F649" s="2">
        <v>112.15</v>
      </c>
      <c r="G649" s="3">
        <v>4791300</v>
      </c>
      <c r="H649" s="76">
        <f t="shared" si="10"/>
        <v>5.9920583524699896E-3</v>
      </c>
    </row>
    <row r="650" spans="1:8" ht="18" x14ac:dyDescent="0.2">
      <c r="A650" s="1">
        <v>45246</v>
      </c>
      <c r="B650" s="2">
        <v>113.76</v>
      </c>
      <c r="C650" s="2">
        <v>115.87</v>
      </c>
      <c r="D650" s="2">
        <v>113.47</v>
      </c>
      <c r="E650" s="2">
        <v>114.67</v>
      </c>
      <c r="F650" s="2">
        <v>111.48</v>
      </c>
      <c r="G650" s="3">
        <v>7476100</v>
      </c>
      <c r="H650" s="76">
        <f t="shared" si="10"/>
        <v>5.3064836486229616E-3</v>
      </c>
    </row>
    <row r="651" spans="1:8" ht="18" x14ac:dyDescent="0.2">
      <c r="A651" s="1">
        <v>45245</v>
      </c>
      <c r="B651" s="2">
        <v>116.15</v>
      </c>
      <c r="C651" s="2">
        <v>116.31</v>
      </c>
      <c r="D651" s="2">
        <v>113.93</v>
      </c>
      <c r="E651" s="2">
        <v>114.06</v>
      </c>
      <c r="F651" s="2">
        <v>110.89</v>
      </c>
      <c r="G651" s="3">
        <v>7386200</v>
      </c>
      <c r="H651" s="76">
        <f t="shared" si="10"/>
        <v>-1.7697995002410535E-2</v>
      </c>
    </row>
    <row r="652" spans="1:8" ht="18" x14ac:dyDescent="0.2">
      <c r="A652" s="1">
        <v>45244</v>
      </c>
      <c r="B652" s="2">
        <v>114.86</v>
      </c>
      <c r="C652" s="2">
        <v>116.46</v>
      </c>
      <c r="D652" s="2">
        <v>114.45</v>
      </c>
      <c r="E652" s="2">
        <v>116.1</v>
      </c>
      <c r="F652" s="2">
        <v>112.87</v>
      </c>
      <c r="G652" s="3">
        <v>6733700</v>
      </c>
      <c r="H652" s="76">
        <f t="shared" si="10"/>
        <v>1.688670906977973E-2</v>
      </c>
    </row>
    <row r="653" spans="1:8" ht="18" x14ac:dyDescent="0.2">
      <c r="A653" s="1">
        <v>45243</v>
      </c>
      <c r="B653" s="2">
        <v>113.07</v>
      </c>
      <c r="C653" s="2">
        <v>114.49</v>
      </c>
      <c r="D653" s="2">
        <v>112.78</v>
      </c>
      <c r="E653" s="2">
        <v>114.15</v>
      </c>
      <c r="F653" s="2">
        <v>110.98</v>
      </c>
      <c r="G653" s="3">
        <v>5740500</v>
      </c>
      <c r="H653" s="76">
        <f t="shared" si="10"/>
        <v>9.5062053069828491E-3</v>
      </c>
    </row>
    <row r="654" spans="1:8" ht="18" x14ac:dyDescent="0.2">
      <c r="A654" s="1">
        <v>45240</v>
      </c>
      <c r="B654" s="2">
        <v>112.09</v>
      </c>
      <c r="C654" s="2">
        <v>113.18</v>
      </c>
      <c r="D654" s="2">
        <v>111.14</v>
      </c>
      <c r="E654" s="2">
        <v>113.07</v>
      </c>
      <c r="F654" s="2">
        <v>109.93</v>
      </c>
      <c r="G654" s="3">
        <v>5233900</v>
      </c>
      <c r="H654" s="76">
        <f t="shared" si="10"/>
        <v>7.9456100928568581E-3</v>
      </c>
    </row>
    <row r="655" spans="1:8" ht="18" x14ac:dyDescent="0.2">
      <c r="A655" s="1">
        <v>45239</v>
      </c>
      <c r="B655" s="2">
        <v>112.4</v>
      </c>
      <c r="C655" s="2">
        <v>113.31</v>
      </c>
      <c r="D655" s="2">
        <v>111.61</v>
      </c>
      <c r="E655" s="2">
        <v>112.18</v>
      </c>
      <c r="F655" s="2">
        <v>109.06</v>
      </c>
      <c r="G655" s="3">
        <v>6853900</v>
      </c>
      <c r="H655" s="76">
        <f t="shared" si="10"/>
        <v>-1.3744447117214095E-3</v>
      </c>
    </row>
    <row r="656" spans="1:8" ht="18" x14ac:dyDescent="0.2">
      <c r="A656" s="1">
        <v>45238</v>
      </c>
      <c r="B656" s="2">
        <v>109.23</v>
      </c>
      <c r="C656" s="2">
        <v>112.56</v>
      </c>
      <c r="D656" s="2">
        <v>109.19</v>
      </c>
      <c r="E656" s="2">
        <v>112.33</v>
      </c>
      <c r="F656" s="2">
        <v>109.21</v>
      </c>
      <c r="G656" s="3">
        <v>10994900</v>
      </c>
      <c r="H656" s="76">
        <f t="shared" si="10"/>
        <v>3.0210969805768109E-2</v>
      </c>
    </row>
    <row r="657" spans="1:8" ht="18" x14ac:dyDescent="0.2">
      <c r="A657" s="1">
        <v>45237</v>
      </c>
      <c r="B657" s="2">
        <v>109.99</v>
      </c>
      <c r="C657" s="2">
        <v>110.38</v>
      </c>
      <c r="D657" s="2">
        <v>108.58</v>
      </c>
      <c r="E657" s="2">
        <v>108.99</v>
      </c>
      <c r="F657" s="2">
        <v>105.96</v>
      </c>
      <c r="G657" s="3">
        <v>7412600</v>
      </c>
      <c r="H657" s="76">
        <f t="shared" si="10"/>
        <v>-1.1318620336834176E-3</v>
      </c>
    </row>
    <row r="658" spans="1:8" ht="18" x14ac:dyDescent="0.2">
      <c r="A658" s="1">
        <v>45236</v>
      </c>
      <c r="B658" s="2">
        <v>108.06</v>
      </c>
      <c r="C658" s="2">
        <v>109.21</v>
      </c>
      <c r="D658" s="2">
        <v>107.44</v>
      </c>
      <c r="E658" s="2">
        <v>109.11</v>
      </c>
      <c r="F658" s="2">
        <v>106.08</v>
      </c>
      <c r="G658" s="3">
        <v>6062800</v>
      </c>
      <c r="H658" s="76">
        <f t="shared" si="10"/>
        <v>9.7570991465428854E-3</v>
      </c>
    </row>
    <row r="659" spans="1:8" ht="18" x14ac:dyDescent="0.2">
      <c r="A659" s="1">
        <v>45233</v>
      </c>
      <c r="B659" s="2">
        <v>107.17</v>
      </c>
      <c r="C659" s="2">
        <v>109.07</v>
      </c>
      <c r="D659" s="2">
        <v>106.62</v>
      </c>
      <c r="E659" s="2">
        <v>108.05</v>
      </c>
      <c r="F659" s="2">
        <v>105.05</v>
      </c>
      <c r="G659" s="3">
        <v>7280000</v>
      </c>
      <c r="H659" s="76">
        <f t="shared" si="10"/>
        <v>1.100752918582773E-2</v>
      </c>
    </row>
    <row r="660" spans="1:8" ht="18" x14ac:dyDescent="0.2">
      <c r="A660" s="1">
        <v>45232</v>
      </c>
      <c r="B660" s="2">
        <v>106.45</v>
      </c>
      <c r="C660" s="2">
        <v>107.22</v>
      </c>
      <c r="D660" s="2">
        <v>105.57</v>
      </c>
      <c r="E660" s="2">
        <v>106.87</v>
      </c>
      <c r="F660" s="2">
        <v>103.9</v>
      </c>
      <c r="G660" s="3">
        <v>5918300</v>
      </c>
      <c r="H660" s="76">
        <f t="shared" si="10"/>
        <v>1.0546273550554635E-2</v>
      </c>
    </row>
    <row r="661" spans="1:8" ht="18" x14ac:dyDescent="0.2">
      <c r="A661" s="1">
        <v>45231</v>
      </c>
      <c r="B661" s="2">
        <v>103.8</v>
      </c>
      <c r="C661" s="2">
        <v>106.2</v>
      </c>
      <c r="D661" s="2">
        <v>103.8</v>
      </c>
      <c r="E661" s="2">
        <v>105.75</v>
      </c>
      <c r="F661" s="2">
        <v>102.81</v>
      </c>
      <c r="G661" s="3">
        <v>8602400</v>
      </c>
      <c r="H661" s="76">
        <f t="shared" si="10"/>
        <v>2.2426434137298522E-2</v>
      </c>
    </row>
    <row r="662" spans="1:8" ht="18" x14ac:dyDescent="0.2">
      <c r="A662" s="1">
        <v>45230</v>
      </c>
      <c r="B662" s="2">
        <v>102.01</v>
      </c>
      <c r="C662" s="2">
        <v>103.52</v>
      </c>
      <c r="D662" s="2">
        <v>101.1</v>
      </c>
      <c r="E662" s="2">
        <v>103.4</v>
      </c>
      <c r="F662" s="2">
        <v>100.53</v>
      </c>
      <c r="G662" s="3">
        <v>6258400</v>
      </c>
      <c r="H662" s="76">
        <f t="shared" si="10"/>
        <v>1.7054988029236176E-2</v>
      </c>
    </row>
    <row r="663" spans="1:8" ht="18" x14ac:dyDescent="0.2">
      <c r="A663" s="1">
        <v>45229</v>
      </c>
      <c r="B663" s="2">
        <v>101.14</v>
      </c>
      <c r="C663" s="2">
        <v>102.41</v>
      </c>
      <c r="D663" s="2">
        <v>100.82</v>
      </c>
      <c r="E663" s="2">
        <v>101.65</v>
      </c>
      <c r="F663" s="2">
        <v>98.83</v>
      </c>
      <c r="G663" s="3">
        <v>5433700</v>
      </c>
      <c r="H663" s="76">
        <f t="shared" si="10"/>
        <v>6.5986737581858997E-3</v>
      </c>
    </row>
    <row r="664" spans="1:8" ht="18" x14ac:dyDescent="0.2">
      <c r="A664" s="1">
        <v>45226</v>
      </c>
      <c r="B664" s="2">
        <v>101</v>
      </c>
      <c r="C664" s="2">
        <v>102.09</v>
      </c>
      <c r="D664" s="2">
        <v>100.59</v>
      </c>
      <c r="E664" s="2">
        <v>100.99</v>
      </c>
      <c r="F664" s="2">
        <v>98.18</v>
      </c>
      <c r="G664" s="3">
        <v>5207900</v>
      </c>
      <c r="H664" s="76">
        <f t="shared" si="10"/>
        <v>5.8225814430326968E-3</v>
      </c>
    </row>
    <row r="665" spans="1:8" ht="18" x14ac:dyDescent="0.2">
      <c r="A665" s="1">
        <v>45225</v>
      </c>
      <c r="B665" s="2">
        <v>101.69</v>
      </c>
      <c r="C665" s="2">
        <v>102.39</v>
      </c>
      <c r="D665" s="2">
        <v>99.87</v>
      </c>
      <c r="E665" s="2">
        <v>100.4</v>
      </c>
      <c r="F665" s="2">
        <v>97.61</v>
      </c>
      <c r="G665" s="3">
        <v>7565600</v>
      </c>
      <c r="H665" s="76">
        <f t="shared" si="10"/>
        <v>-1.0192729157364052E-2</v>
      </c>
    </row>
    <row r="666" spans="1:8" ht="18" x14ac:dyDescent="0.2">
      <c r="A666" s="1">
        <v>45224</v>
      </c>
      <c r="B666" s="2">
        <v>102.7</v>
      </c>
      <c r="C666" s="2">
        <v>103.67</v>
      </c>
      <c r="D666" s="2">
        <v>101.01</v>
      </c>
      <c r="E666" s="2">
        <v>101.43</v>
      </c>
      <c r="F666" s="2">
        <v>98.61</v>
      </c>
      <c r="G666" s="3">
        <v>7081700</v>
      </c>
      <c r="H666" s="76">
        <f t="shared" si="10"/>
        <v>-1.7292076593283703E-2</v>
      </c>
    </row>
    <row r="667" spans="1:8" ht="18" x14ac:dyDescent="0.2">
      <c r="A667" s="1">
        <v>45223</v>
      </c>
      <c r="B667" s="2">
        <v>103.95</v>
      </c>
      <c r="C667" s="2">
        <v>104.46</v>
      </c>
      <c r="D667" s="2">
        <v>102.5</v>
      </c>
      <c r="E667" s="2">
        <v>103.2</v>
      </c>
      <c r="F667" s="2">
        <v>100.33</v>
      </c>
      <c r="G667" s="3">
        <v>6174000</v>
      </c>
      <c r="H667" s="76">
        <f t="shared" si="10"/>
        <v>-4.4751703149306524E-3</v>
      </c>
    </row>
    <row r="668" spans="1:8" ht="18" x14ac:dyDescent="0.2">
      <c r="A668" s="1">
        <v>45222</v>
      </c>
      <c r="B668" s="2">
        <v>102.04</v>
      </c>
      <c r="C668" s="2">
        <v>104.69</v>
      </c>
      <c r="D668" s="2">
        <v>102.01</v>
      </c>
      <c r="E668" s="2">
        <v>103.66</v>
      </c>
      <c r="F668" s="2">
        <v>100.78</v>
      </c>
      <c r="G668" s="3">
        <v>10722600</v>
      </c>
      <c r="H668" s="76">
        <f t="shared" si="10"/>
        <v>1.7618073319175059E-2</v>
      </c>
    </row>
    <row r="669" spans="1:8" ht="18" x14ac:dyDescent="0.2">
      <c r="A669" s="1">
        <v>45219</v>
      </c>
      <c r="B669" s="2">
        <v>106.99</v>
      </c>
      <c r="C669" s="2">
        <v>107.04</v>
      </c>
      <c r="D669" s="2">
        <v>100.66</v>
      </c>
      <c r="E669" s="2">
        <v>101.85</v>
      </c>
      <c r="F669" s="2">
        <v>99.02</v>
      </c>
      <c r="G669" s="3">
        <v>21831400</v>
      </c>
      <c r="H669" s="76">
        <f t="shared" si="10"/>
        <v>-6.1776428915173646E-2</v>
      </c>
    </row>
    <row r="670" spans="1:8" ht="18" x14ac:dyDescent="0.2">
      <c r="A670" s="1">
        <v>45218</v>
      </c>
      <c r="B670" s="2">
        <v>108.63</v>
      </c>
      <c r="C670" s="2">
        <v>110.22</v>
      </c>
      <c r="D670" s="2">
        <v>108.19</v>
      </c>
      <c r="E670" s="2">
        <v>108.34</v>
      </c>
      <c r="F670" s="2">
        <v>105.33</v>
      </c>
      <c r="G670" s="3">
        <v>7989200</v>
      </c>
      <c r="H670" s="76">
        <f t="shared" si="10"/>
        <v>8.548226763586609E-4</v>
      </c>
    </row>
    <row r="671" spans="1:8" ht="18" x14ac:dyDescent="0.2">
      <c r="A671" s="1">
        <v>45217</v>
      </c>
      <c r="B671" s="2">
        <v>108.4</v>
      </c>
      <c r="C671" s="2">
        <v>109.73</v>
      </c>
      <c r="D671" s="2">
        <v>107.86</v>
      </c>
      <c r="E671" s="2">
        <v>108.25</v>
      </c>
      <c r="F671" s="2">
        <v>105.24</v>
      </c>
      <c r="G671" s="3">
        <v>5123900</v>
      </c>
      <c r="H671" s="76">
        <f t="shared" si="10"/>
        <v>-7.2899731129143913E-3</v>
      </c>
    </row>
    <row r="672" spans="1:8" ht="18" x14ac:dyDescent="0.2">
      <c r="A672" s="1">
        <v>45216</v>
      </c>
      <c r="B672" s="2">
        <v>107.58</v>
      </c>
      <c r="C672" s="2">
        <v>109.79</v>
      </c>
      <c r="D672" s="2">
        <v>106.9</v>
      </c>
      <c r="E672" s="2">
        <v>109.04</v>
      </c>
      <c r="F672" s="2">
        <v>106.01</v>
      </c>
      <c r="G672" s="3">
        <v>5261800</v>
      </c>
      <c r="H672" s="76">
        <f t="shared" si="10"/>
        <v>3.023148263750425E-3</v>
      </c>
    </row>
    <row r="673" spans="1:8" ht="18" x14ac:dyDescent="0.2">
      <c r="A673" s="1">
        <v>45215</v>
      </c>
      <c r="B673" s="2">
        <v>108.95</v>
      </c>
      <c r="C673" s="2">
        <v>109.59</v>
      </c>
      <c r="D673" s="2">
        <v>108.31</v>
      </c>
      <c r="E673" s="2">
        <v>108.71</v>
      </c>
      <c r="F673" s="2">
        <v>105.69</v>
      </c>
      <c r="G673" s="3">
        <v>5488000</v>
      </c>
      <c r="H673" s="76">
        <f t="shared" si="10"/>
        <v>4.2668248491639195E-3</v>
      </c>
    </row>
    <row r="674" spans="1:8" ht="18" x14ac:dyDescent="0.2">
      <c r="A674" s="1">
        <v>45212</v>
      </c>
      <c r="B674" s="2">
        <v>109.19</v>
      </c>
      <c r="C674" s="2">
        <v>109.51</v>
      </c>
      <c r="D674" s="2">
        <v>107.79</v>
      </c>
      <c r="E674" s="2">
        <v>108.25</v>
      </c>
      <c r="F674" s="2">
        <v>105.24</v>
      </c>
      <c r="G674" s="3">
        <v>5879400</v>
      </c>
      <c r="H674" s="76">
        <f t="shared" si="10"/>
        <v>-7.9500702654604783E-3</v>
      </c>
    </row>
    <row r="675" spans="1:8" ht="18" x14ac:dyDescent="0.2">
      <c r="A675" s="1">
        <v>45211</v>
      </c>
      <c r="B675" s="2">
        <v>109.95</v>
      </c>
      <c r="C675" s="2">
        <v>110.92</v>
      </c>
      <c r="D675" s="2">
        <v>108.88</v>
      </c>
      <c r="E675" s="2">
        <v>109.11</v>
      </c>
      <c r="F675" s="2">
        <v>106.08</v>
      </c>
      <c r="G675" s="3">
        <v>6598500</v>
      </c>
      <c r="H675" s="76" t="e">
        <f t="shared" si="10"/>
        <v>#DIV/0!</v>
      </c>
    </row>
    <row r="676" spans="1:8" ht="18" x14ac:dyDescent="0.2">
      <c r="A676" s="1">
        <v>45210</v>
      </c>
      <c r="B676" s="55" t="s">
        <v>73</v>
      </c>
      <c r="H676" s="76" t="e">
        <f t="shared" si="10"/>
        <v>#NUM!</v>
      </c>
    </row>
    <row r="677" spans="1:8" ht="18" x14ac:dyDescent="0.2">
      <c r="A677" s="1">
        <v>45210</v>
      </c>
      <c r="B677" s="2">
        <v>109.51</v>
      </c>
      <c r="C677" s="2">
        <v>110.06</v>
      </c>
      <c r="D677" s="2">
        <v>108.83</v>
      </c>
      <c r="E677" s="2">
        <v>109.64</v>
      </c>
      <c r="F677" s="2">
        <v>106.59</v>
      </c>
      <c r="G677" s="3">
        <v>5641700</v>
      </c>
      <c r="H677" s="76">
        <f t="shared" si="10"/>
        <v>3.0066733164417895E-3</v>
      </c>
    </row>
    <row r="678" spans="1:8" ht="18" x14ac:dyDescent="0.2">
      <c r="A678" s="1">
        <v>45209</v>
      </c>
      <c r="B678" s="2">
        <v>110.21</v>
      </c>
      <c r="C678" s="2">
        <v>111.06</v>
      </c>
      <c r="D678" s="2">
        <v>109.62</v>
      </c>
      <c r="E678" s="2">
        <v>109.71</v>
      </c>
      <c r="F678" s="2">
        <v>106.27</v>
      </c>
      <c r="G678" s="3">
        <v>6910400</v>
      </c>
      <c r="H678" s="76">
        <f t="shared" si="10"/>
        <v>-5.5365411450215736E-3</v>
      </c>
    </row>
    <row r="679" spans="1:8" ht="18" x14ac:dyDescent="0.2">
      <c r="A679" s="1">
        <v>45208</v>
      </c>
      <c r="B679" s="2">
        <v>110.75</v>
      </c>
      <c r="C679" s="2">
        <v>110.97</v>
      </c>
      <c r="D679" s="2">
        <v>109.47</v>
      </c>
      <c r="E679" s="2">
        <v>110.32</v>
      </c>
      <c r="F679" s="2">
        <v>106.86</v>
      </c>
      <c r="G679" s="3">
        <v>6012400</v>
      </c>
      <c r="H679" s="76">
        <f t="shared" si="10"/>
        <v>3.2806890745509651E-3</v>
      </c>
    </row>
    <row r="680" spans="1:8" ht="18" x14ac:dyDescent="0.2">
      <c r="A680" s="1">
        <v>45205</v>
      </c>
      <c r="B680" s="2">
        <v>107.93</v>
      </c>
      <c r="C680" s="2">
        <v>110.53</v>
      </c>
      <c r="D680" s="2">
        <v>107.58</v>
      </c>
      <c r="E680" s="2">
        <v>109.96</v>
      </c>
      <c r="F680" s="2">
        <v>106.51</v>
      </c>
      <c r="G680" s="3">
        <v>8247000</v>
      </c>
      <c r="H680" s="76">
        <f t="shared" si="10"/>
        <v>1.4659552259295544E-2</v>
      </c>
    </row>
    <row r="681" spans="1:8" ht="18" x14ac:dyDescent="0.2">
      <c r="A681" s="1">
        <v>45204</v>
      </c>
      <c r="B681" s="2">
        <v>106.97</v>
      </c>
      <c r="C681" s="2">
        <v>108.44</v>
      </c>
      <c r="D681" s="2">
        <v>106.19</v>
      </c>
      <c r="E681" s="2">
        <v>108.35</v>
      </c>
      <c r="F681" s="2">
        <v>104.96</v>
      </c>
      <c r="G681" s="3">
        <v>7651500</v>
      </c>
      <c r="H681" s="76">
        <f t="shared" si="10"/>
        <v>1.1787955752042173E-2</v>
      </c>
    </row>
    <row r="682" spans="1:8" ht="18" x14ac:dyDescent="0.2">
      <c r="A682" s="1">
        <v>45203</v>
      </c>
      <c r="B682" s="2">
        <v>104.96</v>
      </c>
      <c r="C682" s="2">
        <v>107.3</v>
      </c>
      <c r="D682" s="2">
        <v>104.5</v>
      </c>
      <c r="E682" s="2">
        <v>107.08</v>
      </c>
      <c r="F682" s="2">
        <v>103.73</v>
      </c>
      <c r="G682" s="3">
        <v>8842700</v>
      </c>
      <c r="H682" s="76">
        <f t="shared" si="10"/>
        <v>2.4198663457088293E-2</v>
      </c>
    </row>
    <row r="683" spans="1:8" ht="18" x14ac:dyDescent="0.2">
      <c r="A683" s="1">
        <v>45202</v>
      </c>
      <c r="B683" s="2">
        <v>106.42</v>
      </c>
      <c r="C683" s="2">
        <v>106.5</v>
      </c>
      <c r="D683" s="2">
        <v>103.54</v>
      </c>
      <c r="E683" s="2">
        <v>104.52</v>
      </c>
      <c r="F683" s="2">
        <v>101.25</v>
      </c>
      <c r="G683" s="3">
        <v>8783300</v>
      </c>
      <c r="H683" s="76">
        <f t="shared" si="10"/>
        <v>-2.072207859374493E-2</v>
      </c>
    </row>
    <row r="684" spans="1:8" ht="18" x14ac:dyDescent="0.2">
      <c r="A684" s="1">
        <v>45201</v>
      </c>
      <c r="B684" s="2">
        <v>105.81</v>
      </c>
      <c r="C684" s="2">
        <v>106.73</v>
      </c>
      <c r="D684" s="2">
        <v>105.29</v>
      </c>
      <c r="E684" s="2">
        <v>106.71</v>
      </c>
      <c r="F684" s="2">
        <v>103.37</v>
      </c>
      <c r="G684" s="3">
        <v>5963500</v>
      </c>
      <c r="H684" s="76">
        <f t="shared" si="10"/>
        <v>7.4768518437242698E-3</v>
      </c>
    </row>
    <row r="685" spans="1:8" ht="18" x14ac:dyDescent="0.2">
      <c r="A685" s="1">
        <v>45198</v>
      </c>
      <c r="B685" s="2">
        <v>107.11</v>
      </c>
      <c r="C685" s="2">
        <v>107.37</v>
      </c>
      <c r="D685" s="2">
        <v>105.38</v>
      </c>
      <c r="E685" s="2">
        <v>105.92</v>
      </c>
      <c r="F685" s="2">
        <v>102.6</v>
      </c>
      <c r="G685" s="3">
        <v>7299100</v>
      </c>
      <c r="H685" s="76">
        <f t="shared" si="10"/>
        <v>-2.1419538906893906E-3</v>
      </c>
    </row>
    <row r="686" spans="1:8" ht="18" x14ac:dyDescent="0.2">
      <c r="A686" s="1">
        <v>45197</v>
      </c>
      <c r="B686" s="2">
        <v>104.03</v>
      </c>
      <c r="C686" s="2">
        <v>106.6</v>
      </c>
      <c r="D686" s="2">
        <v>103.27</v>
      </c>
      <c r="E686" s="2">
        <v>106.15</v>
      </c>
      <c r="F686" s="2">
        <v>102.82</v>
      </c>
      <c r="G686" s="3">
        <v>7373600</v>
      </c>
      <c r="H686" s="76">
        <f t="shared" si="10"/>
        <v>1.4498686579594798E-2</v>
      </c>
    </row>
    <row r="687" spans="1:8" ht="18" x14ac:dyDescent="0.2">
      <c r="A687" s="1">
        <v>45196</v>
      </c>
      <c r="B687" s="2">
        <v>105</v>
      </c>
      <c r="C687" s="2">
        <v>105.28</v>
      </c>
      <c r="D687" s="2">
        <v>103.35</v>
      </c>
      <c r="E687" s="2">
        <v>104.62</v>
      </c>
      <c r="F687" s="2">
        <v>101.34</v>
      </c>
      <c r="G687" s="3">
        <v>8916400</v>
      </c>
      <c r="H687" s="76">
        <f t="shared" si="10"/>
        <v>-2.4639050556899008E-3</v>
      </c>
    </row>
    <row r="688" spans="1:8" ht="18" x14ac:dyDescent="0.2">
      <c r="A688" s="1">
        <v>45195</v>
      </c>
      <c r="B688" s="2">
        <v>107.14</v>
      </c>
      <c r="C688" s="2">
        <v>107.4</v>
      </c>
      <c r="D688" s="2">
        <v>104.31</v>
      </c>
      <c r="E688" s="2">
        <v>104.88</v>
      </c>
      <c r="F688" s="2">
        <v>101.59</v>
      </c>
      <c r="G688" s="3">
        <v>13209000</v>
      </c>
      <c r="H688" s="76">
        <f t="shared" si="10"/>
        <v>-3.2157734639940552E-2</v>
      </c>
    </row>
    <row r="689" spans="1:8" ht="18" x14ac:dyDescent="0.2">
      <c r="A689" s="1">
        <v>45194</v>
      </c>
      <c r="B689" s="2">
        <v>108.45</v>
      </c>
      <c r="C689" s="2">
        <v>108.65</v>
      </c>
      <c r="D689" s="2">
        <v>107.5</v>
      </c>
      <c r="E689" s="2">
        <v>108.3</v>
      </c>
      <c r="F689" s="2">
        <v>104.91</v>
      </c>
      <c r="G689" s="3">
        <v>8410000</v>
      </c>
      <c r="H689" s="76">
        <f t="shared" si="10"/>
        <v>-6.6502240149888944E-3</v>
      </c>
    </row>
    <row r="690" spans="1:8" ht="18" x14ac:dyDescent="0.2">
      <c r="A690" s="1">
        <v>45191</v>
      </c>
      <c r="B690" s="2">
        <v>109.99</v>
      </c>
      <c r="C690" s="2">
        <v>110.6</v>
      </c>
      <c r="D690" s="2">
        <v>108.51</v>
      </c>
      <c r="E690" s="2">
        <v>109.03</v>
      </c>
      <c r="F690" s="2">
        <v>105.61</v>
      </c>
      <c r="G690" s="3">
        <v>11150000</v>
      </c>
      <c r="H690" s="76">
        <f t="shared" si="10"/>
        <v>-3.6860303536840806E-3</v>
      </c>
    </row>
    <row r="691" spans="1:8" ht="18" x14ac:dyDescent="0.2">
      <c r="A691" s="1">
        <v>45190</v>
      </c>
      <c r="B691" s="2">
        <v>111.51</v>
      </c>
      <c r="C691" s="2">
        <v>112.5</v>
      </c>
      <c r="D691" s="2">
        <v>109.33</v>
      </c>
      <c r="E691" s="2">
        <v>109.43</v>
      </c>
      <c r="F691" s="2">
        <v>106</v>
      </c>
      <c r="G691" s="3">
        <v>12645800</v>
      </c>
      <c r="H691" s="76">
        <f t="shared" si="10"/>
        <v>-3.0931737334326245E-2</v>
      </c>
    </row>
    <row r="692" spans="1:8" ht="18" x14ac:dyDescent="0.2">
      <c r="A692" s="1">
        <v>45189</v>
      </c>
      <c r="B692" s="2">
        <v>112.81</v>
      </c>
      <c r="C692" s="2">
        <v>114.7</v>
      </c>
      <c r="D692" s="2">
        <v>112.46</v>
      </c>
      <c r="E692" s="2">
        <v>112.87</v>
      </c>
      <c r="F692" s="2">
        <v>109.33</v>
      </c>
      <c r="G692" s="3">
        <v>8777100</v>
      </c>
      <c r="H692" s="76">
        <f t="shared" si="10"/>
        <v>8.2353484088910748E-4</v>
      </c>
    </row>
    <row r="693" spans="1:8" ht="18" x14ac:dyDescent="0.2">
      <c r="A693" s="1">
        <v>45188</v>
      </c>
      <c r="B693" s="2">
        <v>112.48</v>
      </c>
      <c r="C693" s="2">
        <v>113.74</v>
      </c>
      <c r="D693" s="2">
        <v>111.71</v>
      </c>
      <c r="E693" s="2">
        <v>112.77</v>
      </c>
      <c r="F693" s="2">
        <v>109.24</v>
      </c>
      <c r="G693" s="3">
        <v>9536100</v>
      </c>
      <c r="H693" s="76">
        <f t="shared" si="10"/>
        <v>5.04750303040866E-3</v>
      </c>
    </row>
    <row r="694" spans="1:8" ht="18" x14ac:dyDescent="0.2">
      <c r="A694" s="1">
        <v>45187</v>
      </c>
      <c r="B694" s="2">
        <v>113.42</v>
      </c>
      <c r="C694" s="2">
        <v>114.47</v>
      </c>
      <c r="D694" s="2">
        <v>111.58</v>
      </c>
      <c r="E694" s="2">
        <v>112.21</v>
      </c>
      <c r="F694" s="2">
        <v>108.69</v>
      </c>
      <c r="G694" s="3">
        <v>11744100</v>
      </c>
      <c r="H694" s="76">
        <f t="shared" si="10"/>
        <v>-1.5066714269189197E-2</v>
      </c>
    </row>
    <row r="695" spans="1:8" ht="18" x14ac:dyDescent="0.2">
      <c r="A695" s="1">
        <v>45184</v>
      </c>
      <c r="B695" s="2">
        <v>114.19</v>
      </c>
      <c r="C695" s="2">
        <v>115.2</v>
      </c>
      <c r="D695" s="2">
        <v>112.5</v>
      </c>
      <c r="E695" s="2">
        <v>113.91</v>
      </c>
      <c r="F695" s="2">
        <v>110.34</v>
      </c>
      <c r="G695" s="3">
        <v>23215000</v>
      </c>
      <c r="H695" s="76">
        <f t="shared" si="10"/>
        <v>2.1774641156504767E-3</v>
      </c>
    </row>
    <row r="696" spans="1:8" ht="18" x14ac:dyDescent="0.2">
      <c r="A696" s="1">
        <v>45183</v>
      </c>
      <c r="B696" s="2">
        <v>113.5</v>
      </c>
      <c r="C696" s="2">
        <v>115.14</v>
      </c>
      <c r="D696" s="2">
        <v>111.95</v>
      </c>
      <c r="E696" s="2">
        <v>113.66</v>
      </c>
      <c r="F696" s="2">
        <v>110.1</v>
      </c>
      <c r="G696" s="3">
        <v>19849700</v>
      </c>
      <c r="H696" s="76">
        <f t="shared" si="10"/>
        <v>1.6114613498881353E-2</v>
      </c>
    </row>
    <row r="697" spans="1:8" ht="18" x14ac:dyDescent="0.2">
      <c r="A697" s="1">
        <v>45182</v>
      </c>
      <c r="B697" s="2">
        <v>108.32</v>
      </c>
      <c r="C697" s="2">
        <v>112.94</v>
      </c>
      <c r="D697" s="2">
        <v>108.2</v>
      </c>
      <c r="E697" s="2">
        <v>111.84</v>
      </c>
      <c r="F697" s="2">
        <v>108.34</v>
      </c>
      <c r="G697" s="3">
        <v>27171000</v>
      </c>
      <c r="H697" s="76">
        <f t="shared" si="10"/>
        <v>2.0138663074227323E-2</v>
      </c>
    </row>
    <row r="698" spans="1:8" ht="18" x14ac:dyDescent="0.2">
      <c r="A698" s="1">
        <v>45181</v>
      </c>
      <c r="B698" s="2">
        <v>112.08</v>
      </c>
      <c r="C698" s="2">
        <v>113.3</v>
      </c>
      <c r="D698" s="2">
        <v>107.3</v>
      </c>
      <c r="E698" s="2">
        <v>109.61</v>
      </c>
      <c r="F698" s="2">
        <v>106.18</v>
      </c>
      <c r="G698" s="3">
        <v>68605700</v>
      </c>
      <c r="H698" s="76">
        <f t="shared" si="10"/>
        <v>-0.14493252980542537</v>
      </c>
    </row>
    <row r="699" spans="1:8" ht="18" x14ac:dyDescent="0.2">
      <c r="A699" s="1">
        <v>45180</v>
      </c>
      <c r="B699" s="2">
        <v>127.02</v>
      </c>
      <c r="C699" s="2">
        <v>127.42</v>
      </c>
      <c r="D699" s="2">
        <v>124.72</v>
      </c>
      <c r="E699" s="2">
        <v>126.71</v>
      </c>
      <c r="F699" s="2">
        <v>122.74</v>
      </c>
      <c r="G699" s="3">
        <v>22155600</v>
      </c>
      <c r="H699" s="76">
        <f t="shared" si="10"/>
        <v>3.1007776782481854E-3</v>
      </c>
    </row>
    <row r="700" spans="1:8" ht="18" x14ac:dyDescent="0.2">
      <c r="A700" s="1">
        <v>45177</v>
      </c>
      <c r="B700" s="2">
        <v>124.8</v>
      </c>
      <c r="C700" s="2">
        <v>126.69</v>
      </c>
      <c r="D700" s="2">
        <v>124.35</v>
      </c>
      <c r="E700" s="2">
        <v>126.32</v>
      </c>
      <c r="F700" s="2">
        <v>122.36</v>
      </c>
      <c r="G700" s="3">
        <v>10595500</v>
      </c>
      <c r="H700" s="76">
        <f t="shared" si="10"/>
        <v>9.7730010392715807E-3</v>
      </c>
    </row>
    <row r="701" spans="1:8" ht="18" x14ac:dyDescent="0.2">
      <c r="A701" s="1">
        <v>45176</v>
      </c>
      <c r="B701" s="2">
        <v>123.83</v>
      </c>
      <c r="C701" s="2">
        <v>125.96</v>
      </c>
      <c r="D701" s="2">
        <v>122.59</v>
      </c>
      <c r="E701" s="2">
        <v>125.09</v>
      </c>
      <c r="F701" s="2">
        <v>121.17</v>
      </c>
      <c r="G701" s="3">
        <v>11864400</v>
      </c>
      <c r="H701" s="76">
        <f t="shared" si="10"/>
        <v>6.1258469710426264E-3</v>
      </c>
    </row>
    <row r="702" spans="1:8" ht="18" x14ac:dyDescent="0.2">
      <c r="A702" s="1">
        <v>45175</v>
      </c>
      <c r="B702" s="2">
        <v>123.06</v>
      </c>
      <c r="C702" s="2">
        <v>124.58</v>
      </c>
      <c r="D702" s="2">
        <v>122.73</v>
      </c>
      <c r="E702" s="2">
        <v>124.33</v>
      </c>
      <c r="F702" s="2">
        <v>120.43</v>
      </c>
      <c r="G702" s="3">
        <v>8728500</v>
      </c>
      <c r="H702" s="76">
        <f t="shared" si="10"/>
        <v>2.7439421864506896E-3</v>
      </c>
    </row>
    <row r="703" spans="1:8" ht="18" x14ac:dyDescent="0.2">
      <c r="A703" s="1">
        <v>45174</v>
      </c>
      <c r="B703" s="2">
        <v>122.44</v>
      </c>
      <c r="C703" s="2">
        <v>124.28</v>
      </c>
      <c r="D703" s="2">
        <v>121.18</v>
      </c>
      <c r="E703" s="2">
        <v>123.98</v>
      </c>
      <c r="F703" s="2">
        <v>120.1</v>
      </c>
      <c r="G703" s="3">
        <v>11089600</v>
      </c>
      <c r="H703" s="76">
        <f t="shared" si="10"/>
        <v>2.4954928424301654E-2</v>
      </c>
    </row>
    <row r="704" spans="1:8" ht="18" x14ac:dyDescent="0.2">
      <c r="A704" s="1">
        <v>45170</v>
      </c>
      <c r="B704" s="2">
        <v>121.01</v>
      </c>
      <c r="C704" s="2">
        <v>121.69</v>
      </c>
      <c r="D704" s="2">
        <v>120.09</v>
      </c>
      <c r="E704" s="2">
        <v>120.93</v>
      </c>
      <c r="F704" s="2">
        <v>117.14</v>
      </c>
      <c r="G704" s="3">
        <v>6189900</v>
      </c>
      <c r="H704" s="76">
        <f t="shared" si="10"/>
        <v>4.4490148676262879E-3</v>
      </c>
    </row>
    <row r="705" spans="1:8" ht="18" x14ac:dyDescent="0.2">
      <c r="A705" s="1">
        <v>45169</v>
      </c>
      <c r="B705" s="2">
        <v>121</v>
      </c>
      <c r="C705" s="2">
        <v>121.98</v>
      </c>
      <c r="D705" s="2">
        <v>120.12</v>
      </c>
      <c r="E705" s="2">
        <v>120.39</v>
      </c>
      <c r="F705" s="2">
        <v>116.62</v>
      </c>
      <c r="G705" s="3">
        <v>9109800</v>
      </c>
      <c r="H705" s="76">
        <f t="shared" si="10"/>
        <v>-6.0696916415224622E-3</v>
      </c>
    </row>
    <row r="706" spans="1:8" ht="18" x14ac:dyDescent="0.2">
      <c r="A706" s="1">
        <v>45168</v>
      </c>
      <c r="B706" s="2">
        <v>120.72</v>
      </c>
      <c r="C706" s="2">
        <v>121.74</v>
      </c>
      <c r="D706" s="2">
        <v>120.15</v>
      </c>
      <c r="E706" s="2">
        <v>121.12</v>
      </c>
      <c r="F706" s="2">
        <v>117.33</v>
      </c>
      <c r="G706" s="3">
        <v>5601800</v>
      </c>
      <c r="H706" s="76">
        <f t="shared" si="10"/>
        <v>3.9282714904667016E-3</v>
      </c>
    </row>
    <row r="707" spans="1:8" ht="18" x14ac:dyDescent="0.2">
      <c r="A707" s="1">
        <v>45167</v>
      </c>
      <c r="B707" s="2">
        <v>120.95</v>
      </c>
      <c r="C707" s="2">
        <v>121.21</v>
      </c>
      <c r="D707" s="2">
        <v>118.53</v>
      </c>
      <c r="E707" s="2">
        <v>120.65</v>
      </c>
      <c r="F707" s="2">
        <v>116.87</v>
      </c>
      <c r="G707" s="3">
        <v>11920500</v>
      </c>
      <c r="H707" s="76">
        <f t="shared" ref="H707:H770" si="11">LN(F707/F708)</f>
        <v>3.208273423068779E-2</v>
      </c>
    </row>
    <row r="708" spans="1:8" ht="18" x14ac:dyDescent="0.2">
      <c r="A708" s="1">
        <v>45166</v>
      </c>
      <c r="B708" s="2">
        <v>116.37</v>
      </c>
      <c r="C708" s="2">
        <v>117.71</v>
      </c>
      <c r="D708" s="2">
        <v>115.7</v>
      </c>
      <c r="E708" s="2">
        <v>116.84</v>
      </c>
      <c r="F708" s="2">
        <v>113.18</v>
      </c>
      <c r="G708" s="3">
        <v>4514800</v>
      </c>
      <c r="H708" s="76">
        <f t="shared" si="11"/>
        <v>6.7376141404489444E-3</v>
      </c>
    </row>
    <row r="709" spans="1:8" ht="18" x14ac:dyDescent="0.2">
      <c r="A709" s="1">
        <v>45163</v>
      </c>
      <c r="B709" s="2">
        <v>112.91</v>
      </c>
      <c r="C709" s="2">
        <v>116.15</v>
      </c>
      <c r="D709" s="2">
        <v>112.74</v>
      </c>
      <c r="E709" s="2">
        <v>116.06</v>
      </c>
      <c r="F709" s="2">
        <v>112.42</v>
      </c>
      <c r="G709" s="3">
        <v>8758100</v>
      </c>
      <c r="H709" s="76">
        <f t="shared" si="11"/>
        <v>2.7505228226794506E-2</v>
      </c>
    </row>
    <row r="710" spans="1:8" ht="18" x14ac:dyDescent="0.2">
      <c r="A710" s="1">
        <v>45162</v>
      </c>
      <c r="B710" s="2">
        <v>119.68</v>
      </c>
      <c r="C710" s="2">
        <v>119.73</v>
      </c>
      <c r="D710" s="2">
        <v>112.41</v>
      </c>
      <c r="E710" s="2">
        <v>112.91</v>
      </c>
      <c r="F710" s="2">
        <v>109.37</v>
      </c>
      <c r="G710" s="3">
        <v>11995900</v>
      </c>
      <c r="H710" s="76">
        <f t="shared" si="11"/>
        <v>-4.2776743628670164E-2</v>
      </c>
    </row>
    <row r="711" spans="1:8" ht="18" x14ac:dyDescent="0.2">
      <c r="A711" s="1">
        <v>45161</v>
      </c>
      <c r="B711" s="2">
        <v>117.1</v>
      </c>
      <c r="C711" s="2">
        <v>120.45</v>
      </c>
      <c r="D711" s="2">
        <v>112.11</v>
      </c>
      <c r="E711" s="2">
        <v>117.84</v>
      </c>
      <c r="F711" s="2">
        <v>114.15</v>
      </c>
      <c r="G711" s="3">
        <v>16517300</v>
      </c>
      <c r="H711" s="76">
        <f t="shared" si="11"/>
        <v>1.1099479702348916E-2</v>
      </c>
    </row>
    <row r="712" spans="1:8" ht="18" x14ac:dyDescent="0.2">
      <c r="A712" s="1">
        <v>45160</v>
      </c>
      <c r="B712" s="2">
        <v>117.51</v>
      </c>
      <c r="C712" s="2">
        <v>117.68</v>
      </c>
      <c r="D712" s="2">
        <v>115.73</v>
      </c>
      <c r="E712" s="2">
        <v>116.54</v>
      </c>
      <c r="F712" s="2">
        <v>112.89</v>
      </c>
      <c r="G712" s="3">
        <v>4960300</v>
      </c>
      <c r="H712" s="76">
        <f t="shared" si="11"/>
        <v>-4.4281097123502971E-4</v>
      </c>
    </row>
    <row r="713" spans="1:8" ht="18" x14ac:dyDescent="0.2">
      <c r="A713" s="1">
        <v>45159</v>
      </c>
      <c r="B713" s="2">
        <v>116.9</v>
      </c>
      <c r="C713" s="2">
        <v>117.35</v>
      </c>
      <c r="D713" s="2">
        <v>115.19</v>
      </c>
      <c r="E713" s="2">
        <v>116.59</v>
      </c>
      <c r="F713" s="2">
        <v>112.94</v>
      </c>
      <c r="G713" s="3">
        <v>5811200</v>
      </c>
      <c r="H713" s="76">
        <f t="shared" si="11"/>
        <v>1.1517166278615769E-3</v>
      </c>
    </row>
    <row r="714" spans="1:8" ht="18" x14ac:dyDescent="0.2">
      <c r="A714" s="1">
        <v>45156</v>
      </c>
      <c r="B714" s="2">
        <v>114.5</v>
      </c>
      <c r="C714" s="2">
        <v>116.99</v>
      </c>
      <c r="D714" s="2">
        <v>113.95</v>
      </c>
      <c r="E714" s="2">
        <v>116.46</v>
      </c>
      <c r="F714" s="2">
        <v>112.81</v>
      </c>
      <c r="G714" s="3">
        <v>9412800</v>
      </c>
      <c r="H714" s="76">
        <f t="shared" si="11"/>
        <v>1.3655440001641574E-2</v>
      </c>
    </row>
    <row r="715" spans="1:8" ht="18" x14ac:dyDescent="0.2">
      <c r="A715" s="1">
        <v>45155</v>
      </c>
      <c r="B715" s="2">
        <v>115.74</v>
      </c>
      <c r="C715" s="2">
        <v>116.78</v>
      </c>
      <c r="D715" s="2">
        <v>114.36</v>
      </c>
      <c r="E715" s="2">
        <v>114.88</v>
      </c>
      <c r="F715" s="2">
        <v>111.28</v>
      </c>
      <c r="G715" s="3">
        <v>6183900</v>
      </c>
      <c r="H715" s="76">
        <f t="shared" si="11"/>
        <v>-4.0356989440590539E-3</v>
      </c>
    </row>
    <row r="716" spans="1:8" ht="18" x14ac:dyDescent="0.2">
      <c r="A716" s="1">
        <v>45154</v>
      </c>
      <c r="B716" s="2">
        <v>117.16</v>
      </c>
      <c r="C716" s="2">
        <v>117.81</v>
      </c>
      <c r="D716" s="2">
        <v>115.27</v>
      </c>
      <c r="E716" s="2">
        <v>115.34</v>
      </c>
      <c r="F716" s="2">
        <v>111.73</v>
      </c>
      <c r="G716" s="3">
        <v>5722000</v>
      </c>
      <c r="H716" s="76">
        <f t="shared" si="11"/>
        <v>-1.6774300569734332E-2</v>
      </c>
    </row>
    <row r="717" spans="1:8" ht="18" x14ac:dyDescent="0.2">
      <c r="A717" s="1">
        <v>45153</v>
      </c>
      <c r="B717" s="2">
        <v>115.45</v>
      </c>
      <c r="C717" s="2">
        <v>118.06</v>
      </c>
      <c r="D717" s="2">
        <v>114.84</v>
      </c>
      <c r="E717" s="2">
        <v>117.29</v>
      </c>
      <c r="F717" s="2">
        <v>113.62</v>
      </c>
      <c r="G717" s="3">
        <v>10412200</v>
      </c>
      <c r="H717" s="76">
        <f t="shared" si="11"/>
        <v>1.4807204084216997E-2</v>
      </c>
    </row>
    <row r="718" spans="1:8" ht="18" x14ac:dyDescent="0.2">
      <c r="A718" s="1">
        <v>45152</v>
      </c>
      <c r="B718" s="2">
        <v>113.18</v>
      </c>
      <c r="C718" s="2">
        <v>115.81</v>
      </c>
      <c r="D718" s="2">
        <v>113.15</v>
      </c>
      <c r="E718" s="2">
        <v>115.57</v>
      </c>
      <c r="F718" s="2">
        <v>111.95</v>
      </c>
      <c r="G718" s="3">
        <v>6494200</v>
      </c>
      <c r="H718" s="76">
        <f t="shared" si="11"/>
        <v>2.1945162064570471E-2</v>
      </c>
    </row>
    <row r="719" spans="1:8" ht="18" x14ac:dyDescent="0.2">
      <c r="A719" s="1">
        <v>45149</v>
      </c>
      <c r="B719" s="2">
        <v>112.39</v>
      </c>
      <c r="C719" s="2">
        <v>113.48</v>
      </c>
      <c r="D719" s="2">
        <v>111.13</v>
      </c>
      <c r="E719" s="2">
        <v>113.06</v>
      </c>
      <c r="F719" s="2">
        <v>109.52</v>
      </c>
      <c r="G719" s="3">
        <v>5288900</v>
      </c>
      <c r="H719" s="76">
        <f t="shared" si="11"/>
        <v>6.3935701132141897E-4</v>
      </c>
    </row>
    <row r="720" spans="1:8" ht="18" x14ac:dyDescent="0.2">
      <c r="A720" s="1">
        <v>45148</v>
      </c>
      <c r="B720" s="2">
        <v>113.78</v>
      </c>
      <c r="C720" s="2">
        <v>115.09</v>
      </c>
      <c r="D720" s="2">
        <v>112.48</v>
      </c>
      <c r="E720" s="2">
        <v>112.99</v>
      </c>
      <c r="F720" s="2">
        <v>109.45</v>
      </c>
      <c r="G720" s="3">
        <v>6004100</v>
      </c>
      <c r="H720" s="76">
        <f t="shared" si="11"/>
        <v>-1.0045204260054762E-3</v>
      </c>
    </row>
    <row r="721" spans="1:8" ht="18" x14ac:dyDescent="0.2">
      <c r="A721" s="1">
        <v>45147</v>
      </c>
      <c r="B721" s="2">
        <v>115.34</v>
      </c>
      <c r="C721" s="2">
        <v>115.71</v>
      </c>
      <c r="D721" s="2">
        <v>112.33</v>
      </c>
      <c r="E721" s="2">
        <v>113.1</v>
      </c>
      <c r="F721" s="2">
        <v>109.56</v>
      </c>
      <c r="G721" s="3">
        <v>6542400</v>
      </c>
      <c r="H721" s="76">
        <f t="shared" si="11"/>
        <v>-1.8627900965410161E-2</v>
      </c>
    </row>
    <row r="722" spans="1:8" ht="18" x14ac:dyDescent="0.2">
      <c r="A722" s="1">
        <v>45146</v>
      </c>
      <c r="B722" s="2">
        <v>115.04</v>
      </c>
      <c r="C722" s="2">
        <v>115.61</v>
      </c>
      <c r="D722" s="2">
        <v>114.22</v>
      </c>
      <c r="E722" s="2">
        <v>115.23</v>
      </c>
      <c r="F722" s="2">
        <v>111.62</v>
      </c>
      <c r="G722" s="3">
        <v>4694800</v>
      </c>
      <c r="H722" s="76">
        <f t="shared" si="11"/>
        <v>-7.4973575037680217E-3</v>
      </c>
    </row>
    <row r="723" spans="1:8" ht="18" x14ac:dyDescent="0.2">
      <c r="A723" s="1">
        <v>45145</v>
      </c>
      <c r="B723" s="2">
        <v>115.47</v>
      </c>
      <c r="C723" s="2">
        <v>116.38</v>
      </c>
      <c r="D723" s="2">
        <v>115.07</v>
      </c>
      <c r="E723" s="2">
        <v>116.1</v>
      </c>
      <c r="F723" s="2">
        <v>112.46</v>
      </c>
      <c r="G723" s="3">
        <v>7347000</v>
      </c>
      <c r="H723" s="76">
        <f t="shared" si="11"/>
        <v>1.4419666801735082E-2</v>
      </c>
    </row>
    <row r="724" spans="1:8" ht="18" x14ac:dyDescent="0.2">
      <c r="A724" s="1">
        <v>45142</v>
      </c>
      <c r="B724" s="2">
        <v>115.34</v>
      </c>
      <c r="C724" s="2">
        <v>116.4</v>
      </c>
      <c r="D724" s="2">
        <v>114.26</v>
      </c>
      <c r="E724" s="2">
        <v>114.44</v>
      </c>
      <c r="F724" s="2">
        <v>110.85</v>
      </c>
      <c r="G724" s="3">
        <v>5579300</v>
      </c>
      <c r="H724" s="76">
        <f t="shared" si="11"/>
        <v>-9.9183994425568406E-4</v>
      </c>
    </row>
    <row r="725" spans="1:8" ht="18" x14ac:dyDescent="0.2">
      <c r="A725" s="1">
        <v>45141</v>
      </c>
      <c r="B725" s="2">
        <v>115.24</v>
      </c>
      <c r="C725" s="2">
        <v>116.17</v>
      </c>
      <c r="D725" s="2">
        <v>114.26</v>
      </c>
      <c r="E725" s="2">
        <v>114.55</v>
      </c>
      <c r="F725" s="2">
        <v>110.96</v>
      </c>
      <c r="G725" s="3">
        <v>5193800</v>
      </c>
      <c r="H725" s="76">
        <f t="shared" si="11"/>
        <v>-1.0043126022175452E-2</v>
      </c>
    </row>
    <row r="726" spans="1:8" ht="18" x14ac:dyDescent="0.2">
      <c r="A726" s="1">
        <v>45140</v>
      </c>
      <c r="B726" s="2">
        <v>116.92</v>
      </c>
      <c r="C726" s="2">
        <v>116.98</v>
      </c>
      <c r="D726" s="2">
        <v>114.32</v>
      </c>
      <c r="E726" s="2">
        <v>115.71</v>
      </c>
      <c r="F726" s="2">
        <v>112.08</v>
      </c>
      <c r="G726" s="3">
        <v>6387800</v>
      </c>
      <c r="H726" s="76">
        <f t="shared" si="11"/>
        <v>-1.891351120796534E-2</v>
      </c>
    </row>
    <row r="727" spans="1:8" ht="18" x14ac:dyDescent="0.2">
      <c r="A727" s="1">
        <v>45139</v>
      </c>
      <c r="B727" s="2">
        <v>116.92</v>
      </c>
      <c r="C727" s="2">
        <v>118.04</v>
      </c>
      <c r="D727" s="2">
        <v>116.48</v>
      </c>
      <c r="E727" s="2">
        <v>117.91</v>
      </c>
      <c r="F727" s="2">
        <v>114.22</v>
      </c>
      <c r="G727" s="3">
        <v>5246000</v>
      </c>
      <c r="H727" s="76">
        <f t="shared" si="11"/>
        <v>5.7950816319462806E-3</v>
      </c>
    </row>
    <row r="728" spans="1:8" ht="18" x14ac:dyDescent="0.2">
      <c r="A728" s="1">
        <v>45138</v>
      </c>
      <c r="B728" s="2">
        <v>116.43</v>
      </c>
      <c r="C728" s="2">
        <v>117.24</v>
      </c>
      <c r="D728" s="2">
        <v>115.83</v>
      </c>
      <c r="E728" s="2">
        <v>117.23</v>
      </c>
      <c r="F728" s="2">
        <v>113.56</v>
      </c>
      <c r="G728" s="3">
        <v>6703100</v>
      </c>
      <c r="H728" s="76">
        <f t="shared" si="11"/>
        <v>1.0623329368727653E-2</v>
      </c>
    </row>
    <row r="729" spans="1:8" ht="18" x14ac:dyDescent="0.2">
      <c r="A729" s="1">
        <v>45135</v>
      </c>
      <c r="B729" s="2">
        <v>116.68</v>
      </c>
      <c r="C729" s="2">
        <v>117.3</v>
      </c>
      <c r="D729" s="2">
        <v>115.65</v>
      </c>
      <c r="E729" s="2">
        <v>115.99</v>
      </c>
      <c r="F729" s="2">
        <v>112.36</v>
      </c>
      <c r="G729" s="3">
        <v>6910400</v>
      </c>
      <c r="H729" s="76">
        <f t="shared" si="11"/>
        <v>-3.4649761467447724E-3</v>
      </c>
    </row>
    <row r="730" spans="1:8" ht="18" x14ac:dyDescent="0.2">
      <c r="A730" s="1">
        <v>45134</v>
      </c>
      <c r="B730" s="2">
        <v>117.55</v>
      </c>
      <c r="C730" s="2">
        <v>117.6</v>
      </c>
      <c r="D730" s="2">
        <v>115.64</v>
      </c>
      <c r="E730" s="2">
        <v>116.4</v>
      </c>
      <c r="F730" s="2">
        <v>112.75</v>
      </c>
      <c r="G730" s="3">
        <v>7843000</v>
      </c>
      <c r="H730" s="76">
        <f t="shared" si="11"/>
        <v>7.7461100490289021E-3</v>
      </c>
    </row>
    <row r="731" spans="1:8" ht="18" x14ac:dyDescent="0.2">
      <c r="A731" s="1">
        <v>45133</v>
      </c>
      <c r="B731" s="2">
        <v>117.42</v>
      </c>
      <c r="C731" s="2">
        <v>117.62</v>
      </c>
      <c r="D731" s="2">
        <v>115</v>
      </c>
      <c r="E731" s="2">
        <v>115.5</v>
      </c>
      <c r="F731" s="2">
        <v>111.88</v>
      </c>
      <c r="G731" s="3">
        <v>8160000</v>
      </c>
      <c r="H731" s="76">
        <f t="shared" si="11"/>
        <v>-2.0962161440555141E-2</v>
      </c>
    </row>
    <row r="732" spans="1:8" ht="18" x14ac:dyDescent="0.2">
      <c r="A732" s="1">
        <v>45132</v>
      </c>
      <c r="B732" s="2">
        <v>117.98</v>
      </c>
      <c r="C732" s="2">
        <v>118.51</v>
      </c>
      <c r="D732" s="2">
        <v>116.81</v>
      </c>
      <c r="E732" s="2">
        <v>117.95</v>
      </c>
      <c r="F732" s="2">
        <v>114.25</v>
      </c>
      <c r="G732" s="3">
        <v>6266300</v>
      </c>
      <c r="H732" s="76">
        <f t="shared" si="11"/>
        <v>-1.0497770188113049E-3</v>
      </c>
    </row>
    <row r="733" spans="1:8" ht="18" x14ac:dyDescent="0.2">
      <c r="A733" s="1">
        <v>45131</v>
      </c>
      <c r="B733" s="2">
        <v>117.94</v>
      </c>
      <c r="C733" s="2">
        <v>118.54</v>
      </c>
      <c r="D733" s="2">
        <v>116.73</v>
      </c>
      <c r="E733" s="2">
        <v>118.07</v>
      </c>
      <c r="F733" s="2">
        <v>114.37</v>
      </c>
      <c r="G733" s="3">
        <v>6200400</v>
      </c>
      <c r="H733" s="76">
        <f t="shared" si="11"/>
        <v>3.5912971634178264E-3</v>
      </c>
    </row>
    <row r="734" spans="1:8" ht="18" x14ac:dyDescent="0.2">
      <c r="A734" s="1">
        <v>45128</v>
      </c>
      <c r="B734" s="2">
        <v>116.49</v>
      </c>
      <c r="C734" s="2">
        <v>119.27</v>
      </c>
      <c r="D734" s="2">
        <v>116.21</v>
      </c>
      <c r="E734" s="2">
        <v>117.65</v>
      </c>
      <c r="F734" s="2">
        <v>113.96</v>
      </c>
      <c r="G734" s="3">
        <v>9159600</v>
      </c>
      <c r="H734" s="76">
        <f t="shared" si="11"/>
        <v>1.5118983007343918E-2</v>
      </c>
    </row>
    <row r="735" spans="1:8" ht="18" x14ac:dyDescent="0.2">
      <c r="A735" s="1">
        <v>45127</v>
      </c>
      <c r="B735" s="2">
        <v>117.49</v>
      </c>
      <c r="C735" s="2">
        <v>119.05</v>
      </c>
      <c r="D735" s="2">
        <v>115.23</v>
      </c>
      <c r="E735" s="2">
        <v>115.88</v>
      </c>
      <c r="F735" s="2">
        <v>112.25</v>
      </c>
      <c r="G735" s="3">
        <v>12913000</v>
      </c>
      <c r="H735" s="76">
        <f t="shared" si="11"/>
        <v>-2.3942698143285184E-2</v>
      </c>
    </row>
    <row r="736" spans="1:8" ht="18" x14ac:dyDescent="0.2">
      <c r="A736" s="1">
        <v>45126</v>
      </c>
      <c r="B736" s="2">
        <v>120.82</v>
      </c>
      <c r="C736" s="2">
        <v>121.36</v>
      </c>
      <c r="D736" s="2">
        <v>118.42</v>
      </c>
      <c r="E736" s="2">
        <v>118.69</v>
      </c>
      <c r="F736" s="2">
        <v>114.97</v>
      </c>
      <c r="G736" s="3">
        <v>7609000</v>
      </c>
      <c r="H736" s="76">
        <f t="shared" si="11"/>
        <v>-1.7417236293861306E-2</v>
      </c>
    </row>
    <row r="737" spans="1:8" ht="18" x14ac:dyDescent="0.2">
      <c r="A737" s="1">
        <v>45125</v>
      </c>
      <c r="B737" s="2">
        <v>118.78</v>
      </c>
      <c r="C737" s="2">
        <v>121.29</v>
      </c>
      <c r="D737" s="2">
        <v>117.81</v>
      </c>
      <c r="E737" s="2">
        <v>120.77</v>
      </c>
      <c r="F737" s="2">
        <v>116.99</v>
      </c>
      <c r="G737" s="3">
        <v>8903600</v>
      </c>
      <c r="H737" s="76">
        <f t="shared" si="11"/>
        <v>1.5679163378694086E-2</v>
      </c>
    </row>
    <row r="738" spans="1:8" ht="18" x14ac:dyDescent="0.2">
      <c r="A738" s="1">
        <v>45124</v>
      </c>
      <c r="B738" s="2">
        <v>118.85</v>
      </c>
      <c r="C738" s="2">
        <v>119.97</v>
      </c>
      <c r="D738" s="2">
        <v>118.25</v>
      </c>
      <c r="E738" s="2">
        <v>118.89</v>
      </c>
      <c r="F738" s="2">
        <v>115.17</v>
      </c>
      <c r="G738" s="3">
        <v>6735900</v>
      </c>
      <c r="H738" s="76">
        <f t="shared" si="11"/>
        <v>-3.1209388141111762E-3</v>
      </c>
    </row>
    <row r="739" spans="1:8" ht="18" x14ac:dyDescent="0.2">
      <c r="A739" s="1">
        <v>45121</v>
      </c>
      <c r="B739" s="2">
        <v>118.18</v>
      </c>
      <c r="C739" s="2">
        <v>119.97</v>
      </c>
      <c r="D739" s="2">
        <v>117.68</v>
      </c>
      <c r="E739" s="2">
        <v>119.27</v>
      </c>
      <c r="F739" s="2">
        <v>115.53</v>
      </c>
      <c r="G739" s="3">
        <v>7723800</v>
      </c>
      <c r="H739" s="76">
        <f t="shared" si="11"/>
        <v>1.5351369943302169E-2</v>
      </c>
    </row>
    <row r="740" spans="1:8" ht="18" x14ac:dyDescent="0.2">
      <c r="A740" s="1">
        <v>45120</v>
      </c>
      <c r="B740" s="2">
        <v>117.09</v>
      </c>
      <c r="C740" s="2">
        <v>118.58</v>
      </c>
      <c r="D740" s="2">
        <v>116.76</v>
      </c>
      <c r="E740" s="2">
        <v>117.45</v>
      </c>
      <c r="F740" s="2">
        <v>113.77</v>
      </c>
      <c r="G740" s="3">
        <v>9359600</v>
      </c>
      <c r="H740" s="76">
        <f t="shared" si="11"/>
        <v>1.2203901021449335E-2</v>
      </c>
    </row>
    <row r="741" spans="1:8" ht="18" x14ac:dyDescent="0.2">
      <c r="A741" s="1">
        <v>45119</v>
      </c>
      <c r="B741" s="2">
        <v>115.67</v>
      </c>
      <c r="C741" s="2">
        <v>118.09</v>
      </c>
      <c r="D741" s="2">
        <v>115.64</v>
      </c>
      <c r="E741" s="2">
        <v>116.02</v>
      </c>
      <c r="F741" s="2">
        <v>112.39</v>
      </c>
      <c r="G741" s="3">
        <v>11011600</v>
      </c>
      <c r="H741" s="76" t="e">
        <f t="shared" si="11"/>
        <v>#DIV/0!</v>
      </c>
    </row>
    <row r="742" spans="1:8" ht="18" x14ac:dyDescent="0.2">
      <c r="A742" s="1">
        <v>45118</v>
      </c>
      <c r="B742" s="55" t="s">
        <v>73</v>
      </c>
      <c r="H742" s="76" t="e">
        <f t="shared" si="11"/>
        <v>#NUM!</v>
      </c>
    </row>
    <row r="743" spans="1:8" ht="18" x14ac:dyDescent="0.2">
      <c r="A743" s="1">
        <v>45118</v>
      </c>
      <c r="B743" s="2">
        <v>114.2</v>
      </c>
      <c r="C743" s="2">
        <v>115</v>
      </c>
      <c r="D743" s="2">
        <v>113.43</v>
      </c>
      <c r="E743" s="2">
        <v>114.88</v>
      </c>
      <c r="F743" s="2">
        <v>111.28</v>
      </c>
      <c r="G743" s="3">
        <v>6117100</v>
      </c>
      <c r="H743" s="76">
        <f t="shared" si="11"/>
        <v>7.8488381641419278E-3</v>
      </c>
    </row>
    <row r="744" spans="1:8" ht="18" x14ac:dyDescent="0.2">
      <c r="A744" s="1">
        <v>45117</v>
      </c>
      <c r="B744" s="2">
        <v>114.28</v>
      </c>
      <c r="C744" s="2">
        <v>115.03</v>
      </c>
      <c r="D744" s="2">
        <v>113.66</v>
      </c>
      <c r="E744" s="2">
        <v>114.38</v>
      </c>
      <c r="F744" s="2">
        <v>110.41</v>
      </c>
      <c r="G744" s="3">
        <v>6931000</v>
      </c>
      <c r="H744" s="76">
        <f t="shared" si="11"/>
        <v>-1.9905905957738322E-3</v>
      </c>
    </row>
    <row r="745" spans="1:8" ht="18" x14ac:dyDescent="0.2">
      <c r="A745" s="1">
        <v>45114</v>
      </c>
      <c r="B745" s="2">
        <v>114.84</v>
      </c>
      <c r="C745" s="2">
        <v>115.98</v>
      </c>
      <c r="D745" s="2">
        <v>114.49</v>
      </c>
      <c r="E745" s="2">
        <v>114.61</v>
      </c>
      <c r="F745" s="2">
        <v>110.63</v>
      </c>
      <c r="G745" s="3">
        <v>7001600</v>
      </c>
      <c r="H745" s="76">
        <f t="shared" si="11"/>
        <v>-7.2950294247308188E-3</v>
      </c>
    </row>
    <row r="746" spans="1:8" ht="18" x14ac:dyDescent="0.2">
      <c r="A746" s="1">
        <v>45113</v>
      </c>
      <c r="B746" s="2">
        <v>114.67</v>
      </c>
      <c r="C746" s="2">
        <v>115.81</v>
      </c>
      <c r="D746" s="2">
        <v>114.64</v>
      </c>
      <c r="E746" s="2">
        <v>115.45</v>
      </c>
      <c r="F746" s="2">
        <v>111.44</v>
      </c>
      <c r="G746" s="3">
        <v>7982800</v>
      </c>
      <c r="H746" s="76">
        <f t="shared" si="11"/>
        <v>-4.3873464296259575E-3</v>
      </c>
    </row>
    <row r="747" spans="1:8" ht="18" x14ac:dyDescent="0.2">
      <c r="A747" s="1">
        <v>45112</v>
      </c>
      <c r="B747" s="2">
        <v>116.52</v>
      </c>
      <c r="C747" s="2">
        <v>117.01</v>
      </c>
      <c r="D747" s="2">
        <v>115.41</v>
      </c>
      <c r="E747" s="2">
        <v>115.96</v>
      </c>
      <c r="F747" s="2">
        <v>111.93</v>
      </c>
      <c r="G747" s="3">
        <v>8466500</v>
      </c>
      <c r="H747" s="76">
        <f t="shared" si="11"/>
        <v>-1.0221856924213296E-2</v>
      </c>
    </row>
    <row r="748" spans="1:8" ht="18" x14ac:dyDescent="0.2">
      <c r="A748" s="1">
        <v>45110</v>
      </c>
      <c r="B748" s="2">
        <v>118.01</v>
      </c>
      <c r="C748" s="2">
        <v>118.25</v>
      </c>
      <c r="D748" s="2">
        <v>116.83</v>
      </c>
      <c r="E748" s="2">
        <v>117.15</v>
      </c>
      <c r="F748" s="2">
        <v>113.08</v>
      </c>
      <c r="G748" s="3">
        <v>4284700</v>
      </c>
      <c r="H748" s="76">
        <f t="shared" si="11"/>
        <v>-1.6488708945379835E-2</v>
      </c>
    </row>
    <row r="749" spans="1:8" ht="18" x14ac:dyDescent="0.2">
      <c r="A749" s="1">
        <v>45107</v>
      </c>
      <c r="B749" s="2">
        <v>119.84</v>
      </c>
      <c r="C749" s="2">
        <v>121.73</v>
      </c>
      <c r="D749" s="2">
        <v>119.03</v>
      </c>
      <c r="E749" s="2">
        <v>119.09</v>
      </c>
      <c r="F749" s="2">
        <v>114.96</v>
      </c>
      <c r="G749" s="3">
        <v>13703100</v>
      </c>
      <c r="H749" s="76">
        <f t="shared" si="11"/>
        <v>1.1108795629754196E-2</v>
      </c>
    </row>
    <row r="750" spans="1:8" ht="18" x14ac:dyDescent="0.2">
      <c r="A750" s="1">
        <v>45106</v>
      </c>
      <c r="B750" s="2">
        <v>115.65</v>
      </c>
      <c r="C750" s="2">
        <v>117.8</v>
      </c>
      <c r="D750" s="2">
        <v>114.63</v>
      </c>
      <c r="E750" s="2">
        <v>117.78</v>
      </c>
      <c r="F750" s="2">
        <v>113.69</v>
      </c>
      <c r="G750" s="3">
        <v>9234300</v>
      </c>
      <c r="H750" s="76">
        <f t="shared" si="11"/>
        <v>1.0700018078660434E-2</v>
      </c>
    </row>
    <row r="751" spans="1:8" ht="18" x14ac:dyDescent="0.2">
      <c r="A751" s="1">
        <v>45105</v>
      </c>
      <c r="B751" s="2">
        <v>116.78</v>
      </c>
      <c r="C751" s="2">
        <v>118.62</v>
      </c>
      <c r="D751" s="2">
        <v>116.39</v>
      </c>
      <c r="E751" s="2">
        <v>116.53</v>
      </c>
      <c r="F751" s="2">
        <v>112.48</v>
      </c>
      <c r="G751" s="3">
        <v>9240500</v>
      </c>
      <c r="H751" s="76">
        <f t="shared" si="11"/>
        <v>-1.1227629768704988E-2</v>
      </c>
    </row>
    <row r="752" spans="1:8" ht="18" x14ac:dyDescent="0.2">
      <c r="A752" s="1">
        <v>45104</v>
      </c>
      <c r="B752" s="2">
        <v>116.57</v>
      </c>
      <c r="C752" s="2">
        <v>118.46</v>
      </c>
      <c r="D752" s="2">
        <v>116.26</v>
      </c>
      <c r="E752" s="2">
        <v>117.84</v>
      </c>
      <c r="F752" s="2">
        <v>113.75</v>
      </c>
      <c r="G752" s="3">
        <v>6970400</v>
      </c>
      <c r="H752" s="76">
        <f t="shared" si="11"/>
        <v>9.0074787746197583E-3</v>
      </c>
    </row>
    <row r="753" spans="1:8" ht="18" x14ac:dyDescent="0.2">
      <c r="A753" s="1">
        <v>45103</v>
      </c>
      <c r="B753" s="2">
        <v>117.99</v>
      </c>
      <c r="C753" s="2">
        <v>119.43</v>
      </c>
      <c r="D753" s="2">
        <v>116.7</v>
      </c>
      <c r="E753" s="2">
        <v>116.78</v>
      </c>
      <c r="F753" s="2">
        <v>112.73</v>
      </c>
      <c r="G753" s="3">
        <v>8987000</v>
      </c>
      <c r="H753" s="76">
        <f t="shared" si="11"/>
        <v>-1.5753901173474347E-2</v>
      </c>
    </row>
    <row r="754" spans="1:8" ht="18" x14ac:dyDescent="0.2">
      <c r="A754" s="1">
        <v>45100</v>
      </c>
      <c r="B754" s="2">
        <v>119.59</v>
      </c>
      <c r="C754" s="2">
        <v>119.9</v>
      </c>
      <c r="D754" s="2">
        <v>118.14</v>
      </c>
      <c r="E754" s="2">
        <v>118.64</v>
      </c>
      <c r="F754" s="2">
        <v>114.52</v>
      </c>
      <c r="G754" s="3">
        <v>19734300</v>
      </c>
      <c r="H754" s="76">
        <f t="shared" si="11"/>
        <v>-1.6197140723970688E-2</v>
      </c>
    </row>
    <row r="755" spans="1:8" ht="18" x14ac:dyDescent="0.2">
      <c r="A755" s="1">
        <v>45099</v>
      </c>
      <c r="B755" s="2">
        <v>121.61</v>
      </c>
      <c r="C755" s="2">
        <v>122.59</v>
      </c>
      <c r="D755" s="2">
        <v>120.07</v>
      </c>
      <c r="E755" s="2">
        <v>120.58</v>
      </c>
      <c r="F755" s="2">
        <v>116.39</v>
      </c>
      <c r="G755" s="3">
        <v>12203400</v>
      </c>
      <c r="H755" s="76">
        <f t="shared" si="11"/>
        <v>-1.2550858455882337E-2</v>
      </c>
    </row>
    <row r="756" spans="1:8" ht="18" x14ac:dyDescent="0.2">
      <c r="A756" s="1">
        <v>45098</v>
      </c>
      <c r="B756" s="2">
        <v>121.95</v>
      </c>
      <c r="C756" s="2">
        <v>123.36</v>
      </c>
      <c r="D756" s="2">
        <v>120.36</v>
      </c>
      <c r="E756" s="2">
        <v>122.1</v>
      </c>
      <c r="F756" s="2">
        <v>117.86</v>
      </c>
      <c r="G756" s="3">
        <v>17583000</v>
      </c>
      <c r="H756" s="76">
        <f t="shared" si="11"/>
        <v>5.092081922809708E-4</v>
      </c>
    </row>
    <row r="757" spans="1:8" ht="18" x14ac:dyDescent="0.2">
      <c r="A757" s="1">
        <v>45097</v>
      </c>
      <c r="B757" s="2">
        <v>124.45</v>
      </c>
      <c r="C757" s="2">
        <v>125.25</v>
      </c>
      <c r="D757" s="2">
        <v>121.96</v>
      </c>
      <c r="E757" s="2">
        <v>122.04</v>
      </c>
      <c r="F757" s="2">
        <v>117.8</v>
      </c>
      <c r="G757" s="3">
        <v>16273000</v>
      </c>
      <c r="H757" s="76">
        <f t="shared" si="11"/>
        <v>-2.762837934156023E-2</v>
      </c>
    </row>
    <row r="758" spans="1:8" ht="18" x14ac:dyDescent="0.2">
      <c r="A758" s="1">
        <v>45093</v>
      </c>
      <c r="B758" s="2">
        <v>127.14</v>
      </c>
      <c r="C758" s="2">
        <v>127.4</v>
      </c>
      <c r="D758" s="2">
        <v>125.15</v>
      </c>
      <c r="E758" s="2">
        <v>125.46</v>
      </c>
      <c r="F758" s="2">
        <v>121.1</v>
      </c>
      <c r="G758" s="3">
        <v>19514700</v>
      </c>
      <c r="H758" s="76">
        <f t="shared" si="11"/>
        <v>-8.7150103513304877E-3</v>
      </c>
    </row>
    <row r="759" spans="1:8" ht="18" x14ac:dyDescent="0.2">
      <c r="A759" s="1">
        <v>45092</v>
      </c>
      <c r="B759" s="2">
        <v>121.95</v>
      </c>
      <c r="C759" s="2">
        <v>127.54</v>
      </c>
      <c r="D759" s="2">
        <v>121.66</v>
      </c>
      <c r="E759" s="2">
        <v>126.55</v>
      </c>
      <c r="F759" s="2">
        <v>122.16</v>
      </c>
      <c r="G759" s="3">
        <v>27476700</v>
      </c>
      <c r="H759" s="76">
        <f t="shared" si="11"/>
        <v>3.4392831469399233E-2</v>
      </c>
    </row>
    <row r="760" spans="1:8" ht="18" x14ac:dyDescent="0.2">
      <c r="A760" s="1">
        <v>45091</v>
      </c>
      <c r="B760" s="2">
        <v>116.5</v>
      </c>
      <c r="C760" s="2">
        <v>122.51</v>
      </c>
      <c r="D760" s="2">
        <v>115.74</v>
      </c>
      <c r="E760" s="2">
        <v>122.27</v>
      </c>
      <c r="F760" s="2">
        <v>118.03</v>
      </c>
      <c r="G760" s="3">
        <v>26264200</v>
      </c>
      <c r="H760" s="76">
        <f t="shared" si="11"/>
        <v>4.6830719381372544E-2</v>
      </c>
    </row>
    <row r="761" spans="1:8" ht="18" x14ac:dyDescent="0.2">
      <c r="A761" s="1">
        <v>45090</v>
      </c>
      <c r="B761" s="2">
        <v>123.32</v>
      </c>
      <c r="C761" s="2">
        <v>123.99</v>
      </c>
      <c r="D761" s="2">
        <v>116.02</v>
      </c>
      <c r="E761" s="2">
        <v>116.68</v>
      </c>
      <c r="F761" s="2">
        <v>112.63</v>
      </c>
      <c r="G761" s="3">
        <v>39190900</v>
      </c>
      <c r="H761" s="76">
        <f t="shared" si="11"/>
        <v>2.1331445294292847E-3</v>
      </c>
    </row>
    <row r="762" spans="1:8" ht="18" x14ac:dyDescent="0.2">
      <c r="A762" s="1">
        <v>45089</v>
      </c>
      <c r="B762" s="2">
        <v>114.34</v>
      </c>
      <c r="C762" s="2">
        <v>117.51</v>
      </c>
      <c r="D762" s="2">
        <v>114.34</v>
      </c>
      <c r="E762" s="2">
        <v>116.43</v>
      </c>
      <c r="F762" s="2">
        <v>112.39</v>
      </c>
      <c r="G762" s="3">
        <v>39081500</v>
      </c>
      <c r="H762" s="76">
        <f t="shared" si="11"/>
        <v>5.8158584109350903E-2</v>
      </c>
    </row>
    <row r="763" spans="1:8" ht="18" x14ac:dyDescent="0.2">
      <c r="A763" s="1">
        <v>45086</v>
      </c>
      <c r="B763" s="2">
        <v>107.7</v>
      </c>
      <c r="C763" s="2">
        <v>110.15</v>
      </c>
      <c r="D763" s="2">
        <v>107.41</v>
      </c>
      <c r="E763" s="2">
        <v>109.85</v>
      </c>
      <c r="F763" s="2">
        <v>106.04</v>
      </c>
      <c r="G763" s="3">
        <v>12597100</v>
      </c>
      <c r="H763" s="76">
        <f t="shared" si="11"/>
        <v>2.1832222310017118E-2</v>
      </c>
    </row>
    <row r="764" spans="1:8" ht="18" x14ac:dyDescent="0.2">
      <c r="A764" s="1">
        <v>45085</v>
      </c>
      <c r="B764" s="2">
        <v>105.67</v>
      </c>
      <c r="C764" s="2">
        <v>107.79</v>
      </c>
      <c r="D764" s="2">
        <v>105.35</v>
      </c>
      <c r="E764" s="2">
        <v>107.48</v>
      </c>
      <c r="F764" s="2">
        <v>103.75</v>
      </c>
      <c r="G764" s="3">
        <v>9526700</v>
      </c>
      <c r="H764" s="76">
        <f t="shared" si="11"/>
        <v>2.0940623966426233E-2</v>
      </c>
    </row>
    <row r="765" spans="1:8" ht="18" x14ac:dyDescent="0.2">
      <c r="A765" s="1">
        <v>45084</v>
      </c>
      <c r="B765" s="2">
        <v>107.14</v>
      </c>
      <c r="C765" s="2">
        <v>108.37</v>
      </c>
      <c r="D765" s="2">
        <v>104.84</v>
      </c>
      <c r="E765" s="2">
        <v>105.25</v>
      </c>
      <c r="F765" s="2">
        <v>101.6</v>
      </c>
      <c r="G765" s="3">
        <v>9842500</v>
      </c>
      <c r="H765" s="76">
        <f t="shared" si="11"/>
        <v>-1.7367984623511749E-2</v>
      </c>
    </row>
    <row r="766" spans="1:8" ht="18" x14ac:dyDescent="0.2">
      <c r="A766" s="1">
        <v>45083</v>
      </c>
      <c r="B766" s="2">
        <v>106.81</v>
      </c>
      <c r="C766" s="2">
        <v>107.49</v>
      </c>
      <c r="D766" s="2">
        <v>106.15</v>
      </c>
      <c r="E766" s="2">
        <v>107.1</v>
      </c>
      <c r="F766" s="2">
        <v>103.38</v>
      </c>
      <c r="G766" s="3">
        <v>7023000</v>
      </c>
      <c r="H766" s="76">
        <f t="shared" si="11"/>
        <v>1.5488870473121612E-3</v>
      </c>
    </row>
    <row r="767" spans="1:8" ht="18" x14ac:dyDescent="0.2">
      <c r="A767" s="1">
        <v>45082</v>
      </c>
      <c r="B767" s="2">
        <v>105.89</v>
      </c>
      <c r="C767" s="2">
        <v>107.6</v>
      </c>
      <c r="D767" s="2">
        <v>105.53</v>
      </c>
      <c r="E767" s="2">
        <v>106.93</v>
      </c>
      <c r="F767" s="2">
        <v>103.22</v>
      </c>
      <c r="G767" s="3">
        <v>7442000</v>
      </c>
      <c r="H767" s="76">
        <f t="shared" si="11"/>
        <v>9.8331123795963454E-3</v>
      </c>
    </row>
    <row r="768" spans="1:8" ht="18" x14ac:dyDescent="0.2">
      <c r="A768" s="1">
        <v>45079</v>
      </c>
      <c r="B768" s="2">
        <v>106.52</v>
      </c>
      <c r="C768" s="2">
        <v>106.77</v>
      </c>
      <c r="D768" s="2">
        <v>105.75</v>
      </c>
      <c r="E768" s="2">
        <v>105.89</v>
      </c>
      <c r="F768" s="2">
        <v>102.21</v>
      </c>
      <c r="G768" s="3">
        <v>8652400</v>
      </c>
      <c r="H768" s="76">
        <f t="shared" si="11"/>
        <v>-9.778995498637619E-4</v>
      </c>
    </row>
    <row r="769" spans="1:8" ht="18" x14ac:dyDescent="0.2">
      <c r="A769" s="1">
        <v>45078</v>
      </c>
      <c r="B769" s="2">
        <v>104.88</v>
      </c>
      <c r="C769" s="2">
        <v>106.61</v>
      </c>
      <c r="D769" s="2">
        <v>104.78</v>
      </c>
      <c r="E769" s="2">
        <v>105.99</v>
      </c>
      <c r="F769" s="2">
        <v>102.31</v>
      </c>
      <c r="G769" s="3">
        <v>7835900</v>
      </c>
      <c r="H769" s="76">
        <f t="shared" si="11"/>
        <v>4.8883023899529653E-4</v>
      </c>
    </row>
    <row r="770" spans="1:8" ht="18" x14ac:dyDescent="0.2">
      <c r="A770" s="1">
        <v>45077</v>
      </c>
      <c r="B770" s="2">
        <v>104.47</v>
      </c>
      <c r="C770" s="2">
        <v>106.49</v>
      </c>
      <c r="D770" s="2">
        <v>104.15</v>
      </c>
      <c r="E770" s="2">
        <v>105.94</v>
      </c>
      <c r="F770" s="2">
        <v>102.26</v>
      </c>
      <c r="G770" s="3">
        <v>13713500</v>
      </c>
      <c r="H770" s="76">
        <f t="shared" si="11"/>
        <v>7.4597911700112554E-3</v>
      </c>
    </row>
    <row r="771" spans="1:8" ht="18" x14ac:dyDescent="0.2">
      <c r="A771" s="1">
        <v>45076</v>
      </c>
      <c r="B771" s="2">
        <v>104.9</v>
      </c>
      <c r="C771" s="2">
        <v>105.98</v>
      </c>
      <c r="D771" s="2">
        <v>104.19</v>
      </c>
      <c r="E771" s="2">
        <v>105.15</v>
      </c>
      <c r="F771" s="2">
        <v>101.5</v>
      </c>
      <c r="G771" s="3">
        <v>10296700</v>
      </c>
      <c r="H771" s="76">
        <f t="shared" ref="H771:H834" si="12">LN(F771/F772)</f>
        <v>1.0199623007619193E-2</v>
      </c>
    </row>
    <row r="772" spans="1:8" ht="18" x14ac:dyDescent="0.2">
      <c r="A772" s="1">
        <v>45072</v>
      </c>
      <c r="B772" s="2">
        <v>104.35</v>
      </c>
      <c r="C772" s="2">
        <v>106.23</v>
      </c>
      <c r="D772" s="2">
        <v>104.03</v>
      </c>
      <c r="E772" s="2">
        <v>104.08</v>
      </c>
      <c r="F772" s="2">
        <v>100.47</v>
      </c>
      <c r="G772" s="3">
        <v>13994100</v>
      </c>
      <c r="H772" s="76">
        <f t="shared" si="12"/>
        <v>-1.988665267109088E-3</v>
      </c>
    </row>
    <row r="773" spans="1:8" ht="18" x14ac:dyDescent="0.2">
      <c r="A773" s="1">
        <v>45071</v>
      </c>
      <c r="B773" s="2">
        <v>99.2</v>
      </c>
      <c r="C773" s="2">
        <v>104.66</v>
      </c>
      <c r="D773" s="2">
        <v>98.77</v>
      </c>
      <c r="E773" s="2">
        <v>104.29</v>
      </c>
      <c r="F773" s="2">
        <v>100.67</v>
      </c>
      <c r="G773" s="3">
        <v>16729600</v>
      </c>
      <c r="H773" s="76">
        <f t="shared" si="12"/>
        <v>5.8918766598931201E-2</v>
      </c>
    </row>
    <row r="774" spans="1:8" ht="18" x14ac:dyDescent="0.2">
      <c r="A774" s="1">
        <v>45070</v>
      </c>
      <c r="B774" s="2">
        <v>97.95</v>
      </c>
      <c r="C774" s="2">
        <v>98.88</v>
      </c>
      <c r="D774" s="2">
        <v>97.29</v>
      </c>
      <c r="E774" s="2">
        <v>98.32</v>
      </c>
      <c r="F774" s="2">
        <v>94.91</v>
      </c>
      <c r="G774" s="3">
        <v>6815900</v>
      </c>
      <c r="H774" s="76">
        <f t="shared" si="12"/>
        <v>-2.2101782401256925E-3</v>
      </c>
    </row>
    <row r="775" spans="1:8" ht="18" x14ac:dyDescent="0.2">
      <c r="A775" s="1">
        <v>45069</v>
      </c>
      <c r="B775" s="2">
        <v>101.07</v>
      </c>
      <c r="C775" s="2">
        <v>101.43</v>
      </c>
      <c r="D775" s="2">
        <v>98.47</v>
      </c>
      <c r="E775" s="2">
        <v>98.54</v>
      </c>
      <c r="F775" s="2">
        <v>95.12</v>
      </c>
      <c r="G775" s="3">
        <v>10047300</v>
      </c>
      <c r="H775" s="76">
        <f t="shared" si="12"/>
        <v>-3.2274212016305842E-2</v>
      </c>
    </row>
    <row r="776" spans="1:8" ht="18" x14ac:dyDescent="0.2">
      <c r="A776" s="1">
        <v>45068</v>
      </c>
      <c r="B776" s="2">
        <v>102.48</v>
      </c>
      <c r="C776" s="2">
        <v>103.1</v>
      </c>
      <c r="D776" s="2">
        <v>101.73</v>
      </c>
      <c r="E776" s="2">
        <v>101.77</v>
      </c>
      <c r="F776" s="2">
        <v>98.24</v>
      </c>
      <c r="G776" s="3">
        <v>5890500</v>
      </c>
      <c r="H776" s="76">
        <f t="shared" si="12"/>
        <v>-1.0429946202798194E-2</v>
      </c>
    </row>
    <row r="777" spans="1:8" ht="18" x14ac:dyDescent="0.2">
      <c r="A777" s="1">
        <v>45065</v>
      </c>
      <c r="B777" s="2">
        <v>102.39</v>
      </c>
      <c r="C777" s="2">
        <v>103.07</v>
      </c>
      <c r="D777" s="2">
        <v>101.92</v>
      </c>
      <c r="E777" s="2">
        <v>102.84</v>
      </c>
      <c r="F777" s="2">
        <v>99.27</v>
      </c>
      <c r="G777" s="3">
        <v>8560300</v>
      </c>
      <c r="H777" s="76">
        <f t="shared" si="12"/>
        <v>4.8470255452478369E-3</v>
      </c>
    </row>
    <row r="778" spans="1:8" ht="18" x14ac:dyDescent="0.2">
      <c r="A778" s="1">
        <v>45064</v>
      </c>
      <c r="B778" s="2">
        <v>99.77</v>
      </c>
      <c r="C778" s="2">
        <v>102.46</v>
      </c>
      <c r="D778" s="2">
        <v>99.73</v>
      </c>
      <c r="E778" s="2">
        <v>102.34</v>
      </c>
      <c r="F778" s="2">
        <v>98.79</v>
      </c>
      <c r="G778" s="3">
        <v>10005700</v>
      </c>
      <c r="H778" s="76">
        <f t="shared" si="12"/>
        <v>2.5424229483609728E-2</v>
      </c>
    </row>
    <row r="779" spans="1:8" ht="18" x14ac:dyDescent="0.2">
      <c r="A779" s="1">
        <v>45063</v>
      </c>
      <c r="B779" s="2">
        <v>98.78</v>
      </c>
      <c r="C779" s="2">
        <v>100.4</v>
      </c>
      <c r="D779" s="2">
        <v>98.43</v>
      </c>
      <c r="E779" s="2">
        <v>99.77</v>
      </c>
      <c r="F779" s="2">
        <v>96.31</v>
      </c>
      <c r="G779" s="3">
        <v>9436000</v>
      </c>
      <c r="H779" s="76">
        <f t="shared" si="12"/>
        <v>1.5380894375568157E-2</v>
      </c>
    </row>
    <row r="780" spans="1:8" ht="18" x14ac:dyDescent="0.2">
      <c r="A780" s="1">
        <v>45062</v>
      </c>
      <c r="B780" s="2">
        <v>97.17</v>
      </c>
      <c r="C780" s="2">
        <v>98.85</v>
      </c>
      <c r="D780" s="2">
        <v>96.92</v>
      </c>
      <c r="E780" s="2">
        <v>98.25</v>
      </c>
      <c r="F780" s="2">
        <v>94.84</v>
      </c>
      <c r="G780" s="3">
        <v>6896500</v>
      </c>
      <c r="H780" s="76">
        <f t="shared" si="12"/>
        <v>1.0173890214382128E-2</v>
      </c>
    </row>
    <row r="781" spans="1:8" ht="18" x14ac:dyDescent="0.2">
      <c r="A781" s="1">
        <v>45061</v>
      </c>
      <c r="B781" s="2">
        <v>97.87</v>
      </c>
      <c r="C781" s="2">
        <v>97.96</v>
      </c>
      <c r="D781" s="2">
        <v>97.05</v>
      </c>
      <c r="E781" s="2">
        <v>97.26</v>
      </c>
      <c r="F781" s="2">
        <v>93.88</v>
      </c>
      <c r="G781" s="3">
        <v>4443700</v>
      </c>
      <c r="H781" s="76">
        <f t="shared" si="12"/>
        <v>-6.0532229646958428E-3</v>
      </c>
    </row>
    <row r="782" spans="1:8" ht="18" x14ac:dyDescent="0.2">
      <c r="A782" s="1">
        <v>45058</v>
      </c>
      <c r="B782" s="2">
        <v>97.61</v>
      </c>
      <c r="C782" s="2">
        <v>97.92</v>
      </c>
      <c r="D782" s="2">
        <v>96.93</v>
      </c>
      <c r="E782" s="2">
        <v>97.85</v>
      </c>
      <c r="F782" s="2">
        <v>94.45</v>
      </c>
      <c r="G782" s="3">
        <v>4994700</v>
      </c>
      <c r="H782" s="76">
        <f t="shared" si="12"/>
        <v>4.137717430616571E-3</v>
      </c>
    </row>
    <row r="783" spans="1:8" ht="18" x14ac:dyDescent="0.2">
      <c r="A783" s="1">
        <v>45057</v>
      </c>
      <c r="B783" s="2">
        <v>97.54</v>
      </c>
      <c r="C783" s="2">
        <v>97.63</v>
      </c>
      <c r="D783" s="2">
        <v>96.34</v>
      </c>
      <c r="E783" s="2">
        <v>97.44</v>
      </c>
      <c r="F783" s="2">
        <v>94.06</v>
      </c>
      <c r="G783" s="3">
        <v>5144500</v>
      </c>
      <c r="H783" s="76">
        <f t="shared" si="12"/>
        <v>-7.4392904222688513E-4</v>
      </c>
    </row>
    <row r="784" spans="1:8" ht="18" x14ac:dyDescent="0.2">
      <c r="A784" s="1">
        <v>45056</v>
      </c>
      <c r="B784" s="2">
        <v>96.79</v>
      </c>
      <c r="C784" s="2">
        <v>97.68</v>
      </c>
      <c r="D784" s="2">
        <v>96.26</v>
      </c>
      <c r="E784" s="2">
        <v>97.52</v>
      </c>
      <c r="F784" s="2">
        <v>94.13</v>
      </c>
      <c r="G784" s="3">
        <v>5935300</v>
      </c>
      <c r="H784" s="76">
        <f t="shared" si="12"/>
        <v>1.4230165766973902E-2</v>
      </c>
    </row>
    <row r="785" spans="1:8" ht="18" x14ac:dyDescent="0.2">
      <c r="A785" s="1">
        <v>45055</v>
      </c>
      <c r="B785" s="2">
        <v>96.2</v>
      </c>
      <c r="C785" s="2">
        <v>96.89</v>
      </c>
      <c r="D785" s="2">
        <v>96.1</v>
      </c>
      <c r="E785" s="2">
        <v>96.14</v>
      </c>
      <c r="F785" s="2">
        <v>92.8</v>
      </c>
      <c r="G785" s="3">
        <v>6333500</v>
      </c>
      <c r="H785" s="76">
        <f t="shared" si="12"/>
        <v>-6.7658530127094694E-3</v>
      </c>
    </row>
    <row r="786" spans="1:8" ht="18" x14ac:dyDescent="0.2">
      <c r="A786" s="1">
        <v>45054</v>
      </c>
      <c r="B786" s="2">
        <v>97.08</v>
      </c>
      <c r="C786" s="2">
        <v>97.28</v>
      </c>
      <c r="D786" s="2">
        <v>96.44</v>
      </c>
      <c r="E786" s="2">
        <v>96.79</v>
      </c>
      <c r="F786" s="2">
        <v>93.43</v>
      </c>
      <c r="G786" s="3">
        <v>5314800</v>
      </c>
      <c r="H786" s="76">
        <f t="shared" si="12"/>
        <v>-1.8178906786819808E-3</v>
      </c>
    </row>
    <row r="787" spans="1:8" ht="18" x14ac:dyDescent="0.2">
      <c r="A787" s="1">
        <v>45051</v>
      </c>
      <c r="B787" s="2">
        <v>95</v>
      </c>
      <c r="C787" s="2">
        <v>97.31</v>
      </c>
      <c r="D787" s="2">
        <v>94.83</v>
      </c>
      <c r="E787" s="2">
        <v>96.97</v>
      </c>
      <c r="F787" s="2">
        <v>93.6</v>
      </c>
      <c r="G787" s="3">
        <v>8068600</v>
      </c>
      <c r="H787" s="76">
        <f t="shared" si="12"/>
        <v>2.0835211509861975E-2</v>
      </c>
    </row>
    <row r="788" spans="1:8" ht="18" x14ac:dyDescent="0.2">
      <c r="A788" s="1">
        <v>45050</v>
      </c>
      <c r="B788" s="2">
        <v>94.98</v>
      </c>
      <c r="C788" s="2">
        <v>95.12</v>
      </c>
      <c r="D788" s="2">
        <v>94.41</v>
      </c>
      <c r="E788" s="2">
        <v>94.97</v>
      </c>
      <c r="F788" s="2">
        <v>91.67</v>
      </c>
      <c r="G788" s="3">
        <v>5038200</v>
      </c>
      <c r="H788" s="76">
        <f t="shared" si="12"/>
        <v>1.9654952822403858E-3</v>
      </c>
    </row>
    <row r="789" spans="1:8" ht="18" x14ac:dyDescent="0.2">
      <c r="A789" s="1">
        <v>45049</v>
      </c>
      <c r="B789" s="2">
        <v>95.07</v>
      </c>
      <c r="C789" s="2">
        <v>95.42</v>
      </c>
      <c r="D789" s="2">
        <v>94.54</v>
      </c>
      <c r="E789" s="2">
        <v>94.78</v>
      </c>
      <c r="F789" s="2">
        <v>91.49</v>
      </c>
      <c r="G789" s="3">
        <v>6744800</v>
      </c>
      <c r="H789" s="76">
        <f t="shared" si="12"/>
        <v>-2.1857923584304005E-4</v>
      </c>
    </row>
    <row r="790" spans="1:8" ht="18" x14ac:dyDescent="0.2">
      <c r="A790" s="1">
        <v>45048</v>
      </c>
      <c r="B790" s="2">
        <v>94.93</v>
      </c>
      <c r="C790" s="2">
        <v>95.24</v>
      </c>
      <c r="D790" s="2">
        <v>93.85</v>
      </c>
      <c r="E790" s="2">
        <v>94.8</v>
      </c>
      <c r="F790" s="2">
        <v>91.51</v>
      </c>
      <c r="G790" s="3">
        <v>5995100</v>
      </c>
      <c r="H790" s="76">
        <f t="shared" si="12"/>
        <v>-7.6465130166248545E-4</v>
      </c>
    </row>
    <row r="791" spans="1:8" ht="18" x14ac:dyDescent="0.2">
      <c r="A791" s="1">
        <v>45047</v>
      </c>
      <c r="B791" s="2">
        <v>94.8</v>
      </c>
      <c r="C791" s="2">
        <v>95.73</v>
      </c>
      <c r="D791" s="2">
        <v>94.7</v>
      </c>
      <c r="E791" s="2">
        <v>94.87</v>
      </c>
      <c r="F791" s="2">
        <v>91.58</v>
      </c>
      <c r="G791" s="3">
        <v>5459800</v>
      </c>
      <c r="H791" s="76">
        <f t="shared" si="12"/>
        <v>1.6392550526140557E-3</v>
      </c>
    </row>
    <row r="792" spans="1:8" ht="18" x14ac:dyDescent="0.2">
      <c r="A792" s="1">
        <v>45044</v>
      </c>
      <c r="B792" s="2">
        <v>94.27</v>
      </c>
      <c r="C792" s="2">
        <v>95.4</v>
      </c>
      <c r="D792" s="2">
        <v>94.24</v>
      </c>
      <c r="E792" s="2">
        <v>94.72</v>
      </c>
      <c r="F792" s="2">
        <v>91.43</v>
      </c>
      <c r="G792" s="3">
        <v>8498500</v>
      </c>
      <c r="H792" s="76">
        <f t="shared" si="12"/>
        <v>-3.3848369926906476E-3</v>
      </c>
    </row>
    <row r="793" spans="1:8" ht="18" x14ac:dyDescent="0.2">
      <c r="A793" s="1">
        <v>45043</v>
      </c>
      <c r="B793" s="2">
        <v>94.31</v>
      </c>
      <c r="C793" s="2">
        <v>95.09</v>
      </c>
      <c r="D793" s="2">
        <v>93.29</v>
      </c>
      <c r="E793" s="2">
        <v>95.04</v>
      </c>
      <c r="F793" s="2">
        <v>91.74</v>
      </c>
      <c r="G793" s="3">
        <v>5615700</v>
      </c>
      <c r="H793" s="76">
        <f t="shared" si="12"/>
        <v>1.4050725119328956E-2</v>
      </c>
    </row>
    <row r="794" spans="1:8" ht="18" x14ac:dyDescent="0.2">
      <c r="A794" s="1">
        <v>45042</v>
      </c>
      <c r="B794" s="2">
        <v>93.75</v>
      </c>
      <c r="C794" s="2">
        <v>94.81</v>
      </c>
      <c r="D794" s="2">
        <v>93.34</v>
      </c>
      <c r="E794" s="2">
        <v>93.71</v>
      </c>
      <c r="F794" s="2">
        <v>90.46</v>
      </c>
      <c r="G794" s="3">
        <v>6395500</v>
      </c>
      <c r="H794" s="76">
        <f t="shared" si="12"/>
        <v>-3.6413833339688879E-3</v>
      </c>
    </row>
    <row r="795" spans="1:8" ht="18" x14ac:dyDescent="0.2">
      <c r="A795" s="1">
        <v>45041</v>
      </c>
      <c r="B795" s="2">
        <v>95.14</v>
      </c>
      <c r="C795" s="2">
        <v>95.7</v>
      </c>
      <c r="D795" s="2">
        <v>94.02</v>
      </c>
      <c r="E795" s="2">
        <v>94.06</v>
      </c>
      <c r="F795" s="2">
        <v>90.79</v>
      </c>
      <c r="G795" s="3">
        <v>5768800</v>
      </c>
      <c r="H795" s="76">
        <f t="shared" si="12"/>
        <v>-1.4651475737174726E-2</v>
      </c>
    </row>
    <row r="796" spans="1:8" ht="18" x14ac:dyDescent="0.2">
      <c r="A796" s="1">
        <v>45040</v>
      </c>
      <c r="B796" s="2">
        <v>95.34</v>
      </c>
      <c r="C796" s="2">
        <v>96.08</v>
      </c>
      <c r="D796" s="2">
        <v>94.97</v>
      </c>
      <c r="E796" s="2">
        <v>95.44</v>
      </c>
      <c r="F796" s="2">
        <v>92.13</v>
      </c>
      <c r="G796" s="3">
        <v>4901700</v>
      </c>
      <c r="H796" s="76">
        <f t="shared" si="12"/>
        <v>3.0438114597061338E-3</v>
      </c>
    </row>
    <row r="797" spans="1:8" ht="18" x14ac:dyDescent="0.2">
      <c r="A797" s="1">
        <v>45037</v>
      </c>
      <c r="B797" s="2">
        <v>95.01</v>
      </c>
      <c r="C797" s="2">
        <v>95.31</v>
      </c>
      <c r="D797" s="2">
        <v>94.26</v>
      </c>
      <c r="E797" s="2">
        <v>95.15</v>
      </c>
      <c r="F797" s="2">
        <v>91.85</v>
      </c>
      <c r="G797" s="3">
        <v>7335800</v>
      </c>
      <c r="H797" s="76">
        <f t="shared" si="12"/>
        <v>3.380776435638532E-3</v>
      </c>
    </row>
    <row r="798" spans="1:8" ht="18" x14ac:dyDescent="0.2">
      <c r="A798" s="1">
        <v>45036</v>
      </c>
      <c r="B798" s="2">
        <v>96</v>
      </c>
      <c r="C798" s="2">
        <v>96.15</v>
      </c>
      <c r="D798" s="2">
        <v>94.6</v>
      </c>
      <c r="E798" s="2">
        <v>94.83</v>
      </c>
      <c r="F798" s="2">
        <v>91.54</v>
      </c>
      <c r="G798" s="3">
        <v>5815500</v>
      </c>
      <c r="H798" s="76">
        <f t="shared" si="12"/>
        <v>-1.0216369698571315E-2</v>
      </c>
    </row>
    <row r="799" spans="1:8" ht="18" x14ac:dyDescent="0.2">
      <c r="A799" s="1">
        <v>45035</v>
      </c>
      <c r="B799" s="2">
        <v>95.59</v>
      </c>
      <c r="C799" s="2">
        <v>96.47</v>
      </c>
      <c r="D799" s="2">
        <v>95.59</v>
      </c>
      <c r="E799" s="2">
        <v>95.81</v>
      </c>
      <c r="F799" s="2">
        <v>92.48</v>
      </c>
      <c r="G799" s="3">
        <v>4766200</v>
      </c>
      <c r="H799" s="76">
        <f t="shared" si="12"/>
        <v>-6.8965790590603286E-3</v>
      </c>
    </row>
    <row r="800" spans="1:8" ht="18" x14ac:dyDescent="0.2">
      <c r="A800" s="1">
        <v>45034</v>
      </c>
      <c r="B800" s="2">
        <v>96</v>
      </c>
      <c r="C800" s="2">
        <v>96.74</v>
      </c>
      <c r="D800" s="2">
        <v>95.77</v>
      </c>
      <c r="E800" s="2">
        <v>96.47</v>
      </c>
      <c r="F800" s="2">
        <v>93.12</v>
      </c>
      <c r="G800" s="3">
        <v>7219400</v>
      </c>
      <c r="H800" s="76">
        <f t="shared" si="12"/>
        <v>9.169922392663411E-3</v>
      </c>
    </row>
    <row r="801" spans="1:8" ht="18" x14ac:dyDescent="0.2">
      <c r="A801" s="1">
        <v>45033</v>
      </c>
      <c r="B801" s="2">
        <v>95.64</v>
      </c>
      <c r="C801" s="2">
        <v>95.99</v>
      </c>
      <c r="D801" s="2">
        <v>95.31</v>
      </c>
      <c r="E801" s="2">
        <v>95.59</v>
      </c>
      <c r="F801" s="2">
        <v>92.27</v>
      </c>
      <c r="G801" s="3">
        <v>4772400</v>
      </c>
      <c r="H801" s="76">
        <f t="shared" si="12"/>
        <v>-1.299686092189315E-3</v>
      </c>
    </row>
    <row r="802" spans="1:8" ht="18" x14ac:dyDescent="0.2">
      <c r="A802" s="1">
        <v>45030</v>
      </c>
      <c r="B802" s="2">
        <v>95.5</v>
      </c>
      <c r="C802" s="2">
        <v>95.99</v>
      </c>
      <c r="D802" s="2">
        <v>94.68</v>
      </c>
      <c r="E802" s="2">
        <v>95.71</v>
      </c>
      <c r="F802" s="2">
        <v>92.39</v>
      </c>
      <c r="G802" s="3">
        <v>6485100</v>
      </c>
      <c r="H802" s="76">
        <f t="shared" si="12"/>
        <v>1.7332904350262236E-3</v>
      </c>
    </row>
    <row r="803" spans="1:8" ht="18" x14ac:dyDescent="0.2">
      <c r="A803" s="1">
        <v>45029</v>
      </c>
      <c r="B803" s="2">
        <v>94.18</v>
      </c>
      <c r="C803" s="2">
        <v>95.75</v>
      </c>
      <c r="D803" s="2">
        <v>93.94</v>
      </c>
      <c r="E803" s="2">
        <v>95.55</v>
      </c>
      <c r="F803" s="2">
        <v>92.23</v>
      </c>
      <c r="G803" s="3">
        <v>6240200</v>
      </c>
      <c r="H803" s="76">
        <f t="shared" si="12"/>
        <v>1.738984052787677E-2</v>
      </c>
    </row>
    <row r="804" spans="1:8" ht="18" x14ac:dyDescent="0.2">
      <c r="A804" s="1">
        <v>45028</v>
      </c>
      <c r="B804" s="2">
        <v>94.38</v>
      </c>
      <c r="C804" s="2">
        <v>95.32</v>
      </c>
      <c r="D804" s="2">
        <v>93.6</v>
      </c>
      <c r="E804" s="2">
        <v>93.9</v>
      </c>
      <c r="F804" s="2">
        <v>90.64</v>
      </c>
      <c r="G804" s="3">
        <v>8040300</v>
      </c>
      <c r="H804" s="76">
        <f t="shared" si="12"/>
        <v>-7.7198790710181328E-4</v>
      </c>
    </row>
    <row r="805" spans="1:8" ht="18" x14ac:dyDescent="0.2">
      <c r="A805" s="1">
        <v>45027</v>
      </c>
      <c r="B805" s="2">
        <v>93.46</v>
      </c>
      <c r="C805" s="2">
        <v>94.13</v>
      </c>
      <c r="D805" s="2">
        <v>93.2</v>
      </c>
      <c r="E805" s="2">
        <v>93.97</v>
      </c>
      <c r="F805" s="2">
        <v>90.71</v>
      </c>
      <c r="G805" s="3">
        <v>8196000</v>
      </c>
      <c r="H805" s="76" t="e">
        <f t="shared" si="12"/>
        <v>#DIV/0!</v>
      </c>
    </row>
    <row r="806" spans="1:8" ht="18" x14ac:dyDescent="0.2">
      <c r="A806" s="1">
        <v>45026</v>
      </c>
      <c r="B806" s="55" t="s">
        <v>73</v>
      </c>
      <c r="H806" s="76" t="e">
        <f t="shared" si="12"/>
        <v>#NUM!</v>
      </c>
    </row>
    <row r="807" spans="1:8" ht="18" x14ac:dyDescent="0.2">
      <c r="A807" s="1">
        <v>45026</v>
      </c>
      <c r="B807" s="2">
        <v>94.68</v>
      </c>
      <c r="C807" s="2">
        <v>95.11</v>
      </c>
      <c r="D807" s="2">
        <v>93.55</v>
      </c>
      <c r="E807" s="2">
        <v>93.76</v>
      </c>
      <c r="F807" s="2">
        <v>90.5</v>
      </c>
      <c r="G807" s="3">
        <v>8681500</v>
      </c>
      <c r="H807" s="76">
        <f t="shared" si="12"/>
        <v>-1.8610279856667713E-2</v>
      </c>
    </row>
    <row r="808" spans="1:8" ht="18" x14ac:dyDescent="0.2">
      <c r="A808" s="1">
        <v>45022</v>
      </c>
      <c r="B808" s="2">
        <v>94.33</v>
      </c>
      <c r="C808" s="2">
        <v>96.08</v>
      </c>
      <c r="D808" s="2">
        <v>93.99</v>
      </c>
      <c r="E808" s="2">
        <v>95.92</v>
      </c>
      <c r="F808" s="2">
        <v>92.2</v>
      </c>
      <c r="G808" s="3">
        <v>9146200</v>
      </c>
      <c r="H808" s="76">
        <f t="shared" si="12"/>
        <v>1.0795590370481232E-2</v>
      </c>
    </row>
    <row r="809" spans="1:8" ht="18" x14ac:dyDescent="0.2">
      <c r="A809" s="1">
        <v>45021</v>
      </c>
      <c r="B809" s="2">
        <v>93.62</v>
      </c>
      <c r="C809" s="2">
        <v>95.11</v>
      </c>
      <c r="D809" s="2">
        <v>93.48</v>
      </c>
      <c r="E809" s="2">
        <v>94.89</v>
      </c>
      <c r="F809" s="2">
        <v>91.21</v>
      </c>
      <c r="G809" s="3">
        <v>7478800</v>
      </c>
      <c r="H809" s="76">
        <f t="shared" si="12"/>
        <v>9.3628485922643799E-3</v>
      </c>
    </row>
    <row r="810" spans="1:8" ht="18" x14ac:dyDescent="0.2">
      <c r="A810" s="1">
        <v>45020</v>
      </c>
      <c r="B810" s="2">
        <v>93.85</v>
      </c>
      <c r="C810" s="2">
        <v>94.02</v>
      </c>
      <c r="D810" s="2">
        <v>92.93</v>
      </c>
      <c r="E810" s="2">
        <v>94</v>
      </c>
      <c r="F810" s="2">
        <v>90.36</v>
      </c>
      <c r="G810" s="3">
        <v>6651500</v>
      </c>
      <c r="H810" s="76">
        <f t="shared" si="12"/>
        <v>8.8573965046760683E-4</v>
      </c>
    </row>
    <row r="811" spans="1:8" ht="18" x14ac:dyDescent="0.2">
      <c r="A811" s="1">
        <v>45019</v>
      </c>
      <c r="B811" s="2">
        <v>92.38</v>
      </c>
      <c r="C811" s="2">
        <v>94</v>
      </c>
      <c r="D811" s="2">
        <v>92.09</v>
      </c>
      <c r="E811" s="2">
        <v>93.92</v>
      </c>
      <c r="F811" s="2">
        <v>90.28</v>
      </c>
      <c r="G811" s="3">
        <v>8410900</v>
      </c>
      <c r="H811" s="76">
        <f t="shared" si="12"/>
        <v>1.0690524977377904E-2</v>
      </c>
    </row>
    <row r="812" spans="1:8" ht="18" x14ac:dyDescent="0.2">
      <c r="A812" s="1">
        <v>45016</v>
      </c>
      <c r="B812" s="2">
        <v>90.56</v>
      </c>
      <c r="C812" s="2">
        <v>93</v>
      </c>
      <c r="D812" s="2">
        <v>90.41</v>
      </c>
      <c r="E812" s="2">
        <v>92.92</v>
      </c>
      <c r="F812" s="2">
        <v>89.32</v>
      </c>
      <c r="G812" s="3">
        <v>10476300</v>
      </c>
      <c r="H812" s="76">
        <f t="shared" si="12"/>
        <v>2.6317308317373358E-2</v>
      </c>
    </row>
    <row r="813" spans="1:8" ht="18" x14ac:dyDescent="0.2">
      <c r="A813" s="1">
        <v>45015</v>
      </c>
      <c r="B813" s="2">
        <v>90.85</v>
      </c>
      <c r="C813" s="2">
        <v>91.18</v>
      </c>
      <c r="D813" s="2">
        <v>89.71</v>
      </c>
      <c r="E813" s="2">
        <v>90.51</v>
      </c>
      <c r="F813" s="2">
        <v>87</v>
      </c>
      <c r="G813" s="3">
        <v>5640700</v>
      </c>
      <c r="H813" s="76">
        <f t="shared" si="12"/>
        <v>-1.2635691762169455E-3</v>
      </c>
    </row>
    <row r="814" spans="1:8" ht="18" x14ac:dyDescent="0.2">
      <c r="A814" s="1">
        <v>45014</v>
      </c>
      <c r="B814" s="2">
        <v>90.13</v>
      </c>
      <c r="C814" s="2">
        <v>90.66</v>
      </c>
      <c r="D814" s="2">
        <v>89.81</v>
      </c>
      <c r="E814" s="2">
        <v>90.62</v>
      </c>
      <c r="F814" s="2">
        <v>87.11</v>
      </c>
      <c r="G814" s="3">
        <v>5233600</v>
      </c>
      <c r="H814" s="76">
        <f t="shared" si="12"/>
        <v>8.5312945386063349E-3</v>
      </c>
    </row>
    <row r="815" spans="1:8" ht="18" x14ac:dyDescent="0.2">
      <c r="A815" s="1">
        <v>45013</v>
      </c>
      <c r="B815" s="2">
        <v>90.22</v>
      </c>
      <c r="C815" s="2">
        <v>90.88</v>
      </c>
      <c r="D815" s="2">
        <v>89.48</v>
      </c>
      <c r="E815" s="2">
        <v>89.85</v>
      </c>
      <c r="F815" s="2">
        <v>86.37</v>
      </c>
      <c r="G815" s="3">
        <v>6378900</v>
      </c>
      <c r="H815" s="76">
        <f t="shared" si="12"/>
        <v>-3.2366228694208918E-3</v>
      </c>
    </row>
    <row r="816" spans="1:8" ht="18" x14ac:dyDescent="0.2">
      <c r="A816" s="1">
        <v>45012</v>
      </c>
      <c r="B816" s="2">
        <v>88.62</v>
      </c>
      <c r="C816" s="2">
        <v>90.5</v>
      </c>
      <c r="D816" s="2">
        <v>88.55</v>
      </c>
      <c r="E816" s="2">
        <v>90.14</v>
      </c>
      <c r="F816" s="2">
        <v>86.65</v>
      </c>
      <c r="G816" s="3">
        <v>8170100</v>
      </c>
      <c r="H816" s="76">
        <f t="shared" si="12"/>
        <v>2.3942749549437661E-2</v>
      </c>
    </row>
    <row r="817" spans="1:8" ht="18" x14ac:dyDescent="0.2">
      <c r="A817" s="1">
        <v>45009</v>
      </c>
      <c r="B817" s="2">
        <v>87.98</v>
      </c>
      <c r="C817" s="2">
        <v>88.48</v>
      </c>
      <c r="D817" s="2">
        <v>87.51</v>
      </c>
      <c r="E817" s="2">
        <v>88.01</v>
      </c>
      <c r="F817" s="2">
        <v>84.6</v>
      </c>
      <c r="G817" s="3">
        <v>5852100</v>
      </c>
      <c r="H817" s="76">
        <f t="shared" si="12"/>
        <v>2.603859915985037E-3</v>
      </c>
    </row>
    <row r="818" spans="1:8" ht="18" x14ac:dyDescent="0.2">
      <c r="A818" s="1">
        <v>45008</v>
      </c>
      <c r="B818" s="2">
        <v>88.65</v>
      </c>
      <c r="C818" s="2">
        <v>89.64</v>
      </c>
      <c r="D818" s="2">
        <v>87.64</v>
      </c>
      <c r="E818" s="2">
        <v>87.78</v>
      </c>
      <c r="F818" s="2">
        <v>84.38</v>
      </c>
      <c r="G818" s="3">
        <v>10747100</v>
      </c>
      <c r="H818" s="76">
        <f t="shared" si="12"/>
        <v>-1.3027774685607815E-3</v>
      </c>
    </row>
    <row r="819" spans="1:8" ht="18" x14ac:dyDescent="0.2">
      <c r="A819" s="1">
        <v>45007</v>
      </c>
      <c r="B819" s="2">
        <v>87.54</v>
      </c>
      <c r="C819" s="2">
        <v>89.16</v>
      </c>
      <c r="D819" s="2">
        <v>87.44</v>
      </c>
      <c r="E819" s="2">
        <v>87.9</v>
      </c>
      <c r="F819" s="2">
        <v>84.49</v>
      </c>
      <c r="G819" s="3">
        <v>7233700</v>
      </c>
      <c r="H819" s="76">
        <f t="shared" si="12"/>
        <v>3.5570348151808024E-3</v>
      </c>
    </row>
    <row r="820" spans="1:8" ht="18" x14ac:dyDescent="0.2">
      <c r="A820" s="1">
        <v>45006</v>
      </c>
      <c r="B820" s="2">
        <v>87.49</v>
      </c>
      <c r="C820" s="2">
        <v>87.85</v>
      </c>
      <c r="D820" s="2">
        <v>86.66</v>
      </c>
      <c r="E820" s="2">
        <v>87.58</v>
      </c>
      <c r="F820" s="2">
        <v>84.19</v>
      </c>
      <c r="G820" s="3">
        <v>6683700</v>
      </c>
      <c r="H820" s="76">
        <f t="shared" si="12"/>
        <v>7.1522536385078515E-3</v>
      </c>
    </row>
    <row r="821" spans="1:8" ht="18" x14ac:dyDescent="0.2">
      <c r="A821" s="1">
        <v>45005</v>
      </c>
      <c r="B821" s="2">
        <v>85.28</v>
      </c>
      <c r="C821" s="2">
        <v>87.51</v>
      </c>
      <c r="D821" s="2">
        <v>85.25</v>
      </c>
      <c r="E821" s="2">
        <v>86.96</v>
      </c>
      <c r="F821" s="2">
        <v>83.59</v>
      </c>
      <c r="G821" s="3">
        <v>9177300</v>
      </c>
      <c r="H821" s="76">
        <f t="shared" si="12"/>
        <v>1.9692572340365949E-2</v>
      </c>
    </row>
    <row r="822" spans="1:8" ht="18" x14ac:dyDescent="0.2">
      <c r="A822" s="1">
        <v>45002</v>
      </c>
      <c r="B822" s="2">
        <v>85</v>
      </c>
      <c r="C822" s="2">
        <v>85.98</v>
      </c>
      <c r="D822" s="2">
        <v>84.61</v>
      </c>
      <c r="E822" s="2">
        <v>85.26</v>
      </c>
      <c r="F822" s="2">
        <v>81.96</v>
      </c>
      <c r="G822" s="3">
        <v>13065800</v>
      </c>
      <c r="H822" s="76">
        <f t="shared" si="12"/>
        <v>5.2602726958794893E-3</v>
      </c>
    </row>
    <row r="823" spans="1:8" ht="18" x14ac:dyDescent="0.2">
      <c r="A823" s="1">
        <v>45001</v>
      </c>
      <c r="B823" s="2">
        <v>82.92</v>
      </c>
      <c r="C823" s="2">
        <v>85.11</v>
      </c>
      <c r="D823" s="2">
        <v>82.08</v>
      </c>
      <c r="E823" s="2">
        <v>84.82</v>
      </c>
      <c r="F823" s="2">
        <v>81.53</v>
      </c>
      <c r="G823" s="3">
        <v>10148100</v>
      </c>
      <c r="H823" s="76">
        <f t="shared" si="12"/>
        <v>2.1823556751781315E-2</v>
      </c>
    </row>
    <row r="824" spans="1:8" ht="18" x14ac:dyDescent="0.2">
      <c r="A824" s="1">
        <v>45000</v>
      </c>
      <c r="B824" s="2">
        <v>83.08</v>
      </c>
      <c r="C824" s="2">
        <v>83.37</v>
      </c>
      <c r="D824" s="2">
        <v>82.12</v>
      </c>
      <c r="E824" s="2">
        <v>82.98</v>
      </c>
      <c r="F824" s="2">
        <v>79.77</v>
      </c>
      <c r="G824" s="3">
        <v>11463000</v>
      </c>
      <c r="H824" s="76">
        <f t="shared" si="12"/>
        <v>-1.8752489907133733E-2</v>
      </c>
    </row>
    <row r="825" spans="1:8" ht="18" x14ac:dyDescent="0.2">
      <c r="A825" s="1">
        <v>44999</v>
      </c>
      <c r="B825" s="2">
        <v>85.93</v>
      </c>
      <c r="C825" s="2">
        <v>85.93</v>
      </c>
      <c r="D825" s="2">
        <v>83.43</v>
      </c>
      <c r="E825" s="2">
        <v>84.56</v>
      </c>
      <c r="F825" s="2">
        <v>81.28</v>
      </c>
      <c r="G825" s="3">
        <v>8732200</v>
      </c>
      <c r="H825" s="76">
        <f t="shared" si="12"/>
        <v>-4.4193541114723074E-3</v>
      </c>
    </row>
    <row r="826" spans="1:8" ht="18" x14ac:dyDescent="0.2">
      <c r="A826" s="1">
        <v>44998</v>
      </c>
      <c r="B826" s="2">
        <v>83.32</v>
      </c>
      <c r="C826" s="2">
        <v>85.53</v>
      </c>
      <c r="D826" s="2">
        <v>82.04</v>
      </c>
      <c r="E826" s="2">
        <v>84.93</v>
      </c>
      <c r="F826" s="2">
        <v>81.64</v>
      </c>
      <c r="G826" s="3">
        <v>10299800</v>
      </c>
      <c r="H826" s="76">
        <f t="shared" si="12"/>
        <v>1.0218617696287766E-2</v>
      </c>
    </row>
    <row r="827" spans="1:8" ht="18" x14ac:dyDescent="0.2">
      <c r="A827" s="1">
        <v>44995</v>
      </c>
      <c r="B827" s="2">
        <v>84.41</v>
      </c>
      <c r="C827" s="2">
        <v>85.25</v>
      </c>
      <c r="D827" s="2">
        <v>82.88</v>
      </c>
      <c r="E827" s="2">
        <v>84.07</v>
      </c>
      <c r="F827" s="2">
        <v>80.81</v>
      </c>
      <c r="G827" s="3">
        <v>16029300</v>
      </c>
      <c r="H827" s="76">
        <f t="shared" si="12"/>
        <v>-3.2745911611453467E-2</v>
      </c>
    </row>
    <row r="828" spans="1:8" ht="18" x14ac:dyDescent="0.2">
      <c r="A828" s="1">
        <v>44994</v>
      </c>
      <c r="B828" s="2">
        <v>88.33</v>
      </c>
      <c r="C828" s="2">
        <v>89.64</v>
      </c>
      <c r="D828" s="2">
        <v>86.53</v>
      </c>
      <c r="E828" s="2">
        <v>86.87</v>
      </c>
      <c r="F828" s="2">
        <v>83.5</v>
      </c>
      <c r="G828" s="3">
        <v>10572300</v>
      </c>
      <c r="H828" s="76">
        <f t="shared" si="12"/>
        <v>-1.8510257968677706E-2</v>
      </c>
    </row>
    <row r="829" spans="1:8" ht="18" x14ac:dyDescent="0.2">
      <c r="A829" s="1">
        <v>44993</v>
      </c>
      <c r="B829" s="2">
        <v>88.4</v>
      </c>
      <c r="C829" s="2">
        <v>89.09</v>
      </c>
      <c r="D829" s="2">
        <v>88.15</v>
      </c>
      <c r="E829" s="2">
        <v>88.49</v>
      </c>
      <c r="F829" s="2">
        <v>85.06</v>
      </c>
      <c r="G829" s="3">
        <v>5159200</v>
      </c>
      <c r="H829" s="76">
        <f t="shared" si="12"/>
        <v>1.4117649403624798E-3</v>
      </c>
    </row>
    <row r="830" spans="1:8" ht="18" x14ac:dyDescent="0.2">
      <c r="A830" s="1">
        <v>44992</v>
      </c>
      <c r="B830" s="2">
        <v>89.58</v>
      </c>
      <c r="C830" s="2">
        <v>90.08</v>
      </c>
      <c r="D830" s="2">
        <v>88.05</v>
      </c>
      <c r="E830" s="2">
        <v>88.36</v>
      </c>
      <c r="F830" s="2">
        <v>84.94</v>
      </c>
      <c r="G830" s="3">
        <v>5382400</v>
      </c>
      <c r="H830" s="76">
        <f t="shared" si="12"/>
        <v>-1.5420866334572082E-2</v>
      </c>
    </row>
    <row r="831" spans="1:8" ht="18" x14ac:dyDescent="0.2">
      <c r="A831" s="1">
        <v>44991</v>
      </c>
      <c r="B831" s="2">
        <v>89.41</v>
      </c>
      <c r="C831" s="2">
        <v>90.67</v>
      </c>
      <c r="D831" s="2">
        <v>89.15</v>
      </c>
      <c r="E831" s="2">
        <v>89.74</v>
      </c>
      <c r="F831" s="2">
        <v>86.26</v>
      </c>
      <c r="G831" s="3">
        <v>7424800</v>
      </c>
      <c r="H831" s="76">
        <f t="shared" si="12"/>
        <v>5.4635416348232926E-3</v>
      </c>
    </row>
    <row r="832" spans="1:8" ht="18" x14ac:dyDescent="0.2">
      <c r="A832" s="1">
        <v>44988</v>
      </c>
      <c r="B832" s="2">
        <v>87.32</v>
      </c>
      <c r="C832" s="2">
        <v>89.29</v>
      </c>
      <c r="D832" s="2">
        <v>87.08</v>
      </c>
      <c r="E832" s="2">
        <v>89.25</v>
      </c>
      <c r="F832" s="2">
        <v>85.79</v>
      </c>
      <c r="G832" s="3">
        <v>5498500</v>
      </c>
      <c r="H832" s="76">
        <f t="shared" si="12"/>
        <v>2.5858929494218089E-2</v>
      </c>
    </row>
    <row r="833" spans="1:8" ht="18" x14ac:dyDescent="0.2">
      <c r="A833" s="1">
        <v>44987</v>
      </c>
      <c r="B833" s="2">
        <v>86.06</v>
      </c>
      <c r="C833" s="2">
        <v>87.28</v>
      </c>
      <c r="D833" s="2">
        <v>85.87</v>
      </c>
      <c r="E833" s="2">
        <v>86.97</v>
      </c>
      <c r="F833" s="2">
        <v>83.6</v>
      </c>
      <c r="G833" s="3">
        <v>5293600</v>
      </c>
      <c r="H833" s="76">
        <f t="shared" si="12"/>
        <v>7.323401480299291E-3</v>
      </c>
    </row>
    <row r="834" spans="1:8" ht="18" x14ac:dyDescent="0.2">
      <c r="A834" s="1">
        <v>44986</v>
      </c>
      <c r="B834" s="2">
        <v>86.9</v>
      </c>
      <c r="C834" s="2">
        <v>87.21</v>
      </c>
      <c r="D834" s="2">
        <v>85.99</v>
      </c>
      <c r="E834" s="2">
        <v>86.34</v>
      </c>
      <c r="F834" s="2">
        <v>82.99</v>
      </c>
      <c r="G834" s="3">
        <v>5119800</v>
      </c>
      <c r="H834" s="76">
        <f t="shared" si="12"/>
        <v>-1.2215720766399298E-2</v>
      </c>
    </row>
    <row r="835" spans="1:8" ht="18" x14ac:dyDescent="0.2">
      <c r="A835" s="1">
        <v>44985</v>
      </c>
      <c r="B835" s="2">
        <v>87.7</v>
      </c>
      <c r="C835" s="2">
        <v>88.01</v>
      </c>
      <c r="D835" s="2">
        <v>87.18</v>
      </c>
      <c r="E835" s="2">
        <v>87.4</v>
      </c>
      <c r="F835" s="2">
        <v>84.01</v>
      </c>
      <c r="G835" s="3">
        <v>7468000</v>
      </c>
      <c r="H835" s="76">
        <f t="shared" ref="H835:H898" si="13">LN(F835/F836)</f>
        <v>-6.407235967833479E-3</v>
      </c>
    </row>
    <row r="836" spans="1:8" ht="18" x14ac:dyDescent="0.2">
      <c r="A836" s="1">
        <v>44984</v>
      </c>
      <c r="B836" s="2">
        <v>88.86</v>
      </c>
      <c r="C836" s="2">
        <v>88.97</v>
      </c>
      <c r="D836" s="2">
        <v>87.36</v>
      </c>
      <c r="E836" s="2">
        <v>87.96</v>
      </c>
      <c r="F836" s="2">
        <v>84.55</v>
      </c>
      <c r="G836" s="3">
        <v>6748800</v>
      </c>
      <c r="H836" s="76">
        <f t="shared" si="13"/>
        <v>-8.0104091896170508E-3</v>
      </c>
    </row>
    <row r="837" spans="1:8" ht="18" x14ac:dyDescent="0.2">
      <c r="A837" s="1">
        <v>44981</v>
      </c>
      <c r="B837" s="2">
        <v>87.31</v>
      </c>
      <c r="C837" s="2">
        <v>88.89</v>
      </c>
      <c r="D837" s="2">
        <v>87.14</v>
      </c>
      <c r="E837" s="2">
        <v>88.66</v>
      </c>
      <c r="F837" s="2">
        <v>85.23</v>
      </c>
      <c r="G837" s="3">
        <v>7659200</v>
      </c>
      <c r="H837" s="76">
        <f t="shared" si="13"/>
        <v>9.3907742550899736E-4</v>
      </c>
    </row>
    <row r="838" spans="1:8" ht="18" x14ac:dyDescent="0.2">
      <c r="A838" s="1">
        <v>44980</v>
      </c>
      <c r="B838" s="2">
        <v>87.15</v>
      </c>
      <c r="C838" s="2">
        <v>89.48</v>
      </c>
      <c r="D838" s="2">
        <v>87.06</v>
      </c>
      <c r="E838" s="2">
        <v>88.58</v>
      </c>
      <c r="F838" s="2">
        <v>85.15</v>
      </c>
      <c r="G838" s="3">
        <v>8637100</v>
      </c>
      <c r="H838" s="76">
        <f t="shared" si="13"/>
        <v>2.5814792203975378E-2</v>
      </c>
    </row>
    <row r="839" spans="1:8" ht="18" x14ac:dyDescent="0.2">
      <c r="A839" s="1">
        <v>44979</v>
      </c>
      <c r="B839" s="2">
        <v>86.68</v>
      </c>
      <c r="C839" s="2">
        <v>87.18</v>
      </c>
      <c r="D839" s="2">
        <v>85.98</v>
      </c>
      <c r="E839" s="2">
        <v>86.32</v>
      </c>
      <c r="F839" s="2">
        <v>82.98</v>
      </c>
      <c r="G839" s="3">
        <v>5840100</v>
      </c>
      <c r="H839" s="76">
        <f t="shared" si="13"/>
        <v>1.4471782554660718E-3</v>
      </c>
    </row>
    <row r="840" spans="1:8" ht="18" x14ac:dyDescent="0.2">
      <c r="A840" s="1">
        <v>44978</v>
      </c>
      <c r="B840" s="2">
        <v>86.76</v>
      </c>
      <c r="C840" s="2">
        <v>86.94</v>
      </c>
      <c r="D840" s="2">
        <v>86.15</v>
      </c>
      <c r="E840" s="2">
        <v>86.2</v>
      </c>
      <c r="F840" s="2">
        <v>82.86</v>
      </c>
      <c r="G840" s="3">
        <v>5260300</v>
      </c>
      <c r="H840" s="76">
        <f t="shared" si="13"/>
        <v>-1.2473176823904844E-2</v>
      </c>
    </row>
    <row r="841" spans="1:8" ht="18" x14ac:dyDescent="0.2">
      <c r="A841" s="1">
        <v>44974</v>
      </c>
      <c r="B841" s="2">
        <v>87.2</v>
      </c>
      <c r="C841" s="2">
        <v>87.43</v>
      </c>
      <c r="D841" s="2">
        <v>86.51</v>
      </c>
      <c r="E841" s="2">
        <v>87.28</v>
      </c>
      <c r="F841" s="2">
        <v>83.9</v>
      </c>
      <c r="G841" s="3">
        <v>6398400</v>
      </c>
      <c r="H841" s="76">
        <f t="shared" si="13"/>
        <v>-4.9934713198915015E-3</v>
      </c>
    </row>
    <row r="842" spans="1:8" ht="18" x14ac:dyDescent="0.2">
      <c r="A842" s="1">
        <v>44973</v>
      </c>
      <c r="B842" s="2">
        <v>87.46</v>
      </c>
      <c r="C842" s="2">
        <v>88.27</v>
      </c>
      <c r="D842" s="2">
        <v>87.01</v>
      </c>
      <c r="E842" s="2">
        <v>87.72</v>
      </c>
      <c r="F842" s="2">
        <v>84.32</v>
      </c>
      <c r="G842" s="3">
        <v>5942500</v>
      </c>
      <c r="H842" s="76">
        <f t="shared" si="13"/>
        <v>-7.0905520420032776E-3</v>
      </c>
    </row>
    <row r="843" spans="1:8" ht="18" x14ac:dyDescent="0.2">
      <c r="A843" s="1">
        <v>44972</v>
      </c>
      <c r="B843" s="2">
        <v>88.85</v>
      </c>
      <c r="C843" s="2">
        <v>89.21</v>
      </c>
      <c r="D843" s="2">
        <v>88.03</v>
      </c>
      <c r="E843" s="2">
        <v>88.34</v>
      </c>
      <c r="F843" s="2">
        <v>84.92</v>
      </c>
      <c r="G843" s="3">
        <v>4329900</v>
      </c>
      <c r="H843" s="76">
        <f t="shared" si="13"/>
        <v>-8.4428268864266739E-3</v>
      </c>
    </row>
    <row r="844" spans="1:8" ht="18" x14ac:dyDescent="0.2">
      <c r="A844" s="1">
        <v>44971</v>
      </c>
      <c r="B844" s="2">
        <v>89</v>
      </c>
      <c r="C844" s="2">
        <v>89.41</v>
      </c>
      <c r="D844" s="2">
        <v>87.71</v>
      </c>
      <c r="E844" s="2">
        <v>89.09</v>
      </c>
      <c r="F844" s="2">
        <v>85.64</v>
      </c>
      <c r="G844" s="3">
        <v>7484800</v>
      </c>
      <c r="H844" s="76">
        <f t="shared" si="13"/>
        <v>-3.7296080528275684E-3</v>
      </c>
    </row>
    <row r="845" spans="1:8" ht="18" x14ac:dyDescent="0.2">
      <c r="A845" s="1">
        <v>44970</v>
      </c>
      <c r="B845" s="2">
        <v>87.28</v>
      </c>
      <c r="C845" s="2">
        <v>89.45</v>
      </c>
      <c r="D845" s="2">
        <v>87.2</v>
      </c>
      <c r="E845" s="2">
        <v>89.42</v>
      </c>
      <c r="F845" s="2">
        <v>85.96</v>
      </c>
      <c r="G845" s="3">
        <v>5560900</v>
      </c>
      <c r="H845" s="76">
        <f t="shared" si="13"/>
        <v>2.5926505212028206E-2</v>
      </c>
    </row>
    <row r="846" spans="1:8" ht="18" x14ac:dyDescent="0.2">
      <c r="A846" s="1">
        <v>44967</v>
      </c>
      <c r="B846" s="2">
        <v>86.53</v>
      </c>
      <c r="C846" s="2">
        <v>87.38</v>
      </c>
      <c r="D846" s="2">
        <v>86.34</v>
      </c>
      <c r="E846" s="2">
        <v>87.14</v>
      </c>
      <c r="F846" s="2">
        <v>83.76</v>
      </c>
      <c r="G846" s="3">
        <v>5318400</v>
      </c>
      <c r="H846" s="76">
        <f t="shared" si="13"/>
        <v>5.6270726150323535E-3</v>
      </c>
    </row>
    <row r="847" spans="1:8" ht="18" x14ac:dyDescent="0.2">
      <c r="A847" s="1">
        <v>44966</v>
      </c>
      <c r="B847" s="2">
        <v>87.14</v>
      </c>
      <c r="C847" s="2">
        <v>87.9</v>
      </c>
      <c r="D847" s="2">
        <v>86.33</v>
      </c>
      <c r="E847" s="2">
        <v>86.65</v>
      </c>
      <c r="F847" s="2">
        <v>83.29</v>
      </c>
      <c r="G847" s="3">
        <v>4960300</v>
      </c>
      <c r="H847" s="76">
        <f t="shared" si="13"/>
        <v>-4.8013444686615574E-4</v>
      </c>
    </row>
    <row r="848" spans="1:8" ht="18" x14ac:dyDescent="0.2">
      <c r="A848" s="1">
        <v>44965</v>
      </c>
      <c r="B848" s="2">
        <v>86.93</v>
      </c>
      <c r="C848" s="2">
        <v>87.92</v>
      </c>
      <c r="D848" s="2">
        <v>86.51</v>
      </c>
      <c r="E848" s="2">
        <v>86.69</v>
      </c>
      <c r="F848" s="2">
        <v>83.33</v>
      </c>
      <c r="G848" s="3">
        <v>7624400</v>
      </c>
      <c r="H848" s="76">
        <f t="shared" si="13"/>
        <v>-1.2047619924298491E-2</v>
      </c>
    </row>
    <row r="849" spans="1:8" ht="18" x14ac:dyDescent="0.2">
      <c r="A849" s="1">
        <v>44964</v>
      </c>
      <c r="B849" s="2">
        <v>87.87</v>
      </c>
      <c r="C849" s="2">
        <v>88.02</v>
      </c>
      <c r="D849" s="2">
        <v>86.3</v>
      </c>
      <c r="E849" s="2">
        <v>87.74</v>
      </c>
      <c r="F849" s="2">
        <v>84.34</v>
      </c>
      <c r="G849" s="3">
        <v>9226000</v>
      </c>
      <c r="H849" s="76">
        <f t="shared" si="13"/>
        <v>-8.9707872609145669E-3</v>
      </c>
    </row>
    <row r="850" spans="1:8" ht="18" x14ac:dyDescent="0.2">
      <c r="A850" s="1">
        <v>44963</v>
      </c>
      <c r="B850" s="2">
        <v>89.51</v>
      </c>
      <c r="C850" s="2">
        <v>89.61</v>
      </c>
      <c r="D850" s="2">
        <v>88.4</v>
      </c>
      <c r="E850" s="2">
        <v>88.53</v>
      </c>
      <c r="F850" s="2">
        <v>85.1</v>
      </c>
      <c r="G850" s="3">
        <v>4097200</v>
      </c>
      <c r="H850" s="76">
        <f t="shared" si="13"/>
        <v>-1.2262927394610282E-2</v>
      </c>
    </row>
    <row r="851" spans="1:8" ht="18" x14ac:dyDescent="0.2">
      <c r="A851" s="1">
        <v>44960</v>
      </c>
      <c r="B851" s="2">
        <v>88.47</v>
      </c>
      <c r="C851" s="2">
        <v>90.26</v>
      </c>
      <c r="D851" s="2">
        <v>88.27</v>
      </c>
      <c r="E851" s="2">
        <v>89.62</v>
      </c>
      <c r="F851" s="2">
        <v>86.15</v>
      </c>
      <c r="G851" s="3">
        <v>5671800</v>
      </c>
      <c r="H851" s="76">
        <f t="shared" si="13"/>
        <v>2.6733322133840579E-3</v>
      </c>
    </row>
    <row r="852" spans="1:8" ht="18" x14ac:dyDescent="0.2">
      <c r="A852" s="1">
        <v>44959</v>
      </c>
      <c r="B852" s="2">
        <v>90.66</v>
      </c>
      <c r="C852" s="2">
        <v>91.22</v>
      </c>
      <c r="D852" s="2">
        <v>88.95</v>
      </c>
      <c r="E852" s="2">
        <v>89.38</v>
      </c>
      <c r="F852" s="2">
        <v>85.92</v>
      </c>
      <c r="G852" s="3">
        <v>8269200</v>
      </c>
      <c r="H852" s="76">
        <f t="shared" si="13"/>
        <v>-7.4211843376168164E-3</v>
      </c>
    </row>
    <row r="853" spans="1:8" ht="18" x14ac:dyDescent="0.2">
      <c r="A853" s="1">
        <v>44958</v>
      </c>
      <c r="B853" s="2">
        <v>88.37</v>
      </c>
      <c r="C853" s="2">
        <v>90.65</v>
      </c>
      <c r="D853" s="2">
        <v>88.21</v>
      </c>
      <c r="E853" s="2">
        <v>90.05</v>
      </c>
      <c r="F853" s="2">
        <v>86.56</v>
      </c>
      <c r="G853" s="3">
        <v>6141300</v>
      </c>
      <c r="H853" s="76">
        <f t="shared" si="13"/>
        <v>1.7833679700470329E-2</v>
      </c>
    </row>
    <row r="854" spans="1:8" ht="18" x14ac:dyDescent="0.2">
      <c r="A854" s="1">
        <v>44957</v>
      </c>
      <c r="B854" s="2">
        <v>87.69</v>
      </c>
      <c r="C854" s="2">
        <v>88.48</v>
      </c>
      <c r="D854" s="2">
        <v>87.35</v>
      </c>
      <c r="E854" s="2">
        <v>88.46</v>
      </c>
      <c r="F854" s="2">
        <v>85.03</v>
      </c>
      <c r="G854" s="3">
        <v>6200400</v>
      </c>
      <c r="H854" s="76">
        <f t="shared" si="13"/>
        <v>1.2544543202229254E-2</v>
      </c>
    </row>
    <row r="855" spans="1:8" ht="18" x14ac:dyDescent="0.2">
      <c r="A855" s="1">
        <v>44956</v>
      </c>
      <c r="B855" s="2">
        <v>88.47</v>
      </c>
      <c r="C855" s="2">
        <v>88.62</v>
      </c>
      <c r="D855" s="2">
        <v>86.99</v>
      </c>
      <c r="E855" s="2">
        <v>87.35</v>
      </c>
      <c r="F855" s="2">
        <v>83.97</v>
      </c>
      <c r="G855" s="3">
        <v>6255300</v>
      </c>
      <c r="H855" s="76">
        <f t="shared" si="13"/>
        <v>-1.8524510603290825E-2</v>
      </c>
    </row>
    <row r="856" spans="1:8" ht="18" x14ac:dyDescent="0.2">
      <c r="A856" s="1">
        <v>44953</v>
      </c>
      <c r="B856" s="2">
        <v>89.5</v>
      </c>
      <c r="C856" s="2">
        <v>89.72</v>
      </c>
      <c r="D856" s="2">
        <v>88.96</v>
      </c>
      <c r="E856" s="2">
        <v>88.99</v>
      </c>
      <c r="F856" s="2">
        <v>85.54</v>
      </c>
      <c r="G856" s="3">
        <v>5676800</v>
      </c>
      <c r="H856" s="76">
        <f t="shared" si="13"/>
        <v>-9.424701793924864E-3</v>
      </c>
    </row>
    <row r="857" spans="1:8" ht="18" x14ac:dyDescent="0.2">
      <c r="A857" s="1">
        <v>44952</v>
      </c>
      <c r="B857" s="2">
        <v>89.89</v>
      </c>
      <c r="C857" s="2">
        <v>90.49</v>
      </c>
      <c r="D857" s="2">
        <v>89.09</v>
      </c>
      <c r="E857" s="2">
        <v>89.83</v>
      </c>
      <c r="F857" s="2">
        <v>86.35</v>
      </c>
      <c r="G857" s="3">
        <v>7302800</v>
      </c>
      <c r="H857" s="76">
        <f t="shared" si="13"/>
        <v>2.086715341012106E-3</v>
      </c>
    </row>
    <row r="858" spans="1:8" ht="18" x14ac:dyDescent="0.2">
      <c r="A858" s="1">
        <v>44951</v>
      </c>
      <c r="B858" s="2">
        <v>88.7</v>
      </c>
      <c r="C858" s="2">
        <v>89.86</v>
      </c>
      <c r="D858" s="2">
        <v>87.74</v>
      </c>
      <c r="E858" s="2">
        <v>89.64</v>
      </c>
      <c r="F858" s="2">
        <v>86.17</v>
      </c>
      <c r="G858" s="3">
        <v>5896800</v>
      </c>
      <c r="H858" s="76">
        <f t="shared" si="13"/>
        <v>-5.8008006731305787E-4</v>
      </c>
    </row>
    <row r="859" spans="1:8" ht="18" x14ac:dyDescent="0.2">
      <c r="A859" s="1">
        <v>44950</v>
      </c>
      <c r="B859" s="2">
        <v>89.05</v>
      </c>
      <c r="C859" s="2">
        <v>90.1</v>
      </c>
      <c r="D859" s="2">
        <v>88</v>
      </c>
      <c r="E859" s="2">
        <v>89.7</v>
      </c>
      <c r="F859" s="2">
        <v>86.22</v>
      </c>
      <c r="G859" s="3">
        <v>7004600</v>
      </c>
      <c r="H859" s="76">
        <f t="shared" si="13"/>
        <v>8.1519026021987899E-3</v>
      </c>
    </row>
    <row r="860" spans="1:8" ht="18" x14ac:dyDescent="0.2">
      <c r="A860" s="1">
        <v>44949</v>
      </c>
      <c r="B860" s="2">
        <v>87.19</v>
      </c>
      <c r="C860" s="2">
        <v>89.13</v>
      </c>
      <c r="D860" s="2">
        <v>86.97</v>
      </c>
      <c r="E860" s="2">
        <v>88.97</v>
      </c>
      <c r="F860" s="2">
        <v>85.52</v>
      </c>
      <c r="G860" s="3">
        <v>7390200</v>
      </c>
      <c r="H860" s="76">
        <f t="shared" si="13"/>
        <v>1.9482285720469544E-2</v>
      </c>
    </row>
    <row r="861" spans="1:8" ht="18" x14ac:dyDescent="0.2">
      <c r="A861" s="1">
        <v>44946</v>
      </c>
      <c r="B861" s="2">
        <v>86.03</v>
      </c>
      <c r="C861" s="2">
        <v>87.38</v>
      </c>
      <c r="D861" s="2">
        <v>85.5</v>
      </c>
      <c r="E861" s="2">
        <v>87.25</v>
      </c>
      <c r="F861" s="2">
        <v>83.87</v>
      </c>
      <c r="G861" s="3">
        <v>5567300</v>
      </c>
      <c r="H861" s="76">
        <f t="shared" si="13"/>
        <v>1.5137242421906272E-2</v>
      </c>
    </row>
    <row r="862" spans="1:8" ht="18" x14ac:dyDescent="0.2">
      <c r="A862" s="1">
        <v>44945</v>
      </c>
      <c r="B862" s="2">
        <v>86.4</v>
      </c>
      <c r="C862" s="2">
        <v>86.99</v>
      </c>
      <c r="D862" s="2">
        <v>85.26</v>
      </c>
      <c r="E862" s="2">
        <v>85.94</v>
      </c>
      <c r="F862" s="2">
        <v>82.61</v>
      </c>
      <c r="G862" s="3">
        <v>5597000</v>
      </c>
      <c r="H862" s="76">
        <f t="shared" si="13"/>
        <v>-8.9178706223889733E-3</v>
      </c>
    </row>
    <row r="863" spans="1:8" ht="18" x14ac:dyDescent="0.2">
      <c r="A863" s="1">
        <v>44944</v>
      </c>
      <c r="B863" s="2">
        <v>88.6</v>
      </c>
      <c r="C863" s="2">
        <v>88.63</v>
      </c>
      <c r="D863" s="2">
        <v>86.6</v>
      </c>
      <c r="E863" s="2">
        <v>86.71</v>
      </c>
      <c r="F863" s="2">
        <v>83.35</v>
      </c>
      <c r="G863" s="3">
        <v>6397700</v>
      </c>
      <c r="H863" s="76">
        <f t="shared" si="13"/>
        <v>-2.1600649956186647E-2</v>
      </c>
    </row>
    <row r="864" spans="1:8" ht="18" x14ac:dyDescent="0.2">
      <c r="A864" s="1">
        <v>44943</v>
      </c>
      <c r="B864" s="2">
        <v>89.19</v>
      </c>
      <c r="C864" s="2">
        <v>89.44</v>
      </c>
      <c r="D864" s="2">
        <v>88.43</v>
      </c>
      <c r="E864" s="2">
        <v>88.6</v>
      </c>
      <c r="F864" s="2">
        <v>85.17</v>
      </c>
      <c r="G864" s="3">
        <v>6550400</v>
      </c>
      <c r="H864" s="76">
        <f t="shared" si="13"/>
        <v>-6.6702020168414857E-3</v>
      </c>
    </row>
    <row r="865" spans="1:8" ht="18" x14ac:dyDescent="0.2">
      <c r="A865" s="1">
        <v>44939</v>
      </c>
      <c r="B865" s="2">
        <v>87.95</v>
      </c>
      <c r="C865" s="2">
        <v>89.47</v>
      </c>
      <c r="D865" s="2">
        <v>87.66</v>
      </c>
      <c r="E865" s="2">
        <v>89.2</v>
      </c>
      <c r="F865" s="2">
        <v>85.74</v>
      </c>
      <c r="G865" s="3">
        <v>5090800</v>
      </c>
      <c r="H865" s="76">
        <f t="shared" si="13"/>
        <v>4.6761834099770232E-3</v>
      </c>
    </row>
    <row r="866" spans="1:8" ht="18" x14ac:dyDescent="0.2">
      <c r="A866" s="1">
        <v>44938</v>
      </c>
      <c r="B866" s="2">
        <v>88.7</v>
      </c>
      <c r="C866" s="2">
        <v>89.2</v>
      </c>
      <c r="D866" s="2">
        <v>88.17</v>
      </c>
      <c r="E866" s="2">
        <v>88.78</v>
      </c>
      <c r="F866" s="2">
        <v>85.34</v>
      </c>
      <c r="G866" s="3">
        <v>6071100</v>
      </c>
      <c r="H866" s="76">
        <f t="shared" si="13"/>
        <v>1.9940186068644495E-3</v>
      </c>
    </row>
    <row r="867" spans="1:8" ht="18" x14ac:dyDescent="0.2">
      <c r="A867" s="1">
        <v>44937</v>
      </c>
      <c r="B867" s="2">
        <v>87.37</v>
      </c>
      <c r="C867" s="2">
        <v>88.66</v>
      </c>
      <c r="D867" s="2">
        <v>87.09</v>
      </c>
      <c r="E867" s="2">
        <v>88.6</v>
      </c>
      <c r="F867" s="2">
        <v>85.17</v>
      </c>
      <c r="G867" s="3">
        <v>8359700</v>
      </c>
      <c r="H867" s="76">
        <f t="shared" si="13"/>
        <v>2.4003053514052793E-2</v>
      </c>
    </row>
    <row r="868" spans="1:8" ht="18" x14ac:dyDescent="0.2">
      <c r="A868" s="1">
        <v>44936</v>
      </c>
      <c r="B868" s="2">
        <v>85.64</v>
      </c>
      <c r="C868" s="2">
        <v>86.61</v>
      </c>
      <c r="D868" s="2">
        <v>85.57</v>
      </c>
      <c r="E868" s="2">
        <v>86.5</v>
      </c>
      <c r="F868" s="2">
        <v>83.15</v>
      </c>
      <c r="G868" s="3">
        <v>5703300</v>
      </c>
      <c r="H868" s="76" t="e">
        <f t="shared" si="13"/>
        <v>#DIV/0!</v>
      </c>
    </row>
    <row r="869" spans="1:8" ht="18" x14ac:dyDescent="0.2">
      <c r="A869" s="1">
        <v>44935</v>
      </c>
      <c r="B869" s="55" t="s">
        <v>74</v>
      </c>
      <c r="H869" s="76" t="e">
        <f t="shared" si="13"/>
        <v>#NUM!</v>
      </c>
    </row>
    <row r="870" spans="1:8" ht="18" x14ac:dyDescent="0.2">
      <c r="A870" s="1">
        <v>44935</v>
      </c>
      <c r="B870" s="2">
        <v>86.84</v>
      </c>
      <c r="C870" s="2">
        <v>87.59</v>
      </c>
      <c r="D870" s="2">
        <v>86.16</v>
      </c>
      <c r="E870" s="2">
        <v>86.42</v>
      </c>
      <c r="F870" s="2">
        <v>83.07</v>
      </c>
      <c r="G870" s="3">
        <v>7519700</v>
      </c>
      <c r="H870" s="76">
        <f t="shared" si="13"/>
        <v>1.259859183632151E-2</v>
      </c>
    </row>
    <row r="871" spans="1:8" ht="18" x14ac:dyDescent="0.2">
      <c r="A871" s="1">
        <v>44932</v>
      </c>
      <c r="B871" s="2">
        <v>84.74</v>
      </c>
      <c r="C871" s="2">
        <v>86.34</v>
      </c>
      <c r="D871" s="2">
        <v>83.82</v>
      </c>
      <c r="E871" s="2">
        <v>85.66</v>
      </c>
      <c r="F871" s="2">
        <v>82.03</v>
      </c>
      <c r="G871" s="3">
        <v>8641600</v>
      </c>
      <c r="H871" s="76">
        <f t="shared" si="13"/>
        <v>1.5850918589863747E-2</v>
      </c>
    </row>
    <row r="872" spans="1:8" ht="18" x14ac:dyDescent="0.2">
      <c r="A872" s="1">
        <v>44931</v>
      </c>
      <c r="B872" s="2">
        <v>85</v>
      </c>
      <c r="C872" s="2">
        <v>85.4</v>
      </c>
      <c r="D872" s="2">
        <v>83.22</v>
      </c>
      <c r="E872" s="2">
        <v>84.31</v>
      </c>
      <c r="F872" s="2">
        <v>80.739999999999995</v>
      </c>
      <c r="G872" s="3">
        <v>7643800</v>
      </c>
      <c r="H872" s="76">
        <f t="shared" si="13"/>
        <v>-1.9797086396513477E-3</v>
      </c>
    </row>
    <row r="873" spans="1:8" ht="18" x14ac:dyDescent="0.2">
      <c r="A873" s="1">
        <v>44930</v>
      </c>
      <c r="B873" s="2">
        <v>84.2</v>
      </c>
      <c r="C873" s="2">
        <v>85.17</v>
      </c>
      <c r="D873" s="2">
        <v>83.64</v>
      </c>
      <c r="E873" s="2">
        <v>84.48</v>
      </c>
      <c r="F873" s="2">
        <v>80.900000000000006</v>
      </c>
      <c r="G873" s="3">
        <v>7836200</v>
      </c>
      <c r="H873" s="76">
        <f t="shared" si="13"/>
        <v>8.939716850085027E-3</v>
      </c>
    </row>
    <row r="874" spans="1:8" ht="18" x14ac:dyDescent="0.2">
      <c r="A874" s="1">
        <v>44929</v>
      </c>
      <c r="B874" s="2">
        <v>82.47</v>
      </c>
      <c r="C874" s="2">
        <v>83.84</v>
      </c>
      <c r="D874" s="2">
        <v>82.26</v>
      </c>
      <c r="E874" s="2">
        <v>83.72</v>
      </c>
      <c r="F874" s="2">
        <v>80.180000000000007</v>
      </c>
      <c r="G874" s="3">
        <v>8997500</v>
      </c>
      <c r="H874" s="76">
        <f t="shared" si="13"/>
        <v>2.3981964686485405E-2</v>
      </c>
    </row>
    <row r="875" spans="1:8" ht="18" x14ac:dyDescent="0.2">
      <c r="A875" s="1">
        <v>44925</v>
      </c>
      <c r="B875" s="2">
        <v>81.13</v>
      </c>
      <c r="C875" s="2">
        <v>81.93</v>
      </c>
      <c r="D875" s="2">
        <v>80.760000000000005</v>
      </c>
      <c r="E875" s="2">
        <v>81.739999999999995</v>
      </c>
      <c r="F875" s="2">
        <v>78.28</v>
      </c>
      <c r="G875" s="3">
        <v>5375700</v>
      </c>
      <c r="H875" s="76">
        <f t="shared" si="13"/>
        <v>4.2245470240900324E-3</v>
      </c>
    </row>
    <row r="876" spans="1:8" ht="18" x14ac:dyDescent="0.2">
      <c r="A876" s="1">
        <v>44924</v>
      </c>
      <c r="B876" s="2">
        <v>80.97</v>
      </c>
      <c r="C876" s="2">
        <v>81.8</v>
      </c>
      <c r="D876" s="2">
        <v>80.7</v>
      </c>
      <c r="E876" s="2">
        <v>81.400000000000006</v>
      </c>
      <c r="F876" s="2">
        <v>77.95</v>
      </c>
      <c r="G876" s="3">
        <v>3867800</v>
      </c>
      <c r="H876" s="76">
        <f t="shared" si="13"/>
        <v>1.3171678032942103E-2</v>
      </c>
    </row>
    <row r="877" spans="1:8" ht="18" x14ac:dyDescent="0.2">
      <c r="A877" s="1">
        <v>44923</v>
      </c>
      <c r="B877" s="2">
        <v>81.09</v>
      </c>
      <c r="C877" s="2">
        <v>81.64</v>
      </c>
      <c r="D877" s="2">
        <v>80.19</v>
      </c>
      <c r="E877" s="2">
        <v>80.33</v>
      </c>
      <c r="F877" s="2">
        <v>76.930000000000007</v>
      </c>
      <c r="G877" s="3">
        <v>3794000</v>
      </c>
      <c r="H877" s="76">
        <f t="shared" si="13"/>
        <v>-8.0269721517043889E-3</v>
      </c>
    </row>
    <row r="878" spans="1:8" ht="18" x14ac:dyDescent="0.2">
      <c r="A878" s="1">
        <v>44922</v>
      </c>
      <c r="B878" s="2">
        <v>80.88</v>
      </c>
      <c r="C878" s="2">
        <v>81.47</v>
      </c>
      <c r="D878" s="2">
        <v>80.61</v>
      </c>
      <c r="E878" s="2">
        <v>80.98</v>
      </c>
      <c r="F878" s="2">
        <v>77.55</v>
      </c>
      <c r="G878" s="3">
        <v>4290700</v>
      </c>
      <c r="H878" s="76">
        <f t="shared" si="13"/>
        <v>1.5485872239156132E-3</v>
      </c>
    </row>
    <row r="879" spans="1:8" ht="18" x14ac:dyDescent="0.2">
      <c r="A879" s="1">
        <v>44918</v>
      </c>
      <c r="B879" s="2">
        <v>80.510000000000005</v>
      </c>
      <c r="C879" s="2">
        <v>80.900000000000006</v>
      </c>
      <c r="D879" s="2">
        <v>79.989999999999995</v>
      </c>
      <c r="E879" s="2">
        <v>80.849999999999994</v>
      </c>
      <c r="F879" s="2">
        <v>77.430000000000007</v>
      </c>
      <c r="G879" s="3">
        <v>4129100</v>
      </c>
      <c r="H879" s="76">
        <f t="shared" si="13"/>
        <v>4.5304588524666123E-3</v>
      </c>
    </row>
    <row r="880" spans="1:8" ht="18" x14ac:dyDescent="0.2">
      <c r="A880" s="1">
        <v>44917</v>
      </c>
      <c r="B880" s="2">
        <v>80.94</v>
      </c>
      <c r="C880" s="2">
        <v>81.17</v>
      </c>
      <c r="D880" s="2">
        <v>79.430000000000007</v>
      </c>
      <c r="E880" s="2">
        <v>80.489999999999995</v>
      </c>
      <c r="F880" s="2">
        <v>77.08</v>
      </c>
      <c r="G880" s="3">
        <v>8181400</v>
      </c>
      <c r="H880" s="76">
        <f t="shared" si="13"/>
        <v>-1.2505803415275459E-2</v>
      </c>
    </row>
    <row r="881" spans="1:8" ht="18" x14ac:dyDescent="0.2">
      <c r="A881" s="1">
        <v>44916</v>
      </c>
      <c r="B881" s="2">
        <v>81.349999999999994</v>
      </c>
      <c r="C881" s="2">
        <v>82.14</v>
      </c>
      <c r="D881" s="2">
        <v>80.94</v>
      </c>
      <c r="E881" s="2">
        <v>81.5</v>
      </c>
      <c r="F881" s="2">
        <v>78.05</v>
      </c>
      <c r="G881" s="3">
        <v>5932400</v>
      </c>
      <c r="H881" s="76">
        <f t="shared" si="13"/>
        <v>6.9426866680209068E-3</v>
      </c>
    </row>
    <row r="882" spans="1:8" ht="18" x14ac:dyDescent="0.2">
      <c r="A882" s="1">
        <v>44915</v>
      </c>
      <c r="B882" s="2">
        <v>80.5</v>
      </c>
      <c r="C882" s="2">
        <v>81.489999999999995</v>
      </c>
      <c r="D882" s="2">
        <v>80.349999999999994</v>
      </c>
      <c r="E882" s="2">
        <v>80.94</v>
      </c>
      <c r="F882" s="2">
        <v>77.510000000000005</v>
      </c>
      <c r="G882" s="3">
        <v>6390200</v>
      </c>
      <c r="H882" s="76">
        <f t="shared" si="13"/>
        <v>5.4333898222492846E-3</v>
      </c>
    </row>
    <row r="883" spans="1:8" ht="18" x14ac:dyDescent="0.2">
      <c r="A883" s="1">
        <v>44914</v>
      </c>
      <c r="B883" s="2">
        <v>79.92</v>
      </c>
      <c r="C883" s="2">
        <v>81.099999999999994</v>
      </c>
      <c r="D883" s="2">
        <v>79.680000000000007</v>
      </c>
      <c r="E883" s="2">
        <v>80.5</v>
      </c>
      <c r="F883" s="2">
        <v>77.09</v>
      </c>
      <c r="G883" s="3">
        <v>7738800</v>
      </c>
      <c r="H883" s="76">
        <f t="shared" si="13"/>
        <v>1.1480882793144789E-2</v>
      </c>
    </row>
    <row r="884" spans="1:8" ht="18" x14ac:dyDescent="0.2">
      <c r="A884" s="1">
        <v>44911</v>
      </c>
      <c r="B884" s="2">
        <v>79.959999999999994</v>
      </c>
      <c r="C884" s="2">
        <v>80.459999999999994</v>
      </c>
      <c r="D884" s="2">
        <v>79.48</v>
      </c>
      <c r="E884" s="2">
        <v>79.58</v>
      </c>
      <c r="F884" s="2">
        <v>76.209999999999994</v>
      </c>
      <c r="G884" s="3">
        <v>19200700</v>
      </c>
      <c r="H884" s="76">
        <f t="shared" si="13"/>
        <v>-6.1482304994178788E-3</v>
      </c>
    </row>
    <row r="885" spans="1:8" ht="18" x14ac:dyDescent="0.2">
      <c r="A885" s="1">
        <v>44910</v>
      </c>
      <c r="B885" s="2">
        <v>80.790000000000006</v>
      </c>
      <c r="C885" s="2">
        <v>81.03</v>
      </c>
      <c r="D885" s="2">
        <v>79.459999999999994</v>
      </c>
      <c r="E885" s="2">
        <v>80.069999999999993</v>
      </c>
      <c r="F885" s="2">
        <v>76.680000000000007</v>
      </c>
      <c r="G885" s="3">
        <v>8196800</v>
      </c>
      <c r="H885" s="76">
        <f t="shared" si="13"/>
        <v>-2.1672674898896141E-2</v>
      </c>
    </row>
    <row r="886" spans="1:8" ht="18" x14ac:dyDescent="0.2">
      <c r="A886" s="1">
        <v>44909</v>
      </c>
      <c r="B886" s="2">
        <v>80.81</v>
      </c>
      <c r="C886" s="2">
        <v>82.89</v>
      </c>
      <c r="D886" s="2">
        <v>80.569999999999993</v>
      </c>
      <c r="E886" s="2">
        <v>81.819999999999993</v>
      </c>
      <c r="F886" s="2">
        <v>78.36</v>
      </c>
      <c r="G886" s="3">
        <v>11183100</v>
      </c>
      <c r="H886" s="76">
        <f t="shared" si="13"/>
        <v>1.5562014267170051E-2</v>
      </c>
    </row>
    <row r="887" spans="1:8" ht="18" x14ac:dyDescent="0.2">
      <c r="A887" s="1">
        <v>44908</v>
      </c>
      <c r="B887" s="2">
        <v>84.94</v>
      </c>
      <c r="C887" s="2">
        <v>85.58</v>
      </c>
      <c r="D887" s="2">
        <v>79.7</v>
      </c>
      <c r="E887" s="2">
        <v>80.56</v>
      </c>
      <c r="F887" s="2">
        <v>77.150000000000006</v>
      </c>
      <c r="G887" s="3">
        <v>22812200</v>
      </c>
      <c r="H887" s="76">
        <f t="shared" si="13"/>
        <v>-8.9038590685797687E-3</v>
      </c>
    </row>
    <row r="888" spans="1:8" ht="18" x14ac:dyDescent="0.2">
      <c r="A888" s="1">
        <v>44907</v>
      </c>
      <c r="B888" s="2">
        <v>80.31</v>
      </c>
      <c r="C888" s="2">
        <v>81.41</v>
      </c>
      <c r="D888" s="2">
        <v>79.94</v>
      </c>
      <c r="E888" s="2">
        <v>81.28</v>
      </c>
      <c r="F888" s="2">
        <v>77.84</v>
      </c>
      <c r="G888" s="3">
        <v>15807600</v>
      </c>
      <c r="H888" s="76">
        <f t="shared" si="13"/>
        <v>1.7626169134603808E-2</v>
      </c>
    </row>
    <row r="889" spans="1:8" ht="18" x14ac:dyDescent="0.2">
      <c r="A889" s="1">
        <v>44904</v>
      </c>
      <c r="B889" s="2">
        <v>79.650000000000006</v>
      </c>
      <c r="C889" s="2">
        <v>80.36</v>
      </c>
      <c r="D889" s="2">
        <v>79.540000000000006</v>
      </c>
      <c r="E889" s="2">
        <v>79.86</v>
      </c>
      <c r="F889" s="2">
        <v>76.48</v>
      </c>
      <c r="G889" s="3">
        <v>6850800</v>
      </c>
      <c r="H889" s="76">
        <f t="shared" si="13"/>
        <v>-2.6116494342979008E-3</v>
      </c>
    </row>
    <row r="890" spans="1:8" ht="18" x14ac:dyDescent="0.2">
      <c r="A890" s="1">
        <v>44903</v>
      </c>
      <c r="B890" s="2">
        <v>79.13</v>
      </c>
      <c r="C890" s="2">
        <v>80.209999999999994</v>
      </c>
      <c r="D890" s="2">
        <v>78.53</v>
      </c>
      <c r="E890" s="2">
        <v>80.069999999999993</v>
      </c>
      <c r="F890" s="2">
        <v>76.680000000000007</v>
      </c>
      <c r="G890" s="3">
        <v>5918700</v>
      </c>
      <c r="H890" s="76">
        <f t="shared" si="13"/>
        <v>1.6303279852241715E-2</v>
      </c>
    </row>
    <row r="891" spans="1:8" ht="18" x14ac:dyDescent="0.2">
      <c r="A891" s="1">
        <v>44902</v>
      </c>
      <c r="B891" s="2">
        <v>78.67</v>
      </c>
      <c r="C891" s="2">
        <v>79.44</v>
      </c>
      <c r="D891" s="2">
        <v>78.58</v>
      </c>
      <c r="E891" s="2">
        <v>78.78</v>
      </c>
      <c r="F891" s="2">
        <v>75.44</v>
      </c>
      <c r="G891" s="3">
        <v>5105500</v>
      </c>
      <c r="H891" s="76">
        <f t="shared" si="13"/>
        <v>-1.7217407074263773E-3</v>
      </c>
    </row>
    <row r="892" spans="1:8" ht="18" x14ac:dyDescent="0.2">
      <c r="A892" s="1">
        <v>44901</v>
      </c>
      <c r="B892" s="2">
        <v>79.349999999999994</v>
      </c>
      <c r="C892" s="2">
        <v>79.819999999999993</v>
      </c>
      <c r="D892" s="2">
        <v>78.06</v>
      </c>
      <c r="E892" s="2">
        <v>78.91</v>
      </c>
      <c r="F892" s="2">
        <v>75.569999999999993</v>
      </c>
      <c r="G892" s="3">
        <v>7656100</v>
      </c>
      <c r="H892" s="76">
        <f t="shared" si="13"/>
        <v>-6.5945899765812339E-3</v>
      </c>
    </row>
    <row r="893" spans="1:8" ht="18" x14ac:dyDescent="0.2">
      <c r="A893" s="1">
        <v>44900</v>
      </c>
      <c r="B893" s="2">
        <v>82.41</v>
      </c>
      <c r="C893" s="2">
        <v>82.42</v>
      </c>
      <c r="D893" s="2">
        <v>79.41</v>
      </c>
      <c r="E893" s="2">
        <v>79.430000000000007</v>
      </c>
      <c r="F893" s="2">
        <v>76.069999999999993</v>
      </c>
      <c r="G893" s="3">
        <v>9102900</v>
      </c>
      <c r="H893" s="76">
        <f t="shared" si="13"/>
        <v>-4.8120130611378029E-2</v>
      </c>
    </row>
    <row r="894" spans="1:8" ht="18" x14ac:dyDescent="0.2">
      <c r="A894" s="1">
        <v>44897</v>
      </c>
      <c r="B894" s="2">
        <v>83.2</v>
      </c>
      <c r="C894" s="2">
        <v>83.62</v>
      </c>
      <c r="D894" s="2">
        <v>82.58</v>
      </c>
      <c r="E894" s="2">
        <v>83.35</v>
      </c>
      <c r="F894" s="2">
        <v>79.819999999999993</v>
      </c>
      <c r="G894" s="3">
        <v>4798900</v>
      </c>
      <c r="H894" s="76">
        <f t="shared" si="13"/>
        <v>-9.1040100023956003E-3</v>
      </c>
    </row>
    <row r="895" spans="1:8" ht="18" x14ac:dyDescent="0.2">
      <c r="A895" s="1">
        <v>44896</v>
      </c>
      <c r="B895" s="2">
        <v>83.05</v>
      </c>
      <c r="C895" s="2">
        <v>84.53</v>
      </c>
      <c r="D895" s="2">
        <v>82.35</v>
      </c>
      <c r="E895" s="2">
        <v>84.11</v>
      </c>
      <c r="F895" s="2">
        <v>80.55</v>
      </c>
      <c r="G895" s="3">
        <v>6127200</v>
      </c>
      <c r="H895" s="76">
        <f t="shared" si="13"/>
        <v>1.2869547274664784E-2</v>
      </c>
    </row>
    <row r="896" spans="1:8" ht="18" x14ac:dyDescent="0.2">
      <c r="A896" s="1">
        <v>44895</v>
      </c>
      <c r="B896" s="2">
        <v>80.47</v>
      </c>
      <c r="C896" s="2">
        <v>83.18</v>
      </c>
      <c r="D896" s="2">
        <v>80</v>
      </c>
      <c r="E896" s="2">
        <v>83.03</v>
      </c>
      <c r="F896" s="2">
        <v>79.52</v>
      </c>
      <c r="G896" s="3">
        <v>9610300</v>
      </c>
      <c r="H896" s="76">
        <f t="shared" si="13"/>
        <v>2.663425994968624E-2</v>
      </c>
    </row>
    <row r="897" spans="1:8" ht="18" x14ac:dyDescent="0.2">
      <c r="A897" s="1">
        <v>44894</v>
      </c>
      <c r="B897" s="2">
        <v>81.33</v>
      </c>
      <c r="C897" s="2">
        <v>81.5</v>
      </c>
      <c r="D897" s="2">
        <v>80.52</v>
      </c>
      <c r="E897" s="2">
        <v>80.849999999999994</v>
      </c>
      <c r="F897" s="2">
        <v>77.430000000000007</v>
      </c>
      <c r="G897" s="3">
        <v>4928200</v>
      </c>
      <c r="H897" s="76">
        <f t="shared" si="13"/>
        <v>-6.5649975119309078E-3</v>
      </c>
    </row>
    <row r="898" spans="1:8" ht="18" x14ac:dyDescent="0.2">
      <c r="A898" s="1">
        <v>44893</v>
      </c>
      <c r="B898" s="2">
        <v>82.11</v>
      </c>
      <c r="C898" s="2">
        <v>82.14</v>
      </c>
      <c r="D898" s="2">
        <v>81.069999999999993</v>
      </c>
      <c r="E898" s="2">
        <v>81.39</v>
      </c>
      <c r="F898" s="2">
        <v>77.94</v>
      </c>
      <c r="G898" s="3">
        <v>5112200</v>
      </c>
      <c r="H898" s="76">
        <f t="shared" si="13"/>
        <v>-1.6289492283207471E-2</v>
      </c>
    </row>
    <row r="899" spans="1:8" ht="18" x14ac:dyDescent="0.2">
      <c r="A899" s="1">
        <v>44890</v>
      </c>
      <c r="B899" s="2">
        <v>82.85</v>
      </c>
      <c r="C899" s="2">
        <v>83.49</v>
      </c>
      <c r="D899" s="2">
        <v>82.54</v>
      </c>
      <c r="E899" s="2">
        <v>82.72</v>
      </c>
      <c r="F899" s="2">
        <v>79.22</v>
      </c>
      <c r="G899" s="3">
        <v>2754900</v>
      </c>
      <c r="H899" s="76">
        <f t="shared" ref="H899:H962" si="14">LN(F899/F900)</f>
        <v>2.0217343252310472E-3</v>
      </c>
    </row>
    <row r="900" spans="1:8" ht="18" x14ac:dyDescent="0.2">
      <c r="A900" s="1">
        <v>44888</v>
      </c>
      <c r="B900" s="2">
        <v>82.12</v>
      </c>
      <c r="C900" s="2">
        <v>82.92</v>
      </c>
      <c r="D900" s="2">
        <v>81.78</v>
      </c>
      <c r="E900" s="2">
        <v>82.56</v>
      </c>
      <c r="F900" s="2">
        <v>79.06</v>
      </c>
      <c r="G900" s="3">
        <v>6347900</v>
      </c>
      <c r="H900" s="76">
        <f t="shared" si="14"/>
        <v>5.3265820296283005E-3</v>
      </c>
    </row>
    <row r="901" spans="1:8" ht="18" x14ac:dyDescent="0.2">
      <c r="A901" s="1">
        <v>44887</v>
      </c>
      <c r="B901" s="2">
        <v>79.89</v>
      </c>
      <c r="C901" s="2">
        <v>82.21</v>
      </c>
      <c r="D901" s="2">
        <v>79.83</v>
      </c>
      <c r="E901" s="2">
        <v>82.12</v>
      </c>
      <c r="F901" s="2">
        <v>78.64</v>
      </c>
      <c r="G901" s="3">
        <v>8796200</v>
      </c>
      <c r="H901" s="76">
        <f t="shared" si="14"/>
        <v>2.8374356466838755E-2</v>
      </c>
    </row>
    <row r="902" spans="1:8" ht="18" x14ac:dyDescent="0.2">
      <c r="A902" s="1">
        <v>44886</v>
      </c>
      <c r="B902" s="2">
        <v>79.569999999999993</v>
      </c>
      <c r="C902" s="2">
        <v>80.099999999999994</v>
      </c>
      <c r="D902" s="2">
        <v>78.900000000000006</v>
      </c>
      <c r="E902" s="2">
        <v>79.819999999999993</v>
      </c>
      <c r="F902" s="2">
        <v>76.44</v>
      </c>
      <c r="G902" s="3">
        <v>5235400</v>
      </c>
      <c r="H902" s="76">
        <f t="shared" si="14"/>
        <v>1.1780877074309664E-3</v>
      </c>
    </row>
    <row r="903" spans="1:8" ht="18" x14ac:dyDescent="0.2">
      <c r="A903" s="1">
        <v>44883</v>
      </c>
      <c r="B903" s="2">
        <v>80</v>
      </c>
      <c r="C903" s="2">
        <v>80.459999999999994</v>
      </c>
      <c r="D903" s="2">
        <v>78.849999999999994</v>
      </c>
      <c r="E903" s="2">
        <v>79.73</v>
      </c>
      <c r="F903" s="2">
        <v>76.349999999999994</v>
      </c>
      <c r="G903" s="3">
        <v>6107000</v>
      </c>
      <c r="H903" s="76">
        <f t="shared" si="14"/>
        <v>6.5703258701001084E-3</v>
      </c>
    </row>
    <row r="904" spans="1:8" ht="18" x14ac:dyDescent="0.2">
      <c r="A904" s="1">
        <v>44882</v>
      </c>
      <c r="B904" s="2">
        <v>79.17</v>
      </c>
      <c r="C904" s="2">
        <v>79.58</v>
      </c>
      <c r="D904" s="2">
        <v>78.19</v>
      </c>
      <c r="E904" s="2">
        <v>79.2</v>
      </c>
      <c r="F904" s="2">
        <v>75.849999999999994</v>
      </c>
      <c r="G904" s="3">
        <v>5717300</v>
      </c>
      <c r="H904" s="76">
        <f t="shared" si="14"/>
        <v>-8.6637454492193514E-3</v>
      </c>
    </row>
    <row r="905" spans="1:8" ht="18" x14ac:dyDescent="0.2">
      <c r="A905" s="1">
        <v>44881</v>
      </c>
      <c r="B905" s="2">
        <v>79.12</v>
      </c>
      <c r="C905" s="2">
        <v>80.23</v>
      </c>
      <c r="D905" s="2">
        <v>78.86</v>
      </c>
      <c r="E905" s="2">
        <v>79.89</v>
      </c>
      <c r="F905" s="2">
        <v>76.510000000000005</v>
      </c>
      <c r="G905" s="3">
        <v>6011900</v>
      </c>
      <c r="H905" s="76">
        <f t="shared" si="14"/>
        <v>8.9274585309163292E-3</v>
      </c>
    </row>
    <row r="906" spans="1:8" ht="18" x14ac:dyDescent="0.2">
      <c r="A906" s="1">
        <v>44880</v>
      </c>
      <c r="B906" s="2">
        <v>78.930000000000007</v>
      </c>
      <c r="C906" s="2">
        <v>80.680000000000007</v>
      </c>
      <c r="D906" s="2">
        <v>78.010000000000005</v>
      </c>
      <c r="E906" s="2">
        <v>79.180000000000007</v>
      </c>
      <c r="F906" s="2">
        <v>75.83</v>
      </c>
      <c r="G906" s="3">
        <v>7618500</v>
      </c>
      <c r="H906" s="76">
        <f t="shared" si="14"/>
        <v>8.2097918745324856E-3</v>
      </c>
    </row>
    <row r="907" spans="1:8" ht="18" x14ac:dyDescent="0.2">
      <c r="A907" s="1">
        <v>44879</v>
      </c>
      <c r="B907" s="2">
        <v>77.48</v>
      </c>
      <c r="C907" s="2">
        <v>79.540000000000006</v>
      </c>
      <c r="D907" s="2">
        <v>77.33</v>
      </c>
      <c r="E907" s="2">
        <v>78.53</v>
      </c>
      <c r="F907" s="2">
        <v>75.209999999999994</v>
      </c>
      <c r="G907" s="3">
        <v>7153000</v>
      </c>
      <c r="H907" s="76">
        <f t="shared" si="14"/>
        <v>1.0156441708293624E-2</v>
      </c>
    </row>
    <row r="908" spans="1:8" ht="18" x14ac:dyDescent="0.2">
      <c r="A908" s="1">
        <v>44876</v>
      </c>
      <c r="B908" s="2">
        <v>77.13</v>
      </c>
      <c r="C908" s="2">
        <v>77.89</v>
      </c>
      <c r="D908" s="2">
        <v>76.569999999999993</v>
      </c>
      <c r="E908" s="2">
        <v>77.739999999999995</v>
      </c>
      <c r="F908" s="2">
        <v>74.45</v>
      </c>
      <c r="G908" s="3">
        <v>7712900</v>
      </c>
      <c r="H908" s="76">
        <f t="shared" si="14"/>
        <v>7.4149311758619557E-3</v>
      </c>
    </row>
    <row r="909" spans="1:8" ht="18" x14ac:dyDescent="0.2">
      <c r="A909" s="1">
        <v>44875</v>
      </c>
      <c r="B909" s="2">
        <v>77.7</v>
      </c>
      <c r="C909" s="2">
        <v>78.47</v>
      </c>
      <c r="D909" s="2">
        <v>76.709999999999994</v>
      </c>
      <c r="E909" s="2">
        <v>77.17</v>
      </c>
      <c r="F909" s="2">
        <v>73.900000000000006</v>
      </c>
      <c r="G909" s="3">
        <v>10437300</v>
      </c>
      <c r="H909" s="76">
        <f t="shared" si="14"/>
        <v>1.9678142487225058E-2</v>
      </c>
    </row>
    <row r="910" spans="1:8" ht="18" x14ac:dyDescent="0.2">
      <c r="A910" s="1">
        <v>44874</v>
      </c>
      <c r="B910" s="2">
        <v>75.38</v>
      </c>
      <c r="C910" s="2">
        <v>76.540000000000006</v>
      </c>
      <c r="D910" s="2">
        <v>75</v>
      </c>
      <c r="E910" s="2">
        <v>75.66</v>
      </c>
      <c r="F910" s="2">
        <v>72.459999999999994</v>
      </c>
      <c r="G910" s="3">
        <v>6013700</v>
      </c>
      <c r="H910" s="76">
        <f t="shared" si="14"/>
        <v>2.7605245171844893E-4</v>
      </c>
    </row>
    <row r="911" spans="1:8" ht="18" x14ac:dyDescent="0.2">
      <c r="A911" s="1">
        <v>44873</v>
      </c>
      <c r="B911" s="2">
        <v>76.95</v>
      </c>
      <c r="C911" s="2">
        <v>77.14</v>
      </c>
      <c r="D911" s="2">
        <v>75.02</v>
      </c>
      <c r="E911" s="2">
        <v>75.64</v>
      </c>
      <c r="F911" s="2">
        <v>72.44</v>
      </c>
      <c r="G911" s="3">
        <v>9104200</v>
      </c>
      <c r="H911" s="76">
        <f t="shared" si="14"/>
        <v>-1.4390709525567242E-2</v>
      </c>
    </row>
    <row r="912" spans="1:8" ht="18" x14ac:dyDescent="0.2">
      <c r="A912" s="1">
        <v>44872</v>
      </c>
      <c r="B912" s="2">
        <v>76.11</v>
      </c>
      <c r="C912" s="2">
        <v>77.09</v>
      </c>
      <c r="D912" s="2">
        <v>75.489999999999995</v>
      </c>
      <c r="E912" s="2">
        <v>76.739999999999995</v>
      </c>
      <c r="F912" s="2">
        <v>73.489999999999995</v>
      </c>
      <c r="G912" s="3">
        <v>5394300</v>
      </c>
      <c r="H912" s="76">
        <f t="shared" si="14"/>
        <v>9.7081503567659176E-3</v>
      </c>
    </row>
    <row r="913" spans="1:8" ht="18" x14ac:dyDescent="0.2">
      <c r="A913" s="1">
        <v>44869</v>
      </c>
      <c r="B913" s="2">
        <v>75.94</v>
      </c>
      <c r="C913" s="2">
        <v>76.67</v>
      </c>
      <c r="D913" s="2">
        <v>74.239999999999995</v>
      </c>
      <c r="E913" s="2">
        <v>76</v>
      </c>
      <c r="F913" s="2">
        <v>72.78</v>
      </c>
      <c r="G913" s="3">
        <v>7219000</v>
      </c>
      <c r="H913" s="76">
        <f t="shared" si="14"/>
        <v>1.2860579658979947E-2</v>
      </c>
    </row>
    <row r="914" spans="1:8" ht="18" x14ac:dyDescent="0.2">
      <c r="A914" s="1">
        <v>44868</v>
      </c>
      <c r="B914" s="2">
        <v>74.72</v>
      </c>
      <c r="C914" s="2">
        <v>75.69</v>
      </c>
      <c r="D914" s="2">
        <v>74.05</v>
      </c>
      <c r="E914" s="2">
        <v>75.03</v>
      </c>
      <c r="F914" s="2">
        <v>71.849999999999994</v>
      </c>
      <c r="G914" s="3">
        <v>6761200</v>
      </c>
      <c r="H914" s="76">
        <f t="shared" si="14"/>
        <v>-1.2518257424440175E-3</v>
      </c>
    </row>
    <row r="915" spans="1:8" ht="18" x14ac:dyDescent="0.2">
      <c r="A915" s="1">
        <v>44867</v>
      </c>
      <c r="B915" s="2">
        <v>76.650000000000006</v>
      </c>
      <c r="C915" s="2">
        <v>77.430000000000007</v>
      </c>
      <c r="D915" s="2">
        <v>75.010000000000005</v>
      </c>
      <c r="E915" s="2">
        <v>75.12</v>
      </c>
      <c r="F915" s="2">
        <v>71.94</v>
      </c>
      <c r="G915" s="3">
        <v>7524300</v>
      </c>
      <c r="H915" s="76">
        <f t="shared" si="14"/>
        <v>-2.6203570709910848E-2</v>
      </c>
    </row>
    <row r="916" spans="1:8" ht="18" x14ac:dyDescent="0.2">
      <c r="A916" s="1">
        <v>44866</v>
      </c>
      <c r="B916" s="2">
        <v>78.599999999999994</v>
      </c>
      <c r="C916" s="2">
        <v>79.23</v>
      </c>
      <c r="D916" s="2">
        <v>76.34</v>
      </c>
      <c r="E916" s="2">
        <v>77.11</v>
      </c>
      <c r="F916" s="2">
        <v>73.849999999999994</v>
      </c>
      <c r="G916" s="3">
        <v>7753000</v>
      </c>
      <c r="H916" s="76">
        <f t="shared" si="14"/>
        <v>-1.2380726034435359E-2</v>
      </c>
    </row>
    <row r="917" spans="1:8" ht="18" x14ac:dyDescent="0.2">
      <c r="A917" s="1">
        <v>44865</v>
      </c>
      <c r="B917" s="2">
        <v>76.5</v>
      </c>
      <c r="C917" s="2">
        <v>78.33</v>
      </c>
      <c r="D917" s="2">
        <v>76.400000000000006</v>
      </c>
      <c r="E917" s="2">
        <v>78.069999999999993</v>
      </c>
      <c r="F917" s="2">
        <v>74.77</v>
      </c>
      <c r="G917" s="3">
        <v>12349000</v>
      </c>
      <c r="H917" s="76">
        <f t="shared" si="14"/>
        <v>9.1361645832586189E-3</v>
      </c>
    </row>
    <row r="918" spans="1:8" ht="18" x14ac:dyDescent="0.2">
      <c r="A918" s="1">
        <v>44862</v>
      </c>
      <c r="B918" s="2">
        <v>75.3</v>
      </c>
      <c r="C918" s="2">
        <v>77.680000000000007</v>
      </c>
      <c r="D918" s="2">
        <v>75.3</v>
      </c>
      <c r="E918" s="2">
        <v>77.36</v>
      </c>
      <c r="F918" s="2">
        <v>74.09</v>
      </c>
      <c r="G918" s="3">
        <v>8758100</v>
      </c>
      <c r="H918" s="76">
        <f t="shared" si="14"/>
        <v>2.9031204908852606E-2</v>
      </c>
    </row>
    <row r="919" spans="1:8" ht="18" x14ac:dyDescent="0.2">
      <c r="A919" s="1">
        <v>44861</v>
      </c>
      <c r="B919" s="2">
        <v>74.75</v>
      </c>
      <c r="C919" s="2">
        <v>75.88</v>
      </c>
      <c r="D919" s="2">
        <v>74.55</v>
      </c>
      <c r="E919" s="2">
        <v>75.150000000000006</v>
      </c>
      <c r="F919" s="2">
        <v>71.97</v>
      </c>
      <c r="G919" s="3">
        <v>7053000</v>
      </c>
      <c r="H919" s="76">
        <f t="shared" si="14"/>
        <v>4.456211245531928E-3</v>
      </c>
    </row>
    <row r="920" spans="1:8" ht="18" x14ac:dyDescent="0.2">
      <c r="A920" s="1">
        <v>44860</v>
      </c>
      <c r="B920" s="2">
        <v>72.61</v>
      </c>
      <c r="C920" s="2">
        <v>75.72</v>
      </c>
      <c r="D920" s="2">
        <v>72.55</v>
      </c>
      <c r="E920" s="2">
        <v>74.819999999999993</v>
      </c>
      <c r="F920" s="2">
        <v>71.650000000000006</v>
      </c>
      <c r="G920" s="3">
        <v>10693600</v>
      </c>
      <c r="H920" s="76">
        <f t="shared" si="14"/>
        <v>2.2726646856529711E-2</v>
      </c>
    </row>
    <row r="921" spans="1:8" ht="18" x14ac:dyDescent="0.2">
      <c r="A921" s="1">
        <v>44859</v>
      </c>
      <c r="B921" s="2">
        <v>73.45</v>
      </c>
      <c r="C921" s="2">
        <v>74.11</v>
      </c>
      <c r="D921" s="2">
        <v>72.61</v>
      </c>
      <c r="E921" s="2">
        <v>73.14</v>
      </c>
      <c r="F921" s="2">
        <v>70.040000000000006</v>
      </c>
      <c r="G921" s="3">
        <v>9137700</v>
      </c>
      <c r="H921" s="76">
        <f t="shared" si="14"/>
        <v>3.002790559707238E-3</v>
      </c>
    </row>
    <row r="922" spans="1:8" ht="18" x14ac:dyDescent="0.2">
      <c r="A922" s="1">
        <v>44858</v>
      </c>
      <c r="B922" s="2">
        <v>72.930000000000007</v>
      </c>
      <c r="C922" s="2">
        <v>73.69</v>
      </c>
      <c r="D922" s="2">
        <v>71.78</v>
      </c>
      <c r="E922" s="2">
        <v>72.92</v>
      </c>
      <c r="F922" s="2">
        <v>69.83</v>
      </c>
      <c r="G922" s="3">
        <v>11489400</v>
      </c>
      <c r="H922" s="76">
        <f t="shared" si="14"/>
        <v>3.0118344746510044E-3</v>
      </c>
    </row>
    <row r="923" spans="1:8" ht="18" x14ac:dyDescent="0.2">
      <c r="A923" s="1">
        <v>44855</v>
      </c>
      <c r="B923" s="2">
        <v>71.03</v>
      </c>
      <c r="C923" s="2">
        <v>72.790000000000006</v>
      </c>
      <c r="D923" s="2">
        <v>70.31</v>
      </c>
      <c r="E923" s="2">
        <v>72.7</v>
      </c>
      <c r="F923" s="2">
        <v>69.62</v>
      </c>
      <c r="G923" s="3">
        <v>15652600</v>
      </c>
      <c r="H923" s="76">
        <f t="shared" si="14"/>
        <v>4.8560371556253465E-2</v>
      </c>
    </row>
    <row r="924" spans="1:8" ht="18" x14ac:dyDescent="0.2">
      <c r="A924" s="1">
        <v>44854</v>
      </c>
      <c r="B924" s="2">
        <v>67.53</v>
      </c>
      <c r="C924" s="2">
        <v>69.92</v>
      </c>
      <c r="D924" s="2">
        <v>67.19</v>
      </c>
      <c r="E924" s="2">
        <v>69.25</v>
      </c>
      <c r="F924" s="2">
        <v>66.319999999999993</v>
      </c>
      <c r="G924" s="3">
        <v>17600500</v>
      </c>
      <c r="H924" s="76">
        <f t="shared" si="14"/>
        <v>4.3609097644680961E-2</v>
      </c>
    </row>
    <row r="925" spans="1:8" ht="18" x14ac:dyDescent="0.2">
      <c r="A925" s="1">
        <v>44853</v>
      </c>
      <c r="B925" s="2">
        <v>66.489999999999995</v>
      </c>
      <c r="C925" s="2">
        <v>67.19</v>
      </c>
      <c r="D925" s="2">
        <v>65.78</v>
      </c>
      <c r="E925" s="2">
        <v>66.3</v>
      </c>
      <c r="F925" s="2">
        <v>63.49</v>
      </c>
      <c r="G925" s="3">
        <v>5506000</v>
      </c>
      <c r="H925" s="76">
        <f t="shared" si="14"/>
        <v>-1.0965022141328216E-2</v>
      </c>
    </row>
    <row r="926" spans="1:8" ht="18" x14ac:dyDescent="0.2">
      <c r="A926" s="1">
        <v>44852</v>
      </c>
      <c r="B926" s="2">
        <v>68</v>
      </c>
      <c r="C926" s="2">
        <v>68.58</v>
      </c>
      <c r="D926" s="2">
        <v>66.33</v>
      </c>
      <c r="E926" s="2">
        <v>67.03</v>
      </c>
      <c r="F926" s="2">
        <v>64.19</v>
      </c>
      <c r="G926" s="3">
        <v>6688600</v>
      </c>
      <c r="H926" s="76">
        <f t="shared" si="14"/>
        <v>1.5579964197575061E-4</v>
      </c>
    </row>
    <row r="927" spans="1:8" ht="18" x14ac:dyDescent="0.2">
      <c r="A927" s="1">
        <v>44851</v>
      </c>
      <c r="B927" s="2">
        <v>65.88</v>
      </c>
      <c r="C927" s="2">
        <v>67.569999999999993</v>
      </c>
      <c r="D927" s="2">
        <v>65.87</v>
      </c>
      <c r="E927" s="2">
        <v>67.02</v>
      </c>
      <c r="F927" s="2">
        <v>64.180000000000007</v>
      </c>
      <c r="G927" s="3">
        <v>11368300</v>
      </c>
      <c r="H927" s="76">
        <f t="shared" si="14"/>
        <v>4.1192115982759049E-2</v>
      </c>
    </row>
    <row r="928" spans="1:8" ht="18" x14ac:dyDescent="0.2">
      <c r="A928" s="1">
        <v>44848</v>
      </c>
      <c r="B928" s="2">
        <v>65.72</v>
      </c>
      <c r="C928" s="2">
        <v>66.61</v>
      </c>
      <c r="D928" s="2">
        <v>64.209999999999994</v>
      </c>
      <c r="E928" s="2">
        <v>64.31</v>
      </c>
      <c r="F928" s="2">
        <v>61.59</v>
      </c>
      <c r="G928" s="3">
        <v>8044500</v>
      </c>
      <c r="H928" s="76">
        <f t="shared" si="14"/>
        <v>-1.3706575948279355E-2</v>
      </c>
    </row>
    <row r="929" spans="1:8" ht="18" x14ac:dyDescent="0.2">
      <c r="A929" s="1">
        <v>44847</v>
      </c>
      <c r="B929" s="2">
        <v>62.48</v>
      </c>
      <c r="C929" s="2">
        <v>65.709999999999994</v>
      </c>
      <c r="D929" s="2">
        <v>62.27</v>
      </c>
      <c r="E929" s="2">
        <v>65.2</v>
      </c>
      <c r="F929" s="2">
        <v>62.44</v>
      </c>
      <c r="G929" s="3">
        <v>10147100</v>
      </c>
      <c r="H929" s="76">
        <f t="shared" si="14"/>
        <v>2.2021615296799579E-2</v>
      </c>
    </row>
    <row r="930" spans="1:8" ht="18" x14ac:dyDescent="0.2">
      <c r="A930" s="1">
        <v>44846</v>
      </c>
      <c r="B930" s="2">
        <v>62.62</v>
      </c>
      <c r="C930" s="2">
        <v>64.28</v>
      </c>
      <c r="D930" s="2">
        <v>62.17</v>
      </c>
      <c r="E930" s="2">
        <v>63.78</v>
      </c>
      <c r="F930" s="2">
        <v>61.08</v>
      </c>
      <c r="G930" s="3">
        <v>9008600</v>
      </c>
      <c r="H930" s="76" t="e">
        <f t="shared" si="14"/>
        <v>#DIV/0!</v>
      </c>
    </row>
    <row r="931" spans="1:8" ht="18" x14ac:dyDescent="0.2">
      <c r="A931" s="1">
        <v>44845</v>
      </c>
      <c r="B931" s="55" t="s">
        <v>74</v>
      </c>
      <c r="H931" s="76" t="e">
        <f t="shared" si="14"/>
        <v>#NUM!</v>
      </c>
    </row>
    <row r="932" spans="1:8" ht="18" x14ac:dyDescent="0.2">
      <c r="A932" s="1">
        <v>44845</v>
      </c>
      <c r="B932" s="2">
        <v>61.85</v>
      </c>
      <c r="C932" s="2">
        <v>63.1</v>
      </c>
      <c r="D932" s="2">
        <v>61.65</v>
      </c>
      <c r="E932" s="2">
        <v>62.41</v>
      </c>
      <c r="F932" s="2">
        <v>59.77</v>
      </c>
      <c r="G932" s="3">
        <v>7376900</v>
      </c>
      <c r="H932" s="76">
        <f t="shared" si="14"/>
        <v>2.680517604327708E-3</v>
      </c>
    </row>
    <row r="933" spans="1:8" ht="18" x14ac:dyDescent="0.2">
      <c r="A933" s="1">
        <v>44844</v>
      </c>
      <c r="B933" s="2">
        <v>63.61</v>
      </c>
      <c r="C933" s="2">
        <v>63.9</v>
      </c>
      <c r="D933" s="2">
        <v>62.02</v>
      </c>
      <c r="E933" s="2">
        <v>62.57</v>
      </c>
      <c r="F933" s="2">
        <v>59.61</v>
      </c>
      <c r="G933" s="3">
        <v>6407200</v>
      </c>
      <c r="H933" s="76">
        <f t="shared" si="14"/>
        <v>-1.1508758501304501E-2</v>
      </c>
    </row>
    <row r="934" spans="1:8" ht="18" x14ac:dyDescent="0.2">
      <c r="A934" s="1">
        <v>44841</v>
      </c>
      <c r="B934" s="2">
        <v>64.489999999999995</v>
      </c>
      <c r="C934" s="2">
        <v>64.62</v>
      </c>
      <c r="D934" s="2">
        <v>62.74</v>
      </c>
      <c r="E934" s="2">
        <v>63.29</v>
      </c>
      <c r="F934" s="2">
        <v>60.3</v>
      </c>
      <c r="G934" s="3">
        <v>7137900</v>
      </c>
      <c r="H934" s="76">
        <f t="shared" si="14"/>
        <v>-3.1344387736351273E-2</v>
      </c>
    </row>
    <row r="935" spans="1:8" ht="18" x14ac:dyDescent="0.2">
      <c r="A935" s="1">
        <v>44840</v>
      </c>
      <c r="B935" s="2">
        <v>66.33</v>
      </c>
      <c r="C935" s="2">
        <v>66.81</v>
      </c>
      <c r="D935" s="2">
        <v>65.22</v>
      </c>
      <c r="E935" s="2">
        <v>65.3</v>
      </c>
      <c r="F935" s="2">
        <v>62.22</v>
      </c>
      <c r="G935" s="3">
        <v>6992000</v>
      </c>
      <c r="H935" s="76">
        <f t="shared" si="14"/>
        <v>-2.0205921712867662E-2</v>
      </c>
    </row>
    <row r="936" spans="1:8" ht="18" x14ac:dyDescent="0.2">
      <c r="A936" s="1">
        <v>44839</v>
      </c>
      <c r="B936" s="2">
        <v>65.34</v>
      </c>
      <c r="C936" s="2">
        <v>67.19</v>
      </c>
      <c r="D936" s="2">
        <v>64.98</v>
      </c>
      <c r="E936" s="2">
        <v>66.64</v>
      </c>
      <c r="F936" s="2">
        <v>63.49</v>
      </c>
      <c r="G936" s="3">
        <v>9201600</v>
      </c>
      <c r="H936" s="76">
        <f t="shared" si="14"/>
        <v>1.42768922457484E-2</v>
      </c>
    </row>
    <row r="937" spans="1:8" ht="18" x14ac:dyDescent="0.2">
      <c r="A937" s="1">
        <v>44838</v>
      </c>
      <c r="B937" s="2">
        <v>63.8</v>
      </c>
      <c r="C937" s="2">
        <v>65.83</v>
      </c>
      <c r="D937" s="2">
        <v>63.8</v>
      </c>
      <c r="E937" s="2">
        <v>65.69</v>
      </c>
      <c r="F937" s="2">
        <v>62.59</v>
      </c>
      <c r="G937" s="3">
        <v>9892600</v>
      </c>
      <c r="H937" s="76">
        <f t="shared" si="14"/>
        <v>4.0595679395448211E-2</v>
      </c>
    </row>
    <row r="938" spans="1:8" ht="18" x14ac:dyDescent="0.2">
      <c r="A938" s="1">
        <v>44837</v>
      </c>
      <c r="B938" s="2">
        <v>60.99</v>
      </c>
      <c r="C938" s="2">
        <v>63.24</v>
      </c>
      <c r="D938" s="2">
        <v>60.81</v>
      </c>
      <c r="E938" s="2">
        <v>63.08</v>
      </c>
      <c r="F938" s="2">
        <v>60.1</v>
      </c>
      <c r="G938" s="3">
        <v>9661400</v>
      </c>
      <c r="H938" s="76">
        <f t="shared" si="14"/>
        <v>3.2296322872583404E-2</v>
      </c>
    </row>
    <row r="939" spans="1:8" ht="18" x14ac:dyDescent="0.2">
      <c r="A939" s="1">
        <v>44834</v>
      </c>
      <c r="B939" s="2">
        <v>61.26</v>
      </c>
      <c r="C939" s="2">
        <v>62.14</v>
      </c>
      <c r="D939" s="2">
        <v>61.06</v>
      </c>
      <c r="E939" s="2">
        <v>61.07</v>
      </c>
      <c r="F939" s="2">
        <v>58.19</v>
      </c>
      <c r="G939" s="3">
        <v>9794400</v>
      </c>
      <c r="H939" s="76">
        <f t="shared" si="14"/>
        <v>-5.3132355692322771E-3</v>
      </c>
    </row>
    <row r="940" spans="1:8" ht="18" x14ac:dyDescent="0.2">
      <c r="A940" s="1">
        <v>44833</v>
      </c>
      <c r="B940" s="2">
        <v>62.29</v>
      </c>
      <c r="C940" s="2">
        <v>62.6</v>
      </c>
      <c r="D940" s="2">
        <v>60.78</v>
      </c>
      <c r="E940" s="2">
        <v>61.4</v>
      </c>
      <c r="F940" s="2">
        <v>58.5</v>
      </c>
      <c r="G940" s="3">
        <v>8882100</v>
      </c>
      <c r="H940" s="76">
        <f t="shared" si="14"/>
        <v>-2.6816684108025873E-2</v>
      </c>
    </row>
    <row r="941" spans="1:8" ht="18" x14ac:dyDescent="0.2">
      <c r="A941" s="1">
        <v>44832</v>
      </c>
      <c r="B941" s="2">
        <v>62.62</v>
      </c>
      <c r="C941" s="2">
        <v>63.35</v>
      </c>
      <c r="D941" s="2">
        <v>62.25</v>
      </c>
      <c r="E941" s="2">
        <v>63.07</v>
      </c>
      <c r="F941" s="2">
        <v>60.09</v>
      </c>
      <c r="G941" s="3">
        <v>8549900</v>
      </c>
      <c r="H941" s="76">
        <f t="shared" si="14"/>
        <v>1.0371454627334275E-2</v>
      </c>
    </row>
    <row r="942" spans="1:8" ht="18" x14ac:dyDescent="0.2">
      <c r="A942" s="1">
        <v>44831</v>
      </c>
      <c r="B942" s="2">
        <v>64.16</v>
      </c>
      <c r="C942" s="2">
        <v>64.400000000000006</v>
      </c>
      <c r="D942" s="2">
        <v>62.04</v>
      </c>
      <c r="E942" s="2">
        <v>62.42</v>
      </c>
      <c r="F942" s="2">
        <v>59.47</v>
      </c>
      <c r="G942" s="3">
        <v>9284800</v>
      </c>
      <c r="H942" s="76">
        <f t="shared" si="14"/>
        <v>-1.6344593342299436E-2</v>
      </c>
    </row>
    <row r="943" spans="1:8" ht="18" x14ac:dyDescent="0.2">
      <c r="A943" s="1">
        <v>44830</v>
      </c>
      <c r="B943" s="2">
        <v>64.33</v>
      </c>
      <c r="C943" s="2">
        <v>64.92</v>
      </c>
      <c r="D943" s="2">
        <v>63.39</v>
      </c>
      <c r="E943" s="2">
        <v>63.45</v>
      </c>
      <c r="F943" s="2">
        <v>60.45</v>
      </c>
      <c r="G943" s="3">
        <v>6897800</v>
      </c>
      <c r="H943" s="76">
        <f t="shared" si="14"/>
        <v>-1.7220597751670407E-2</v>
      </c>
    </row>
    <row r="944" spans="1:8" ht="18" x14ac:dyDescent="0.2">
      <c r="A944" s="1">
        <v>44827</v>
      </c>
      <c r="B944" s="2">
        <v>65.349999999999994</v>
      </c>
      <c r="C944" s="2">
        <v>65.44</v>
      </c>
      <c r="D944" s="2">
        <v>63.87</v>
      </c>
      <c r="E944" s="2">
        <v>64.55</v>
      </c>
      <c r="F944" s="2">
        <v>61.5</v>
      </c>
      <c r="G944" s="3">
        <v>9282500</v>
      </c>
      <c r="H944" s="76">
        <f t="shared" si="14"/>
        <v>-2.2667958769466045E-2</v>
      </c>
    </row>
    <row r="945" spans="1:8" ht="18" x14ac:dyDescent="0.2">
      <c r="A945" s="1">
        <v>44826</v>
      </c>
      <c r="B945" s="2">
        <v>66.849999999999994</v>
      </c>
      <c r="C945" s="2">
        <v>66.94</v>
      </c>
      <c r="D945" s="2">
        <v>65.84</v>
      </c>
      <c r="E945" s="2">
        <v>66.03</v>
      </c>
      <c r="F945" s="2">
        <v>62.91</v>
      </c>
      <c r="G945" s="3">
        <v>7190700</v>
      </c>
      <c r="H945" s="76">
        <f t="shared" si="14"/>
        <v>-1.0908336764138271E-2</v>
      </c>
    </row>
    <row r="946" spans="1:8" ht="18" x14ac:dyDescent="0.2">
      <c r="A946" s="1">
        <v>44825</v>
      </c>
      <c r="B946" s="2">
        <v>68.709999999999994</v>
      </c>
      <c r="C946" s="2">
        <v>68.88</v>
      </c>
      <c r="D946" s="2">
        <v>66.739999999999995</v>
      </c>
      <c r="E946" s="2">
        <v>66.75</v>
      </c>
      <c r="F946" s="2">
        <v>63.6</v>
      </c>
      <c r="G946" s="3">
        <v>6768200</v>
      </c>
      <c r="H946" s="76">
        <f t="shared" si="14"/>
        <v>-2.0080058287000584E-2</v>
      </c>
    </row>
    <row r="947" spans="1:8" ht="18" x14ac:dyDescent="0.2">
      <c r="A947" s="1">
        <v>44824</v>
      </c>
      <c r="B947" s="2">
        <v>68.27</v>
      </c>
      <c r="C947" s="2">
        <v>68.459999999999994</v>
      </c>
      <c r="D947" s="2">
        <v>67.45</v>
      </c>
      <c r="E947" s="2">
        <v>68.11</v>
      </c>
      <c r="F947" s="2">
        <v>64.89</v>
      </c>
      <c r="G947" s="3">
        <v>8624300</v>
      </c>
      <c r="H947" s="76">
        <f t="shared" si="14"/>
        <v>-1.4078273834950639E-2</v>
      </c>
    </row>
    <row r="948" spans="1:8" ht="18" x14ac:dyDescent="0.2">
      <c r="A948" s="1">
        <v>44823</v>
      </c>
      <c r="B948" s="2">
        <v>68.2</v>
      </c>
      <c r="C948" s="2">
        <v>69.13</v>
      </c>
      <c r="D948" s="2">
        <v>67.91</v>
      </c>
      <c r="E948" s="2">
        <v>69.069999999999993</v>
      </c>
      <c r="F948" s="2">
        <v>65.81</v>
      </c>
      <c r="G948" s="3">
        <v>8364000</v>
      </c>
      <c r="H948" s="76">
        <f t="shared" si="14"/>
        <v>3.501031051525578E-3</v>
      </c>
    </row>
    <row r="949" spans="1:8" ht="18" x14ac:dyDescent="0.2">
      <c r="A949" s="1">
        <v>44820</v>
      </c>
      <c r="B949" s="2">
        <v>69.58</v>
      </c>
      <c r="C949" s="2">
        <v>69.8</v>
      </c>
      <c r="D949" s="2">
        <v>68.25</v>
      </c>
      <c r="E949" s="2">
        <v>68.83</v>
      </c>
      <c r="F949" s="2">
        <v>65.58</v>
      </c>
      <c r="G949" s="3">
        <v>23412000</v>
      </c>
      <c r="H949" s="76">
        <f t="shared" si="14"/>
        <v>-2.0227104702121072E-2</v>
      </c>
    </row>
    <row r="950" spans="1:8" ht="18" x14ac:dyDescent="0.2">
      <c r="A950" s="1">
        <v>44819</v>
      </c>
      <c r="B950" s="2">
        <v>71.5</v>
      </c>
      <c r="C950" s="2">
        <v>72.09</v>
      </c>
      <c r="D950" s="2">
        <v>69.75</v>
      </c>
      <c r="E950" s="2">
        <v>70.239999999999995</v>
      </c>
      <c r="F950" s="2">
        <v>66.92</v>
      </c>
      <c r="G950" s="3">
        <v>12478100</v>
      </c>
      <c r="H950" s="76">
        <f t="shared" si="14"/>
        <v>-2.6396872924361284E-2</v>
      </c>
    </row>
    <row r="951" spans="1:8" ht="18" x14ac:dyDescent="0.2">
      <c r="A951" s="1">
        <v>44818</v>
      </c>
      <c r="B951" s="2">
        <v>75.790000000000006</v>
      </c>
      <c r="C951" s="2">
        <v>75.87</v>
      </c>
      <c r="D951" s="2">
        <v>71.77</v>
      </c>
      <c r="E951" s="2">
        <v>72.12</v>
      </c>
      <c r="F951" s="2">
        <v>68.709999999999994</v>
      </c>
      <c r="G951" s="3">
        <v>21601400</v>
      </c>
      <c r="H951" s="76">
        <f t="shared" si="14"/>
        <v>-5.3001919723706971E-2</v>
      </c>
    </row>
    <row r="952" spans="1:8" ht="18" x14ac:dyDescent="0.2">
      <c r="A952" s="1">
        <v>44817</v>
      </c>
      <c r="B952" s="2">
        <v>76.06</v>
      </c>
      <c r="C952" s="2">
        <v>79.41</v>
      </c>
      <c r="D952" s="2">
        <v>75.78</v>
      </c>
      <c r="E952" s="2">
        <v>76.040000000000006</v>
      </c>
      <c r="F952" s="2">
        <v>72.45</v>
      </c>
      <c r="G952" s="3">
        <v>29476500</v>
      </c>
      <c r="H952" s="76">
        <f t="shared" si="14"/>
        <v>-1.357207754554359E-2</v>
      </c>
    </row>
    <row r="953" spans="1:8" ht="18" x14ac:dyDescent="0.2">
      <c r="A953" s="1">
        <v>44816</v>
      </c>
      <c r="B953" s="2">
        <v>76.63</v>
      </c>
      <c r="C953" s="2">
        <v>77.38</v>
      </c>
      <c r="D953" s="2">
        <v>76.27</v>
      </c>
      <c r="E953" s="2">
        <v>77.08</v>
      </c>
      <c r="F953" s="2">
        <v>73.44</v>
      </c>
      <c r="G953" s="3">
        <v>15628900</v>
      </c>
      <c r="H953" s="76">
        <f t="shared" si="14"/>
        <v>1.5368030228313937E-2</v>
      </c>
    </row>
    <row r="954" spans="1:8" ht="18" x14ac:dyDescent="0.2">
      <c r="A954" s="1">
        <v>44813</v>
      </c>
      <c r="B954" s="2">
        <v>74.650000000000006</v>
      </c>
      <c r="C954" s="2">
        <v>76.010000000000005</v>
      </c>
      <c r="D954" s="2">
        <v>74.44</v>
      </c>
      <c r="E954" s="2">
        <v>75.91</v>
      </c>
      <c r="F954" s="2">
        <v>72.319999999999993</v>
      </c>
      <c r="G954" s="3">
        <v>7762400</v>
      </c>
      <c r="H954" s="76">
        <f t="shared" si="14"/>
        <v>1.6732124878271859E-2</v>
      </c>
    </row>
    <row r="955" spans="1:8" ht="18" x14ac:dyDescent="0.2">
      <c r="A955" s="1">
        <v>44812</v>
      </c>
      <c r="B955" s="2">
        <v>74.03</v>
      </c>
      <c r="C955" s="2">
        <v>74.8</v>
      </c>
      <c r="D955" s="2">
        <v>73.61</v>
      </c>
      <c r="E955" s="2">
        <v>74.650000000000006</v>
      </c>
      <c r="F955" s="2">
        <v>71.12</v>
      </c>
      <c r="G955" s="3">
        <v>6897100</v>
      </c>
      <c r="H955" s="76">
        <f t="shared" si="14"/>
        <v>2.1113386687577618E-3</v>
      </c>
    </row>
    <row r="956" spans="1:8" ht="18" x14ac:dyDescent="0.2">
      <c r="A956" s="1">
        <v>44811</v>
      </c>
      <c r="B956" s="2">
        <v>73.680000000000007</v>
      </c>
      <c r="C956" s="2">
        <v>74.67</v>
      </c>
      <c r="D956" s="2">
        <v>73.42</v>
      </c>
      <c r="E956" s="2">
        <v>74.489999999999995</v>
      </c>
      <c r="F956" s="2">
        <v>70.97</v>
      </c>
      <c r="G956" s="3">
        <v>5792600</v>
      </c>
      <c r="H956" s="76">
        <f t="shared" si="14"/>
        <v>8.9166254910550101E-3</v>
      </c>
    </row>
    <row r="957" spans="1:8" ht="18" x14ac:dyDescent="0.2">
      <c r="A957" s="1">
        <v>44810</v>
      </c>
      <c r="B957" s="2">
        <v>74.7</v>
      </c>
      <c r="C957" s="2">
        <v>75.19</v>
      </c>
      <c r="D957" s="2">
        <v>73.55</v>
      </c>
      <c r="E957" s="2">
        <v>73.83</v>
      </c>
      <c r="F957" s="2">
        <v>70.34</v>
      </c>
      <c r="G957" s="3">
        <v>7090100</v>
      </c>
      <c r="H957" s="76">
        <f t="shared" si="14"/>
        <v>-1.1449697490024995E-2</v>
      </c>
    </row>
    <row r="958" spans="1:8" ht="18" x14ac:dyDescent="0.2">
      <c r="A958" s="1">
        <v>44806</v>
      </c>
      <c r="B958" s="2">
        <v>75.739999999999995</v>
      </c>
      <c r="C958" s="2">
        <v>76.77</v>
      </c>
      <c r="D958" s="2">
        <v>74.48</v>
      </c>
      <c r="E958" s="2">
        <v>74.680000000000007</v>
      </c>
      <c r="F958" s="2">
        <v>71.150000000000006</v>
      </c>
      <c r="G958" s="3">
        <v>11027700</v>
      </c>
      <c r="H958" s="76">
        <f t="shared" si="14"/>
        <v>-8.2581475682749414E-3</v>
      </c>
    </row>
    <row r="959" spans="1:8" ht="18" x14ac:dyDescent="0.2">
      <c r="A959" s="1">
        <v>44805</v>
      </c>
      <c r="B959" s="2">
        <v>74.12</v>
      </c>
      <c r="C959" s="2">
        <v>75.37</v>
      </c>
      <c r="D959" s="2">
        <v>73.53</v>
      </c>
      <c r="E959" s="2">
        <v>75.3</v>
      </c>
      <c r="F959" s="2">
        <v>71.739999999999995</v>
      </c>
      <c r="G959" s="3">
        <v>8139800</v>
      </c>
      <c r="H959" s="76">
        <f t="shared" si="14"/>
        <v>1.5310362973599995E-2</v>
      </c>
    </row>
    <row r="960" spans="1:8" ht="18" x14ac:dyDescent="0.2">
      <c r="A960" s="1">
        <v>44804</v>
      </c>
      <c r="B960" s="2">
        <v>74.459999999999994</v>
      </c>
      <c r="C960" s="2">
        <v>75.150000000000006</v>
      </c>
      <c r="D960" s="2">
        <v>74.040000000000006</v>
      </c>
      <c r="E960" s="2">
        <v>74.150000000000006</v>
      </c>
      <c r="F960" s="2">
        <v>70.650000000000006</v>
      </c>
      <c r="G960" s="3">
        <v>8612900</v>
      </c>
      <c r="H960" s="76">
        <f t="shared" si="14"/>
        <v>1.4155283483194495E-4</v>
      </c>
    </row>
    <row r="961" spans="1:8" ht="18" x14ac:dyDescent="0.2">
      <c r="A961" s="1">
        <v>44803</v>
      </c>
      <c r="B961" s="2">
        <v>74.42</v>
      </c>
      <c r="C961" s="2">
        <v>74.67</v>
      </c>
      <c r="D961" s="2">
        <v>73.459999999999994</v>
      </c>
      <c r="E961" s="2">
        <v>74.14</v>
      </c>
      <c r="F961" s="2">
        <v>70.64</v>
      </c>
      <c r="G961" s="3">
        <v>5099100</v>
      </c>
      <c r="H961" s="76">
        <f t="shared" si="14"/>
        <v>-7.0756388715809344E-4</v>
      </c>
    </row>
    <row r="962" spans="1:8" ht="18" x14ac:dyDescent="0.2">
      <c r="A962" s="1">
        <v>44802</v>
      </c>
      <c r="B962" s="2">
        <v>74.11</v>
      </c>
      <c r="C962" s="2">
        <v>74.86</v>
      </c>
      <c r="D962" s="2">
        <v>74.069999999999993</v>
      </c>
      <c r="E962" s="2">
        <v>74.19</v>
      </c>
      <c r="F962" s="2">
        <v>70.69</v>
      </c>
      <c r="G962" s="3">
        <v>4295500</v>
      </c>
      <c r="H962" s="76">
        <f t="shared" si="14"/>
        <v>-6.0644710227865254E-3</v>
      </c>
    </row>
    <row r="963" spans="1:8" ht="18" x14ac:dyDescent="0.2">
      <c r="A963" s="1">
        <v>44799</v>
      </c>
      <c r="B963" s="2">
        <v>76.98</v>
      </c>
      <c r="C963" s="2">
        <v>77.260000000000005</v>
      </c>
      <c r="D963" s="2">
        <v>74.569999999999993</v>
      </c>
      <c r="E963" s="2">
        <v>74.650000000000006</v>
      </c>
      <c r="F963" s="2">
        <v>71.12</v>
      </c>
      <c r="G963" s="3">
        <v>4904100</v>
      </c>
      <c r="H963" s="76">
        <f t="shared" ref="H963:H1026" si="15">LN(F963/F964)</f>
        <v>-2.9646166145019213E-2</v>
      </c>
    </row>
    <row r="964" spans="1:8" ht="18" x14ac:dyDescent="0.2">
      <c r="A964" s="1">
        <v>44798</v>
      </c>
      <c r="B964" s="2">
        <v>76.34</v>
      </c>
      <c r="C964" s="2">
        <v>76.91</v>
      </c>
      <c r="D964" s="2">
        <v>75.98</v>
      </c>
      <c r="E964" s="2">
        <v>76.89</v>
      </c>
      <c r="F964" s="2">
        <v>73.260000000000005</v>
      </c>
      <c r="G964" s="3">
        <v>3523400</v>
      </c>
      <c r="H964" s="76">
        <f t="shared" si="15"/>
        <v>9.4631440606228433E-3</v>
      </c>
    </row>
    <row r="965" spans="1:8" ht="18" x14ac:dyDescent="0.2">
      <c r="A965" s="1">
        <v>44797</v>
      </c>
      <c r="B965" s="2">
        <v>76.47</v>
      </c>
      <c r="C965" s="2">
        <v>76.56</v>
      </c>
      <c r="D965" s="2">
        <v>76.05</v>
      </c>
      <c r="E965" s="2">
        <v>76.17</v>
      </c>
      <c r="F965" s="2">
        <v>72.569999999999993</v>
      </c>
      <c r="G965" s="3">
        <v>3876400</v>
      </c>
      <c r="H965" s="76">
        <f t="shared" si="15"/>
        <v>-3.1643419125948077E-3</v>
      </c>
    </row>
    <row r="966" spans="1:8" ht="18" x14ac:dyDescent="0.2">
      <c r="A966" s="1">
        <v>44796</v>
      </c>
      <c r="B966" s="2">
        <v>76.25</v>
      </c>
      <c r="C966" s="2">
        <v>77.010000000000005</v>
      </c>
      <c r="D966" s="2">
        <v>76.25</v>
      </c>
      <c r="E966" s="2">
        <v>76.41</v>
      </c>
      <c r="F966" s="2">
        <v>72.8</v>
      </c>
      <c r="G966" s="3">
        <v>4432300</v>
      </c>
      <c r="H966" s="76">
        <f t="shared" si="15"/>
        <v>-6.8657743857351546E-4</v>
      </c>
    </row>
    <row r="967" spans="1:8" ht="18" x14ac:dyDescent="0.2">
      <c r="A967" s="1">
        <v>44795</v>
      </c>
      <c r="B967" s="2">
        <v>77.930000000000007</v>
      </c>
      <c r="C967" s="2">
        <v>77.930000000000007</v>
      </c>
      <c r="D967" s="2">
        <v>76.17</v>
      </c>
      <c r="E967" s="2">
        <v>76.459999999999994</v>
      </c>
      <c r="F967" s="2">
        <v>72.849999999999994</v>
      </c>
      <c r="G967" s="3">
        <v>5757700</v>
      </c>
      <c r="H967" s="76">
        <f t="shared" si="15"/>
        <v>-2.8285260724327486E-2</v>
      </c>
    </row>
    <row r="968" spans="1:8" ht="18" x14ac:dyDescent="0.2">
      <c r="A968" s="1">
        <v>44792</v>
      </c>
      <c r="B968" s="2">
        <v>79.03</v>
      </c>
      <c r="C968" s="2">
        <v>79.13</v>
      </c>
      <c r="D968" s="2">
        <v>78.44</v>
      </c>
      <c r="E968" s="2">
        <v>78.66</v>
      </c>
      <c r="F968" s="2">
        <v>74.94</v>
      </c>
      <c r="G968" s="3">
        <v>4679000</v>
      </c>
      <c r="H968" s="76">
        <f t="shared" si="15"/>
        <v>-8.3715856670871364E-3</v>
      </c>
    </row>
    <row r="969" spans="1:8" ht="18" x14ac:dyDescent="0.2">
      <c r="A969" s="1">
        <v>44791</v>
      </c>
      <c r="B969" s="2">
        <v>79.28</v>
      </c>
      <c r="C969" s="2">
        <v>79.88</v>
      </c>
      <c r="D969" s="2">
        <v>79.010000000000005</v>
      </c>
      <c r="E969" s="2">
        <v>79.319999999999993</v>
      </c>
      <c r="F969" s="2">
        <v>75.569999999999993</v>
      </c>
      <c r="G969" s="3">
        <v>4120500</v>
      </c>
      <c r="H969" s="76">
        <f t="shared" si="15"/>
        <v>7.9428121729417536E-4</v>
      </c>
    </row>
    <row r="970" spans="1:8" ht="18" x14ac:dyDescent="0.2">
      <c r="A970" s="1">
        <v>44790</v>
      </c>
      <c r="B970" s="2">
        <v>79</v>
      </c>
      <c r="C970" s="2">
        <v>79.77</v>
      </c>
      <c r="D970" s="2">
        <v>78.95</v>
      </c>
      <c r="E970" s="2">
        <v>79.25</v>
      </c>
      <c r="F970" s="2">
        <v>75.510000000000005</v>
      </c>
      <c r="G970" s="3">
        <v>5185100</v>
      </c>
      <c r="H970" s="76">
        <f t="shared" si="15"/>
        <v>-3.3053510624885983E-3</v>
      </c>
    </row>
    <row r="971" spans="1:8" ht="18" x14ac:dyDescent="0.2">
      <c r="A971" s="1">
        <v>44789</v>
      </c>
      <c r="B971" s="2">
        <v>78.900000000000006</v>
      </c>
      <c r="C971" s="2">
        <v>79.66</v>
      </c>
      <c r="D971" s="2">
        <v>78.849999999999994</v>
      </c>
      <c r="E971" s="2">
        <v>79.52</v>
      </c>
      <c r="F971" s="2">
        <v>75.760000000000005</v>
      </c>
      <c r="G971" s="3">
        <v>6185100</v>
      </c>
      <c r="H971" s="76">
        <f t="shared" si="15"/>
        <v>5.1611310224443296E-3</v>
      </c>
    </row>
    <row r="972" spans="1:8" ht="18" x14ac:dyDescent="0.2">
      <c r="A972" s="1">
        <v>44788</v>
      </c>
      <c r="B972" s="2">
        <v>78.84</v>
      </c>
      <c r="C972" s="2">
        <v>79.42</v>
      </c>
      <c r="D972" s="2">
        <v>78.5</v>
      </c>
      <c r="E972" s="2">
        <v>79.11</v>
      </c>
      <c r="F972" s="2">
        <v>75.37</v>
      </c>
      <c r="G972" s="3">
        <v>3733500</v>
      </c>
      <c r="H972" s="76">
        <f t="shared" si="15"/>
        <v>-5.3057435917703102E-4</v>
      </c>
    </row>
    <row r="973" spans="1:8" ht="18" x14ac:dyDescent="0.2">
      <c r="A973" s="1">
        <v>44785</v>
      </c>
      <c r="B973" s="2">
        <v>78</v>
      </c>
      <c r="C973" s="2">
        <v>79.42</v>
      </c>
      <c r="D973" s="2">
        <v>77.66</v>
      </c>
      <c r="E973" s="2">
        <v>79.150000000000006</v>
      </c>
      <c r="F973" s="2">
        <v>75.41</v>
      </c>
      <c r="G973" s="3">
        <v>6692300</v>
      </c>
      <c r="H973" s="76">
        <f t="shared" si="15"/>
        <v>2.5382414167124112E-2</v>
      </c>
    </row>
    <row r="974" spans="1:8" ht="18" x14ac:dyDescent="0.2">
      <c r="A974" s="1">
        <v>44784</v>
      </c>
      <c r="B974" s="2">
        <v>77.95</v>
      </c>
      <c r="C974" s="2">
        <v>78</v>
      </c>
      <c r="D974" s="2">
        <v>77.08</v>
      </c>
      <c r="E974" s="2">
        <v>77.16</v>
      </c>
      <c r="F974" s="2">
        <v>73.52</v>
      </c>
      <c r="G974" s="3">
        <v>5554600</v>
      </c>
      <c r="H974" s="76">
        <f t="shared" si="15"/>
        <v>-4.8846772836075728E-3</v>
      </c>
    </row>
    <row r="975" spans="1:8" ht="18" x14ac:dyDescent="0.2">
      <c r="A975" s="1">
        <v>44783</v>
      </c>
      <c r="B975" s="2">
        <v>77.59</v>
      </c>
      <c r="C975" s="2">
        <v>77.98</v>
      </c>
      <c r="D975" s="2">
        <v>77.2</v>
      </c>
      <c r="E975" s="2">
        <v>77.540000000000006</v>
      </c>
      <c r="F975" s="2">
        <v>73.88</v>
      </c>
      <c r="G975" s="3">
        <v>5258500</v>
      </c>
      <c r="H975" s="76">
        <f t="shared" si="15"/>
        <v>1.0066742609803966E-2</v>
      </c>
    </row>
    <row r="976" spans="1:8" ht="18" x14ac:dyDescent="0.2">
      <c r="A976" s="1">
        <v>44782</v>
      </c>
      <c r="B976" s="2">
        <v>76.209999999999994</v>
      </c>
      <c r="C976" s="2">
        <v>76.91</v>
      </c>
      <c r="D976" s="2">
        <v>75.84</v>
      </c>
      <c r="E976" s="2">
        <v>76.77</v>
      </c>
      <c r="F976" s="2">
        <v>73.14</v>
      </c>
      <c r="G976" s="3">
        <v>4243700</v>
      </c>
      <c r="H976" s="76">
        <f t="shared" si="15"/>
        <v>3.8356211408174107E-3</v>
      </c>
    </row>
    <row r="977" spans="1:8" ht="18" x14ac:dyDescent="0.2">
      <c r="A977" s="1">
        <v>44781</v>
      </c>
      <c r="B977" s="2">
        <v>76.92</v>
      </c>
      <c r="C977" s="2">
        <v>77.430000000000007</v>
      </c>
      <c r="D977" s="2">
        <v>76.27</v>
      </c>
      <c r="E977" s="2">
        <v>76.47</v>
      </c>
      <c r="F977" s="2">
        <v>72.86</v>
      </c>
      <c r="G977" s="3">
        <v>4733500</v>
      </c>
      <c r="H977" s="76">
        <f t="shared" si="15"/>
        <v>-1.1463007614873219E-2</v>
      </c>
    </row>
    <row r="978" spans="1:8" ht="18" x14ac:dyDescent="0.2">
      <c r="A978" s="1">
        <v>44778</v>
      </c>
      <c r="B978" s="2">
        <v>76.27</v>
      </c>
      <c r="C978" s="2">
        <v>77.400000000000006</v>
      </c>
      <c r="D978" s="2">
        <v>76</v>
      </c>
      <c r="E978" s="2">
        <v>77.349999999999994</v>
      </c>
      <c r="F978" s="2">
        <v>73.7</v>
      </c>
      <c r="G978" s="3">
        <v>4858100</v>
      </c>
      <c r="H978" s="76">
        <f t="shared" si="15"/>
        <v>-5.4259361070744551E-4</v>
      </c>
    </row>
    <row r="979" spans="1:8" ht="18" x14ac:dyDescent="0.2">
      <c r="A979" s="1">
        <v>44777</v>
      </c>
      <c r="B979" s="2">
        <v>77.45</v>
      </c>
      <c r="C979" s="2">
        <v>77.849999999999994</v>
      </c>
      <c r="D979" s="2">
        <v>77.11</v>
      </c>
      <c r="E979" s="2">
        <v>77.400000000000006</v>
      </c>
      <c r="F979" s="2">
        <v>73.739999999999995</v>
      </c>
      <c r="G979" s="3">
        <v>3656200</v>
      </c>
      <c r="H979" s="76">
        <f t="shared" si="15"/>
        <v>2.7126000437589662E-4</v>
      </c>
    </row>
    <row r="980" spans="1:8" ht="18" x14ac:dyDescent="0.2">
      <c r="A980" s="1">
        <v>44776</v>
      </c>
      <c r="B980" s="2">
        <v>76.72</v>
      </c>
      <c r="C980" s="2">
        <v>77.760000000000005</v>
      </c>
      <c r="D980" s="2">
        <v>76.3</v>
      </c>
      <c r="E980" s="2">
        <v>77.37</v>
      </c>
      <c r="F980" s="2">
        <v>73.72</v>
      </c>
      <c r="G980" s="3">
        <v>6127800</v>
      </c>
      <c r="H980" s="76">
        <f t="shared" si="15"/>
        <v>1.3382693242779587E-2</v>
      </c>
    </row>
    <row r="981" spans="1:8" ht="18" x14ac:dyDescent="0.2">
      <c r="A981" s="1">
        <v>44775</v>
      </c>
      <c r="B981" s="2">
        <v>76.989999999999995</v>
      </c>
      <c r="C981" s="2">
        <v>77.260000000000005</v>
      </c>
      <c r="D981" s="2">
        <v>76.06</v>
      </c>
      <c r="E981" s="2">
        <v>76.349999999999994</v>
      </c>
      <c r="F981" s="2">
        <v>72.739999999999995</v>
      </c>
      <c r="G981" s="3">
        <v>6403400</v>
      </c>
      <c r="H981" s="76">
        <f t="shared" si="15"/>
        <v>-1.4196252609686721E-2</v>
      </c>
    </row>
    <row r="982" spans="1:8" ht="18" x14ac:dyDescent="0.2">
      <c r="A982" s="1">
        <v>44774</v>
      </c>
      <c r="B982" s="2">
        <v>77.180000000000007</v>
      </c>
      <c r="C982" s="2">
        <v>77.81</v>
      </c>
      <c r="D982" s="2">
        <v>76.7</v>
      </c>
      <c r="E982" s="2">
        <v>77.44</v>
      </c>
      <c r="F982" s="2">
        <v>73.78</v>
      </c>
      <c r="G982" s="3">
        <v>5227500</v>
      </c>
      <c r="H982" s="76">
        <f t="shared" si="15"/>
        <v>-5.1372290890700891E-3</v>
      </c>
    </row>
    <row r="983" spans="1:8" ht="18" x14ac:dyDescent="0.2">
      <c r="A983" s="1">
        <v>44771</v>
      </c>
      <c r="B983" s="2">
        <v>77.010000000000005</v>
      </c>
      <c r="C983" s="2">
        <v>78.16</v>
      </c>
      <c r="D983" s="2">
        <v>77</v>
      </c>
      <c r="E983" s="2">
        <v>77.84</v>
      </c>
      <c r="F983" s="2">
        <v>74.16</v>
      </c>
      <c r="G983" s="3">
        <v>5926600</v>
      </c>
      <c r="H983" s="76">
        <f t="shared" si="15"/>
        <v>1.0300985637129638E-2</v>
      </c>
    </row>
    <row r="984" spans="1:8" ht="18" x14ac:dyDescent="0.2">
      <c r="A984" s="1">
        <v>44770</v>
      </c>
      <c r="B984" s="2">
        <v>75.64</v>
      </c>
      <c r="C984" s="2">
        <v>77.28</v>
      </c>
      <c r="D984" s="2">
        <v>75.31</v>
      </c>
      <c r="E984" s="2">
        <v>77.040000000000006</v>
      </c>
      <c r="F984" s="2">
        <v>73.400000000000006</v>
      </c>
      <c r="G984" s="3">
        <v>5688100</v>
      </c>
      <c r="H984" s="76">
        <f t="shared" si="15"/>
        <v>1.5238128608264111E-2</v>
      </c>
    </row>
    <row r="985" spans="1:8" ht="18" x14ac:dyDescent="0.2">
      <c r="A985" s="1">
        <v>44769</v>
      </c>
      <c r="B985" s="2">
        <v>74.38</v>
      </c>
      <c r="C985" s="2">
        <v>76.12</v>
      </c>
      <c r="D985" s="2">
        <v>74.319999999999993</v>
      </c>
      <c r="E985" s="2">
        <v>75.87</v>
      </c>
      <c r="F985" s="2">
        <v>72.290000000000006</v>
      </c>
      <c r="G985" s="3">
        <v>6677200</v>
      </c>
      <c r="H985" s="76">
        <f t="shared" si="15"/>
        <v>2.4647655792118053E-2</v>
      </c>
    </row>
    <row r="986" spans="1:8" ht="18" x14ac:dyDescent="0.2">
      <c r="A986" s="1">
        <v>44768</v>
      </c>
      <c r="B986" s="2">
        <v>74.8</v>
      </c>
      <c r="C986" s="2">
        <v>75.3</v>
      </c>
      <c r="D986" s="2">
        <v>73.709999999999994</v>
      </c>
      <c r="E986" s="2">
        <v>74.03</v>
      </c>
      <c r="F986" s="2">
        <v>70.53</v>
      </c>
      <c r="G986" s="3">
        <v>7284400</v>
      </c>
      <c r="H986" s="76">
        <f t="shared" si="15"/>
        <v>-1.1138641774851717E-2</v>
      </c>
    </row>
    <row r="987" spans="1:8" ht="18" x14ac:dyDescent="0.2">
      <c r="A987" s="1">
        <v>44767</v>
      </c>
      <c r="B987" s="2">
        <v>75.099999999999994</v>
      </c>
      <c r="C987" s="2">
        <v>75.430000000000007</v>
      </c>
      <c r="D987" s="2">
        <v>74.34</v>
      </c>
      <c r="E987" s="2">
        <v>74.86</v>
      </c>
      <c r="F987" s="2">
        <v>71.319999999999993</v>
      </c>
      <c r="G987" s="3">
        <v>5721600</v>
      </c>
      <c r="H987" s="76">
        <f t="shared" si="15"/>
        <v>-5.6069527681441909E-4</v>
      </c>
    </row>
    <row r="988" spans="1:8" ht="18" x14ac:dyDescent="0.2">
      <c r="A988" s="1">
        <v>44764</v>
      </c>
      <c r="B988" s="2">
        <v>74.819999999999993</v>
      </c>
      <c r="C988" s="2">
        <v>75.290000000000006</v>
      </c>
      <c r="D988" s="2">
        <v>74.260000000000005</v>
      </c>
      <c r="E988" s="2">
        <v>74.900000000000006</v>
      </c>
      <c r="F988" s="2">
        <v>71.36</v>
      </c>
      <c r="G988" s="3">
        <v>6659800</v>
      </c>
      <c r="H988" s="76">
        <f t="shared" si="15"/>
        <v>4.7759607568120454E-3</v>
      </c>
    </row>
    <row r="989" spans="1:8" ht="18" x14ac:dyDescent="0.2">
      <c r="A989" s="1">
        <v>44763</v>
      </c>
      <c r="B989" s="2">
        <v>72.150000000000006</v>
      </c>
      <c r="C989" s="2">
        <v>74.63</v>
      </c>
      <c r="D989" s="2">
        <v>72.13</v>
      </c>
      <c r="E989" s="2">
        <v>74.540000000000006</v>
      </c>
      <c r="F989" s="2">
        <v>71.02</v>
      </c>
      <c r="G989" s="3">
        <v>7005100</v>
      </c>
      <c r="H989" s="76">
        <f t="shared" si="15"/>
        <v>2.6538866699852184E-2</v>
      </c>
    </row>
    <row r="990" spans="1:8" ht="18" x14ac:dyDescent="0.2">
      <c r="A990" s="1">
        <v>44762</v>
      </c>
      <c r="B990" s="2">
        <v>72.55</v>
      </c>
      <c r="C990" s="2">
        <v>73.099999999999994</v>
      </c>
      <c r="D990" s="2">
        <v>72.16</v>
      </c>
      <c r="E990" s="2">
        <v>72.59</v>
      </c>
      <c r="F990" s="2">
        <v>69.16</v>
      </c>
      <c r="G990" s="3">
        <v>5655700</v>
      </c>
      <c r="H990" s="76">
        <f t="shared" si="15"/>
        <v>4.7829644048168491E-3</v>
      </c>
    </row>
    <row r="991" spans="1:8" ht="18" x14ac:dyDescent="0.2">
      <c r="A991" s="1">
        <v>44761</v>
      </c>
      <c r="B991" s="2">
        <v>70.64</v>
      </c>
      <c r="C991" s="2">
        <v>72.3</v>
      </c>
      <c r="D991" s="2">
        <v>70.260000000000005</v>
      </c>
      <c r="E991" s="2">
        <v>72.239999999999995</v>
      </c>
      <c r="F991" s="2">
        <v>68.83</v>
      </c>
      <c r="G991" s="3">
        <v>7160300</v>
      </c>
      <c r="H991" s="76">
        <f t="shared" si="15"/>
        <v>2.8590217279956216E-2</v>
      </c>
    </row>
    <row r="992" spans="1:8" ht="18" x14ac:dyDescent="0.2">
      <c r="A992" s="1">
        <v>44760</v>
      </c>
      <c r="B992" s="2">
        <v>71.25</v>
      </c>
      <c r="C992" s="2">
        <v>71.709999999999994</v>
      </c>
      <c r="D992" s="2">
        <v>70.150000000000006</v>
      </c>
      <c r="E992" s="2">
        <v>70.209999999999994</v>
      </c>
      <c r="F992" s="2">
        <v>66.89</v>
      </c>
      <c r="G992" s="3">
        <v>4642300</v>
      </c>
      <c r="H992" s="76">
        <f t="shared" si="15"/>
        <v>-7.5955387879447769E-3</v>
      </c>
    </row>
    <row r="993" spans="1:8" ht="18" x14ac:dyDescent="0.2">
      <c r="A993" s="1">
        <v>44757</v>
      </c>
      <c r="B993" s="2">
        <v>70.260000000000005</v>
      </c>
      <c r="C993" s="2">
        <v>70.87</v>
      </c>
      <c r="D993" s="2">
        <v>70</v>
      </c>
      <c r="E993" s="2">
        <v>70.739999999999995</v>
      </c>
      <c r="F993" s="2">
        <v>67.400000000000006</v>
      </c>
      <c r="G993" s="3">
        <v>5134100</v>
      </c>
      <c r="H993" s="76">
        <f t="shared" si="15"/>
        <v>1.8417829894293233E-2</v>
      </c>
    </row>
    <row r="994" spans="1:8" ht="18" x14ac:dyDescent="0.2">
      <c r="A994" s="1">
        <v>44756</v>
      </c>
      <c r="B994" s="2">
        <v>69.16</v>
      </c>
      <c r="C994" s="2">
        <v>69.58</v>
      </c>
      <c r="D994" s="2">
        <v>68.23</v>
      </c>
      <c r="E994" s="2">
        <v>69.45</v>
      </c>
      <c r="F994" s="2">
        <v>66.17</v>
      </c>
      <c r="G994" s="3">
        <v>4915500</v>
      </c>
      <c r="H994" s="76">
        <f t="shared" si="15"/>
        <v>-8.2775700265232122E-3</v>
      </c>
    </row>
    <row r="995" spans="1:8" ht="18" x14ac:dyDescent="0.2">
      <c r="A995" s="1">
        <v>44755</v>
      </c>
      <c r="B995" s="2">
        <v>69.05</v>
      </c>
      <c r="C995" s="2">
        <v>70.53</v>
      </c>
      <c r="D995" s="2">
        <v>68.680000000000007</v>
      </c>
      <c r="E995" s="2">
        <v>70.03</v>
      </c>
      <c r="F995" s="2">
        <v>66.72</v>
      </c>
      <c r="G995" s="3">
        <v>6454800</v>
      </c>
      <c r="H995" s="76">
        <f t="shared" si="15"/>
        <v>-5.3811789045168186E-3</v>
      </c>
    </row>
    <row r="996" spans="1:8" ht="18" x14ac:dyDescent="0.2">
      <c r="A996" s="1">
        <v>44754</v>
      </c>
      <c r="B996" s="2">
        <v>71.599999999999994</v>
      </c>
      <c r="C996" s="2">
        <v>71.94</v>
      </c>
      <c r="D996" s="2">
        <v>70.069999999999993</v>
      </c>
      <c r="E996" s="2">
        <v>70.41</v>
      </c>
      <c r="F996" s="2">
        <v>67.08</v>
      </c>
      <c r="G996" s="3">
        <v>7140800</v>
      </c>
      <c r="H996" s="76" t="e">
        <f t="shared" si="15"/>
        <v>#DIV/0!</v>
      </c>
    </row>
    <row r="997" spans="1:8" ht="18" x14ac:dyDescent="0.2">
      <c r="A997" s="1">
        <v>44753</v>
      </c>
      <c r="B997" s="55" t="s">
        <v>74</v>
      </c>
      <c r="H997" s="76" t="e">
        <f t="shared" si="15"/>
        <v>#NUM!</v>
      </c>
    </row>
    <row r="998" spans="1:8" ht="18" x14ac:dyDescent="0.2">
      <c r="A998" s="1">
        <v>44753</v>
      </c>
      <c r="B998" s="2">
        <v>71</v>
      </c>
      <c r="C998" s="2">
        <v>71.97</v>
      </c>
      <c r="D998" s="2">
        <v>70.900000000000006</v>
      </c>
      <c r="E998" s="2">
        <v>71.569999999999993</v>
      </c>
      <c r="F998" s="2">
        <v>68.19</v>
      </c>
      <c r="G998" s="3">
        <v>4543300</v>
      </c>
      <c r="H998" s="76">
        <f t="shared" si="15"/>
        <v>2.9334115786748181E-4</v>
      </c>
    </row>
    <row r="999" spans="1:8" ht="18" x14ac:dyDescent="0.2">
      <c r="A999" s="1">
        <v>44750</v>
      </c>
      <c r="B999" s="2">
        <v>71.69</v>
      </c>
      <c r="C999" s="2">
        <v>72.239999999999995</v>
      </c>
      <c r="D999" s="2">
        <v>71.33</v>
      </c>
      <c r="E999" s="2">
        <v>71.87</v>
      </c>
      <c r="F999" s="2">
        <v>68.17</v>
      </c>
      <c r="G999" s="3">
        <v>4927300</v>
      </c>
      <c r="H999" s="76">
        <f t="shared" si="15"/>
        <v>5.8694058911710285E-4</v>
      </c>
    </row>
    <row r="1000" spans="1:8" ht="18" x14ac:dyDescent="0.2">
      <c r="A1000" s="1">
        <v>44749</v>
      </c>
      <c r="B1000" s="2">
        <v>71.83</v>
      </c>
      <c r="C1000" s="2">
        <v>71.98</v>
      </c>
      <c r="D1000" s="2">
        <v>71.180000000000007</v>
      </c>
      <c r="E1000" s="2">
        <v>71.83</v>
      </c>
      <c r="F1000" s="2">
        <v>68.13</v>
      </c>
      <c r="G1000" s="3">
        <v>7814500</v>
      </c>
      <c r="H1000" s="76">
        <f t="shared" si="15"/>
        <v>2.3512134270297974E-3</v>
      </c>
    </row>
    <row r="1001" spans="1:8" ht="18" x14ac:dyDescent="0.2">
      <c r="A1001" s="1">
        <v>44748</v>
      </c>
      <c r="B1001" s="2">
        <v>72.319999999999993</v>
      </c>
      <c r="C1001" s="2">
        <v>72.739999999999995</v>
      </c>
      <c r="D1001" s="2">
        <v>71.31</v>
      </c>
      <c r="E1001" s="2">
        <v>71.66</v>
      </c>
      <c r="F1001" s="2">
        <v>67.97</v>
      </c>
      <c r="G1001" s="3">
        <v>6043700</v>
      </c>
      <c r="H1001" s="76">
        <f t="shared" si="15"/>
        <v>-4.5504665676930102E-3</v>
      </c>
    </row>
    <row r="1002" spans="1:8" ht="18" x14ac:dyDescent="0.2">
      <c r="A1002" s="1">
        <v>44747</v>
      </c>
      <c r="B1002" s="2">
        <v>70.38</v>
      </c>
      <c r="C1002" s="2">
        <v>72</v>
      </c>
      <c r="D1002" s="2">
        <v>70.180000000000007</v>
      </c>
      <c r="E1002" s="2">
        <v>71.989999999999995</v>
      </c>
      <c r="F1002" s="2">
        <v>68.28</v>
      </c>
      <c r="G1002" s="3">
        <v>9040400</v>
      </c>
      <c r="H1002" s="76">
        <f t="shared" si="15"/>
        <v>1.5646075629280221E-2</v>
      </c>
    </row>
    <row r="1003" spans="1:8" ht="18" x14ac:dyDescent="0.2">
      <c r="A1003" s="1">
        <v>44743</v>
      </c>
      <c r="B1003" s="2">
        <v>69.849999999999994</v>
      </c>
      <c r="C1003" s="2">
        <v>70.98</v>
      </c>
      <c r="D1003" s="2">
        <v>69.81</v>
      </c>
      <c r="E1003" s="2">
        <v>70.87</v>
      </c>
      <c r="F1003" s="2">
        <v>67.22</v>
      </c>
      <c r="G1003" s="3">
        <v>7805600</v>
      </c>
      <c r="H1003" s="76">
        <f t="shared" si="15"/>
        <v>1.4233516196824204E-2</v>
      </c>
    </row>
    <row r="1004" spans="1:8" ht="18" x14ac:dyDescent="0.2">
      <c r="A1004" s="1">
        <v>44742</v>
      </c>
      <c r="B1004" s="2">
        <v>68.209999999999994</v>
      </c>
      <c r="C1004" s="2">
        <v>70.25</v>
      </c>
      <c r="D1004" s="2">
        <v>68.209999999999994</v>
      </c>
      <c r="E1004" s="2">
        <v>69.87</v>
      </c>
      <c r="F1004" s="2">
        <v>66.27</v>
      </c>
      <c r="G1004" s="3">
        <v>9888600</v>
      </c>
      <c r="H1004" s="76">
        <f t="shared" si="15"/>
        <v>9.3997053513302439E-3</v>
      </c>
    </row>
    <row r="1005" spans="1:8" ht="18" x14ac:dyDescent="0.2">
      <c r="A1005" s="1">
        <v>44741</v>
      </c>
      <c r="B1005" s="2">
        <v>69.03</v>
      </c>
      <c r="C1005" s="2">
        <v>70.09</v>
      </c>
      <c r="D1005" s="2">
        <v>68.78</v>
      </c>
      <c r="E1005" s="2">
        <v>69.209999999999994</v>
      </c>
      <c r="F1005" s="2">
        <v>65.650000000000006</v>
      </c>
      <c r="G1005" s="3">
        <v>8077900</v>
      </c>
      <c r="H1005" s="76">
        <f t="shared" si="15"/>
        <v>9.1813957902910984E-3</v>
      </c>
    </row>
    <row r="1006" spans="1:8" ht="18" x14ac:dyDescent="0.2">
      <c r="A1006" s="1">
        <v>44740</v>
      </c>
      <c r="B1006" s="2">
        <v>70.569999999999993</v>
      </c>
      <c r="C1006" s="2">
        <v>71.069999999999993</v>
      </c>
      <c r="D1006" s="2">
        <v>68.53</v>
      </c>
      <c r="E1006" s="2">
        <v>68.58</v>
      </c>
      <c r="F1006" s="2">
        <v>65.05</v>
      </c>
      <c r="G1006" s="3">
        <v>7252100</v>
      </c>
      <c r="H1006" s="76">
        <f t="shared" si="15"/>
        <v>-2.6397163779030487E-2</v>
      </c>
    </row>
    <row r="1007" spans="1:8" ht="18" x14ac:dyDescent="0.2">
      <c r="A1007" s="1">
        <v>44739</v>
      </c>
      <c r="B1007" s="2">
        <v>69.37</v>
      </c>
      <c r="C1007" s="2">
        <v>70.849999999999994</v>
      </c>
      <c r="D1007" s="2">
        <v>68.94</v>
      </c>
      <c r="E1007" s="2">
        <v>70.41</v>
      </c>
      <c r="F1007" s="2">
        <v>66.790000000000006</v>
      </c>
      <c r="G1007" s="3">
        <v>8840600</v>
      </c>
      <c r="H1007" s="76">
        <f t="shared" si="15"/>
        <v>-4.0343723005378139E-3</v>
      </c>
    </row>
    <row r="1008" spans="1:8" ht="18" x14ac:dyDescent="0.2">
      <c r="A1008" s="1">
        <v>44736</v>
      </c>
      <c r="B1008" s="2">
        <v>68.33</v>
      </c>
      <c r="C1008" s="2">
        <v>70.78</v>
      </c>
      <c r="D1008" s="2">
        <v>67.97</v>
      </c>
      <c r="E1008" s="2">
        <v>70.7</v>
      </c>
      <c r="F1008" s="2">
        <v>67.06</v>
      </c>
      <c r="G1008" s="3">
        <v>20132600</v>
      </c>
      <c r="H1008" s="76">
        <f t="shared" si="15"/>
        <v>4.4363649976436909E-2</v>
      </c>
    </row>
    <row r="1009" spans="1:8" ht="18" x14ac:dyDescent="0.2">
      <c r="A1009" s="1">
        <v>44735</v>
      </c>
      <c r="B1009" s="2">
        <v>66.45</v>
      </c>
      <c r="C1009" s="2">
        <v>67.87</v>
      </c>
      <c r="D1009" s="2">
        <v>66.31</v>
      </c>
      <c r="E1009" s="2">
        <v>67.63</v>
      </c>
      <c r="F1009" s="2">
        <v>64.150000000000006</v>
      </c>
      <c r="G1009" s="3">
        <v>8775800</v>
      </c>
      <c r="H1009" s="76">
        <f t="shared" si="15"/>
        <v>1.6344855465497393E-2</v>
      </c>
    </row>
    <row r="1010" spans="1:8" ht="18" x14ac:dyDescent="0.2">
      <c r="A1010" s="1">
        <v>44734</v>
      </c>
      <c r="B1010" s="2">
        <v>66.930000000000007</v>
      </c>
      <c r="C1010" s="2">
        <v>67.569999999999993</v>
      </c>
      <c r="D1010" s="2">
        <v>66.38</v>
      </c>
      <c r="E1010" s="2">
        <v>66.53</v>
      </c>
      <c r="F1010" s="2">
        <v>63.11</v>
      </c>
      <c r="G1010" s="3">
        <v>8219900</v>
      </c>
      <c r="H1010" s="76">
        <f t="shared" si="15"/>
        <v>-1.712397509976735E-2</v>
      </c>
    </row>
    <row r="1011" spans="1:8" ht="18" x14ac:dyDescent="0.2">
      <c r="A1011" s="1">
        <v>44733</v>
      </c>
      <c r="B1011" s="2">
        <v>68.61</v>
      </c>
      <c r="C1011" s="2">
        <v>69.53</v>
      </c>
      <c r="D1011" s="2">
        <v>67.39</v>
      </c>
      <c r="E1011" s="2">
        <v>67.680000000000007</v>
      </c>
      <c r="F1011" s="2">
        <v>64.2</v>
      </c>
      <c r="G1011" s="3">
        <v>10047700</v>
      </c>
      <c r="H1011" s="76">
        <f t="shared" si="15"/>
        <v>-4.6718057378565309E-4</v>
      </c>
    </row>
    <row r="1012" spans="1:8" ht="18" x14ac:dyDescent="0.2">
      <c r="A1012" s="1">
        <v>44729</v>
      </c>
      <c r="B1012" s="2">
        <v>68.75</v>
      </c>
      <c r="C1012" s="2">
        <v>69.37</v>
      </c>
      <c r="D1012" s="2">
        <v>67.39</v>
      </c>
      <c r="E1012" s="2">
        <v>67.72</v>
      </c>
      <c r="F1012" s="2">
        <v>64.23</v>
      </c>
      <c r="G1012" s="3">
        <v>16445600</v>
      </c>
      <c r="H1012" s="76">
        <f t="shared" si="15"/>
        <v>-1.4528849074587877E-2</v>
      </c>
    </row>
    <row r="1013" spans="1:8" ht="18" x14ac:dyDescent="0.2">
      <c r="A1013" s="1">
        <v>44728</v>
      </c>
      <c r="B1013" s="2">
        <v>68.5</v>
      </c>
      <c r="C1013" s="2">
        <v>68.959999999999994</v>
      </c>
      <c r="D1013" s="2">
        <v>67.58</v>
      </c>
      <c r="E1013" s="2">
        <v>68.709999999999994</v>
      </c>
      <c r="F1013" s="2">
        <v>65.17</v>
      </c>
      <c r="G1013" s="3">
        <v>10686000</v>
      </c>
      <c r="H1013" s="76">
        <f t="shared" si="15"/>
        <v>-1.4320781001197736E-2</v>
      </c>
    </row>
    <row r="1014" spans="1:8" ht="18" x14ac:dyDescent="0.2">
      <c r="A1014" s="1">
        <v>44727</v>
      </c>
      <c r="B1014" s="2">
        <v>70.45</v>
      </c>
      <c r="C1014" s="2">
        <v>71.42</v>
      </c>
      <c r="D1014" s="2">
        <v>68.67</v>
      </c>
      <c r="E1014" s="2">
        <v>69.7</v>
      </c>
      <c r="F1014" s="2">
        <v>66.11</v>
      </c>
      <c r="G1014" s="3">
        <v>11765500</v>
      </c>
      <c r="H1014" s="76">
        <f t="shared" si="15"/>
        <v>-1.4565915609521321E-2</v>
      </c>
    </row>
    <row r="1015" spans="1:8" ht="18" x14ac:dyDescent="0.2">
      <c r="A1015" s="1">
        <v>44726</v>
      </c>
      <c r="B1015" s="2">
        <v>72</v>
      </c>
      <c r="C1015" s="2">
        <v>72.430000000000007</v>
      </c>
      <c r="D1015" s="2">
        <v>69.02</v>
      </c>
      <c r="E1015" s="2">
        <v>70.72</v>
      </c>
      <c r="F1015" s="2">
        <v>67.08</v>
      </c>
      <c r="G1015" s="3">
        <v>29661300</v>
      </c>
      <c r="H1015" s="76">
        <f t="shared" si="15"/>
        <v>9.9118854734350309E-2</v>
      </c>
    </row>
    <row r="1016" spans="1:8" ht="18" x14ac:dyDescent="0.2">
      <c r="A1016" s="1">
        <v>44725</v>
      </c>
      <c r="B1016" s="2">
        <v>65.78</v>
      </c>
      <c r="C1016" s="2">
        <v>66.099999999999994</v>
      </c>
      <c r="D1016" s="2">
        <v>63.76</v>
      </c>
      <c r="E1016" s="2">
        <v>64.05</v>
      </c>
      <c r="F1016" s="2">
        <v>60.75</v>
      </c>
      <c r="G1016" s="3">
        <v>16547200</v>
      </c>
      <c r="H1016" s="76">
        <f t="shared" si="15"/>
        <v>-4.7103459315469692E-2</v>
      </c>
    </row>
    <row r="1017" spans="1:8" ht="18" x14ac:dyDescent="0.2">
      <c r="A1017" s="1">
        <v>44722</v>
      </c>
      <c r="B1017" s="2">
        <v>67.98</v>
      </c>
      <c r="C1017" s="2">
        <v>68.22</v>
      </c>
      <c r="D1017" s="2">
        <v>66.959999999999994</v>
      </c>
      <c r="E1017" s="2">
        <v>67.14</v>
      </c>
      <c r="F1017" s="2">
        <v>63.68</v>
      </c>
      <c r="G1017" s="3">
        <v>10256100</v>
      </c>
      <c r="H1017" s="76">
        <f t="shared" si="15"/>
        <v>-3.0619370537319036E-2</v>
      </c>
    </row>
    <row r="1018" spans="1:8" ht="18" x14ac:dyDescent="0.2">
      <c r="A1018" s="1">
        <v>44721</v>
      </c>
      <c r="B1018" s="2">
        <v>70.77</v>
      </c>
      <c r="C1018" s="2">
        <v>71.16</v>
      </c>
      <c r="D1018" s="2">
        <v>69.2</v>
      </c>
      <c r="E1018" s="2">
        <v>69.22</v>
      </c>
      <c r="F1018" s="2">
        <v>65.66</v>
      </c>
      <c r="G1018" s="3">
        <v>6824900</v>
      </c>
      <c r="H1018" s="76">
        <f t="shared" si="15"/>
        <v>-3.0743967424107392E-2</v>
      </c>
    </row>
    <row r="1019" spans="1:8" ht="18" x14ac:dyDescent="0.2">
      <c r="A1019" s="1">
        <v>44720</v>
      </c>
      <c r="B1019" s="2">
        <v>72.010000000000005</v>
      </c>
      <c r="C1019" s="2">
        <v>72.150000000000006</v>
      </c>
      <c r="D1019" s="2">
        <v>70.94</v>
      </c>
      <c r="E1019" s="2">
        <v>71.38</v>
      </c>
      <c r="F1019" s="2">
        <v>67.709999999999994</v>
      </c>
      <c r="G1019" s="3">
        <v>5253500</v>
      </c>
      <c r="H1019" s="76">
        <f t="shared" si="15"/>
        <v>-1.8147724741756945E-2</v>
      </c>
    </row>
    <row r="1020" spans="1:8" ht="18" x14ac:dyDescent="0.2">
      <c r="A1020" s="1">
        <v>44719</v>
      </c>
      <c r="B1020" s="2">
        <v>71.59</v>
      </c>
      <c r="C1020" s="2">
        <v>73.13</v>
      </c>
      <c r="D1020" s="2">
        <v>71.59</v>
      </c>
      <c r="E1020" s="2">
        <v>72.69</v>
      </c>
      <c r="F1020" s="2">
        <v>68.95</v>
      </c>
      <c r="G1020" s="3">
        <v>5675700</v>
      </c>
      <c r="H1020" s="76">
        <f t="shared" si="15"/>
        <v>-3.7637566144610945E-3</v>
      </c>
    </row>
    <row r="1021" spans="1:8" ht="18" x14ac:dyDescent="0.2">
      <c r="A1021" s="1">
        <v>44718</v>
      </c>
      <c r="B1021" s="2">
        <v>72.63</v>
      </c>
      <c r="C1021" s="2">
        <v>74.84</v>
      </c>
      <c r="D1021" s="2">
        <v>72.63</v>
      </c>
      <c r="E1021" s="2">
        <v>72.97</v>
      </c>
      <c r="F1021" s="2">
        <v>69.209999999999994</v>
      </c>
      <c r="G1021" s="3">
        <v>5274700</v>
      </c>
      <c r="H1021" s="76">
        <f t="shared" si="15"/>
        <v>1.6315001358896616E-2</v>
      </c>
    </row>
    <row r="1022" spans="1:8" ht="18" x14ac:dyDescent="0.2">
      <c r="A1022" s="1">
        <v>44715</v>
      </c>
      <c r="B1022" s="2">
        <v>72.56</v>
      </c>
      <c r="C1022" s="2">
        <v>72.959999999999994</v>
      </c>
      <c r="D1022" s="2">
        <v>71.23</v>
      </c>
      <c r="E1022" s="2">
        <v>71.790000000000006</v>
      </c>
      <c r="F1022" s="2">
        <v>68.09</v>
      </c>
      <c r="G1022" s="3">
        <v>8169500</v>
      </c>
      <c r="H1022" s="76">
        <f t="shared" si="15"/>
        <v>-1.8768282046728264E-2</v>
      </c>
    </row>
    <row r="1023" spans="1:8" ht="18" x14ac:dyDescent="0.2">
      <c r="A1023" s="1">
        <v>44714</v>
      </c>
      <c r="B1023" s="2">
        <v>71.48</v>
      </c>
      <c r="C1023" s="2">
        <v>73.19</v>
      </c>
      <c r="D1023" s="2">
        <v>71.010000000000005</v>
      </c>
      <c r="E1023" s="2">
        <v>73.14</v>
      </c>
      <c r="F1023" s="2">
        <v>69.38</v>
      </c>
      <c r="G1023" s="3">
        <v>6200400</v>
      </c>
      <c r="H1023" s="76">
        <f t="shared" si="15"/>
        <v>2.1415342415903562E-2</v>
      </c>
    </row>
    <row r="1024" spans="1:8" ht="18" x14ac:dyDescent="0.2">
      <c r="A1024" s="1">
        <v>44713</v>
      </c>
      <c r="B1024" s="2">
        <v>73.02</v>
      </c>
      <c r="C1024" s="2">
        <v>73.27</v>
      </c>
      <c r="D1024" s="2">
        <v>71.150000000000006</v>
      </c>
      <c r="E1024" s="2">
        <v>71.599999999999994</v>
      </c>
      <c r="F1024" s="2">
        <v>67.91</v>
      </c>
      <c r="G1024" s="3">
        <v>5804700</v>
      </c>
      <c r="H1024" s="76">
        <f t="shared" si="15"/>
        <v>-4.5544778647997226E-3</v>
      </c>
    </row>
    <row r="1025" spans="1:8" ht="18" x14ac:dyDescent="0.2">
      <c r="A1025" s="1">
        <v>44712</v>
      </c>
      <c r="B1025" s="2">
        <v>72.23</v>
      </c>
      <c r="C1025" s="2">
        <v>72.98</v>
      </c>
      <c r="D1025" s="2">
        <v>71.52</v>
      </c>
      <c r="E1025" s="2">
        <v>71.92</v>
      </c>
      <c r="F1025" s="2">
        <v>68.22</v>
      </c>
      <c r="G1025" s="3">
        <v>16890300</v>
      </c>
      <c r="H1025" s="76">
        <f t="shared" si="15"/>
        <v>-1.1803415724884601E-2</v>
      </c>
    </row>
    <row r="1026" spans="1:8" ht="18" x14ac:dyDescent="0.2">
      <c r="A1026" s="1">
        <v>44708</v>
      </c>
      <c r="B1026" s="2">
        <v>72.36</v>
      </c>
      <c r="C1026" s="2">
        <v>72.849999999999994</v>
      </c>
      <c r="D1026" s="2">
        <v>71.55</v>
      </c>
      <c r="E1026" s="2">
        <v>72.78</v>
      </c>
      <c r="F1026" s="2">
        <v>69.03</v>
      </c>
      <c r="G1026" s="3">
        <v>6566700</v>
      </c>
      <c r="H1026" s="76">
        <f t="shared" si="15"/>
        <v>1.5474761356837468E-2</v>
      </c>
    </row>
    <row r="1027" spans="1:8" ht="18" x14ac:dyDescent="0.2">
      <c r="A1027" s="1">
        <v>44707</v>
      </c>
      <c r="B1027" s="2">
        <v>70.13</v>
      </c>
      <c r="C1027" s="2">
        <v>72.12</v>
      </c>
      <c r="D1027" s="2">
        <v>69.91</v>
      </c>
      <c r="E1027" s="2">
        <v>71.66</v>
      </c>
      <c r="F1027" s="2">
        <v>67.97</v>
      </c>
      <c r="G1027" s="3">
        <v>6758900</v>
      </c>
      <c r="H1027" s="76">
        <f t="shared" ref="H1027:H1090" si="16">LN(F1027/F1028)</f>
        <v>2.5781921281542736E-2</v>
      </c>
    </row>
    <row r="1028" spans="1:8" ht="18" x14ac:dyDescent="0.2">
      <c r="A1028" s="1">
        <v>44706</v>
      </c>
      <c r="B1028" s="2">
        <v>68.88</v>
      </c>
      <c r="C1028" s="2">
        <v>70.22</v>
      </c>
      <c r="D1028" s="2">
        <v>68.77</v>
      </c>
      <c r="E1028" s="2">
        <v>69.83</v>
      </c>
      <c r="F1028" s="2">
        <v>66.239999999999995</v>
      </c>
      <c r="G1028" s="3">
        <v>7103300</v>
      </c>
      <c r="H1028" s="76">
        <f t="shared" si="16"/>
        <v>1.1539757574069907E-2</v>
      </c>
    </row>
    <row r="1029" spans="1:8" ht="18" x14ac:dyDescent="0.2">
      <c r="A1029" s="1">
        <v>44705</v>
      </c>
      <c r="B1029" s="2">
        <v>69.67</v>
      </c>
      <c r="C1029" s="2">
        <v>70.53</v>
      </c>
      <c r="D1029" s="2">
        <v>68.31</v>
      </c>
      <c r="E1029" s="2">
        <v>69.03</v>
      </c>
      <c r="F1029" s="2">
        <v>65.48</v>
      </c>
      <c r="G1029" s="3">
        <v>6644100</v>
      </c>
      <c r="H1029" s="76">
        <f t="shared" si="16"/>
        <v>-1.4404009174215712E-2</v>
      </c>
    </row>
    <row r="1030" spans="1:8" ht="18" x14ac:dyDescent="0.2">
      <c r="A1030" s="1">
        <v>44704</v>
      </c>
      <c r="B1030" s="2">
        <v>69.31</v>
      </c>
      <c r="C1030" s="2">
        <v>70.47</v>
      </c>
      <c r="D1030" s="2">
        <v>68.67</v>
      </c>
      <c r="E1030" s="2">
        <v>70.040000000000006</v>
      </c>
      <c r="F1030" s="2">
        <v>66.430000000000007</v>
      </c>
      <c r="G1030" s="3">
        <v>7370200</v>
      </c>
      <c r="H1030" s="76">
        <f t="shared" si="16"/>
        <v>2.0224212462626529E-2</v>
      </c>
    </row>
    <row r="1031" spans="1:8" ht="18" x14ac:dyDescent="0.2">
      <c r="A1031" s="1">
        <v>44701</v>
      </c>
      <c r="B1031" s="2">
        <v>67.88</v>
      </c>
      <c r="C1031" s="2">
        <v>68.69</v>
      </c>
      <c r="D1031" s="2">
        <v>66.849999999999994</v>
      </c>
      <c r="E1031" s="2">
        <v>68.63</v>
      </c>
      <c r="F1031" s="2">
        <v>65.099999999999994</v>
      </c>
      <c r="G1031" s="3">
        <v>7531100</v>
      </c>
      <c r="H1031" s="76">
        <f t="shared" si="16"/>
        <v>2.3468323935206988E-2</v>
      </c>
    </row>
    <row r="1032" spans="1:8" ht="18" x14ac:dyDescent="0.2">
      <c r="A1032" s="1">
        <v>44700</v>
      </c>
      <c r="B1032" s="2">
        <v>67.48</v>
      </c>
      <c r="C1032" s="2">
        <v>67.900000000000006</v>
      </c>
      <c r="D1032" s="2">
        <v>66.72</v>
      </c>
      <c r="E1032" s="2">
        <v>67.040000000000006</v>
      </c>
      <c r="F1032" s="2">
        <v>63.59</v>
      </c>
      <c r="G1032" s="3">
        <v>9451600</v>
      </c>
      <c r="H1032" s="76">
        <f t="shared" si="16"/>
        <v>-1.8540688463866774E-2</v>
      </c>
    </row>
    <row r="1033" spans="1:8" ht="18" x14ac:dyDescent="0.2">
      <c r="A1033" s="1">
        <v>44699</v>
      </c>
      <c r="B1033" s="2">
        <v>70.8</v>
      </c>
      <c r="C1033" s="2">
        <v>70.94</v>
      </c>
      <c r="D1033" s="2">
        <v>67.81</v>
      </c>
      <c r="E1033" s="2">
        <v>68.3</v>
      </c>
      <c r="F1033" s="2">
        <v>64.78</v>
      </c>
      <c r="G1033" s="3">
        <v>7977300</v>
      </c>
      <c r="H1033" s="76">
        <f t="shared" si="16"/>
        <v>-5.1154352966573925E-2</v>
      </c>
    </row>
    <row r="1034" spans="1:8" ht="18" x14ac:dyDescent="0.2">
      <c r="A1034" s="1">
        <v>44698</v>
      </c>
      <c r="B1034" s="2">
        <v>71.05</v>
      </c>
      <c r="C1034" s="2">
        <v>71.900000000000006</v>
      </c>
      <c r="D1034" s="2">
        <v>70.7</v>
      </c>
      <c r="E1034" s="2">
        <v>71.88</v>
      </c>
      <c r="F1034" s="2">
        <v>68.180000000000007</v>
      </c>
      <c r="G1034" s="3">
        <v>5952500</v>
      </c>
      <c r="H1034" s="76">
        <f t="shared" si="16"/>
        <v>3.0679993756933567E-2</v>
      </c>
    </row>
    <row r="1035" spans="1:8" ht="18" x14ac:dyDescent="0.2">
      <c r="A1035" s="1">
        <v>44697</v>
      </c>
      <c r="B1035" s="2">
        <v>70.69</v>
      </c>
      <c r="C1035" s="2">
        <v>70.91</v>
      </c>
      <c r="D1035" s="2">
        <v>69.39</v>
      </c>
      <c r="E1035" s="2">
        <v>69.709999999999994</v>
      </c>
      <c r="F1035" s="2">
        <v>66.12</v>
      </c>
      <c r="G1035" s="3">
        <v>6942100</v>
      </c>
      <c r="H1035" s="76">
        <f t="shared" si="16"/>
        <v>-2.0804462100955646E-2</v>
      </c>
    </row>
    <row r="1036" spans="1:8" ht="18" x14ac:dyDescent="0.2">
      <c r="A1036" s="1">
        <v>44694</v>
      </c>
      <c r="B1036" s="2">
        <v>70.959999999999994</v>
      </c>
      <c r="C1036" s="2">
        <v>71.98</v>
      </c>
      <c r="D1036" s="2">
        <v>70.53</v>
      </c>
      <c r="E1036" s="2">
        <v>71.17</v>
      </c>
      <c r="F1036" s="2">
        <v>67.510000000000005</v>
      </c>
      <c r="G1036" s="3">
        <v>6700100</v>
      </c>
      <c r="H1036" s="76">
        <f t="shared" si="16"/>
        <v>6.2407334789823972E-3</v>
      </c>
    </row>
    <row r="1037" spans="1:8" ht="18" x14ac:dyDescent="0.2">
      <c r="A1037" s="1">
        <v>44693</v>
      </c>
      <c r="B1037" s="2">
        <v>70.88</v>
      </c>
      <c r="C1037" s="2">
        <v>70.930000000000007</v>
      </c>
      <c r="D1037" s="2">
        <v>68.97</v>
      </c>
      <c r="E1037" s="2">
        <v>70.73</v>
      </c>
      <c r="F1037" s="2">
        <v>67.09</v>
      </c>
      <c r="G1037" s="3">
        <v>11698900</v>
      </c>
      <c r="H1037" s="76">
        <f t="shared" si="16"/>
        <v>-4.164813397771785E-3</v>
      </c>
    </row>
    <row r="1038" spans="1:8" ht="18" x14ac:dyDescent="0.2">
      <c r="A1038" s="1">
        <v>44692</v>
      </c>
      <c r="B1038" s="2">
        <v>72.31</v>
      </c>
      <c r="C1038" s="2">
        <v>73.459999999999994</v>
      </c>
      <c r="D1038" s="2">
        <v>70.87</v>
      </c>
      <c r="E1038" s="2">
        <v>71.03</v>
      </c>
      <c r="F1038" s="2">
        <v>67.37</v>
      </c>
      <c r="G1038" s="3">
        <v>6932100</v>
      </c>
      <c r="H1038" s="76">
        <f t="shared" si="16"/>
        <v>-2.1003929966729389E-2</v>
      </c>
    </row>
    <row r="1039" spans="1:8" ht="18" x14ac:dyDescent="0.2">
      <c r="A1039" s="1">
        <v>44691</v>
      </c>
      <c r="B1039" s="2">
        <v>72.5</v>
      </c>
      <c r="C1039" s="2">
        <v>73.62</v>
      </c>
      <c r="D1039" s="2">
        <v>71.27</v>
      </c>
      <c r="E1039" s="2">
        <v>72.53</v>
      </c>
      <c r="F1039" s="2">
        <v>68.8</v>
      </c>
      <c r="G1039" s="3">
        <v>8129000</v>
      </c>
      <c r="H1039" s="76">
        <f t="shared" si="16"/>
        <v>1.3756985583213954E-2</v>
      </c>
    </row>
    <row r="1040" spans="1:8" ht="18" x14ac:dyDescent="0.2">
      <c r="A1040" s="1">
        <v>44690</v>
      </c>
      <c r="B1040" s="2">
        <v>71.64</v>
      </c>
      <c r="C1040" s="2">
        <v>72.59</v>
      </c>
      <c r="D1040" s="2">
        <v>71.17</v>
      </c>
      <c r="E1040" s="2">
        <v>71.540000000000006</v>
      </c>
      <c r="F1040" s="2">
        <v>67.86</v>
      </c>
      <c r="G1040" s="3">
        <v>7019700</v>
      </c>
      <c r="H1040" s="76">
        <f t="shared" si="16"/>
        <v>-1.3175421158564517E-2</v>
      </c>
    </row>
    <row r="1041" spans="1:8" ht="18" x14ac:dyDescent="0.2">
      <c r="A1041" s="1">
        <v>44687</v>
      </c>
      <c r="B1041" s="2">
        <v>72.13</v>
      </c>
      <c r="C1041" s="2">
        <v>72.94</v>
      </c>
      <c r="D1041" s="2">
        <v>71.63</v>
      </c>
      <c r="E1041" s="2">
        <v>72.489999999999995</v>
      </c>
      <c r="F1041" s="2">
        <v>68.760000000000005</v>
      </c>
      <c r="G1041" s="3">
        <v>6222500</v>
      </c>
      <c r="H1041" s="76">
        <f t="shared" si="16"/>
        <v>-4.2086993406524496E-3</v>
      </c>
    </row>
    <row r="1042" spans="1:8" ht="18" x14ac:dyDescent="0.2">
      <c r="A1042" s="1">
        <v>44686</v>
      </c>
      <c r="B1042" s="2">
        <v>74</v>
      </c>
      <c r="C1042" s="2">
        <v>74.72</v>
      </c>
      <c r="D1042" s="2">
        <v>71.989999999999995</v>
      </c>
      <c r="E1042" s="2">
        <v>72.8</v>
      </c>
      <c r="F1042" s="2">
        <v>69.05</v>
      </c>
      <c r="G1042" s="3">
        <v>7197200</v>
      </c>
      <c r="H1042" s="76">
        <f t="shared" si="16"/>
        <v>-3.2626300075444412E-2</v>
      </c>
    </row>
    <row r="1043" spans="1:8" ht="18" x14ac:dyDescent="0.2">
      <c r="A1043" s="1">
        <v>44685</v>
      </c>
      <c r="B1043" s="2">
        <v>73.38</v>
      </c>
      <c r="C1043" s="2">
        <v>75.349999999999994</v>
      </c>
      <c r="D1043" s="2">
        <v>72.790000000000006</v>
      </c>
      <c r="E1043" s="2">
        <v>75.209999999999994</v>
      </c>
      <c r="F1043" s="2">
        <v>71.34</v>
      </c>
      <c r="G1043" s="3">
        <v>6759900</v>
      </c>
      <c r="H1043" s="76">
        <f t="shared" si="16"/>
        <v>2.5842698973608903E-2</v>
      </c>
    </row>
    <row r="1044" spans="1:8" ht="18" x14ac:dyDescent="0.2">
      <c r="A1044" s="1">
        <v>44684</v>
      </c>
      <c r="B1044" s="2">
        <v>73.849999999999994</v>
      </c>
      <c r="C1044" s="2">
        <v>74.209999999999994</v>
      </c>
      <c r="D1044" s="2">
        <v>72.81</v>
      </c>
      <c r="E1044" s="2">
        <v>73.290000000000006</v>
      </c>
      <c r="F1044" s="2">
        <v>69.52</v>
      </c>
      <c r="G1044" s="3">
        <v>5211500</v>
      </c>
      <c r="H1044" s="76">
        <f t="shared" si="16"/>
        <v>-9.5913697851935931E-3</v>
      </c>
    </row>
    <row r="1045" spans="1:8" ht="18" x14ac:dyDescent="0.2">
      <c r="A1045" s="1">
        <v>44683</v>
      </c>
      <c r="B1045" s="2">
        <v>73.930000000000007</v>
      </c>
      <c r="C1045" s="2">
        <v>74.599999999999994</v>
      </c>
      <c r="D1045" s="2">
        <v>72.53</v>
      </c>
      <c r="E1045" s="2">
        <v>74</v>
      </c>
      <c r="F1045" s="2">
        <v>70.19</v>
      </c>
      <c r="G1045" s="3">
        <v>7379900</v>
      </c>
      <c r="H1045" s="76">
        <f t="shared" si="16"/>
        <v>8.1539683590372454E-3</v>
      </c>
    </row>
    <row r="1046" spans="1:8" ht="18" x14ac:dyDescent="0.2">
      <c r="A1046" s="1">
        <v>44680</v>
      </c>
      <c r="B1046" s="2">
        <v>75.34</v>
      </c>
      <c r="C1046" s="2">
        <v>75.87</v>
      </c>
      <c r="D1046" s="2">
        <v>73.150000000000006</v>
      </c>
      <c r="E1046" s="2">
        <v>73.400000000000006</v>
      </c>
      <c r="F1046" s="2">
        <v>69.62</v>
      </c>
      <c r="G1046" s="3">
        <v>7946900</v>
      </c>
      <c r="H1046" s="76">
        <f t="shared" si="16"/>
        <v>-3.6665133466018796E-2</v>
      </c>
    </row>
    <row r="1047" spans="1:8" ht="18" x14ac:dyDescent="0.2">
      <c r="A1047" s="1">
        <v>44679</v>
      </c>
      <c r="B1047" s="2">
        <v>75.52</v>
      </c>
      <c r="C1047" s="2">
        <v>76.63</v>
      </c>
      <c r="D1047" s="2">
        <v>74.599999999999994</v>
      </c>
      <c r="E1047" s="2">
        <v>76.14</v>
      </c>
      <c r="F1047" s="2">
        <v>72.22</v>
      </c>
      <c r="G1047" s="3">
        <v>6177900</v>
      </c>
      <c r="H1047" s="76">
        <f t="shared" si="16"/>
        <v>1.8305548533406317E-2</v>
      </c>
    </row>
    <row r="1048" spans="1:8" ht="18" x14ac:dyDescent="0.2">
      <c r="A1048" s="1">
        <v>44678</v>
      </c>
      <c r="B1048" s="2">
        <v>74.58</v>
      </c>
      <c r="C1048" s="2">
        <v>76.02</v>
      </c>
      <c r="D1048" s="2">
        <v>74.42</v>
      </c>
      <c r="E1048" s="2">
        <v>74.760000000000005</v>
      </c>
      <c r="F1048" s="2">
        <v>70.91</v>
      </c>
      <c r="G1048" s="3">
        <v>7279200</v>
      </c>
      <c r="H1048" s="76">
        <f t="shared" si="16"/>
        <v>3.3903126131422643E-3</v>
      </c>
    </row>
    <row r="1049" spans="1:8" ht="18" x14ac:dyDescent="0.2">
      <c r="A1049" s="1">
        <v>44677</v>
      </c>
      <c r="B1049" s="2">
        <v>76.349999999999994</v>
      </c>
      <c r="C1049" s="2">
        <v>76.650000000000006</v>
      </c>
      <c r="D1049" s="2">
        <v>74.48</v>
      </c>
      <c r="E1049" s="2">
        <v>74.510000000000005</v>
      </c>
      <c r="F1049" s="2">
        <v>70.67</v>
      </c>
      <c r="G1049" s="3">
        <v>7555200</v>
      </c>
      <c r="H1049" s="76">
        <f t="shared" si="16"/>
        <v>-3.2712221524727733E-2</v>
      </c>
    </row>
    <row r="1050" spans="1:8" ht="18" x14ac:dyDescent="0.2">
      <c r="A1050" s="1">
        <v>44676</v>
      </c>
      <c r="B1050" s="2">
        <v>76.2</v>
      </c>
      <c r="C1050" s="2">
        <v>77.06</v>
      </c>
      <c r="D1050" s="2">
        <v>74.7</v>
      </c>
      <c r="E1050" s="2">
        <v>76.98</v>
      </c>
      <c r="F1050" s="2">
        <v>73.02</v>
      </c>
      <c r="G1050" s="3">
        <v>7305900</v>
      </c>
      <c r="H1050" s="76">
        <f t="shared" si="16"/>
        <v>1.0047569215284801E-2</v>
      </c>
    </row>
    <row r="1051" spans="1:8" ht="18" x14ac:dyDescent="0.2">
      <c r="A1051" s="1">
        <v>44673</v>
      </c>
      <c r="B1051" s="2">
        <v>79.27</v>
      </c>
      <c r="C1051" s="2">
        <v>79.7</v>
      </c>
      <c r="D1051" s="2">
        <v>76.16</v>
      </c>
      <c r="E1051" s="2">
        <v>76.209999999999994</v>
      </c>
      <c r="F1051" s="2">
        <v>72.290000000000006</v>
      </c>
      <c r="G1051" s="3">
        <v>9357100</v>
      </c>
      <c r="H1051" s="76">
        <f t="shared" si="16"/>
        <v>-4.1988833211404619E-2</v>
      </c>
    </row>
    <row r="1052" spans="1:8" ht="18" x14ac:dyDescent="0.2">
      <c r="A1052" s="1">
        <v>44672</v>
      </c>
      <c r="B1052" s="2">
        <v>81.489999999999995</v>
      </c>
      <c r="C1052" s="2">
        <v>81.599999999999994</v>
      </c>
      <c r="D1052" s="2">
        <v>79.33</v>
      </c>
      <c r="E1052" s="2">
        <v>79.48</v>
      </c>
      <c r="F1052" s="2">
        <v>75.39</v>
      </c>
      <c r="G1052" s="3">
        <v>5616100</v>
      </c>
      <c r="H1052" s="76">
        <f t="shared" si="16"/>
        <v>-1.016175025949928E-2</v>
      </c>
    </row>
    <row r="1053" spans="1:8" ht="18" x14ac:dyDescent="0.2">
      <c r="A1053" s="1">
        <v>44671</v>
      </c>
      <c r="B1053" s="2">
        <v>79.790000000000006</v>
      </c>
      <c r="C1053" s="2">
        <v>81.86</v>
      </c>
      <c r="D1053" s="2">
        <v>79.790000000000006</v>
      </c>
      <c r="E1053" s="2">
        <v>80.290000000000006</v>
      </c>
      <c r="F1053" s="2">
        <v>76.16</v>
      </c>
      <c r="G1053" s="3">
        <v>9472600</v>
      </c>
      <c r="H1053" s="76">
        <f t="shared" si="16"/>
        <v>9.2336759469455239E-3</v>
      </c>
    </row>
    <row r="1054" spans="1:8" ht="18" x14ac:dyDescent="0.2">
      <c r="A1054" s="1">
        <v>44670</v>
      </c>
      <c r="B1054" s="2">
        <v>78.25</v>
      </c>
      <c r="C1054" s="2">
        <v>79.78</v>
      </c>
      <c r="D1054" s="2">
        <v>78.239999999999995</v>
      </c>
      <c r="E1054" s="2">
        <v>79.56</v>
      </c>
      <c r="F1054" s="2">
        <v>75.459999999999994</v>
      </c>
      <c r="G1054" s="3">
        <v>5412400</v>
      </c>
      <c r="H1054" s="76">
        <f t="shared" si="16"/>
        <v>1.6973344334729815E-2</v>
      </c>
    </row>
    <row r="1055" spans="1:8" ht="18" x14ac:dyDescent="0.2">
      <c r="A1055" s="1">
        <v>44669</v>
      </c>
      <c r="B1055" s="2">
        <v>79.150000000000006</v>
      </c>
      <c r="C1055" s="2">
        <v>79.98</v>
      </c>
      <c r="D1055" s="2">
        <v>77.91</v>
      </c>
      <c r="E1055" s="2">
        <v>78.22</v>
      </c>
      <c r="F1055" s="2">
        <v>74.19</v>
      </c>
      <c r="G1055" s="3">
        <v>4955900</v>
      </c>
      <c r="H1055" s="76">
        <f t="shared" si="16"/>
        <v>-1.5647260066673128E-2</v>
      </c>
    </row>
    <row r="1056" spans="1:8" ht="18" x14ac:dyDescent="0.2">
      <c r="A1056" s="1">
        <v>44665</v>
      </c>
      <c r="B1056" s="2">
        <v>79.83</v>
      </c>
      <c r="C1056" s="2">
        <v>80.36</v>
      </c>
      <c r="D1056" s="2">
        <v>79.319999999999993</v>
      </c>
      <c r="E1056" s="2">
        <v>79.45</v>
      </c>
      <c r="F1056" s="2">
        <v>75.36</v>
      </c>
      <c r="G1056" s="3">
        <v>5590400</v>
      </c>
      <c r="H1056" s="76">
        <f t="shared" si="16"/>
        <v>-3.7086135221491385E-3</v>
      </c>
    </row>
    <row r="1057" spans="1:8" ht="18" x14ac:dyDescent="0.2">
      <c r="A1057" s="1">
        <v>44664</v>
      </c>
      <c r="B1057" s="2">
        <v>79.260000000000005</v>
      </c>
      <c r="C1057" s="2">
        <v>79.959999999999994</v>
      </c>
      <c r="D1057" s="2">
        <v>78.63</v>
      </c>
      <c r="E1057" s="2">
        <v>79.75</v>
      </c>
      <c r="F1057" s="2">
        <v>75.64</v>
      </c>
      <c r="G1057" s="3">
        <v>4728600</v>
      </c>
      <c r="H1057" s="76">
        <f t="shared" si="16"/>
        <v>5.1693401612717179E-3</v>
      </c>
    </row>
    <row r="1058" spans="1:8" ht="18" x14ac:dyDescent="0.2">
      <c r="A1058" s="1">
        <v>44663</v>
      </c>
      <c r="B1058" s="2">
        <v>79.95</v>
      </c>
      <c r="C1058" s="2">
        <v>80.989999999999995</v>
      </c>
      <c r="D1058" s="2">
        <v>79.02</v>
      </c>
      <c r="E1058" s="2">
        <v>79.33</v>
      </c>
      <c r="F1058" s="2">
        <v>75.25</v>
      </c>
      <c r="G1058" s="3">
        <v>6174700</v>
      </c>
      <c r="H1058" s="76">
        <f t="shared" si="16"/>
        <v>-5.3015366053799006E-3</v>
      </c>
    </row>
    <row r="1059" spans="1:8" ht="18" x14ac:dyDescent="0.2">
      <c r="A1059" s="1">
        <v>44662</v>
      </c>
      <c r="B1059" s="2">
        <v>80.63</v>
      </c>
      <c r="C1059" s="2">
        <v>81.13</v>
      </c>
      <c r="D1059" s="2">
        <v>79.7</v>
      </c>
      <c r="E1059" s="2">
        <v>79.760000000000005</v>
      </c>
      <c r="F1059" s="2">
        <v>75.650000000000006</v>
      </c>
      <c r="G1059" s="3">
        <v>5738400</v>
      </c>
      <c r="H1059" s="76">
        <f t="shared" si="16"/>
        <v>-1.4696498605442077E-2</v>
      </c>
    </row>
    <row r="1060" spans="1:8" ht="18" x14ac:dyDescent="0.2">
      <c r="A1060" s="1">
        <v>44659</v>
      </c>
      <c r="B1060" s="2">
        <v>81.709999999999994</v>
      </c>
      <c r="C1060" s="2">
        <v>81.83</v>
      </c>
      <c r="D1060" s="2">
        <v>80.260000000000005</v>
      </c>
      <c r="E1060" s="2">
        <v>80.94</v>
      </c>
      <c r="F1060" s="2">
        <v>76.77</v>
      </c>
      <c r="G1060" s="3">
        <v>6182500</v>
      </c>
      <c r="H1060" s="76" t="e">
        <f t="shared" si="16"/>
        <v>#DIV/0!</v>
      </c>
    </row>
    <row r="1061" spans="1:8" ht="18" x14ac:dyDescent="0.2">
      <c r="A1061" s="1">
        <v>44658</v>
      </c>
      <c r="B1061" s="55" t="s">
        <v>74</v>
      </c>
      <c r="H1061" s="76" t="e">
        <f t="shared" si="16"/>
        <v>#NUM!</v>
      </c>
    </row>
    <row r="1062" spans="1:8" ht="18" x14ac:dyDescent="0.2">
      <c r="A1062" s="1">
        <v>44658</v>
      </c>
      <c r="B1062" s="2">
        <v>81.25</v>
      </c>
      <c r="C1062" s="2">
        <v>82.01</v>
      </c>
      <c r="D1062" s="2">
        <v>80.78</v>
      </c>
      <c r="E1062" s="2">
        <v>81.540000000000006</v>
      </c>
      <c r="F1062" s="2">
        <v>77.34</v>
      </c>
      <c r="G1062" s="3">
        <v>7112200</v>
      </c>
      <c r="H1062" s="76">
        <f t="shared" si="16"/>
        <v>-3.227266726706889E-3</v>
      </c>
    </row>
    <row r="1063" spans="1:8" ht="18" x14ac:dyDescent="0.2">
      <c r="A1063" s="1">
        <v>44657</v>
      </c>
      <c r="B1063" s="2">
        <v>81.92</v>
      </c>
      <c r="C1063" s="2">
        <v>82.47</v>
      </c>
      <c r="D1063" s="2">
        <v>81.37</v>
      </c>
      <c r="E1063" s="2">
        <v>82.12</v>
      </c>
      <c r="F1063" s="2">
        <v>77.59</v>
      </c>
      <c r="G1063" s="3">
        <v>5492400</v>
      </c>
      <c r="H1063" s="76">
        <f t="shared" si="16"/>
        <v>-9.8750401704821092E-3</v>
      </c>
    </row>
    <row r="1064" spans="1:8" ht="18" x14ac:dyDescent="0.2">
      <c r="A1064" s="1">
        <v>44656</v>
      </c>
      <c r="B1064" s="2">
        <v>83.4</v>
      </c>
      <c r="C1064" s="2">
        <v>84.52</v>
      </c>
      <c r="D1064" s="2">
        <v>82.67</v>
      </c>
      <c r="E1064" s="2">
        <v>82.94</v>
      </c>
      <c r="F1064" s="2">
        <v>78.36</v>
      </c>
      <c r="G1064" s="3">
        <v>5143400</v>
      </c>
      <c r="H1064" s="76">
        <f t="shared" si="16"/>
        <v>-1.3562537568700829E-2</v>
      </c>
    </row>
    <row r="1065" spans="1:8" ht="18" x14ac:dyDescent="0.2">
      <c r="A1065" s="1">
        <v>44655</v>
      </c>
      <c r="B1065" s="2">
        <v>82.25</v>
      </c>
      <c r="C1065" s="2">
        <v>84.3</v>
      </c>
      <c r="D1065" s="2">
        <v>82</v>
      </c>
      <c r="E1065" s="2">
        <v>84.07</v>
      </c>
      <c r="F1065" s="2">
        <v>79.430000000000007</v>
      </c>
      <c r="G1065" s="3">
        <v>7882400</v>
      </c>
      <c r="H1065" s="76">
        <f t="shared" si="16"/>
        <v>2.4727234869181988E-2</v>
      </c>
    </row>
    <row r="1066" spans="1:8" ht="18" x14ac:dyDescent="0.2">
      <c r="A1066" s="1">
        <v>44652</v>
      </c>
      <c r="B1066" s="2">
        <v>83.04</v>
      </c>
      <c r="C1066" s="2">
        <v>83.36</v>
      </c>
      <c r="D1066" s="2">
        <v>81.47</v>
      </c>
      <c r="E1066" s="2">
        <v>82.01</v>
      </c>
      <c r="F1066" s="2">
        <v>77.489999999999995</v>
      </c>
      <c r="G1066" s="3">
        <v>6147500</v>
      </c>
      <c r="H1066" s="76">
        <f t="shared" si="16"/>
        <v>-8.7370464563803363E-3</v>
      </c>
    </row>
    <row r="1067" spans="1:8" ht="18" x14ac:dyDescent="0.2">
      <c r="A1067" s="1">
        <v>44651</v>
      </c>
      <c r="B1067" s="2">
        <v>83.11</v>
      </c>
      <c r="C1067" s="2">
        <v>83.91</v>
      </c>
      <c r="D1067" s="2">
        <v>82.59</v>
      </c>
      <c r="E1067" s="2">
        <v>82.73</v>
      </c>
      <c r="F1067" s="2">
        <v>78.17</v>
      </c>
      <c r="G1067" s="3">
        <v>9433300</v>
      </c>
      <c r="H1067" s="76">
        <f t="shared" si="16"/>
        <v>-7.5193115386858024E-3</v>
      </c>
    </row>
    <row r="1068" spans="1:8" ht="18" x14ac:dyDescent="0.2">
      <c r="A1068" s="1">
        <v>44650</v>
      </c>
      <c r="B1068" s="2">
        <v>83.96</v>
      </c>
      <c r="C1068" s="2">
        <v>84.36</v>
      </c>
      <c r="D1068" s="2">
        <v>83.12</v>
      </c>
      <c r="E1068" s="2">
        <v>83.36</v>
      </c>
      <c r="F1068" s="2">
        <v>78.760000000000005</v>
      </c>
      <c r="G1068" s="3">
        <v>5533100</v>
      </c>
      <c r="H1068" s="76">
        <f t="shared" si="16"/>
        <v>-1.1111225425070722E-2</v>
      </c>
    </row>
    <row r="1069" spans="1:8" ht="18" x14ac:dyDescent="0.2">
      <c r="A1069" s="1">
        <v>44649</v>
      </c>
      <c r="B1069" s="2">
        <v>84.49</v>
      </c>
      <c r="C1069" s="2">
        <v>84.51</v>
      </c>
      <c r="D1069" s="2">
        <v>83.11</v>
      </c>
      <c r="E1069" s="2">
        <v>84.29</v>
      </c>
      <c r="F1069" s="2">
        <v>79.64</v>
      </c>
      <c r="G1069" s="3">
        <v>5762000</v>
      </c>
      <c r="H1069" s="76">
        <f t="shared" si="16"/>
        <v>8.1952170196679559E-3</v>
      </c>
    </row>
    <row r="1070" spans="1:8" ht="18" x14ac:dyDescent="0.2">
      <c r="A1070" s="1">
        <v>44648</v>
      </c>
      <c r="B1070" s="2">
        <v>81.739999999999995</v>
      </c>
      <c r="C1070" s="2">
        <v>83.71</v>
      </c>
      <c r="D1070" s="2">
        <v>81.739999999999995</v>
      </c>
      <c r="E1070" s="2">
        <v>83.6</v>
      </c>
      <c r="F1070" s="2">
        <v>78.989999999999995</v>
      </c>
      <c r="G1070" s="3">
        <v>6626700</v>
      </c>
      <c r="H1070" s="76">
        <f t="shared" si="16"/>
        <v>2.2662771340237448E-2</v>
      </c>
    </row>
    <row r="1071" spans="1:8" ht="18" x14ac:dyDescent="0.2">
      <c r="A1071" s="1">
        <v>44645</v>
      </c>
      <c r="B1071" s="2">
        <v>82.04</v>
      </c>
      <c r="C1071" s="2">
        <v>82.84</v>
      </c>
      <c r="D1071" s="2">
        <v>81.23</v>
      </c>
      <c r="E1071" s="2">
        <v>81.73</v>
      </c>
      <c r="F1071" s="2">
        <v>77.22</v>
      </c>
      <c r="G1071" s="3">
        <v>5682300</v>
      </c>
      <c r="H1071" s="76">
        <f t="shared" si="16"/>
        <v>-6.196766537511493E-3</v>
      </c>
    </row>
    <row r="1072" spans="1:8" ht="18" x14ac:dyDescent="0.2">
      <c r="A1072" s="1">
        <v>44644</v>
      </c>
      <c r="B1072" s="2">
        <v>80.650000000000006</v>
      </c>
      <c r="C1072" s="2">
        <v>82.82</v>
      </c>
      <c r="D1072" s="2">
        <v>80.489999999999995</v>
      </c>
      <c r="E1072" s="2">
        <v>82.24</v>
      </c>
      <c r="F1072" s="2">
        <v>77.7</v>
      </c>
      <c r="G1072" s="3">
        <v>7025700</v>
      </c>
      <c r="H1072" s="76">
        <f t="shared" si="16"/>
        <v>2.2780028331819906E-2</v>
      </c>
    </row>
    <row r="1073" spans="1:8" ht="18" x14ac:dyDescent="0.2">
      <c r="A1073" s="1">
        <v>44643</v>
      </c>
      <c r="B1073" s="2">
        <v>81.25</v>
      </c>
      <c r="C1073" s="2">
        <v>81.41</v>
      </c>
      <c r="D1073" s="2">
        <v>80.22</v>
      </c>
      <c r="E1073" s="2">
        <v>80.39</v>
      </c>
      <c r="F1073" s="2">
        <v>75.95</v>
      </c>
      <c r="G1073" s="3">
        <v>7451100</v>
      </c>
      <c r="H1073" s="76">
        <f t="shared" si="16"/>
        <v>-1.7489352076997814E-2</v>
      </c>
    </row>
    <row r="1074" spans="1:8" ht="18" x14ac:dyDescent="0.2">
      <c r="A1074" s="1">
        <v>44642</v>
      </c>
      <c r="B1074" s="2">
        <v>81.459999999999994</v>
      </c>
      <c r="C1074" s="2">
        <v>82.23</v>
      </c>
      <c r="D1074" s="2">
        <v>80.83</v>
      </c>
      <c r="E1074" s="2">
        <v>81.8</v>
      </c>
      <c r="F1074" s="2">
        <v>77.290000000000006</v>
      </c>
      <c r="G1074" s="3">
        <v>9292300</v>
      </c>
      <c r="H1074" s="76">
        <f t="shared" si="16"/>
        <v>1.0404567785005103E-2</v>
      </c>
    </row>
    <row r="1075" spans="1:8" ht="18" x14ac:dyDescent="0.2">
      <c r="A1075" s="1">
        <v>44641</v>
      </c>
      <c r="B1075" s="2">
        <v>81.28</v>
      </c>
      <c r="C1075" s="2">
        <v>81.98</v>
      </c>
      <c r="D1075" s="2">
        <v>80.27</v>
      </c>
      <c r="E1075" s="2">
        <v>80.959999999999994</v>
      </c>
      <c r="F1075" s="2">
        <v>76.489999999999995</v>
      </c>
      <c r="G1075" s="3">
        <v>8131300</v>
      </c>
      <c r="H1075" s="76">
        <f t="shared" si="16"/>
        <v>-8.850767135737108E-3</v>
      </c>
    </row>
    <row r="1076" spans="1:8" ht="18" x14ac:dyDescent="0.2">
      <c r="A1076" s="1">
        <v>44638</v>
      </c>
      <c r="B1076" s="2">
        <v>79.63</v>
      </c>
      <c r="C1076" s="2">
        <v>81.99</v>
      </c>
      <c r="D1076" s="2">
        <v>78.84</v>
      </c>
      <c r="E1076" s="2">
        <v>81.680000000000007</v>
      </c>
      <c r="F1076" s="2">
        <v>77.17</v>
      </c>
      <c r="G1076" s="3">
        <v>24176000</v>
      </c>
      <c r="H1076" s="76">
        <f t="shared" si="16"/>
        <v>1.3305701128340838E-2</v>
      </c>
    </row>
    <row r="1077" spans="1:8" ht="18" x14ac:dyDescent="0.2">
      <c r="A1077" s="1">
        <v>44637</v>
      </c>
      <c r="B1077" s="2">
        <v>79.78</v>
      </c>
      <c r="C1077" s="2">
        <v>81.290000000000006</v>
      </c>
      <c r="D1077" s="2">
        <v>79.260000000000005</v>
      </c>
      <c r="E1077" s="2">
        <v>80.599999999999994</v>
      </c>
      <c r="F1077" s="2">
        <v>76.150000000000006</v>
      </c>
      <c r="G1077" s="3">
        <v>10462400</v>
      </c>
      <c r="H1077" s="76">
        <f t="shared" si="16"/>
        <v>7.9103906224224467E-3</v>
      </c>
    </row>
    <row r="1078" spans="1:8" ht="18" x14ac:dyDescent="0.2">
      <c r="A1078" s="1">
        <v>44636</v>
      </c>
      <c r="B1078" s="2">
        <v>81</v>
      </c>
      <c r="C1078" s="2">
        <v>81.23</v>
      </c>
      <c r="D1078" s="2">
        <v>77.75</v>
      </c>
      <c r="E1078" s="2">
        <v>79.959999999999994</v>
      </c>
      <c r="F1078" s="2">
        <v>75.55</v>
      </c>
      <c r="G1078" s="3">
        <v>14071300</v>
      </c>
      <c r="H1078" s="76">
        <f t="shared" si="16"/>
        <v>-7.9103906224223201E-3</v>
      </c>
    </row>
    <row r="1079" spans="1:8" ht="18" x14ac:dyDescent="0.2">
      <c r="A1079" s="1">
        <v>44635</v>
      </c>
      <c r="B1079" s="2">
        <v>78.05</v>
      </c>
      <c r="C1079" s="2">
        <v>81.540000000000006</v>
      </c>
      <c r="D1079" s="2">
        <v>77.069999999999993</v>
      </c>
      <c r="E1079" s="2">
        <v>80.599999999999994</v>
      </c>
      <c r="F1079" s="2">
        <v>76.150000000000006</v>
      </c>
      <c r="G1079" s="3">
        <v>16847200</v>
      </c>
      <c r="H1079" s="76">
        <f t="shared" si="16"/>
        <v>4.4714436593883612E-2</v>
      </c>
    </row>
    <row r="1080" spans="1:8" ht="18" x14ac:dyDescent="0.2">
      <c r="A1080" s="1">
        <v>44634</v>
      </c>
      <c r="B1080" s="2">
        <v>77.92</v>
      </c>
      <c r="C1080" s="2">
        <v>78.599999999999994</v>
      </c>
      <c r="D1080" s="2">
        <v>75.44</v>
      </c>
      <c r="E1080" s="2">
        <v>77.069999999999993</v>
      </c>
      <c r="F1080" s="2">
        <v>72.819999999999993</v>
      </c>
      <c r="G1080" s="3">
        <v>13306200</v>
      </c>
      <c r="H1080" s="76">
        <f t="shared" si="16"/>
        <v>-9.7028434608435968E-3</v>
      </c>
    </row>
    <row r="1081" spans="1:8" ht="18" x14ac:dyDescent="0.2">
      <c r="A1081" s="1">
        <v>44631</v>
      </c>
      <c r="B1081" s="2">
        <v>76.7</v>
      </c>
      <c r="C1081" s="2">
        <v>79.900000000000006</v>
      </c>
      <c r="D1081" s="2">
        <v>74</v>
      </c>
      <c r="E1081" s="2">
        <v>77.819999999999993</v>
      </c>
      <c r="F1081" s="2">
        <v>73.53</v>
      </c>
      <c r="G1081" s="3">
        <v>22795800</v>
      </c>
      <c r="H1081" s="76">
        <f t="shared" si="16"/>
        <v>1.521098187063568E-2</v>
      </c>
    </row>
    <row r="1082" spans="1:8" ht="18" x14ac:dyDescent="0.2">
      <c r="A1082" s="1">
        <v>44630</v>
      </c>
      <c r="B1082" s="2">
        <v>75.099999999999994</v>
      </c>
      <c r="C1082" s="2">
        <v>76.849999999999994</v>
      </c>
      <c r="D1082" s="2">
        <v>75.03</v>
      </c>
      <c r="E1082" s="2">
        <v>76.650000000000006</v>
      </c>
      <c r="F1082" s="2">
        <v>72.42</v>
      </c>
      <c r="G1082" s="3">
        <v>13812600</v>
      </c>
      <c r="H1082" s="76">
        <f t="shared" si="16"/>
        <v>7.2062396104941714E-3</v>
      </c>
    </row>
    <row r="1083" spans="1:8" ht="18" x14ac:dyDescent="0.2">
      <c r="A1083" s="1">
        <v>44629</v>
      </c>
      <c r="B1083" s="2">
        <v>74.92</v>
      </c>
      <c r="C1083" s="2">
        <v>76.95</v>
      </c>
      <c r="D1083" s="2">
        <v>74.69</v>
      </c>
      <c r="E1083" s="2">
        <v>76.099999999999994</v>
      </c>
      <c r="F1083" s="2">
        <v>71.900000000000006</v>
      </c>
      <c r="G1083" s="3">
        <v>8959500</v>
      </c>
      <c r="H1083" s="76">
        <f t="shared" si="16"/>
        <v>3.7120000472821379E-2</v>
      </c>
    </row>
    <row r="1084" spans="1:8" ht="18" x14ac:dyDescent="0.2">
      <c r="A1084" s="1">
        <v>44628</v>
      </c>
      <c r="B1084" s="2">
        <v>73.84</v>
      </c>
      <c r="C1084" s="2">
        <v>75.23</v>
      </c>
      <c r="D1084" s="2">
        <v>73.11</v>
      </c>
      <c r="E1084" s="2">
        <v>73.33</v>
      </c>
      <c r="F1084" s="2">
        <v>69.28</v>
      </c>
      <c r="G1084" s="3">
        <v>9134100</v>
      </c>
      <c r="H1084" s="76">
        <f t="shared" si="16"/>
        <v>-1.3476906486106449E-2</v>
      </c>
    </row>
    <row r="1085" spans="1:8" ht="18" x14ac:dyDescent="0.2">
      <c r="A1085" s="1">
        <v>44627</v>
      </c>
      <c r="B1085" s="2">
        <v>76.290000000000006</v>
      </c>
      <c r="C1085" s="2">
        <v>76.39</v>
      </c>
      <c r="D1085" s="2">
        <v>73.44</v>
      </c>
      <c r="E1085" s="2">
        <v>74.319999999999993</v>
      </c>
      <c r="F1085" s="2">
        <v>70.22</v>
      </c>
      <c r="G1085" s="3">
        <v>11110100</v>
      </c>
      <c r="H1085" s="76">
        <f t="shared" si="16"/>
        <v>-2.8775934554603456E-2</v>
      </c>
    </row>
    <row r="1086" spans="1:8" ht="18" x14ac:dyDescent="0.2">
      <c r="A1086" s="1">
        <v>44624</v>
      </c>
      <c r="B1086" s="2">
        <v>77.67</v>
      </c>
      <c r="C1086" s="2">
        <v>77.91</v>
      </c>
      <c r="D1086" s="2">
        <v>75.78</v>
      </c>
      <c r="E1086" s="2">
        <v>76.489999999999995</v>
      </c>
      <c r="F1086" s="2">
        <v>72.27</v>
      </c>
      <c r="G1086" s="3">
        <v>8841300</v>
      </c>
      <c r="H1086" s="76">
        <f t="shared" si="16"/>
        <v>-2.2709594274119154E-2</v>
      </c>
    </row>
    <row r="1087" spans="1:8" ht="18" x14ac:dyDescent="0.2">
      <c r="A1087" s="1">
        <v>44623</v>
      </c>
      <c r="B1087" s="2">
        <v>78.959999999999994</v>
      </c>
      <c r="C1087" s="2">
        <v>79.040000000000006</v>
      </c>
      <c r="D1087" s="2">
        <v>77.430000000000007</v>
      </c>
      <c r="E1087" s="2">
        <v>78.25</v>
      </c>
      <c r="F1087" s="2">
        <v>73.930000000000007</v>
      </c>
      <c r="G1087" s="3">
        <v>8203000</v>
      </c>
      <c r="H1087" s="76">
        <f t="shared" si="16"/>
        <v>-4.0570694991520854E-4</v>
      </c>
    </row>
    <row r="1088" spans="1:8" ht="18" x14ac:dyDescent="0.2">
      <c r="A1088" s="1">
        <v>44622</v>
      </c>
      <c r="B1088" s="2">
        <v>76.45</v>
      </c>
      <c r="C1088" s="2">
        <v>78.86</v>
      </c>
      <c r="D1088" s="2">
        <v>76.25</v>
      </c>
      <c r="E1088" s="2">
        <v>78.28</v>
      </c>
      <c r="F1088" s="2">
        <v>73.959999999999994</v>
      </c>
      <c r="G1088" s="3">
        <v>8527200</v>
      </c>
      <c r="H1088" s="76">
        <f t="shared" si="16"/>
        <v>2.9361417720987368E-2</v>
      </c>
    </row>
    <row r="1089" spans="1:8" ht="18" x14ac:dyDescent="0.2">
      <c r="A1089" s="1">
        <v>44621</v>
      </c>
      <c r="B1089" s="2">
        <v>75.98</v>
      </c>
      <c r="C1089" s="2">
        <v>76.5</v>
      </c>
      <c r="D1089" s="2">
        <v>75.62</v>
      </c>
      <c r="E1089" s="2">
        <v>76.010000000000005</v>
      </c>
      <c r="F1089" s="2">
        <v>71.819999999999993</v>
      </c>
      <c r="G1089" s="3">
        <v>8752100</v>
      </c>
      <c r="H1089" s="76">
        <f t="shared" si="16"/>
        <v>5.5710307847556479E-4</v>
      </c>
    </row>
    <row r="1090" spans="1:8" ht="18" x14ac:dyDescent="0.2">
      <c r="A1090" s="1">
        <v>44620</v>
      </c>
      <c r="B1090" s="2">
        <v>75.569999999999993</v>
      </c>
      <c r="C1090" s="2">
        <v>76.7</v>
      </c>
      <c r="D1090" s="2">
        <v>75.02</v>
      </c>
      <c r="E1090" s="2">
        <v>75.97</v>
      </c>
      <c r="F1090" s="2">
        <v>71.78</v>
      </c>
      <c r="G1090" s="3">
        <v>9234400</v>
      </c>
      <c r="H1090" s="76">
        <f t="shared" si="16"/>
        <v>-5.002789755931757E-3</v>
      </c>
    </row>
    <row r="1091" spans="1:8" ht="18" x14ac:dyDescent="0.2">
      <c r="A1091" s="1">
        <v>44617</v>
      </c>
      <c r="B1091" s="2">
        <v>74.650000000000006</v>
      </c>
      <c r="C1091" s="2">
        <v>76.83</v>
      </c>
      <c r="D1091" s="2">
        <v>74.319999999999993</v>
      </c>
      <c r="E1091" s="2">
        <v>76.349999999999994</v>
      </c>
      <c r="F1091" s="2">
        <v>72.14</v>
      </c>
      <c r="G1091" s="3">
        <v>8291800</v>
      </c>
      <c r="H1091" s="76">
        <f t="shared" ref="H1091:H1154" si="17">LN(F1091/F1092)</f>
        <v>2.0446028023897098E-2</v>
      </c>
    </row>
    <row r="1092" spans="1:8" ht="18" x14ac:dyDescent="0.2">
      <c r="A1092" s="1">
        <v>44616</v>
      </c>
      <c r="B1092" s="2">
        <v>70.94</v>
      </c>
      <c r="C1092" s="2">
        <v>74.94</v>
      </c>
      <c r="D1092" s="2">
        <v>70.23</v>
      </c>
      <c r="E1092" s="2">
        <v>74.81</v>
      </c>
      <c r="F1092" s="2">
        <v>70.680000000000007</v>
      </c>
      <c r="G1092" s="3">
        <v>11240500</v>
      </c>
      <c r="H1092" s="76">
        <f t="shared" si="17"/>
        <v>3.1766954318524221E-2</v>
      </c>
    </row>
    <row r="1093" spans="1:8" ht="18" x14ac:dyDescent="0.2">
      <c r="A1093" s="1">
        <v>44615</v>
      </c>
      <c r="B1093" s="2">
        <v>74.069999999999993</v>
      </c>
      <c r="C1093" s="2">
        <v>74.38</v>
      </c>
      <c r="D1093" s="2">
        <v>72.349999999999994</v>
      </c>
      <c r="E1093" s="2">
        <v>72.47</v>
      </c>
      <c r="F1093" s="2">
        <v>68.47</v>
      </c>
      <c r="G1093" s="3">
        <v>6807100</v>
      </c>
      <c r="H1093" s="76">
        <f t="shared" si="17"/>
        <v>-2.2528028534454875E-2</v>
      </c>
    </row>
    <row r="1094" spans="1:8" ht="18" x14ac:dyDescent="0.2">
      <c r="A1094" s="1">
        <v>44614</v>
      </c>
      <c r="B1094" s="2">
        <v>73.819999999999993</v>
      </c>
      <c r="C1094" s="2">
        <v>74.91</v>
      </c>
      <c r="D1094" s="2">
        <v>73.62</v>
      </c>
      <c r="E1094" s="2">
        <v>74.12</v>
      </c>
      <c r="F1094" s="2">
        <v>70.03</v>
      </c>
      <c r="G1094" s="3">
        <v>8039000</v>
      </c>
      <c r="H1094" s="76">
        <f t="shared" si="17"/>
        <v>-6.1214512456651436E-3</v>
      </c>
    </row>
    <row r="1095" spans="1:8" ht="18" x14ac:dyDescent="0.2">
      <c r="A1095" s="1">
        <v>44610</v>
      </c>
      <c r="B1095" s="2">
        <v>75.5</v>
      </c>
      <c r="C1095" s="2">
        <v>75.73</v>
      </c>
      <c r="D1095" s="2">
        <v>74.28</v>
      </c>
      <c r="E1095" s="2">
        <v>74.569999999999993</v>
      </c>
      <c r="F1095" s="2">
        <v>70.459999999999994</v>
      </c>
      <c r="G1095" s="3">
        <v>7790100</v>
      </c>
      <c r="H1095" s="76">
        <f t="shared" si="17"/>
        <v>-1.2692315358662411E-2</v>
      </c>
    </row>
    <row r="1096" spans="1:8" ht="18" x14ac:dyDescent="0.2">
      <c r="A1096" s="1">
        <v>44609</v>
      </c>
      <c r="B1096" s="2">
        <v>78.760000000000005</v>
      </c>
      <c r="C1096" s="2">
        <v>78.98</v>
      </c>
      <c r="D1096" s="2">
        <v>75.33</v>
      </c>
      <c r="E1096" s="2">
        <v>75.53</v>
      </c>
      <c r="F1096" s="2">
        <v>71.36</v>
      </c>
      <c r="G1096" s="3">
        <v>9247100</v>
      </c>
      <c r="H1096" s="76">
        <f t="shared" si="17"/>
        <v>-4.7347740648246046E-2</v>
      </c>
    </row>
    <row r="1097" spans="1:8" ht="18" x14ac:dyDescent="0.2">
      <c r="A1097" s="1">
        <v>44608</v>
      </c>
      <c r="B1097" s="2">
        <v>79.47</v>
      </c>
      <c r="C1097" s="2">
        <v>79.78</v>
      </c>
      <c r="D1097" s="2">
        <v>78.22</v>
      </c>
      <c r="E1097" s="2">
        <v>79.19</v>
      </c>
      <c r="F1097" s="2">
        <v>74.819999999999993</v>
      </c>
      <c r="G1097" s="3">
        <v>6227000</v>
      </c>
      <c r="H1097" s="76">
        <f t="shared" si="17"/>
        <v>-7.3240889353785952E-3</v>
      </c>
    </row>
    <row r="1098" spans="1:8" ht="18" x14ac:dyDescent="0.2">
      <c r="A1098" s="1">
        <v>44607</v>
      </c>
      <c r="B1098" s="2">
        <v>79.39</v>
      </c>
      <c r="C1098" s="2">
        <v>79.930000000000007</v>
      </c>
      <c r="D1098" s="2">
        <v>79.209999999999994</v>
      </c>
      <c r="E1098" s="2">
        <v>79.77</v>
      </c>
      <c r="F1098" s="2">
        <v>75.37</v>
      </c>
      <c r="G1098" s="3">
        <v>5712800</v>
      </c>
      <c r="H1098" s="76">
        <f t="shared" si="17"/>
        <v>1.0402867888306565E-2</v>
      </c>
    </row>
    <row r="1099" spans="1:8" ht="18" x14ac:dyDescent="0.2">
      <c r="A1099" s="1">
        <v>44606</v>
      </c>
      <c r="B1099" s="2">
        <v>79.58</v>
      </c>
      <c r="C1099" s="2">
        <v>79.73</v>
      </c>
      <c r="D1099" s="2">
        <v>78.44</v>
      </c>
      <c r="E1099" s="2">
        <v>78.95</v>
      </c>
      <c r="F1099" s="2">
        <v>74.59</v>
      </c>
      <c r="G1099" s="3">
        <v>5389800</v>
      </c>
      <c r="H1099" s="76">
        <f t="shared" si="17"/>
        <v>-1.0137475105432498E-2</v>
      </c>
    </row>
    <row r="1100" spans="1:8" ht="18" x14ac:dyDescent="0.2">
      <c r="A1100" s="1">
        <v>44603</v>
      </c>
      <c r="B1100" s="2">
        <v>81.84</v>
      </c>
      <c r="C1100" s="2">
        <v>82.43</v>
      </c>
      <c r="D1100" s="2">
        <v>79.53</v>
      </c>
      <c r="E1100" s="2">
        <v>79.75</v>
      </c>
      <c r="F1100" s="2">
        <v>75.349999999999994</v>
      </c>
      <c r="G1100" s="3">
        <v>7670500</v>
      </c>
      <c r="H1100" s="76">
        <f t="shared" si="17"/>
        <v>-2.5938053548439723E-2</v>
      </c>
    </row>
    <row r="1101" spans="1:8" ht="18" x14ac:dyDescent="0.2">
      <c r="A1101" s="1">
        <v>44602</v>
      </c>
      <c r="B1101" s="2">
        <v>82.75</v>
      </c>
      <c r="C1101" s="2">
        <v>83.78</v>
      </c>
      <c r="D1101" s="2">
        <v>81.62</v>
      </c>
      <c r="E1101" s="2">
        <v>81.849999999999994</v>
      </c>
      <c r="F1101" s="2">
        <v>77.33</v>
      </c>
      <c r="G1101" s="3">
        <v>6336300</v>
      </c>
      <c r="H1101" s="76">
        <f t="shared" si="17"/>
        <v>-1.9465334788103236E-2</v>
      </c>
    </row>
    <row r="1102" spans="1:8" ht="18" x14ac:dyDescent="0.2">
      <c r="A1102" s="1">
        <v>44601</v>
      </c>
      <c r="B1102" s="2">
        <v>81.75</v>
      </c>
      <c r="C1102" s="2">
        <v>83.65</v>
      </c>
      <c r="D1102" s="2">
        <v>81.650000000000006</v>
      </c>
      <c r="E1102" s="2">
        <v>83.45</v>
      </c>
      <c r="F1102" s="2">
        <v>78.849999999999994</v>
      </c>
      <c r="G1102" s="3">
        <v>8755900</v>
      </c>
      <c r="H1102" s="76">
        <f t="shared" si="17"/>
        <v>3.2481267598668359E-2</v>
      </c>
    </row>
    <row r="1103" spans="1:8" ht="18" x14ac:dyDescent="0.2">
      <c r="A1103" s="1">
        <v>44600</v>
      </c>
      <c r="B1103" s="2">
        <v>80.290000000000006</v>
      </c>
      <c r="C1103" s="2">
        <v>80.86</v>
      </c>
      <c r="D1103" s="2">
        <v>79.8</v>
      </c>
      <c r="E1103" s="2">
        <v>80.790000000000006</v>
      </c>
      <c r="F1103" s="2">
        <v>76.33</v>
      </c>
      <c r="G1103" s="3">
        <v>6585300</v>
      </c>
      <c r="H1103" s="76">
        <f t="shared" si="17"/>
        <v>5.2417770824103648E-4</v>
      </c>
    </row>
    <row r="1104" spans="1:8" ht="18" x14ac:dyDescent="0.2">
      <c r="A1104" s="1">
        <v>44599</v>
      </c>
      <c r="B1104" s="2">
        <v>82.14</v>
      </c>
      <c r="C1104" s="2">
        <v>82.25</v>
      </c>
      <c r="D1104" s="2">
        <v>80.66</v>
      </c>
      <c r="E1104" s="2">
        <v>80.739999999999995</v>
      </c>
      <c r="F1104" s="2">
        <v>76.290000000000006</v>
      </c>
      <c r="G1104" s="3">
        <v>6292200</v>
      </c>
      <c r="H1104" s="76">
        <f t="shared" si="17"/>
        <v>-1.6767793909682999E-2</v>
      </c>
    </row>
    <row r="1105" spans="1:8" ht="18" x14ac:dyDescent="0.2">
      <c r="A1105" s="1">
        <v>44596</v>
      </c>
      <c r="B1105" s="2">
        <v>82.03</v>
      </c>
      <c r="C1105" s="2">
        <v>82.91</v>
      </c>
      <c r="D1105" s="2">
        <v>81.47</v>
      </c>
      <c r="E1105" s="2">
        <v>82.11</v>
      </c>
      <c r="F1105" s="2">
        <v>77.58</v>
      </c>
      <c r="G1105" s="3">
        <v>5570200</v>
      </c>
      <c r="H1105" s="76">
        <f t="shared" si="17"/>
        <v>2.0645168623191134E-3</v>
      </c>
    </row>
    <row r="1106" spans="1:8" ht="18" x14ac:dyDescent="0.2">
      <c r="A1106" s="1">
        <v>44595</v>
      </c>
      <c r="B1106" s="2">
        <v>81.63</v>
      </c>
      <c r="C1106" s="2">
        <v>82.76</v>
      </c>
      <c r="D1106" s="2">
        <v>81.63</v>
      </c>
      <c r="E1106" s="2">
        <v>81.94</v>
      </c>
      <c r="F1106" s="2">
        <v>77.42</v>
      </c>
      <c r="G1106" s="3">
        <v>8207200</v>
      </c>
      <c r="H1106" s="76">
        <f t="shared" si="17"/>
        <v>-6.822450354283506E-3</v>
      </c>
    </row>
    <row r="1107" spans="1:8" ht="18" x14ac:dyDescent="0.2">
      <c r="A1107" s="1">
        <v>44594</v>
      </c>
      <c r="B1107" s="2">
        <v>81.16</v>
      </c>
      <c r="C1107" s="2">
        <v>82.88</v>
      </c>
      <c r="D1107" s="2">
        <v>80.84</v>
      </c>
      <c r="E1107" s="2">
        <v>82.5</v>
      </c>
      <c r="F1107" s="2">
        <v>77.95</v>
      </c>
      <c r="G1107" s="3">
        <v>9287600</v>
      </c>
      <c r="H1107" s="76">
        <f t="shared" si="17"/>
        <v>1.786224037875362E-2</v>
      </c>
    </row>
    <row r="1108" spans="1:8" ht="18" x14ac:dyDescent="0.2">
      <c r="A1108" s="1">
        <v>44593</v>
      </c>
      <c r="B1108" s="2">
        <v>81.400000000000006</v>
      </c>
      <c r="C1108" s="2">
        <v>81.400000000000006</v>
      </c>
      <c r="D1108" s="2">
        <v>79.650000000000006</v>
      </c>
      <c r="E1108" s="2">
        <v>81.040000000000006</v>
      </c>
      <c r="F1108" s="2">
        <v>76.569999999999993</v>
      </c>
      <c r="G1108" s="3">
        <v>8016900</v>
      </c>
      <c r="H1108" s="76">
        <f t="shared" si="17"/>
        <v>-1.4355630524118229E-3</v>
      </c>
    </row>
    <row r="1109" spans="1:8" ht="18" x14ac:dyDescent="0.2">
      <c r="A1109" s="1">
        <v>44592</v>
      </c>
      <c r="B1109" s="2">
        <v>80.489999999999995</v>
      </c>
      <c r="C1109" s="2">
        <v>81.64</v>
      </c>
      <c r="D1109" s="2">
        <v>80.12</v>
      </c>
      <c r="E1109" s="2">
        <v>81.16</v>
      </c>
      <c r="F1109" s="2">
        <v>76.680000000000007</v>
      </c>
      <c r="G1109" s="3">
        <v>10594200</v>
      </c>
      <c r="H1109" s="76">
        <f t="shared" si="17"/>
        <v>8.3814005572153891E-3</v>
      </c>
    </row>
    <row r="1110" spans="1:8" ht="18" x14ac:dyDescent="0.2">
      <c r="A1110" s="1">
        <v>44589</v>
      </c>
      <c r="B1110" s="2">
        <v>79.989999999999995</v>
      </c>
      <c r="C1110" s="2">
        <v>80.5</v>
      </c>
      <c r="D1110" s="2">
        <v>78.569999999999993</v>
      </c>
      <c r="E1110" s="2">
        <v>80.48</v>
      </c>
      <c r="F1110" s="2">
        <v>76.040000000000006</v>
      </c>
      <c r="G1110" s="3">
        <v>7854700</v>
      </c>
      <c r="H1110" s="76">
        <f t="shared" si="17"/>
        <v>8.7175297812391913E-3</v>
      </c>
    </row>
    <row r="1111" spans="1:8" ht="18" x14ac:dyDescent="0.2">
      <c r="A1111" s="1">
        <v>44588</v>
      </c>
      <c r="B1111" s="2">
        <v>80.11</v>
      </c>
      <c r="C1111" s="2">
        <v>81.150000000000006</v>
      </c>
      <c r="D1111" s="2">
        <v>79.2</v>
      </c>
      <c r="E1111" s="2">
        <v>79.78</v>
      </c>
      <c r="F1111" s="2">
        <v>75.38</v>
      </c>
      <c r="G1111" s="3">
        <v>10331900</v>
      </c>
      <c r="H1111" s="76">
        <f t="shared" si="17"/>
        <v>2.3907568831952413E-3</v>
      </c>
    </row>
    <row r="1112" spans="1:8" ht="18" x14ac:dyDescent="0.2">
      <c r="A1112" s="1">
        <v>44587</v>
      </c>
      <c r="B1112" s="2">
        <v>81.91</v>
      </c>
      <c r="C1112" s="2">
        <v>82.03</v>
      </c>
      <c r="D1112" s="2">
        <v>79.28</v>
      </c>
      <c r="E1112" s="2">
        <v>79.59</v>
      </c>
      <c r="F1112" s="2">
        <v>75.2</v>
      </c>
      <c r="G1112" s="3">
        <v>13971300</v>
      </c>
      <c r="H1112" s="76">
        <f t="shared" si="17"/>
        <v>-1.8445845790751342E-2</v>
      </c>
    </row>
    <row r="1113" spans="1:8" ht="18" x14ac:dyDescent="0.2">
      <c r="A1113" s="1">
        <v>44586</v>
      </c>
      <c r="B1113" s="2">
        <v>81.33</v>
      </c>
      <c r="C1113" s="2">
        <v>82.1</v>
      </c>
      <c r="D1113" s="2">
        <v>80.2</v>
      </c>
      <c r="E1113" s="2">
        <v>81.069999999999993</v>
      </c>
      <c r="F1113" s="2">
        <v>76.599999999999994</v>
      </c>
      <c r="G1113" s="3">
        <v>13469900</v>
      </c>
      <c r="H1113" s="76">
        <f t="shared" si="17"/>
        <v>-1.644369284234927E-2</v>
      </c>
    </row>
    <row r="1114" spans="1:8" ht="18" x14ac:dyDescent="0.2">
      <c r="A1114" s="1">
        <v>44585</v>
      </c>
      <c r="B1114" s="2">
        <v>81.22</v>
      </c>
      <c r="C1114" s="2">
        <v>82.42</v>
      </c>
      <c r="D1114" s="2">
        <v>79.59</v>
      </c>
      <c r="E1114" s="2">
        <v>82.42</v>
      </c>
      <c r="F1114" s="2">
        <v>77.87</v>
      </c>
      <c r="G1114" s="3">
        <v>16770400</v>
      </c>
      <c r="H1114" s="76">
        <f t="shared" si="17"/>
        <v>2.4429456058251342E-3</v>
      </c>
    </row>
    <row r="1115" spans="1:8" ht="18" x14ac:dyDescent="0.2">
      <c r="A1115" s="1">
        <v>44582</v>
      </c>
      <c r="B1115" s="2">
        <v>83.36</v>
      </c>
      <c r="C1115" s="2">
        <v>83.39</v>
      </c>
      <c r="D1115" s="2">
        <v>82.03</v>
      </c>
      <c r="E1115" s="2">
        <v>82.22</v>
      </c>
      <c r="F1115" s="2">
        <v>77.680000000000007</v>
      </c>
      <c r="G1115" s="3">
        <v>11609000</v>
      </c>
      <c r="H1115" s="76">
        <f t="shared" si="17"/>
        <v>-6.1601837514577342E-3</v>
      </c>
    </row>
    <row r="1116" spans="1:8" ht="18" x14ac:dyDescent="0.2">
      <c r="A1116" s="1">
        <v>44581</v>
      </c>
      <c r="B1116" s="2">
        <v>83.92</v>
      </c>
      <c r="C1116" s="2">
        <v>85</v>
      </c>
      <c r="D1116" s="2">
        <v>82.52</v>
      </c>
      <c r="E1116" s="2">
        <v>82.72</v>
      </c>
      <c r="F1116" s="2">
        <v>78.16</v>
      </c>
      <c r="G1116" s="3">
        <v>10836900</v>
      </c>
      <c r="H1116" s="76">
        <f t="shared" si="17"/>
        <v>-7.9011498082325812E-3</v>
      </c>
    </row>
    <row r="1117" spans="1:8" ht="18" x14ac:dyDescent="0.2">
      <c r="A1117" s="1">
        <v>44580</v>
      </c>
      <c r="B1117" s="2">
        <v>85.77</v>
      </c>
      <c r="C1117" s="2">
        <v>86.69</v>
      </c>
      <c r="D1117" s="2">
        <v>83.23</v>
      </c>
      <c r="E1117" s="2">
        <v>83.38</v>
      </c>
      <c r="F1117" s="2">
        <v>78.78</v>
      </c>
      <c r="G1117" s="3">
        <v>10501800</v>
      </c>
      <c r="H1117" s="76">
        <f t="shared" si="17"/>
        <v>-2.5689026202993175E-2</v>
      </c>
    </row>
    <row r="1118" spans="1:8" ht="18" x14ac:dyDescent="0.2">
      <c r="A1118" s="1">
        <v>44579</v>
      </c>
      <c r="B1118" s="2">
        <v>86.87</v>
      </c>
      <c r="C1118" s="2">
        <v>86.97</v>
      </c>
      <c r="D1118" s="2">
        <v>85.34</v>
      </c>
      <c r="E1118" s="2">
        <v>85.55</v>
      </c>
      <c r="F1118" s="2">
        <v>80.83</v>
      </c>
      <c r="G1118" s="3">
        <v>6824700</v>
      </c>
      <c r="H1118" s="76">
        <f t="shared" si="17"/>
        <v>-2.468356012681882E-2</v>
      </c>
    </row>
    <row r="1119" spans="1:8" ht="18" x14ac:dyDescent="0.2">
      <c r="A1119" s="1">
        <v>44575</v>
      </c>
      <c r="B1119" s="2">
        <v>87.48</v>
      </c>
      <c r="C1119" s="2">
        <v>88.1</v>
      </c>
      <c r="D1119" s="2">
        <v>86.66</v>
      </c>
      <c r="E1119" s="2">
        <v>87.69</v>
      </c>
      <c r="F1119" s="2">
        <v>82.85</v>
      </c>
      <c r="G1119" s="3">
        <v>6054800</v>
      </c>
      <c r="H1119" s="76">
        <f t="shared" si="17"/>
        <v>-1.2062727638816435E-3</v>
      </c>
    </row>
    <row r="1120" spans="1:8" ht="18" x14ac:dyDescent="0.2">
      <c r="A1120" s="1">
        <v>44574</v>
      </c>
      <c r="B1120" s="2">
        <v>88.73</v>
      </c>
      <c r="C1120" s="2">
        <v>88.92</v>
      </c>
      <c r="D1120" s="2">
        <v>87.55</v>
      </c>
      <c r="E1120" s="2">
        <v>87.79</v>
      </c>
      <c r="F1120" s="2">
        <v>82.95</v>
      </c>
      <c r="G1120" s="3">
        <v>6044300</v>
      </c>
      <c r="H1120" s="76">
        <f t="shared" si="17"/>
        <v>-5.8897940560634866E-3</v>
      </c>
    </row>
    <row r="1121" spans="1:8" ht="18" x14ac:dyDescent="0.2">
      <c r="A1121" s="1">
        <v>44573</v>
      </c>
      <c r="B1121" s="2">
        <v>88.89</v>
      </c>
      <c r="C1121" s="2">
        <v>89.52</v>
      </c>
      <c r="D1121" s="2">
        <v>87.67</v>
      </c>
      <c r="E1121" s="2">
        <v>88.31</v>
      </c>
      <c r="F1121" s="2">
        <v>83.44</v>
      </c>
      <c r="G1121" s="3">
        <v>5840300</v>
      </c>
      <c r="H1121" s="76">
        <f t="shared" si="17"/>
        <v>-1.9157093981388982E-3</v>
      </c>
    </row>
    <row r="1122" spans="1:8" ht="18" x14ac:dyDescent="0.2">
      <c r="A1122" s="1">
        <v>44572</v>
      </c>
      <c r="B1122" s="2">
        <v>88.64</v>
      </c>
      <c r="C1122" s="2">
        <v>89</v>
      </c>
      <c r="D1122" s="2">
        <v>87.41</v>
      </c>
      <c r="E1122" s="2">
        <v>88.48</v>
      </c>
      <c r="F1122" s="2">
        <v>83.6</v>
      </c>
      <c r="G1122" s="3">
        <v>7249800</v>
      </c>
      <c r="H1122" s="76">
        <f t="shared" si="17"/>
        <v>-8.931288901321336E-3</v>
      </c>
    </row>
    <row r="1123" spans="1:8" ht="18" x14ac:dyDescent="0.2">
      <c r="A1123" s="1">
        <v>44571</v>
      </c>
      <c r="B1123" s="2">
        <v>87.38</v>
      </c>
      <c r="C1123" s="2">
        <v>89.38</v>
      </c>
      <c r="D1123" s="2">
        <v>86.95</v>
      </c>
      <c r="E1123" s="2">
        <v>89.28</v>
      </c>
      <c r="F1123" s="2">
        <v>84.35</v>
      </c>
      <c r="G1123" s="3">
        <v>11025500</v>
      </c>
      <c r="H1123" s="76">
        <f t="shared" si="17"/>
        <v>1.9997074178409562E-2</v>
      </c>
    </row>
    <row r="1124" spans="1:8" ht="18" x14ac:dyDescent="0.2">
      <c r="A1124" s="1">
        <v>44568</v>
      </c>
      <c r="B1124" s="2">
        <v>86.45</v>
      </c>
      <c r="C1124" s="2">
        <v>88</v>
      </c>
      <c r="D1124" s="2">
        <v>86.28</v>
      </c>
      <c r="E1124" s="2">
        <v>87.51</v>
      </c>
      <c r="F1124" s="2">
        <v>82.68</v>
      </c>
      <c r="G1124" s="3">
        <v>9836800</v>
      </c>
      <c r="H1124" s="76" t="e">
        <f t="shared" si="17"/>
        <v>#DIV/0!</v>
      </c>
    </row>
    <row r="1125" spans="1:8" ht="18" x14ac:dyDescent="0.2">
      <c r="A1125" s="1">
        <v>44567</v>
      </c>
      <c r="B1125" s="55" t="s">
        <v>74</v>
      </c>
      <c r="H1125" s="76" t="e">
        <f t="shared" si="17"/>
        <v>#NUM!</v>
      </c>
    </row>
    <row r="1126" spans="1:8" ht="18" x14ac:dyDescent="0.2">
      <c r="A1126" s="1">
        <v>44567</v>
      </c>
      <c r="B1126" s="2">
        <v>86</v>
      </c>
      <c r="C1126" s="2">
        <v>87.42</v>
      </c>
      <c r="D1126" s="2">
        <v>85.55</v>
      </c>
      <c r="E1126" s="2">
        <v>86.34</v>
      </c>
      <c r="F1126" s="2">
        <v>81.58</v>
      </c>
      <c r="G1126" s="3">
        <v>7918400</v>
      </c>
      <c r="H1126" s="76">
        <f t="shared" si="17"/>
        <v>2.3317185504623601E-3</v>
      </c>
    </row>
    <row r="1127" spans="1:8" ht="18" x14ac:dyDescent="0.2">
      <c r="A1127" s="1">
        <v>44566</v>
      </c>
      <c r="B1127" s="2">
        <v>88.49</v>
      </c>
      <c r="C1127" s="2">
        <v>88.6</v>
      </c>
      <c r="D1127" s="2">
        <v>86.22</v>
      </c>
      <c r="E1127" s="2">
        <v>86.46</v>
      </c>
      <c r="F1127" s="2">
        <v>81.39</v>
      </c>
      <c r="G1127" s="3">
        <v>11236700</v>
      </c>
      <c r="H1127" s="76">
        <f t="shared" si="17"/>
        <v>-2.7149892054484259E-2</v>
      </c>
    </row>
    <row r="1128" spans="1:8" ht="18" x14ac:dyDescent="0.2">
      <c r="A1128" s="1">
        <v>44565</v>
      </c>
      <c r="B1128" s="2">
        <v>87.9</v>
      </c>
      <c r="C1128" s="2">
        <v>89.58</v>
      </c>
      <c r="D1128" s="2">
        <v>87.73</v>
      </c>
      <c r="E1128" s="2">
        <v>88.84</v>
      </c>
      <c r="F1128" s="2">
        <v>83.63</v>
      </c>
      <c r="G1128" s="3">
        <v>11959000</v>
      </c>
      <c r="H1128" s="76">
        <f t="shared" si="17"/>
        <v>1.0699146360169019E-2</v>
      </c>
    </row>
    <row r="1129" spans="1:8" ht="18" x14ac:dyDescent="0.2">
      <c r="A1129" s="1">
        <v>44564</v>
      </c>
      <c r="B1129" s="2">
        <v>87.33</v>
      </c>
      <c r="C1129" s="2">
        <v>87.94</v>
      </c>
      <c r="D1129" s="2">
        <v>85.76</v>
      </c>
      <c r="E1129" s="2">
        <v>87.9</v>
      </c>
      <c r="F1129" s="2">
        <v>82.74</v>
      </c>
      <c r="G1129" s="3">
        <v>10644400</v>
      </c>
      <c r="H1129" s="76">
        <f t="shared" si="17"/>
        <v>7.8869546730905779E-3</v>
      </c>
    </row>
    <row r="1130" spans="1:8" ht="18" x14ac:dyDescent="0.2">
      <c r="A1130" s="1">
        <v>44561</v>
      </c>
      <c r="B1130" s="2">
        <v>88.05</v>
      </c>
      <c r="C1130" s="2">
        <v>88.1</v>
      </c>
      <c r="D1130" s="2">
        <v>87.18</v>
      </c>
      <c r="E1130" s="2">
        <v>87.21</v>
      </c>
      <c r="F1130" s="2">
        <v>82.09</v>
      </c>
      <c r="G1130" s="3">
        <v>5908200</v>
      </c>
      <c r="H1130" s="76">
        <f t="shared" si="17"/>
        <v>-9.2155375123970321E-3</v>
      </c>
    </row>
    <row r="1131" spans="1:8" ht="18" x14ac:dyDescent="0.2">
      <c r="A1131" s="1">
        <v>44560</v>
      </c>
      <c r="B1131" s="2">
        <v>88.65</v>
      </c>
      <c r="C1131" s="2">
        <v>88.91</v>
      </c>
      <c r="D1131" s="2">
        <v>87.77</v>
      </c>
      <c r="E1131" s="2">
        <v>88.01</v>
      </c>
      <c r="F1131" s="2">
        <v>82.85</v>
      </c>
      <c r="G1131" s="3">
        <v>7382400</v>
      </c>
      <c r="H1131" s="76">
        <f t="shared" si="17"/>
        <v>-2.2906755450067635E-3</v>
      </c>
    </row>
    <row r="1132" spans="1:8" ht="18" x14ac:dyDescent="0.2">
      <c r="A1132" s="1">
        <v>44559</v>
      </c>
      <c r="B1132" s="2">
        <v>88.5</v>
      </c>
      <c r="C1132" s="2">
        <v>89.19</v>
      </c>
      <c r="D1132" s="2">
        <v>87.72</v>
      </c>
      <c r="E1132" s="2">
        <v>88.21</v>
      </c>
      <c r="F1132" s="2">
        <v>83.04</v>
      </c>
      <c r="G1132" s="3">
        <v>5628500</v>
      </c>
      <c r="H1132" s="76">
        <f t="shared" si="17"/>
        <v>-4.925230690265534E-3</v>
      </c>
    </row>
    <row r="1133" spans="1:8" ht="18" x14ac:dyDescent="0.2">
      <c r="A1133" s="1">
        <v>44558</v>
      </c>
      <c r="B1133" s="2">
        <v>89.7</v>
      </c>
      <c r="C1133" s="2">
        <v>89.8</v>
      </c>
      <c r="D1133" s="2">
        <v>88.52</v>
      </c>
      <c r="E1133" s="2">
        <v>88.65</v>
      </c>
      <c r="F1133" s="2">
        <v>83.45</v>
      </c>
      <c r="G1133" s="3">
        <v>5610500</v>
      </c>
      <c r="H1133" s="76">
        <f t="shared" si="17"/>
        <v>-1.0015583901546771E-2</v>
      </c>
    </row>
    <row r="1134" spans="1:8" ht="18" x14ac:dyDescent="0.2">
      <c r="A1134" s="1">
        <v>44557</v>
      </c>
      <c r="B1134" s="2">
        <v>89.7</v>
      </c>
      <c r="C1134" s="2">
        <v>90.33</v>
      </c>
      <c r="D1134" s="2">
        <v>89.02</v>
      </c>
      <c r="E1134" s="2">
        <v>89.54</v>
      </c>
      <c r="F1134" s="2">
        <v>84.29</v>
      </c>
      <c r="G1134" s="3">
        <v>7666200</v>
      </c>
      <c r="H1134" s="76">
        <f t="shared" si="17"/>
        <v>-2.0148154964066069E-3</v>
      </c>
    </row>
    <row r="1135" spans="1:8" ht="18" x14ac:dyDescent="0.2">
      <c r="A1135" s="1">
        <v>44553</v>
      </c>
      <c r="B1135" s="2">
        <v>90.03</v>
      </c>
      <c r="C1135" s="2">
        <v>90.36</v>
      </c>
      <c r="D1135" s="2">
        <v>89.06</v>
      </c>
      <c r="E1135" s="2">
        <v>89.72</v>
      </c>
      <c r="F1135" s="2">
        <v>84.46</v>
      </c>
      <c r="G1135" s="3">
        <v>9655400</v>
      </c>
      <c r="H1135" s="76">
        <f t="shared" si="17"/>
        <v>-1.5380068101257904E-3</v>
      </c>
    </row>
    <row r="1136" spans="1:8" ht="18" x14ac:dyDescent="0.2">
      <c r="A1136" s="1">
        <v>44552</v>
      </c>
      <c r="B1136" s="2">
        <v>91.27</v>
      </c>
      <c r="C1136" s="2">
        <v>91.86</v>
      </c>
      <c r="D1136" s="2">
        <v>89.51</v>
      </c>
      <c r="E1136" s="2">
        <v>89.86</v>
      </c>
      <c r="F1136" s="2">
        <v>84.59</v>
      </c>
      <c r="G1136" s="3">
        <v>10539000</v>
      </c>
      <c r="H1136" s="76">
        <f t="shared" si="17"/>
        <v>-1.815782331004134E-2</v>
      </c>
    </row>
    <row r="1137" spans="1:8" ht="18" x14ac:dyDescent="0.2">
      <c r="A1137" s="1">
        <v>44551</v>
      </c>
      <c r="B1137" s="2">
        <v>91.81</v>
      </c>
      <c r="C1137" s="2">
        <v>91.84</v>
      </c>
      <c r="D1137" s="2">
        <v>89.71</v>
      </c>
      <c r="E1137" s="2">
        <v>91.51</v>
      </c>
      <c r="F1137" s="2">
        <v>86.14</v>
      </c>
      <c r="G1137" s="3">
        <v>15823000</v>
      </c>
      <c r="H1137" s="76">
        <f t="shared" si="17"/>
        <v>-1.3921115937325953E-3</v>
      </c>
    </row>
    <row r="1138" spans="1:8" ht="18" x14ac:dyDescent="0.2">
      <c r="A1138" s="1">
        <v>44550</v>
      </c>
      <c r="B1138" s="2">
        <v>96.42</v>
      </c>
      <c r="C1138" s="2">
        <v>96.42</v>
      </c>
      <c r="D1138" s="2">
        <v>91.52</v>
      </c>
      <c r="E1138" s="2">
        <v>91.64</v>
      </c>
      <c r="F1138" s="2">
        <v>86.26</v>
      </c>
      <c r="G1138" s="3">
        <v>17205400</v>
      </c>
      <c r="H1138" s="76">
        <f t="shared" si="17"/>
        <v>-5.29439137444341E-2</v>
      </c>
    </row>
    <row r="1139" spans="1:8" ht="18" x14ac:dyDescent="0.2">
      <c r="A1139" s="1">
        <v>44547</v>
      </c>
      <c r="B1139" s="2">
        <v>97.69</v>
      </c>
      <c r="C1139" s="2">
        <v>99.95</v>
      </c>
      <c r="D1139" s="2">
        <v>95.81</v>
      </c>
      <c r="E1139" s="2">
        <v>96.62</v>
      </c>
      <c r="F1139" s="2">
        <v>90.95</v>
      </c>
      <c r="G1139" s="3">
        <v>28872300</v>
      </c>
      <c r="H1139" s="76">
        <f t="shared" si="17"/>
        <v>-6.6049199169840464E-2</v>
      </c>
    </row>
    <row r="1140" spans="1:8" ht="18" x14ac:dyDescent="0.2">
      <c r="A1140" s="1">
        <v>44546</v>
      </c>
      <c r="B1140" s="2">
        <v>103.95</v>
      </c>
      <c r="C1140" s="2">
        <v>104</v>
      </c>
      <c r="D1140" s="2">
        <v>102.28</v>
      </c>
      <c r="E1140" s="2">
        <v>103.22</v>
      </c>
      <c r="F1140" s="2">
        <v>97.16</v>
      </c>
      <c r="G1140" s="3">
        <v>9053200</v>
      </c>
      <c r="H1140" s="76">
        <f t="shared" si="17"/>
        <v>-4.2109649858868732E-3</v>
      </c>
    </row>
    <row r="1141" spans="1:8" ht="18" x14ac:dyDescent="0.2">
      <c r="A1141" s="1">
        <v>44545</v>
      </c>
      <c r="B1141" s="2">
        <v>100.58</v>
      </c>
      <c r="C1141" s="2">
        <v>103.76</v>
      </c>
      <c r="D1141" s="2">
        <v>100.24</v>
      </c>
      <c r="E1141" s="2">
        <v>103.65</v>
      </c>
      <c r="F1141" s="2">
        <v>97.57</v>
      </c>
      <c r="G1141" s="3">
        <v>14452200</v>
      </c>
      <c r="H1141" s="76">
        <f t="shared" si="17"/>
        <v>3.6956188830873107E-2</v>
      </c>
    </row>
    <row r="1142" spans="1:8" ht="18" x14ac:dyDescent="0.2">
      <c r="A1142" s="1">
        <v>44544</v>
      </c>
      <c r="B1142" s="2">
        <v>100</v>
      </c>
      <c r="C1142" s="2">
        <v>101.46</v>
      </c>
      <c r="D1142" s="2">
        <v>99.39</v>
      </c>
      <c r="E1142" s="2">
        <v>99.89</v>
      </c>
      <c r="F1142" s="2">
        <v>94.03</v>
      </c>
      <c r="G1142" s="3">
        <v>9511600</v>
      </c>
      <c r="H1142" s="76">
        <f t="shared" si="17"/>
        <v>-9.9471719658755283E-3</v>
      </c>
    </row>
    <row r="1143" spans="1:8" ht="18" x14ac:dyDescent="0.2">
      <c r="A1143" s="1">
        <v>44543</v>
      </c>
      <c r="B1143" s="2">
        <v>102.44</v>
      </c>
      <c r="C1143" s="2">
        <v>104.36</v>
      </c>
      <c r="D1143" s="2">
        <v>100.52</v>
      </c>
      <c r="E1143" s="2">
        <v>100.89</v>
      </c>
      <c r="F1143" s="2">
        <v>94.97</v>
      </c>
      <c r="G1143" s="3">
        <v>16317600</v>
      </c>
      <c r="H1143" s="76">
        <f t="shared" si="17"/>
        <v>-1.7121203274557056E-2</v>
      </c>
    </row>
    <row r="1144" spans="1:8" ht="18" x14ac:dyDescent="0.2">
      <c r="A1144" s="1">
        <v>44540</v>
      </c>
      <c r="B1144" s="2">
        <v>104.29</v>
      </c>
      <c r="C1144" s="2">
        <v>106.34</v>
      </c>
      <c r="D1144" s="2">
        <v>100.1</v>
      </c>
      <c r="E1144" s="2">
        <v>102.63</v>
      </c>
      <c r="F1144" s="2">
        <v>96.61</v>
      </c>
      <c r="G1144" s="3">
        <v>45824600</v>
      </c>
      <c r="H1144" s="76">
        <f t="shared" si="17"/>
        <v>0.14511731884105308</v>
      </c>
    </row>
    <row r="1145" spans="1:8" ht="18" x14ac:dyDescent="0.2">
      <c r="A1145" s="1">
        <v>44539</v>
      </c>
      <c r="B1145" s="2">
        <v>89.12</v>
      </c>
      <c r="C1145" s="2">
        <v>89.99</v>
      </c>
      <c r="D1145" s="2">
        <v>88.24</v>
      </c>
      <c r="E1145" s="2">
        <v>88.77</v>
      </c>
      <c r="F1145" s="2">
        <v>83.56</v>
      </c>
      <c r="G1145" s="3">
        <v>8615800</v>
      </c>
      <c r="H1145" s="76">
        <f t="shared" si="17"/>
        <v>-1.9129608894338809E-3</v>
      </c>
    </row>
    <row r="1146" spans="1:8" ht="18" x14ac:dyDescent="0.2">
      <c r="A1146" s="1">
        <v>44538</v>
      </c>
      <c r="B1146" s="2">
        <v>90.05</v>
      </c>
      <c r="C1146" s="2">
        <v>90.17</v>
      </c>
      <c r="D1146" s="2">
        <v>87.91</v>
      </c>
      <c r="E1146" s="2">
        <v>88.94</v>
      </c>
      <c r="F1146" s="2">
        <v>83.72</v>
      </c>
      <c r="G1146" s="3">
        <v>7695800</v>
      </c>
      <c r="H1146" s="76">
        <f t="shared" si="17"/>
        <v>-1.2463809042515225E-2</v>
      </c>
    </row>
    <row r="1147" spans="1:8" ht="18" x14ac:dyDescent="0.2">
      <c r="A1147" s="1">
        <v>44537</v>
      </c>
      <c r="B1147" s="2">
        <v>89.98</v>
      </c>
      <c r="C1147" s="2">
        <v>90.73</v>
      </c>
      <c r="D1147" s="2">
        <v>89.21</v>
      </c>
      <c r="E1147" s="2">
        <v>90.05</v>
      </c>
      <c r="F1147" s="2">
        <v>84.77</v>
      </c>
      <c r="G1147" s="3">
        <v>6803700</v>
      </c>
      <c r="H1147" s="76">
        <f t="shared" si="17"/>
        <v>1.2463809042515143E-2</v>
      </c>
    </row>
    <row r="1148" spans="1:8" ht="18" x14ac:dyDescent="0.2">
      <c r="A1148" s="1">
        <v>44536</v>
      </c>
      <c r="B1148" s="2">
        <v>88.34</v>
      </c>
      <c r="C1148" s="2">
        <v>89.17</v>
      </c>
      <c r="D1148" s="2">
        <v>87.85</v>
      </c>
      <c r="E1148" s="2">
        <v>88.94</v>
      </c>
      <c r="F1148" s="2">
        <v>83.72</v>
      </c>
      <c r="G1148" s="3">
        <v>8398500</v>
      </c>
      <c r="H1148" s="76">
        <f t="shared" si="17"/>
        <v>7.9146593751914154E-3</v>
      </c>
    </row>
    <row r="1149" spans="1:8" ht="18" x14ac:dyDescent="0.2">
      <c r="A1149" s="1">
        <v>44533</v>
      </c>
      <c r="B1149" s="2">
        <v>90.35</v>
      </c>
      <c r="C1149" s="2">
        <v>90.79</v>
      </c>
      <c r="D1149" s="2">
        <v>87.72</v>
      </c>
      <c r="E1149" s="2">
        <v>88.24</v>
      </c>
      <c r="F1149" s="2">
        <v>83.06</v>
      </c>
      <c r="G1149" s="3">
        <v>10808600</v>
      </c>
      <c r="H1149" s="76">
        <f t="shared" si="17"/>
        <v>-1.9670420240851975E-2</v>
      </c>
    </row>
    <row r="1150" spans="1:8" ht="18" x14ac:dyDescent="0.2">
      <c r="A1150" s="1">
        <v>44532</v>
      </c>
      <c r="B1150" s="2">
        <v>89.4</v>
      </c>
      <c r="C1150" s="2">
        <v>91.04</v>
      </c>
      <c r="D1150" s="2">
        <v>89</v>
      </c>
      <c r="E1150" s="2">
        <v>89.99</v>
      </c>
      <c r="F1150" s="2">
        <v>84.71</v>
      </c>
      <c r="G1150" s="3">
        <v>7089800</v>
      </c>
      <c r="H1150" s="76">
        <f t="shared" si="17"/>
        <v>2.7188384855081861E-3</v>
      </c>
    </row>
    <row r="1151" spans="1:8" ht="18" x14ac:dyDescent="0.2">
      <c r="A1151" s="1">
        <v>44531</v>
      </c>
      <c r="B1151" s="2">
        <v>91.69</v>
      </c>
      <c r="C1151" s="2">
        <v>92.39</v>
      </c>
      <c r="D1151" s="2">
        <v>89.66</v>
      </c>
      <c r="E1151" s="2">
        <v>89.75</v>
      </c>
      <c r="F1151" s="2">
        <v>84.48</v>
      </c>
      <c r="G1151" s="3">
        <v>12084900</v>
      </c>
      <c r="H1151" s="76">
        <f t="shared" si="17"/>
        <v>-1.1065445455369116E-2</v>
      </c>
    </row>
    <row r="1152" spans="1:8" ht="18" x14ac:dyDescent="0.2">
      <c r="A1152" s="1">
        <v>44530</v>
      </c>
      <c r="B1152" s="2">
        <v>93.02</v>
      </c>
      <c r="C1152" s="2">
        <v>93.52</v>
      </c>
      <c r="D1152" s="2">
        <v>90.61</v>
      </c>
      <c r="E1152" s="2">
        <v>90.74</v>
      </c>
      <c r="F1152" s="2">
        <v>85.42</v>
      </c>
      <c r="G1152" s="3">
        <v>23271200</v>
      </c>
      <c r="H1152" s="76">
        <f t="shared" si="17"/>
        <v>-2.394423570485265E-2</v>
      </c>
    </row>
    <row r="1153" spans="1:8" ht="18" x14ac:dyDescent="0.2">
      <c r="A1153" s="1">
        <v>44529</v>
      </c>
      <c r="B1153" s="2">
        <v>93.17</v>
      </c>
      <c r="C1153" s="2">
        <v>94.13</v>
      </c>
      <c r="D1153" s="2">
        <v>92.87</v>
      </c>
      <c r="E1153" s="2">
        <v>92.94</v>
      </c>
      <c r="F1153" s="2">
        <v>87.49</v>
      </c>
      <c r="G1153" s="3">
        <v>9552500</v>
      </c>
      <c r="H1153" s="76">
        <f t="shared" si="17"/>
        <v>6.6514006688043747E-3</v>
      </c>
    </row>
    <row r="1154" spans="1:8" ht="18" x14ac:dyDescent="0.2">
      <c r="A1154" s="1">
        <v>44526</v>
      </c>
      <c r="B1154" s="2">
        <v>92.89</v>
      </c>
      <c r="C1154" s="2">
        <v>94.08</v>
      </c>
      <c r="D1154" s="2">
        <v>92.07</v>
      </c>
      <c r="E1154" s="2">
        <v>92.33</v>
      </c>
      <c r="F1154" s="2">
        <v>86.91</v>
      </c>
      <c r="G1154" s="3">
        <v>4519300</v>
      </c>
      <c r="H1154" s="76">
        <f t="shared" si="17"/>
        <v>-1.3485918672335654E-2</v>
      </c>
    </row>
    <row r="1155" spans="1:8" ht="18" x14ac:dyDescent="0.2">
      <c r="A1155" s="1">
        <v>44524</v>
      </c>
      <c r="B1155" s="2">
        <v>92.23</v>
      </c>
      <c r="C1155" s="2">
        <v>93.7</v>
      </c>
      <c r="D1155" s="2">
        <v>92.15</v>
      </c>
      <c r="E1155" s="2">
        <v>93.58</v>
      </c>
      <c r="F1155" s="2">
        <v>88.09</v>
      </c>
      <c r="G1155" s="3">
        <v>10908500</v>
      </c>
      <c r="H1155" s="76">
        <f t="shared" ref="H1155:H1218" si="18">LN(F1155/F1156)</f>
        <v>6.8345180035313362E-3</v>
      </c>
    </row>
    <row r="1156" spans="1:8" ht="18" x14ac:dyDescent="0.2">
      <c r="A1156" s="1">
        <v>44523</v>
      </c>
      <c r="B1156" s="2">
        <v>94.16</v>
      </c>
      <c r="C1156" s="2">
        <v>94.29</v>
      </c>
      <c r="D1156" s="2">
        <v>92.26</v>
      </c>
      <c r="E1156" s="2">
        <v>92.94</v>
      </c>
      <c r="F1156" s="2">
        <v>87.49</v>
      </c>
      <c r="G1156" s="3">
        <v>8905500</v>
      </c>
      <c r="H1156" s="76">
        <f t="shared" si="18"/>
        <v>-1.7785798775383253E-2</v>
      </c>
    </row>
    <row r="1157" spans="1:8" ht="18" x14ac:dyDescent="0.2">
      <c r="A1157" s="1">
        <v>44522</v>
      </c>
      <c r="B1157" s="2">
        <v>93.73</v>
      </c>
      <c r="C1157" s="2">
        <v>95.67</v>
      </c>
      <c r="D1157" s="2">
        <v>93.41</v>
      </c>
      <c r="E1157" s="2">
        <v>94.61</v>
      </c>
      <c r="F1157" s="2">
        <v>89.06</v>
      </c>
      <c r="G1157" s="3">
        <v>6488200</v>
      </c>
      <c r="H1157" s="76">
        <f t="shared" si="18"/>
        <v>6.7598274533756499E-3</v>
      </c>
    </row>
    <row r="1158" spans="1:8" ht="18" x14ac:dyDescent="0.2">
      <c r="A1158" s="1">
        <v>44519</v>
      </c>
      <c r="B1158" s="2">
        <v>94.81</v>
      </c>
      <c r="C1158" s="2">
        <v>96.96</v>
      </c>
      <c r="D1158" s="2">
        <v>93.94</v>
      </c>
      <c r="E1158" s="2">
        <v>93.97</v>
      </c>
      <c r="F1158" s="2">
        <v>88.46</v>
      </c>
      <c r="G1158" s="3">
        <v>8936600</v>
      </c>
      <c r="H1158" s="76">
        <f t="shared" si="18"/>
        <v>-7.3210891844477889E-3</v>
      </c>
    </row>
    <row r="1159" spans="1:8" ht="18" x14ac:dyDescent="0.2">
      <c r="A1159" s="1">
        <v>44518</v>
      </c>
      <c r="B1159" s="2">
        <v>95.15</v>
      </c>
      <c r="C1159" s="2">
        <v>95.33</v>
      </c>
      <c r="D1159" s="2">
        <v>93.5</v>
      </c>
      <c r="E1159" s="2">
        <v>94.66</v>
      </c>
      <c r="F1159" s="2">
        <v>89.11</v>
      </c>
      <c r="G1159" s="3">
        <v>5725300</v>
      </c>
      <c r="H1159" s="76">
        <f t="shared" si="18"/>
        <v>-7.0450389232087846E-3</v>
      </c>
    </row>
    <row r="1160" spans="1:8" ht="18" x14ac:dyDescent="0.2">
      <c r="A1160" s="1">
        <v>44517</v>
      </c>
      <c r="B1160" s="2">
        <v>95.76</v>
      </c>
      <c r="C1160" s="2">
        <v>96.14</v>
      </c>
      <c r="D1160" s="2">
        <v>94.82</v>
      </c>
      <c r="E1160" s="2">
        <v>95.33</v>
      </c>
      <c r="F1160" s="2">
        <v>89.74</v>
      </c>
      <c r="G1160" s="3">
        <v>6257600</v>
      </c>
      <c r="H1160" s="76">
        <f t="shared" si="18"/>
        <v>-2.8930697824278324E-3</v>
      </c>
    </row>
    <row r="1161" spans="1:8" ht="18" x14ac:dyDescent="0.2">
      <c r="A1161" s="1">
        <v>44516</v>
      </c>
      <c r="B1161" s="2">
        <v>94.14</v>
      </c>
      <c r="C1161" s="2">
        <v>96.37</v>
      </c>
      <c r="D1161" s="2">
        <v>94.02</v>
      </c>
      <c r="E1161" s="2">
        <v>95.61</v>
      </c>
      <c r="F1161" s="2">
        <v>90</v>
      </c>
      <c r="G1161" s="3">
        <v>7392900</v>
      </c>
      <c r="H1161" s="76">
        <f t="shared" si="18"/>
        <v>1.6807118316381191E-2</v>
      </c>
    </row>
    <row r="1162" spans="1:8" ht="18" x14ac:dyDescent="0.2">
      <c r="A1162" s="1">
        <v>44515</v>
      </c>
      <c r="B1162" s="2">
        <v>93.82</v>
      </c>
      <c r="C1162" s="2">
        <v>94.25</v>
      </c>
      <c r="D1162" s="2">
        <v>92.92</v>
      </c>
      <c r="E1162" s="2">
        <v>94.02</v>
      </c>
      <c r="F1162" s="2">
        <v>88.5</v>
      </c>
      <c r="G1162" s="3">
        <v>5700900</v>
      </c>
      <c r="H1162" s="76">
        <f t="shared" si="18"/>
        <v>5.097717071668801E-3</v>
      </c>
    </row>
    <row r="1163" spans="1:8" ht="18" x14ac:dyDescent="0.2">
      <c r="A1163" s="1">
        <v>44512</v>
      </c>
      <c r="B1163" s="2">
        <v>94.29</v>
      </c>
      <c r="C1163" s="2">
        <v>94.47</v>
      </c>
      <c r="D1163" s="2">
        <v>93.43</v>
      </c>
      <c r="E1163" s="2">
        <v>93.54</v>
      </c>
      <c r="F1163" s="2">
        <v>88.05</v>
      </c>
      <c r="G1163" s="3">
        <v>6435300</v>
      </c>
      <c r="H1163" s="76">
        <f t="shared" si="18"/>
        <v>-5.3236802406337195E-3</v>
      </c>
    </row>
    <row r="1164" spans="1:8" ht="18" x14ac:dyDescent="0.2">
      <c r="A1164" s="1">
        <v>44511</v>
      </c>
      <c r="B1164" s="2">
        <v>94.11</v>
      </c>
      <c r="C1164" s="2">
        <v>94.76</v>
      </c>
      <c r="D1164" s="2">
        <v>93.8</v>
      </c>
      <c r="E1164" s="2">
        <v>94.04</v>
      </c>
      <c r="F1164" s="2">
        <v>88.52</v>
      </c>
      <c r="G1164" s="3">
        <v>3620600</v>
      </c>
      <c r="H1164" s="76">
        <f t="shared" si="18"/>
        <v>2.1487144258079678E-3</v>
      </c>
    </row>
    <row r="1165" spans="1:8" ht="18" x14ac:dyDescent="0.2">
      <c r="A1165" s="1">
        <v>44510</v>
      </c>
      <c r="B1165" s="2">
        <v>94.1</v>
      </c>
      <c r="C1165" s="2">
        <v>94.85</v>
      </c>
      <c r="D1165" s="2">
        <v>93.36</v>
      </c>
      <c r="E1165" s="2">
        <v>93.83</v>
      </c>
      <c r="F1165" s="2">
        <v>88.33</v>
      </c>
      <c r="G1165" s="3">
        <v>5828800</v>
      </c>
      <c r="H1165" s="76">
        <f t="shared" si="18"/>
        <v>-8.0059062102486398E-3</v>
      </c>
    </row>
    <row r="1166" spans="1:8" ht="18" x14ac:dyDescent="0.2">
      <c r="A1166" s="1">
        <v>44509</v>
      </c>
      <c r="B1166" s="2">
        <v>95.11</v>
      </c>
      <c r="C1166" s="2">
        <v>95.61</v>
      </c>
      <c r="D1166" s="2">
        <v>94.06</v>
      </c>
      <c r="E1166" s="2">
        <v>94.59</v>
      </c>
      <c r="F1166" s="2">
        <v>89.04</v>
      </c>
      <c r="G1166" s="3">
        <v>6102600</v>
      </c>
      <c r="H1166" s="76">
        <f t="shared" si="18"/>
        <v>-5.8230847632646842E-3</v>
      </c>
    </row>
    <row r="1167" spans="1:8" ht="18" x14ac:dyDescent="0.2">
      <c r="A1167" s="1">
        <v>44508</v>
      </c>
      <c r="B1167" s="2">
        <v>95.25</v>
      </c>
      <c r="C1167" s="2">
        <v>95.25</v>
      </c>
      <c r="D1167" s="2">
        <v>94.31</v>
      </c>
      <c r="E1167" s="2">
        <v>95.14</v>
      </c>
      <c r="F1167" s="2">
        <v>89.56</v>
      </c>
      <c r="G1167" s="3">
        <v>5056400</v>
      </c>
      <c r="H1167" s="76">
        <f t="shared" si="18"/>
        <v>2.0118482252487499E-3</v>
      </c>
    </row>
    <row r="1168" spans="1:8" ht="18" x14ac:dyDescent="0.2">
      <c r="A1168" s="1">
        <v>44505</v>
      </c>
      <c r="B1168" s="2">
        <v>96.2</v>
      </c>
      <c r="C1168" s="2">
        <v>96.55</v>
      </c>
      <c r="D1168" s="2">
        <v>94.1</v>
      </c>
      <c r="E1168" s="2">
        <v>94.95</v>
      </c>
      <c r="F1168" s="2">
        <v>89.38</v>
      </c>
      <c r="G1168" s="3">
        <v>6160200</v>
      </c>
      <c r="H1168" s="76">
        <f t="shared" si="18"/>
        <v>-7.134924359481154E-3</v>
      </c>
    </row>
    <row r="1169" spans="1:8" ht="18" x14ac:dyDescent="0.2">
      <c r="A1169" s="1">
        <v>44504</v>
      </c>
      <c r="B1169" s="2">
        <v>96.23</v>
      </c>
      <c r="C1169" s="2">
        <v>96.61</v>
      </c>
      <c r="D1169" s="2">
        <v>95.32</v>
      </c>
      <c r="E1169" s="2">
        <v>95.63</v>
      </c>
      <c r="F1169" s="2">
        <v>90.02</v>
      </c>
      <c r="G1169" s="3">
        <v>5857500</v>
      </c>
      <c r="H1169" s="76">
        <f t="shared" si="18"/>
        <v>-5.4284739742928708E-3</v>
      </c>
    </row>
    <row r="1170" spans="1:8" ht="18" x14ac:dyDescent="0.2">
      <c r="A1170" s="1">
        <v>44503</v>
      </c>
      <c r="B1170" s="2">
        <v>96.5</v>
      </c>
      <c r="C1170" s="2">
        <v>96.87</v>
      </c>
      <c r="D1170" s="2">
        <v>94.75</v>
      </c>
      <c r="E1170" s="2">
        <v>96.15</v>
      </c>
      <c r="F1170" s="2">
        <v>90.51</v>
      </c>
      <c r="G1170" s="3">
        <v>5746400</v>
      </c>
      <c r="H1170" s="76">
        <f t="shared" si="18"/>
        <v>2.8767446260891051E-3</v>
      </c>
    </row>
    <row r="1171" spans="1:8" ht="18" x14ac:dyDescent="0.2">
      <c r="A1171" s="1">
        <v>44502</v>
      </c>
      <c r="B1171" s="2">
        <v>93.73</v>
      </c>
      <c r="C1171" s="2">
        <v>95.92</v>
      </c>
      <c r="D1171" s="2">
        <v>93.5</v>
      </c>
      <c r="E1171" s="2">
        <v>95.87</v>
      </c>
      <c r="F1171" s="2">
        <v>90.25</v>
      </c>
      <c r="G1171" s="3">
        <v>6229600</v>
      </c>
      <c r="H1171" s="76">
        <f t="shared" si="18"/>
        <v>1.5746598186763557E-2</v>
      </c>
    </row>
    <row r="1172" spans="1:8" ht="18" x14ac:dyDescent="0.2">
      <c r="A1172" s="1">
        <v>44501</v>
      </c>
      <c r="B1172" s="2">
        <v>96</v>
      </c>
      <c r="C1172" s="2">
        <v>96.03</v>
      </c>
      <c r="D1172" s="2">
        <v>93.91</v>
      </c>
      <c r="E1172" s="2">
        <v>94.38</v>
      </c>
      <c r="F1172" s="2">
        <v>88.84</v>
      </c>
      <c r="G1172" s="3">
        <v>7327600</v>
      </c>
      <c r="H1172" s="76">
        <f t="shared" si="18"/>
        <v>-1.6411197236480674E-2</v>
      </c>
    </row>
    <row r="1173" spans="1:8" ht="18" x14ac:dyDescent="0.2">
      <c r="A1173" s="1">
        <v>44498</v>
      </c>
      <c r="B1173" s="2">
        <v>95.79</v>
      </c>
      <c r="C1173" s="2">
        <v>96.97</v>
      </c>
      <c r="D1173" s="2">
        <v>95.46</v>
      </c>
      <c r="E1173" s="2">
        <v>95.94</v>
      </c>
      <c r="F1173" s="2">
        <v>90.31</v>
      </c>
      <c r="G1173" s="3">
        <v>7578600</v>
      </c>
      <c r="H1173" s="76">
        <f t="shared" si="18"/>
        <v>-2.9852418653603741E-3</v>
      </c>
    </row>
    <row r="1174" spans="1:8" ht="18" x14ac:dyDescent="0.2">
      <c r="A1174" s="1">
        <v>44497</v>
      </c>
      <c r="B1174" s="2">
        <v>96.65</v>
      </c>
      <c r="C1174" s="2">
        <v>97.7</v>
      </c>
      <c r="D1174" s="2">
        <v>95.93</v>
      </c>
      <c r="E1174" s="2">
        <v>96.23</v>
      </c>
      <c r="F1174" s="2">
        <v>90.58</v>
      </c>
      <c r="G1174" s="3">
        <v>5177200</v>
      </c>
      <c r="H1174" s="76">
        <f t="shared" si="18"/>
        <v>1.9891707299370068E-3</v>
      </c>
    </row>
    <row r="1175" spans="1:8" ht="18" x14ac:dyDescent="0.2">
      <c r="A1175" s="1">
        <v>44496</v>
      </c>
      <c r="B1175" s="2">
        <v>96.81</v>
      </c>
      <c r="C1175" s="2">
        <v>97.3</v>
      </c>
      <c r="D1175" s="2">
        <v>96</v>
      </c>
      <c r="E1175" s="2">
        <v>96.03</v>
      </c>
      <c r="F1175" s="2">
        <v>90.4</v>
      </c>
      <c r="G1175" s="3">
        <v>5941200</v>
      </c>
      <c r="H1175" s="76">
        <f t="shared" si="18"/>
        <v>-9.7969851788585732E-3</v>
      </c>
    </row>
    <row r="1176" spans="1:8" ht="18" x14ac:dyDescent="0.2">
      <c r="A1176" s="1">
        <v>44495</v>
      </c>
      <c r="B1176" s="2">
        <v>98.3</v>
      </c>
      <c r="C1176" s="2">
        <v>98.56</v>
      </c>
      <c r="D1176" s="2">
        <v>96.94</v>
      </c>
      <c r="E1176" s="2">
        <v>96.98</v>
      </c>
      <c r="F1176" s="2">
        <v>91.29</v>
      </c>
      <c r="G1176" s="3">
        <v>7089700</v>
      </c>
      <c r="H1176" s="76">
        <f t="shared" si="18"/>
        <v>-9.3764315388428724E-3</v>
      </c>
    </row>
    <row r="1177" spans="1:8" ht="18" x14ac:dyDescent="0.2">
      <c r="A1177" s="1">
        <v>44494</v>
      </c>
      <c r="B1177" s="2">
        <v>98.44</v>
      </c>
      <c r="C1177" s="2">
        <v>98.95</v>
      </c>
      <c r="D1177" s="2">
        <v>97.55</v>
      </c>
      <c r="E1177" s="2">
        <v>97.89</v>
      </c>
      <c r="F1177" s="2">
        <v>92.15</v>
      </c>
      <c r="G1177" s="3">
        <v>5083100</v>
      </c>
      <c r="H1177" s="76">
        <f t="shared" si="18"/>
        <v>-3.6828464503362341E-3</v>
      </c>
    </row>
    <row r="1178" spans="1:8" ht="18" x14ac:dyDescent="0.2">
      <c r="A1178" s="1">
        <v>44491</v>
      </c>
      <c r="B1178" s="2">
        <v>96.29</v>
      </c>
      <c r="C1178" s="2">
        <v>98.27</v>
      </c>
      <c r="D1178" s="2">
        <v>96.22</v>
      </c>
      <c r="E1178" s="2">
        <v>98.25</v>
      </c>
      <c r="F1178" s="2">
        <v>92.49</v>
      </c>
      <c r="G1178" s="3">
        <v>6819600</v>
      </c>
      <c r="H1178" s="76">
        <f t="shared" si="18"/>
        <v>2.0094593365308507E-2</v>
      </c>
    </row>
    <row r="1179" spans="1:8" ht="18" x14ac:dyDescent="0.2">
      <c r="A1179" s="1">
        <v>44490</v>
      </c>
      <c r="B1179" s="2">
        <v>96.57</v>
      </c>
      <c r="C1179" s="2">
        <v>96.83</v>
      </c>
      <c r="D1179" s="2">
        <v>95.71</v>
      </c>
      <c r="E1179" s="2">
        <v>96.3</v>
      </c>
      <c r="F1179" s="2">
        <v>90.65</v>
      </c>
      <c r="G1179" s="3">
        <v>6224400</v>
      </c>
      <c r="H1179" s="76">
        <f t="shared" si="18"/>
        <v>-3.5238446331104021E-3</v>
      </c>
    </row>
    <row r="1180" spans="1:8" ht="18" x14ac:dyDescent="0.2">
      <c r="A1180" s="1">
        <v>44489</v>
      </c>
      <c r="B1180" s="2">
        <v>97.27</v>
      </c>
      <c r="C1180" s="2">
        <v>97.97</v>
      </c>
      <c r="D1180" s="2">
        <v>96.25</v>
      </c>
      <c r="E1180" s="2">
        <v>96.64</v>
      </c>
      <c r="F1180" s="2">
        <v>90.97</v>
      </c>
      <c r="G1180" s="3">
        <v>6574100</v>
      </c>
      <c r="H1180" s="76">
        <f t="shared" si="18"/>
        <v>-4.3874151765587932E-3</v>
      </c>
    </row>
    <row r="1181" spans="1:8" ht="18" x14ac:dyDescent="0.2">
      <c r="A1181" s="1">
        <v>44488</v>
      </c>
      <c r="B1181" s="2">
        <v>97</v>
      </c>
      <c r="C1181" s="2">
        <v>97.28</v>
      </c>
      <c r="D1181" s="2">
        <v>96.32</v>
      </c>
      <c r="E1181" s="2">
        <v>97.06</v>
      </c>
      <c r="F1181" s="2">
        <v>91.37</v>
      </c>
      <c r="G1181" s="3">
        <v>5616500</v>
      </c>
      <c r="H1181" s="76">
        <f t="shared" si="18"/>
        <v>5.7074021683492125E-3</v>
      </c>
    </row>
    <row r="1182" spans="1:8" ht="18" x14ac:dyDescent="0.2">
      <c r="A1182" s="1">
        <v>44487</v>
      </c>
      <c r="B1182" s="2">
        <v>95.5</v>
      </c>
      <c r="C1182" s="2">
        <v>96.65</v>
      </c>
      <c r="D1182" s="2">
        <v>95.1</v>
      </c>
      <c r="E1182" s="2">
        <v>96.51</v>
      </c>
      <c r="F1182" s="2">
        <v>90.85</v>
      </c>
      <c r="G1182" s="3">
        <v>7344100</v>
      </c>
      <c r="H1182" s="76">
        <f t="shared" si="18"/>
        <v>1.2293194294342853E-2</v>
      </c>
    </row>
    <row r="1183" spans="1:8" ht="18" x14ac:dyDescent="0.2">
      <c r="A1183" s="1">
        <v>44484</v>
      </c>
      <c r="B1183" s="2">
        <v>95.09</v>
      </c>
      <c r="C1183" s="2">
        <v>96.04</v>
      </c>
      <c r="D1183" s="2">
        <v>94.73</v>
      </c>
      <c r="E1183" s="2">
        <v>95.33</v>
      </c>
      <c r="F1183" s="2">
        <v>89.74</v>
      </c>
      <c r="G1183" s="3">
        <v>7422800</v>
      </c>
      <c r="H1183" s="76">
        <f t="shared" si="18"/>
        <v>5.5732041792548256E-4</v>
      </c>
    </row>
    <row r="1184" spans="1:8" ht="18" x14ac:dyDescent="0.2">
      <c r="A1184" s="1">
        <v>44483</v>
      </c>
      <c r="B1184" s="2">
        <v>96.8</v>
      </c>
      <c r="C1184" s="2">
        <v>97.35</v>
      </c>
      <c r="D1184" s="2">
        <v>94.37</v>
      </c>
      <c r="E1184" s="2">
        <v>95.28</v>
      </c>
      <c r="F1184" s="2">
        <v>89.69</v>
      </c>
      <c r="G1184" s="3">
        <v>7911200</v>
      </c>
      <c r="H1184" s="76">
        <f t="shared" si="18"/>
        <v>-1.1638994105906068E-2</v>
      </c>
    </row>
    <row r="1185" spans="1:8" ht="18" x14ac:dyDescent="0.2">
      <c r="A1185" s="1">
        <v>44482</v>
      </c>
      <c r="B1185" s="2">
        <v>96.1</v>
      </c>
      <c r="C1185" s="2">
        <v>96.99</v>
      </c>
      <c r="D1185" s="2">
        <v>95.95</v>
      </c>
      <c r="E1185" s="2">
        <v>96.4</v>
      </c>
      <c r="F1185" s="2">
        <v>90.74</v>
      </c>
      <c r="G1185" s="3">
        <v>9453900</v>
      </c>
      <c r="H1185" s="76">
        <f t="shared" si="18"/>
        <v>8.6331471447028754E-3</v>
      </c>
    </row>
    <row r="1186" spans="1:8" ht="18" x14ac:dyDescent="0.2">
      <c r="A1186" s="1">
        <v>44481</v>
      </c>
      <c r="B1186" s="2">
        <v>95.83</v>
      </c>
      <c r="C1186" s="2">
        <v>96.52</v>
      </c>
      <c r="D1186" s="2">
        <v>95.26</v>
      </c>
      <c r="E1186" s="2">
        <v>95.57</v>
      </c>
      <c r="F1186" s="2">
        <v>89.96</v>
      </c>
      <c r="G1186" s="3">
        <v>9964100</v>
      </c>
      <c r="H1186" s="76">
        <f t="shared" si="18"/>
        <v>2.8943580263643353E-3</v>
      </c>
    </row>
    <row r="1187" spans="1:8" ht="18" x14ac:dyDescent="0.2">
      <c r="A1187" s="1">
        <v>44480</v>
      </c>
      <c r="B1187" s="2">
        <v>94.29</v>
      </c>
      <c r="C1187" s="2">
        <v>96.8</v>
      </c>
      <c r="D1187" s="2">
        <v>94.2</v>
      </c>
      <c r="E1187" s="2">
        <v>95.29</v>
      </c>
      <c r="F1187" s="2">
        <v>89.7</v>
      </c>
      <c r="G1187" s="3">
        <v>12959300</v>
      </c>
      <c r="H1187" s="76" t="e">
        <f t="shared" si="18"/>
        <v>#DIV/0!</v>
      </c>
    </row>
    <row r="1188" spans="1:8" ht="18" x14ac:dyDescent="0.2">
      <c r="A1188" s="1">
        <v>44477</v>
      </c>
      <c r="B1188" s="55" t="s">
        <v>74</v>
      </c>
      <c r="H1188" s="76" t="e">
        <f t="shared" si="18"/>
        <v>#NUM!</v>
      </c>
    </row>
    <row r="1189" spans="1:8" ht="18" x14ac:dyDescent="0.2">
      <c r="A1189" s="1">
        <v>44477</v>
      </c>
      <c r="B1189" s="2">
        <v>92.38</v>
      </c>
      <c r="C1189" s="2">
        <v>95.02</v>
      </c>
      <c r="D1189" s="2">
        <v>92.11</v>
      </c>
      <c r="E1189" s="2">
        <v>94.39</v>
      </c>
      <c r="F1189" s="2">
        <v>88.85</v>
      </c>
      <c r="G1189" s="3">
        <v>13202300</v>
      </c>
      <c r="H1189" s="76">
        <f t="shared" si="18"/>
        <v>2.576521914095041E-2</v>
      </c>
    </row>
    <row r="1190" spans="1:8" ht="18" x14ac:dyDescent="0.2">
      <c r="A1190" s="1">
        <v>44476</v>
      </c>
      <c r="B1190" s="2">
        <v>91.71</v>
      </c>
      <c r="C1190" s="2">
        <v>92.88</v>
      </c>
      <c r="D1190" s="2">
        <v>91.65</v>
      </c>
      <c r="E1190" s="2">
        <v>92.31</v>
      </c>
      <c r="F1190" s="2">
        <v>86.59</v>
      </c>
      <c r="G1190" s="3">
        <v>9124400</v>
      </c>
      <c r="H1190" s="76">
        <f t="shared" si="18"/>
        <v>1.056490932021647E-2</v>
      </c>
    </row>
    <row r="1191" spans="1:8" ht="18" x14ac:dyDescent="0.2">
      <c r="A1191" s="1">
        <v>44475</v>
      </c>
      <c r="B1191" s="2">
        <v>90.42</v>
      </c>
      <c r="C1191" s="2">
        <v>91.5</v>
      </c>
      <c r="D1191" s="2">
        <v>89.65</v>
      </c>
      <c r="E1191" s="2">
        <v>91.34</v>
      </c>
      <c r="F1191" s="2">
        <v>85.68</v>
      </c>
      <c r="G1191" s="3">
        <v>10268300</v>
      </c>
      <c r="H1191" s="76">
        <f t="shared" si="18"/>
        <v>-1.6326534238851123E-3</v>
      </c>
    </row>
    <row r="1192" spans="1:8" ht="18" x14ac:dyDescent="0.2">
      <c r="A1192" s="1">
        <v>44474</v>
      </c>
      <c r="B1192" s="2">
        <v>89.35</v>
      </c>
      <c r="C1192" s="2">
        <v>91.97</v>
      </c>
      <c r="D1192" s="2">
        <v>89.17</v>
      </c>
      <c r="E1192" s="2">
        <v>91.49</v>
      </c>
      <c r="F1192" s="2">
        <v>85.82</v>
      </c>
      <c r="G1192" s="3">
        <v>9788600</v>
      </c>
      <c r="H1192" s="76">
        <f t="shared" si="18"/>
        <v>2.4654743347038093E-2</v>
      </c>
    </row>
    <row r="1193" spans="1:8" ht="18" x14ac:dyDescent="0.2">
      <c r="A1193" s="1">
        <v>44473</v>
      </c>
      <c r="B1193" s="2">
        <v>89.48</v>
      </c>
      <c r="C1193" s="2">
        <v>90.43</v>
      </c>
      <c r="D1193" s="2">
        <v>88.96</v>
      </c>
      <c r="E1193" s="2">
        <v>89.26</v>
      </c>
      <c r="F1193" s="2">
        <v>83.73</v>
      </c>
      <c r="G1193" s="3">
        <v>10853900</v>
      </c>
      <c r="H1193" s="76">
        <f t="shared" si="18"/>
        <v>-5.3600271260841577E-3</v>
      </c>
    </row>
    <row r="1194" spans="1:8" ht="18" x14ac:dyDescent="0.2">
      <c r="A1194" s="1">
        <v>44470</v>
      </c>
      <c r="B1194" s="2">
        <v>87.76</v>
      </c>
      <c r="C1194" s="2">
        <v>90.27</v>
      </c>
      <c r="D1194" s="2">
        <v>87.6</v>
      </c>
      <c r="E1194" s="2">
        <v>89.74</v>
      </c>
      <c r="F1194" s="2">
        <v>84.18</v>
      </c>
      <c r="G1194" s="3">
        <v>13320900</v>
      </c>
      <c r="H1194" s="76">
        <f t="shared" si="18"/>
        <v>2.9536231814386318E-2</v>
      </c>
    </row>
    <row r="1195" spans="1:8" ht="18" x14ac:dyDescent="0.2">
      <c r="A1195" s="1">
        <v>44469</v>
      </c>
      <c r="B1195" s="2">
        <v>91.25</v>
      </c>
      <c r="C1195" s="2">
        <v>91.58</v>
      </c>
      <c r="D1195" s="2">
        <v>87.12</v>
      </c>
      <c r="E1195" s="2">
        <v>87.13</v>
      </c>
      <c r="F1195" s="2">
        <v>81.73</v>
      </c>
      <c r="G1195" s="3">
        <v>15649900</v>
      </c>
      <c r="H1195" s="76">
        <f t="shared" si="18"/>
        <v>-4.6264151619657974E-2</v>
      </c>
    </row>
    <row r="1196" spans="1:8" ht="18" x14ac:dyDescent="0.2">
      <c r="A1196" s="1">
        <v>44468</v>
      </c>
      <c r="B1196" s="2">
        <v>91.15</v>
      </c>
      <c r="C1196" s="2">
        <v>92.08</v>
      </c>
      <c r="D1196" s="2">
        <v>91</v>
      </c>
      <c r="E1196" s="2">
        <v>91.25</v>
      </c>
      <c r="F1196" s="2">
        <v>85.6</v>
      </c>
      <c r="G1196" s="3">
        <v>12007300</v>
      </c>
      <c r="H1196" s="76">
        <f t="shared" si="18"/>
        <v>8.3289823978199371E-3</v>
      </c>
    </row>
    <row r="1197" spans="1:8" ht="18" x14ac:dyDescent="0.2">
      <c r="A1197" s="1">
        <v>44467</v>
      </c>
      <c r="B1197" s="2">
        <v>90.64</v>
      </c>
      <c r="C1197" s="2">
        <v>92.27</v>
      </c>
      <c r="D1197" s="2">
        <v>90.05</v>
      </c>
      <c r="E1197" s="2">
        <v>90.49</v>
      </c>
      <c r="F1197" s="2">
        <v>84.89</v>
      </c>
      <c r="G1197" s="3">
        <v>15041800</v>
      </c>
      <c r="H1197" s="76">
        <f t="shared" si="18"/>
        <v>-5.9898000446478349E-3</v>
      </c>
    </row>
    <row r="1198" spans="1:8" ht="18" x14ac:dyDescent="0.2">
      <c r="A1198" s="1">
        <v>44466</v>
      </c>
      <c r="B1198" s="2">
        <v>89.78</v>
      </c>
      <c r="C1198" s="2">
        <v>91.31</v>
      </c>
      <c r="D1198" s="2">
        <v>89.15</v>
      </c>
      <c r="E1198" s="2">
        <v>91.04</v>
      </c>
      <c r="F1198" s="2">
        <v>85.4</v>
      </c>
      <c r="G1198" s="3">
        <v>11533000</v>
      </c>
      <c r="H1198" s="76">
        <f t="shared" si="18"/>
        <v>1.2134212616988797E-2</v>
      </c>
    </row>
    <row r="1199" spans="1:8" ht="18" x14ac:dyDescent="0.2">
      <c r="A1199" s="1">
        <v>44463</v>
      </c>
      <c r="B1199" s="2">
        <v>89.27</v>
      </c>
      <c r="C1199" s="2">
        <v>90.06</v>
      </c>
      <c r="D1199" s="2">
        <v>88.94</v>
      </c>
      <c r="E1199" s="2">
        <v>89.94</v>
      </c>
      <c r="F1199" s="2">
        <v>84.37</v>
      </c>
      <c r="G1199" s="3">
        <v>7617800</v>
      </c>
      <c r="H1199" s="76">
        <f t="shared" si="18"/>
        <v>5.8246821438163116E-3</v>
      </c>
    </row>
    <row r="1200" spans="1:8" ht="18" x14ac:dyDescent="0.2">
      <c r="A1200" s="1">
        <v>44462</v>
      </c>
      <c r="B1200" s="2">
        <v>88.94</v>
      </c>
      <c r="C1200" s="2">
        <v>90.06</v>
      </c>
      <c r="D1200" s="2">
        <v>88.66</v>
      </c>
      <c r="E1200" s="2">
        <v>89.42</v>
      </c>
      <c r="F1200" s="2">
        <v>83.88</v>
      </c>
      <c r="G1200" s="3">
        <v>9720200</v>
      </c>
      <c r="H1200" s="76">
        <f t="shared" si="18"/>
        <v>1.1028642112447327E-2</v>
      </c>
    </row>
    <row r="1201" spans="1:8" ht="18" x14ac:dyDescent="0.2">
      <c r="A1201" s="1">
        <v>44461</v>
      </c>
      <c r="B1201" s="2">
        <v>87.62</v>
      </c>
      <c r="C1201" s="2">
        <v>89</v>
      </c>
      <c r="D1201" s="2">
        <v>87.24</v>
      </c>
      <c r="E1201" s="2">
        <v>88.44</v>
      </c>
      <c r="F1201" s="2">
        <v>82.96</v>
      </c>
      <c r="G1201" s="3">
        <v>9908000</v>
      </c>
      <c r="H1201" s="76">
        <f t="shared" si="18"/>
        <v>1.7264866530164291E-2</v>
      </c>
    </row>
    <row r="1202" spans="1:8" ht="18" x14ac:dyDescent="0.2">
      <c r="A1202" s="1">
        <v>44460</v>
      </c>
      <c r="B1202" s="2">
        <v>86.74</v>
      </c>
      <c r="C1202" s="2">
        <v>87.66</v>
      </c>
      <c r="D1202" s="2">
        <v>86.12</v>
      </c>
      <c r="E1202" s="2">
        <v>86.92</v>
      </c>
      <c r="F1202" s="2">
        <v>81.540000000000006</v>
      </c>
      <c r="G1202" s="3">
        <v>11124400</v>
      </c>
      <c r="H1202" s="76">
        <f t="shared" si="18"/>
        <v>8.7455136453544417E-3</v>
      </c>
    </row>
    <row r="1203" spans="1:8" ht="18" x14ac:dyDescent="0.2">
      <c r="A1203" s="1">
        <v>44459</v>
      </c>
      <c r="B1203" s="2">
        <v>85.03</v>
      </c>
      <c r="C1203" s="2">
        <v>87.41</v>
      </c>
      <c r="D1203" s="2">
        <v>84.93</v>
      </c>
      <c r="E1203" s="2">
        <v>86.17</v>
      </c>
      <c r="F1203" s="2">
        <v>80.83</v>
      </c>
      <c r="G1203" s="3">
        <v>13897700</v>
      </c>
      <c r="H1203" s="76">
        <f t="shared" si="18"/>
        <v>-2.5946761946750909E-3</v>
      </c>
    </row>
    <row r="1204" spans="1:8" ht="18" x14ac:dyDescent="0.2">
      <c r="A1204" s="1">
        <v>44456</v>
      </c>
      <c r="B1204" s="2">
        <v>86.21</v>
      </c>
      <c r="C1204" s="2">
        <v>87.57</v>
      </c>
      <c r="D1204" s="2">
        <v>85.95</v>
      </c>
      <c r="E1204" s="2">
        <v>86.39</v>
      </c>
      <c r="F1204" s="2">
        <v>81.040000000000006</v>
      </c>
      <c r="G1204" s="3">
        <v>58069000</v>
      </c>
      <c r="H1204" s="76">
        <f t="shared" si="18"/>
        <v>-9.9454438767157989E-3</v>
      </c>
    </row>
    <row r="1205" spans="1:8" ht="18" x14ac:dyDescent="0.2">
      <c r="A1205" s="1">
        <v>44455</v>
      </c>
      <c r="B1205" s="2">
        <v>87.67</v>
      </c>
      <c r="C1205" s="2">
        <v>87.97</v>
      </c>
      <c r="D1205" s="2">
        <v>86.19</v>
      </c>
      <c r="E1205" s="2">
        <v>87.25</v>
      </c>
      <c r="F1205" s="2">
        <v>81.849999999999994</v>
      </c>
      <c r="G1205" s="3">
        <v>12410500</v>
      </c>
      <c r="H1205" s="76">
        <f t="shared" si="18"/>
        <v>-5.4828038658803055E-3</v>
      </c>
    </row>
    <row r="1206" spans="1:8" ht="18" x14ac:dyDescent="0.2">
      <c r="A1206" s="1">
        <v>44454</v>
      </c>
      <c r="B1206" s="2">
        <v>86.55</v>
      </c>
      <c r="C1206" s="2">
        <v>88.36</v>
      </c>
      <c r="D1206" s="2">
        <v>86.17</v>
      </c>
      <c r="E1206" s="2">
        <v>87.73</v>
      </c>
      <c r="F1206" s="2">
        <v>82.3</v>
      </c>
      <c r="G1206" s="3">
        <v>14951100</v>
      </c>
      <c r="H1206" s="76">
        <f t="shared" si="18"/>
        <v>1.5428247742595968E-2</v>
      </c>
    </row>
    <row r="1207" spans="1:8" ht="18" x14ac:dyDescent="0.2">
      <c r="A1207" s="1">
        <v>44453</v>
      </c>
      <c r="B1207" s="2">
        <v>86.19</v>
      </c>
      <c r="C1207" s="2">
        <v>86.95</v>
      </c>
      <c r="D1207" s="2">
        <v>84.73</v>
      </c>
      <c r="E1207" s="2">
        <v>86.39</v>
      </c>
      <c r="F1207" s="2">
        <v>81.040000000000006</v>
      </c>
      <c r="G1207" s="3">
        <v>22714200</v>
      </c>
      <c r="H1207" s="76">
        <f t="shared" si="18"/>
        <v>-2.858553815846597E-2</v>
      </c>
    </row>
    <row r="1208" spans="1:8" ht="18" x14ac:dyDescent="0.2">
      <c r="A1208" s="1">
        <v>44452</v>
      </c>
      <c r="B1208" s="2">
        <v>90.12</v>
      </c>
      <c r="C1208" s="2">
        <v>90.51</v>
      </c>
      <c r="D1208" s="2">
        <v>88.23</v>
      </c>
      <c r="E1208" s="2">
        <v>88.89</v>
      </c>
      <c r="F1208" s="2">
        <v>83.39</v>
      </c>
      <c r="G1208" s="3">
        <v>18883400</v>
      </c>
      <c r="H1208" s="76">
        <f t="shared" si="18"/>
        <v>-8.8348234638281169E-3</v>
      </c>
    </row>
    <row r="1209" spans="1:8" ht="18" x14ac:dyDescent="0.2">
      <c r="A1209" s="1">
        <v>44449</v>
      </c>
      <c r="B1209" s="2">
        <v>89.65</v>
      </c>
      <c r="C1209" s="2">
        <v>90.55</v>
      </c>
      <c r="D1209" s="2">
        <v>89.51</v>
      </c>
      <c r="E1209" s="2">
        <v>89.68</v>
      </c>
      <c r="F1209" s="2">
        <v>84.13</v>
      </c>
      <c r="G1209" s="3">
        <v>10547400</v>
      </c>
      <c r="H1209" s="76">
        <f t="shared" si="18"/>
        <v>1.6654774251865364E-3</v>
      </c>
    </row>
    <row r="1210" spans="1:8" ht="18" x14ac:dyDescent="0.2">
      <c r="A1210" s="1">
        <v>44448</v>
      </c>
      <c r="B1210" s="2">
        <v>89.6</v>
      </c>
      <c r="C1210" s="2">
        <v>90.83</v>
      </c>
      <c r="D1210" s="2">
        <v>89.41</v>
      </c>
      <c r="E1210" s="2">
        <v>89.54</v>
      </c>
      <c r="F1210" s="2">
        <v>83.99</v>
      </c>
      <c r="G1210" s="3">
        <v>11034700</v>
      </c>
      <c r="H1210" s="76">
        <f t="shared" si="18"/>
        <v>7.1462604279942145E-4</v>
      </c>
    </row>
    <row r="1211" spans="1:8" ht="18" x14ac:dyDescent="0.2">
      <c r="A1211" s="1">
        <v>44447</v>
      </c>
      <c r="B1211" s="2">
        <v>88.14</v>
      </c>
      <c r="C1211" s="2">
        <v>89.6</v>
      </c>
      <c r="D1211" s="2">
        <v>87.97</v>
      </c>
      <c r="E1211" s="2">
        <v>89.47</v>
      </c>
      <c r="F1211" s="2">
        <v>83.93</v>
      </c>
      <c r="G1211" s="3">
        <v>8851200</v>
      </c>
      <c r="H1211" s="76">
        <f t="shared" si="18"/>
        <v>8.3752583367324891E-3</v>
      </c>
    </row>
    <row r="1212" spans="1:8" ht="18" x14ac:dyDescent="0.2">
      <c r="A1212" s="1">
        <v>44446</v>
      </c>
      <c r="B1212" s="2">
        <v>90.04</v>
      </c>
      <c r="C1212" s="2">
        <v>90.67</v>
      </c>
      <c r="D1212" s="2">
        <v>88.54</v>
      </c>
      <c r="E1212" s="2">
        <v>88.72</v>
      </c>
      <c r="F1212" s="2">
        <v>83.23</v>
      </c>
      <c r="G1212" s="3">
        <v>11046000</v>
      </c>
      <c r="H1212" s="76">
        <f t="shared" si="18"/>
        <v>-1.431492892340477E-2</v>
      </c>
    </row>
    <row r="1213" spans="1:8" ht="18" x14ac:dyDescent="0.2">
      <c r="A1213" s="1">
        <v>44442</v>
      </c>
      <c r="B1213" s="2">
        <v>89.34</v>
      </c>
      <c r="C1213" s="2">
        <v>90.48</v>
      </c>
      <c r="D1213" s="2">
        <v>89.3</v>
      </c>
      <c r="E1213" s="2">
        <v>90</v>
      </c>
      <c r="F1213" s="2">
        <v>84.43</v>
      </c>
      <c r="G1213" s="3">
        <v>8456900</v>
      </c>
      <c r="H1213" s="76">
        <f t="shared" si="18"/>
        <v>2.2529208556886842E-3</v>
      </c>
    </row>
    <row r="1214" spans="1:8" ht="18" x14ac:dyDescent="0.2">
      <c r="A1214" s="1">
        <v>44441</v>
      </c>
      <c r="B1214" s="2">
        <v>90.17</v>
      </c>
      <c r="C1214" s="2">
        <v>90.5</v>
      </c>
      <c r="D1214" s="2">
        <v>89.41</v>
      </c>
      <c r="E1214" s="2">
        <v>89.8</v>
      </c>
      <c r="F1214" s="2">
        <v>84.24</v>
      </c>
      <c r="G1214" s="3">
        <v>7717400</v>
      </c>
      <c r="H1214" s="76">
        <f t="shared" si="18"/>
        <v>-1.6605388704725771E-3</v>
      </c>
    </row>
    <row r="1215" spans="1:8" ht="18" x14ac:dyDescent="0.2">
      <c r="A1215" s="1">
        <v>44440</v>
      </c>
      <c r="B1215" s="2">
        <v>89.26</v>
      </c>
      <c r="C1215" s="2">
        <v>90.17</v>
      </c>
      <c r="D1215" s="2">
        <v>88.87</v>
      </c>
      <c r="E1215" s="2">
        <v>89.95</v>
      </c>
      <c r="F1215" s="2">
        <v>84.38</v>
      </c>
      <c r="G1215" s="3">
        <v>8208000</v>
      </c>
      <c r="H1215" s="76">
        <f t="shared" si="18"/>
        <v>9.1672765342259363E-3</v>
      </c>
    </row>
    <row r="1216" spans="1:8" ht="18" x14ac:dyDescent="0.2">
      <c r="A1216" s="1">
        <v>44439</v>
      </c>
      <c r="B1216" s="2">
        <v>89.45</v>
      </c>
      <c r="C1216" s="2">
        <v>89.5</v>
      </c>
      <c r="D1216" s="2">
        <v>88.49</v>
      </c>
      <c r="E1216" s="2">
        <v>89.13</v>
      </c>
      <c r="F1216" s="2">
        <v>83.61</v>
      </c>
      <c r="G1216" s="3">
        <v>8113300</v>
      </c>
      <c r="H1216" s="76">
        <f t="shared" si="18"/>
        <v>-3.5816657200114857E-3</v>
      </c>
    </row>
    <row r="1217" spans="1:8" ht="18" x14ac:dyDescent="0.2">
      <c r="A1217" s="1">
        <v>44438</v>
      </c>
      <c r="B1217" s="2">
        <v>89.46</v>
      </c>
      <c r="C1217" s="2">
        <v>89.98</v>
      </c>
      <c r="D1217" s="2">
        <v>89.3</v>
      </c>
      <c r="E1217" s="2">
        <v>89.45</v>
      </c>
      <c r="F1217" s="2">
        <v>83.91</v>
      </c>
      <c r="G1217" s="3">
        <v>5357000</v>
      </c>
      <c r="H1217" s="76">
        <f t="shared" si="18"/>
        <v>1.0731533850526177E-3</v>
      </c>
    </row>
    <row r="1218" spans="1:8" ht="18" x14ac:dyDescent="0.2">
      <c r="A1218" s="1">
        <v>44435</v>
      </c>
      <c r="B1218" s="2">
        <v>88.79</v>
      </c>
      <c r="C1218" s="2">
        <v>89.52</v>
      </c>
      <c r="D1218" s="2">
        <v>88.61</v>
      </c>
      <c r="E1218" s="2">
        <v>89.35</v>
      </c>
      <c r="F1218" s="2">
        <v>83.82</v>
      </c>
      <c r="G1218" s="3">
        <v>5426800</v>
      </c>
      <c r="H1218" s="76">
        <f t="shared" si="18"/>
        <v>7.0637827389216541E-3</v>
      </c>
    </row>
    <row r="1219" spans="1:8" ht="18" x14ac:dyDescent="0.2">
      <c r="A1219" s="1">
        <v>44434</v>
      </c>
      <c r="B1219" s="2">
        <v>88.81</v>
      </c>
      <c r="C1219" s="2">
        <v>89.18</v>
      </c>
      <c r="D1219" s="2">
        <v>88.46</v>
      </c>
      <c r="E1219" s="2">
        <v>88.72</v>
      </c>
      <c r="F1219" s="2">
        <v>83.23</v>
      </c>
      <c r="G1219" s="3">
        <v>9093200</v>
      </c>
      <c r="H1219" s="76">
        <f t="shared" ref="H1219:H1259" si="19">LN(F1219/F1220)</f>
        <v>1.2022122150070671E-3</v>
      </c>
    </row>
    <row r="1220" spans="1:8" ht="18" x14ac:dyDescent="0.2">
      <c r="A1220" s="1">
        <v>44433</v>
      </c>
      <c r="B1220" s="2">
        <v>88.55</v>
      </c>
      <c r="C1220" s="2">
        <v>88.9</v>
      </c>
      <c r="D1220" s="2">
        <v>88.05</v>
      </c>
      <c r="E1220" s="2">
        <v>88.62</v>
      </c>
      <c r="F1220" s="2">
        <v>83.13</v>
      </c>
      <c r="G1220" s="3">
        <v>5748500</v>
      </c>
      <c r="H1220" s="76">
        <f t="shared" si="19"/>
        <v>7.2202169201664417E-4</v>
      </c>
    </row>
    <row r="1221" spans="1:8" ht="18" x14ac:dyDescent="0.2">
      <c r="A1221" s="1">
        <v>44432</v>
      </c>
      <c r="B1221" s="2">
        <v>89.21</v>
      </c>
      <c r="C1221" s="2">
        <v>89.65</v>
      </c>
      <c r="D1221" s="2">
        <v>88.47</v>
      </c>
      <c r="E1221" s="2">
        <v>88.55</v>
      </c>
      <c r="F1221" s="2">
        <v>83.07</v>
      </c>
      <c r="G1221" s="3">
        <v>6320100</v>
      </c>
      <c r="H1221" s="76">
        <f t="shared" si="19"/>
        <v>-6.3598942396757919E-3</v>
      </c>
    </row>
    <row r="1222" spans="1:8" ht="18" x14ac:dyDescent="0.2">
      <c r="A1222" s="1">
        <v>44431</v>
      </c>
      <c r="B1222" s="2">
        <v>89.49</v>
      </c>
      <c r="C1222" s="2">
        <v>89.57</v>
      </c>
      <c r="D1222" s="2">
        <v>88.71</v>
      </c>
      <c r="E1222" s="2">
        <v>89.12</v>
      </c>
      <c r="F1222" s="2">
        <v>83.6</v>
      </c>
      <c r="G1222" s="3">
        <v>7147300</v>
      </c>
      <c r="H1222" s="76">
        <f t="shared" si="19"/>
        <v>2.0355631766725947E-3</v>
      </c>
    </row>
    <row r="1223" spans="1:8" ht="18" x14ac:dyDescent="0.2">
      <c r="A1223" s="1">
        <v>44428</v>
      </c>
      <c r="B1223" s="2">
        <v>88.8</v>
      </c>
      <c r="C1223" s="2">
        <v>89.4</v>
      </c>
      <c r="D1223" s="2">
        <v>88.3</v>
      </c>
      <c r="E1223" s="2">
        <v>88.94</v>
      </c>
      <c r="F1223" s="2">
        <v>83.43</v>
      </c>
      <c r="G1223" s="3">
        <v>8716400</v>
      </c>
      <c r="H1223" s="76">
        <f t="shared" si="19"/>
        <v>2.5202533591880847E-3</v>
      </c>
    </row>
    <row r="1224" spans="1:8" ht="18" x14ac:dyDescent="0.2">
      <c r="A1224" s="1">
        <v>44427</v>
      </c>
      <c r="B1224" s="2">
        <v>88.29</v>
      </c>
      <c r="C1224" s="2">
        <v>89.39</v>
      </c>
      <c r="D1224" s="2">
        <v>88.23</v>
      </c>
      <c r="E1224" s="2">
        <v>88.71</v>
      </c>
      <c r="F1224" s="2">
        <v>83.22</v>
      </c>
      <c r="G1224" s="3">
        <v>8099400</v>
      </c>
      <c r="H1224" s="76">
        <f t="shared" si="19"/>
        <v>-2.5202533591880032E-3</v>
      </c>
    </row>
    <row r="1225" spans="1:8" ht="18" x14ac:dyDescent="0.2">
      <c r="A1225" s="1">
        <v>44426</v>
      </c>
      <c r="B1225" s="2">
        <v>90.49</v>
      </c>
      <c r="C1225" s="2">
        <v>91.05</v>
      </c>
      <c r="D1225" s="2">
        <v>88.86</v>
      </c>
      <c r="E1225" s="2">
        <v>88.94</v>
      </c>
      <c r="F1225" s="2">
        <v>83.43</v>
      </c>
      <c r="G1225" s="3">
        <v>7666300</v>
      </c>
      <c r="H1225" s="76">
        <f t="shared" si="19"/>
        <v>-2.2400936689166543E-2</v>
      </c>
    </row>
    <row r="1226" spans="1:8" ht="18" x14ac:dyDescent="0.2">
      <c r="A1226" s="1">
        <v>44425</v>
      </c>
      <c r="B1226" s="2">
        <v>90.99</v>
      </c>
      <c r="C1226" s="2">
        <v>91.78</v>
      </c>
      <c r="D1226" s="2">
        <v>90.37</v>
      </c>
      <c r="E1226" s="2">
        <v>90.95</v>
      </c>
      <c r="F1226" s="2">
        <v>85.32</v>
      </c>
      <c r="G1226" s="3">
        <v>6738500</v>
      </c>
      <c r="H1226" s="76">
        <f t="shared" si="19"/>
        <v>1.4074597678795479E-3</v>
      </c>
    </row>
    <row r="1227" spans="1:8" ht="18" x14ac:dyDescent="0.2">
      <c r="A1227" s="1">
        <v>44424</v>
      </c>
      <c r="B1227" s="2">
        <v>89.86</v>
      </c>
      <c r="C1227" s="2">
        <v>90.84</v>
      </c>
      <c r="D1227" s="2">
        <v>89.54</v>
      </c>
      <c r="E1227" s="2">
        <v>90.82</v>
      </c>
      <c r="F1227" s="2">
        <v>85.2</v>
      </c>
      <c r="G1227" s="3">
        <v>7122800</v>
      </c>
      <c r="H1227" s="76">
        <f t="shared" si="19"/>
        <v>4.9417679107790474E-3</v>
      </c>
    </row>
    <row r="1228" spans="1:8" ht="18" x14ac:dyDescent="0.2">
      <c r="A1228" s="1">
        <v>44421</v>
      </c>
      <c r="B1228" s="2">
        <v>90.62</v>
      </c>
      <c r="C1228" s="2">
        <v>91.34</v>
      </c>
      <c r="D1228" s="2">
        <v>89.95</v>
      </c>
      <c r="E1228" s="2">
        <v>90.38</v>
      </c>
      <c r="F1228" s="2">
        <v>84.78</v>
      </c>
      <c r="G1228" s="3">
        <v>6640400</v>
      </c>
      <c r="H1228" s="76">
        <f t="shared" si="19"/>
        <v>6.2710966920199313E-3</v>
      </c>
    </row>
    <row r="1229" spans="1:8" ht="18" x14ac:dyDescent="0.2">
      <c r="A1229" s="1">
        <v>44420</v>
      </c>
      <c r="B1229" s="2">
        <v>89.11</v>
      </c>
      <c r="C1229" s="2">
        <v>89.98</v>
      </c>
      <c r="D1229" s="2">
        <v>88.67</v>
      </c>
      <c r="E1229" s="2">
        <v>89.81</v>
      </c>
      <c r="F1229" s="2">
        <v>84.25</v>
      </c>
      <c r="G1229" s="3">
        <v>5687200</v>
      </c>
      <c r="H1229" s="76">
        <f t="shared" si="19"/>
        <v>2.0198426637753749E-3</v>
      </c>
    </row>
    <row r="1230" spans="1:8" ht="18" x14ac:dyDescent="0.2">
      <c r="A1230" s="1">
        <v>44419</v>
      </c>
      <c r="B1230" s="2">
        <v>89.9</v>
      </c>
      <c r="C1230" s="2">
        <v>90.42</v>
      </c>
      <c r="D1230" s="2">
        <v>89.51</v>
      </c>
      <c r="E1230" s="2">
        <v>89.63</v>
      </c>
      <c r="F1230" s="2">
        <v>84.08</v>
      </c>
      <c r="G1230" s="3">
        <v>8009800</v>
      </c>
      <c r="H1230" s="76">
        <f t="shared" si="19"/>
        <v>-1.1892727611101416E-4</v>
      </c>
    </row>
    <row r="1231" spans="1:8" ht="18" x14ac:dyDescent="0.2">
      <c r="A1231" s="1">
        <v>44418</v>
      </c>
      <c r="B1231" s="2">
        <v>89.1</v>
      </c>
      <c r="C1231" s="2">
        <v>90.12</v>
      </c>
      <c r="D1231" s="2">
        <v>88.93</v>
      </c>
      <c r="E1231" s="2">
        <v>89.64</v>
      </c>
      <c r="F1231" s="2">
        <v>84.09</v>
      </c>
      <c r="G1231" s="3">
        <v>5473300</v>
      </c>
      <c r="H1231" s="76">
        <f t="shared" si="19"/>
        <v>-2.8500197417434931E-3</v>
      </c>
    </row>
    <row r="1232" spans="1:8" ht="18" x14ac:dyDescent="0.2">
      <c r="A1232" s="1">
        <v>44417</v>
      </c>
      <c r="B1232" s="2">
        <v>89.46</v>
      </c>
      <c r="C1232" s="2">
        <v>90.47</v>
      </c>
      <c r="D1232" s="2">
        <v>89.1</v>
      </c>
      <c r="E1232" s="2">
        <v>89.9</v>
      </c>
      <c r="F1232" s="2">
        <v>84.33</v>
      </c>
      <c r="G1232" s="3">
        <v>5798700</v>
      </c>
      <c r="H1232" s="76">
        <f t="shared" si="19"/>
        <v>4.1589983305029814E-3</v>
      </c>
    </row>
    <row r="1233" spans="1:8" ht="18" x14ac:dyDescent="0.2">
      <c r="A1233" s="1">
        <v>44414</v>
      </c>
      <c r="B1233" s="2">
        <v>89.24</v>
      </c>
      <c r="C1233" s="2">
        <v>89.88</v>
      </c>
      <c r="D1233" s="2">
        <v>88.82</v>
      </c>
      <c r="E1233" s="2">
        <v>89.52</v>
      </c>
      <c r="F1233" s="2">
        <v>83.98</v>
      </c>
      <c r="G1233" s="3">
        <v>6513900</v>
      </c>
      <c r="H1233" s="76">
        <f t="shared" si="19"/>
        <v>1.0722583978440405E-3</v>
      </c>
    </row>
    <row r="1234" spans="1:8" ht="18" x14ac:dyDescent="0.2">
      <c r="A1234" s="1">
        <v>44413</v>
      </c>
      <c r="B1234" s="2">
        <v>90.18</v>
      </c>
      <c r="C1234" s="2">
        <v>90.52</v>
      </c>
      <c r="D1234" s="2">
        <v>88.76</v>
      </c>
      <c r="E1234" s="2">
        <v>89.43</v>
      </c>
      <c r="F1234" s="2">
        <v>83.89</v>
      </c>
      <c r="G1234" s="3">
        <v>8231300</v>
      </c>
      <c r="H1234" s="76">
        <f t="shared" si="19"/>
        <v>-6.8900248812020807E-3</v>
      </c>
    </row>
    <row r="1235" spans="1:8" ht="18" x14ac:dyDescent="0.2">
      <c r="A1235" s="1">
        <v>44412</v>
      </c>
      <c r="B1235" s="2">
        <v>89.79</v>
      </c>
      <c r="C1235" s="2">
        <v>90.09</v>
      </c>
      <c r="D1235" s="2">
        <v>89.28</v>
      </c>
      <c r="E1235" s="2">
        <v>90.05</v>
      </c>
      <c r="F1235" s="2">
        <v>84.47</v>
      </c>
      <c r="G1235" s="3">
        <v>7509900</v>
      </c>
      <c r="H1235" s="76">
        <f t="shared" si="19"/>
        <v>3.4390783969806202E-3</v>
      </c>
    </row>
    <row r="1236" spans="1:8" ht="18" x14ac:dyDescent="0.2">
      <c r="A1236" s="1">
        <v>44411</v>
      </c>
      <c r="B1236" s="2">
        <v>87.88</v>
      </c>
      <c r="C1236" s="2">
        <v>90.17</v>
      </c>
      <c r="D1236" s="2">
        <v>87.81</v>
      </c>
      <c r="E1236" s="2">
        <v>89.74</v>
      </c>
      <c r="F1236" s="2">
        <v>84.18</v>
      </c>
      <c r="G1236" s="3">
        <v>9889800</v>
      </c>
      <c r="H1236" s="76">
        <f t="shared" si="19"/>
        <v>2.4167091399328249E-2</v>
      </c>
    </row>
    <row r="1237" spans="1:8" ht="18" x14ac:dyDescent="0.2">
      <c r="A1237" s="1">
        <v>44410</v>
      </c>
      <c r="B1237" s="2">
        <v>87.73</v>
      </c>
      <c r="C1237" s="2">
        <v>87.93</v>
      </c>
      <c r="D1237" s="2">
        <v>87.09</v>
      </c>
      <c r="E1237" s="2">
        <v>87.6</v>
      </c>
      <c r="F1237" s="2">
        <v>82.17</v>
      </c>
      <c r="G1237" s="3">
        <v>5579100</v>
      </c>
      <c r="H1237" s="76">
        <f t="shared" si="19"/>
        <v>5.2467938069654012E-3</v>
      </c>
    </row>
    <row r="1238" spans="1:8" ht="18" x14ac:dyDescent="0.2">
      <c r="A1238" s="1">
        <v>44407</v>
      </c>
      <c r="B1238" s="2">
        <v>87.41</v>
      </c>
      <c r="C1238" s="2">
        <v>88.15</v>
      </c>
      <c r="D1238" s="2">
        <v>86.87</v>
      </c>
      <c r="E1238" s="2">
        <v>87.14</v>
      </c>
      <c r="F1238" s="2">
        <v>81.739999999999995</v>
      </c>
      <c r="G1238" s="3">
        <v>7962800</v>
      </c>
      <c r="H1238" s="76">
        <f t="shared" si="19"/>
        <v>-5.6118239260030539E-3</v>
      </c>
    </row>
    <row r="1239" spans="1:8" ht="18" x14ac:dyDescent="0.2">
      <c r="A1239" s="1">
        <v>44406</v>
      </c>
      <c r="B1239" s="2">
        <v>87.68</v>
      </c>
      <c r="C1239" s="2">
        <v>88.26</v>
      </c>
      <c r="D1239" s="2">
        <v>87.33</v>
      </c>
      <c r="E1239" s="2">
        <v>87.63</v>
      </c>
      <c r="F1239" s="2">
        <v>82.2</v>
      </c>
      <c r="G1239" s="3">
        <v>6201400</v>
      </c>
      <c r="H1239" s="76">
        <f t="shared" si="19"/>
        <v>5.1225871256379207E-3</v>
      </c>
    </row>
    <row r="1240" spans="1:8" ht="18" x14ac:dyDescent="0.2">
      <c r="A1240" s="1">
        <v>44405</v>
      </c>
      <c r="B1240" s="2">
        <v>87.9</v>
      </c>
      <c r="C1240" s="2">
        <v>87.95</v>
      </c>
      <c r="D1240" s="2">
        <v>87.12</v>
      </c>
      <c r="E1240" s="2">
        <v>87.18</v>
      </c>
      <c r="F1240" s="2">
        <v>81.78</v>
      </c>
      <c r="G1240" s="3">
        <v>6396800</v>
      </c>
      <c r="H1240" s="76">
        <f t="shared" si="19"/>
        <v>-7.067167223092443E-3</v>
      </c>
    </row>
    <row r="1241" spans="1:8" ht="18" x14ac:dyDescent="0.2">
      <c r="A1241" s="1">
        <v>44404</v>
      </c>
      <c r="B1241" s="2">
        <v>87.76</v>
      </c>
      <c r="C1241" s="2">
        <v>88.6</v>
      </c>
      <c r="D1241" s="2">
        <v>87.12</v>
      </c>
      <c r="E1241" s="2">
        <v>87.8</v>
      </c>
      <c r="F1241" s="2">
        <v>82.36</v>
      </c>
      <c r="G1241" s="3">
        <v>8465200</v>
      </c>
      <c r="H1241" s="76">
        <f t="shared" si="19"/>
        <v>-7.2824375108262193E-4</v>
      </c>
    </row>
    <row r="1242" spans="1:8" ht="18" x14ac:dyDescent="0.2">
      <c r="A1242" s="1">
        <v>44403</v>
      </c>
      <c r="B1242" s="2">
        <v>87.44</v>
      </c>
      <c r="C1242" s="2">
        <v>88.1</v>
      </c>
      <c r="D1242" s="2">
        <v>86.67</v>
      </c>
      <c r="E1242" s="2">
        <v>87.86</v>
      </c>
      <c r="F1242" s="2">
        <v>82.42</v>
      </c>
      <c r="G1242" s="3">
        <v>10454100</v>
      </c>
      <c r="H1242" s="76">
        <f t="shared" si="19"/>
        <v>1.9431631083932142E-3</v>
      </c>
    </row>
    <row r="1243" spans="1:8" ht="18" x14ac:dyDescent="0.2">
      <c r="A1243" s="1">
        <v>44400</v>
      </c>
      <c r="B1243" s="2">
        <v>90.99</v>
      </c>
      <c r="C1243" s="2">
        <v>91.2</v>
      </c>
      <c r="D1243" s="2">
        <v>87.12</v>
      </c>
      <c r="E1243" s="2">
        <v>87.69</v>
      </c>
      <c r="F1243" s="2">
        <v>82.26</v>
      </c>
      <c r="G1243" s="3">
        <v>12680900</v>
      </c>
      <c r="H1243" s="76">
        <f t="shared" si="19"/>
        <v>-3.3589484185514822E-2</v>
      </c>
    </row>
    <row r="1244" spans="1:8" ht="18" x14ac:dyDescent="0.2">
      <c r="A1244" s="1">
        <v>44399</v>
      </c>
      <c r="B1244" s="2">
        <v>90</v>
      </c>
      <c r="C1244" s="2">
        <v>91.14</v>
      </c>
      <c r="D1244" s="2">
        <v>89.68</v>
      </c>
      <c r="E1244" s="2">
        <v>90.69</v>
      </c>
      <c r="F1244" s="2">
        <v>85.07</v>
      </c>
      <c r="G1244" s="3">
        <v>13638900</v>
      </c>
      <c r="H1244" s="76">
        <f t="shared" si="19"/>
        <v>1.0992368825418068E-2</v>
      </c>
    </row>
    <row r="1245" spans="1:8" ht="18" x14ac:dyDescent="0.2">
      <c r="A1245" s="1">
        <v>44398</v>
      </c>
      <c r="B1245" s="2">
        <v>88.89</v>
      </c>
      <c r="C1245" s="2">
        <v>90.25</v>
      </c>
      <c r="D1245" s="2">
        <v>88.46</v>
      </c>
      <c r="E1245" s="2">
        <v>89.69</v>
      </c>
      <c r="F1245" s="2">
        <v>84.14</v>
      </c>
      <c r="G1245" s="3">
        <v>13108100</v>
      </c>
      <c r="H1245" s="76">
        <f t="shared" si="19"/>
        <v>1.1595372281778742E-2</v>
      </c>
    </row>
    <row r="1246" spans="1:8" ht="18" x14ac:dyDescent="0.2">
      <c r="A1246" s="1">
        <v>44397</v>
      </c>
      <c r="B1246" s="2">
        <v>87.1</v>
      </c>
      <c r="C1246" s="2">
        <v>89.05</v>
      </c>
      <c r="D1246" s="2">
        <v>87.02</v>
      </c>
      <c r="E1246" s="2">
        <v>88.66</v>
      </c>
      <c r="F1246" s="2">
        <v>83.17</v>
      </c>
      <c r="G1246" s="3">
        <v>12813900</v>
      </c>
      <c r="H1246" s="76">
        <f t="shared" si="19"/>
        <v>1.9180000439887202E-2</v>
      </c>
    </row>
    <row r="1247" spans="1:8" ht="18" x14ac:dyDescent="0.2">
      <c r="A1247" s="1">
        <v>44396</v>
      </c>
      <c r="B1247" s="2">
        <v>86.91</v>
      </c>
      <c r="C1247" s="2">
        <v>87.87</v>
      </c>
      <c r="D1247" s="2">
        <v>86.19</v>
      </c>
      <c r="E1247" s="2">
        <v>86.98</v>
      </c>
      <c r="F1247" s="2">
        <v>81.59</v>
      </c>
      <c r="G1247" s="3">
        <v>15619900</v>
      </c>
      <c r="H1247" s="76">
        <f t="shared" si="19"/>
        <v>-5.8658362009113207E-3</v>
      </c>
    </row>
    <row r="1248" spans="1:8" ht="18" x14ac:dyDescent="0.2">
      <c r="A1248" s="1">
        <v>44393</v>
      </c>
      <c r="B1248" s="2">
        <v>86.75</v>
      </c>
      <c r="C1248" s="2">
        <v>88.48</v>
      </c>
      <c r="D1248" s="2">
        <v>86.52</v>
      </c>
      <c r="E1248" s="2">
        <v>87.49</v>
      </c>
      <c r="F1248" s="2">
        <v>82.07</v>
      </c>
      <c r="G1248" s="3">
        <v>14617500</v>
      </c>
      <c r="H1248" s="76">
        <f t="shared" si="19"/>
        <v>1.4358717577174111E-2</v>
      </c>
    </row>
    <row r="1249" spans="1:8" ht="18" x14ac:dyDescent="0.2">
      <c r="A1249" s="1">
        <v>44392</v>
      </c>
      <c r="B1249" s="2">
        <v>88.1</v>
      </c>
      <c r="C1249" s="2">
        <v>88.77</v>
      </c>
      <c r="D1249" s="2">
        <v>85.51</v>
      </c>
      <c r="E1249" s="2">
        <v>86.24</v>
      </c>
      <c r="F1249" s="2">
        <v>80.900000000000006</v>
      </c>
      <c r="G1249" s="3">
        <v>18306300</v>
      </c>
      <c r="H1249" s="76" t="e">
        <f t="shared" si="19"/>
        <v>#DIV/0!</v>
      </c>
    </row>
    <row r="1250" spans="1:8" ht="18" x14ac:dyDescent="0.2">
      <c r="A1250" s="1">
        <v>44391</v>
      </c>
      <c r="B1250" s="55" t="s">
        <v>74</v>
      </c>
      <c r="H1250" s="76" t="e">
        <f t="shared" si="19"/>
        <v>#NUM!</v>
      </c>
    </row>
    <row r="1251" spans="1:8" ht="18" x14ac:dyDescent="0.2">
      <c r="A1251" s="1">
        <v>44391</v>
      </c>
      <c r="B1251" s="2">
        <v>87.08</v>
      </c>
      <c r="C1251" s="2">
        <v>88.67</v>
      </c>
      <c r="D1251" s="2">
        <v>86.66</v>
      </c>
      <c r="E1251" s="2">
        <v>88.28</v>
      </c>
      <c r="F1251" s="2">
        <v>82.81</v>
      </c>
      <c r="G1251" s="3">
        <v>13330500</v>
      </c>
      <c r="H1251" s="76">
        <f t="shared" si="19"/>
        <v>1.741928447206488E-2</v>
      </c>
    </row>
    <row r="1252" spans="1:8" ht="18" x14ac:dyDescent="0.2">
      <c r="A1252" s="1">
        <v>44390</v>
      </c>
      <c r="B1252" s="2">
        <v>86.7</v>
      </c>
      <c r="C1252" s="2">
        <v>87.93</v>
      </c>
      <c r="D1252" s="2">
        <v>86.53</v>
      </c>
      <c r="E1252" s="2">
        <v>87.07</v>
      </c>
      <c r="F1252" s="2">
        <v>81.38</v>
      </c>
      <c r="G1252" s="3">
        <v>12789300</v>
      </c>
      <c r="H1252" s="76">
        <f t="shared" si="19"/>
        <v>-1.2287276540618112E-4</v>
      </c>
    </row>
    <row r="1253" spans="1:8" ht="18" x14ac:dyDescent="0.2">
      <c r="A1253" s="1">
        <v>44389</v>
      </c>
      <c r="B1253" s="2">
        <v>87.53</v>
      </c>
      <c r="C1253" s="2">
        <v>88.85</v>
      </c>
      <c r="D1253" s="2">
        <v>86.97</v>
      </c>
      <c r="E1253" s="2">
        <v>87.08</v>
      </c>
      <c r="F1253" s="2">
        <v>81.39</v>
      </c>
      <c r="G1253" s="3">
        <v>16076800</v>
      </c>
      <c r="H1253" s="76">
        <f t="shared" si="19"/>
        <v>-7.7107046249630558E-3</v>
      </c>
    </row>
    <row r="1254" spans="1:8" ht="18" x14ac:dyDescent="0.2">
      <c r="A1254" s="1">
        <v>44386</v>
      </c>
      <c r="B1254" s="2">
        <v>85.88</v>
      </c>
      <c r="C1254" s="2">
        <v>88.4</v>
      </c>
      <c r="D1254" s="2">
        <v>85.78</v>
      </c>
      <c r="E1254" s="2">
        <v>87.76</v>
      </c>
      <c r="F1254" s="2">
        <v>82.02</v>
      </c>
      <c r="G1254" s="3">
        <v>15685300</v>
      </c>
      <c r="H1254" s="76">
        <f t="shared" si="19"/>
        <v>2.5061493103182789E-2</v>
      </c>
    </row>
    <row r="1255" spans="1:8" ht="18" x14ac:dyDescent="0.2">
      <c r="A1255" s="1">
        <v>44385</v>
      </c>
      <c r="B1255" s="2">
        <v>85.02</v>
      </c>
      <c r="C1255" s="2">
        <v>86.89</v>
      </c>
      <c r="D1255" s="2">
        <v>84.66</v>
      </c>
      <c r="E1255" s="2">
        <v>85.59</v>
      </c>
      <c r="F1255" s="2">
        <v>79.989999999999995</v>
      </c>
      <c r="G1255" s="3">
        <v>16383300</v>
      </c>
      <c r="H1255" s="76">
        <f t="shared" si="19"/>
        <v>-5.8585396609116113E-3</v>
      </c>
    </row>
    <row r="1256" spans="1:8" ht="18" x14ac:dyDescent="0.2">
      <c r="A1256" s="1">
        <v>44384</v>
      </c>
      <c r="B1256" s="2">
        <v>83.17</v>
      </c>
      <c r="C1256" s="2">
        <v>87.17</v>
      </c>
      <c r="D1256" s="2">
        <v>82.96</v>
      </c>
      <c r="E1256" s="2">
        <v>86.09</v>
      </c>
      <c r="F1256" s="2">
        <v>80.459999999999994</v>
      </c>
      <c r="G1256" s="3">
        <v>20976600</v>
      </c>
      <c r="H1256" s="76">
        <f t="shared" si="19"/>
        <v>3.5548616926945914E-2</v>
      </c>
    </row>
    <row r="1257" spans="1:8" ht="18" x14ac:dyDescent="0.2">
      <c r="A1257" s="1">
        <v>44383</v>
      </c>
      <c r="B1257" s="2">
        <v>81.599999999999994</v>
      </c>
      <c r="C1257" s="2">
        <v>83.63</v>
      </c>
      <c r="D1257" s="2">
        <v>81.36</v>
      </c>
      <c r="E1257" s="2">
        <v>83.08</v>
      </c>
      <c r="F1257" s="2">
        <v>77.650000000000006</v>
      </c>
      <c r="G1257" s="3">
        <v>14200400</v>
      </c>
      <c r="H1257" s="76">
        <f t="shared" si="19"/>
        <v>1.5313042538562367E-2</v>
      </c>
    </row>
    <row r="1258" spans="1:8" ht="18" x14ac:dyDescent="0.2">
      <c r="A1258" s="1">
        <v>44379</v>
      </c>
      <c r="B1258" s="2">
        <v>79.45</v>
      </c>
      <c r="C1258" s="2">
        <v>82.26</v>
      </c>
      <c r="D1258" s="2">
        <v>79.349999999999994</v>
      </c>
      <c r="E1258" s="2">
        <v>81.819999999999993</v>
      </c>
      <c r="F1258" s="2">
        <v>76.47</v>
      </c>
      <c r="G1258" s="3">
        <v>15258100</v>
      </c>
      <c r="H1258" s="76">
        <f t="shared" si="19"/>
        <v>2.8249342187027654E-2</v>
      </c>
    </row>
    <row r="1259" spans="1:8" ht="18" x14ac:dyDescent="0.2">
      <c r="A1259" s="1">
        <v>44378</v>
      </c>
      <c r="B1259" s="2">
        <v>77.98</v>
      </c>
      <c r="C1259" s="2">
        <v>79.62</v>
      </c>
      <c r="D1259" s="2">
        <v>77.91</v>
      </c>
      <c r="E1259" s="2">
        <v>79.540000000000006</v>
      </c>
      <c r="F1259" s="2">
        <v>74.34</v>
      </c>
      <c r="G1259" s="3">
        <v>13108000</v>
      </c>
      <c r="H1259" s="76">
        <f t="shared" si="19"/>
        <v>2.1620258817504151E-2</v>
      </c>
    </row>
    <row r="1260" spans="1:8" ht="18" x14ac:dyDescent="0.2">
      <c r="A1260" s="1">
        <v>44377</v>
      </c>
      <c r="B1260" s="2">
        <v>77.59</v>
      </c>
      <c r="C1260" s="2">
        <v>78.209999999999994</v>
      </c>
      <c r="D1260" s="2">
        <v>77.58</v>
      </c>
      <c r="E1260" s="2">
        <v>77.84</v>
      </c>
      <c r="F1260" s="2">
        <v>72.75</v>
      </c>
      <c r="G1260" s="3">
        <v>7899800</v>
      </c>
    </row>
    <row r="1261" spans="1:8" ht="18" x14ac:dyDescent="0.2">
      <c r="A1261" s="1">
        <v>44376</v>
      </c>
      <c r="B1261" s="2">
        <v>78.540000000000006</v>
      </c>
      <c r="C1261" s="2">
        <v>78.59</v>
      </c>
      <c r="D1261" s="2">
        <v>77.819999999999993</v>
      </c>
      <c r="E1261" s="2">
        <v>78.099999999999994</v>
      </c>
      <c r="F1261" s="2">
        <v>72.989999999999995</v>
      </c>
      <c r="G1261" s="3">
        <v>5392900</v>
      </c>
    </row>
    <row r="1262" spans="1:8" ht="18" x14ac:dyDescent="0.2">
      <c r="A1262" s="1">
        <v>44375</v>
      </c>
      <c r="B1262" s="2">
        <v>78.489999999999995</v>
      </c>
      <c r="C1262" s="2">
        <v>78.97</v>
      </c>
      <c r="D1262" s="2">
        <v>78.33</v>
      </c>
      <c r="E1262" s="2">
        <v>78.5</v>
      </c>
      <c r="F1262" s="2">
        <v>73.37</v>
      </c>
      <c r="G1262" s="3">
        <v>5605400</v>
      </c>
    </row>
    <row r="1263" spans="1:8" ht="18" x14ac:dyDescent="0.2">
      <c r="A1263" s="1">
        <v>44372</v>
      </c>
      <c r="B1263" s="2">
        <v>78.03</v>
      </c>
      <c r="C1263" s="2">
        <v>78.61</v>
      </c>
      <c r="D1263" s="2">
        <v>77.56</v>
      </c>
      <c r="E1263" s="2">
        <v>78.459999999999994</v>
      </c>
      <c r="F1263" s="2">
        <v>73.33</v>
      </c>
      <c r="G1263" s="3">
        <v>12845000</v>
      </c>
    </row>
    <row r="1264" spans="1:8" ht="18" x14ac:dyDescent="0.2">
      <c r="A1264" s="1">
        <v>44371</v>
      </c>
      <c r="B1264" s="2">
        <v>78.650000000000006</v>
      </c>
      <c r="C1264" s="2">
        <v>78.959999999999994</v>
      </c>
      <c r="D1264" s="2">
        <v>77.61</v>
      </c>
      <c r="E1264" s="2">
        <v>77.739999999999995</v>
      </c>
      <c r="F1264" s="2">
        <v>72.66</v>
      </c>
      <c r="G1264" s="3">
        <v>9624000</v>
      </c>
    </row>
    <row r="1265" spans="1:7" ht="18" x14ac:dyDescent="0.2">
      <c r="A1265" s="1">
        <v>44370</v>
      </c>
      <c r="B1265" s="2">
        <v>78.760000000000005</v>
      </c>
      <c r="C1265" s="2">
        <v>78.87</v>
      </c>
      <c r="D1265" s="2">
        <v>78.06</v>
      </c>
      <c r="E1265" s="2">
        <v>78.099999999999994</v>
      </c>
      <c r="F1265" s="2">
        <v>72.989999999999995</v>
      </c>
      <c r="G1265" s="3">
        <v>7295900</v>
      </c>
    </row>
    <row r="1266" spans="1:7" ht="18" x14ac:dyDescent="0.2">
      <c r="A1266" s="1">
        <v>44369</v>
      </c>
      <c r="B1266" s="2">
        <v>78.06</v>
      </c>
      <c r="C1266" s="2">
        <v>79.19</v>
      </c>
      <c r="D1266" s="2">
        <v>77.66</v>
      </c>
      <c r="E1266" s="2">
        <v>78.680000000000007</v>
      </c>
      <c r="F1266" s="2">
        <v>73.540000000000006</v>
      </c>
      <c r="G1266" s="3">
        <v>9845800</v>
      </c>
    </row>
    <row r="1267" spans="1:7" ht="18" x14ac:dyDescent="0.2">
      <c r="A1267" s="1">
        <v>44368</v>
      </c>
      <c r="B1267" s="2">
        <v>76.61</v>
      </c>
      <c r="C1267" s="2">
        <v>78.099999999999994</v>
      </c>
      <c r="D1267" s="2">
        <v>76.55</v>
      </c>
      <c r="E1267" s="2">
        <v>77.989999999999995</v>
      </c>
      <c r="F1267" s="2">
        <v>72.89</v>
      </c>
      <c r="G1267" s="3">
        <v>8924300</v>
      </c>
    </row>
    <row r="1268" spans="1:7" ht="18" x14ac:dyDescent="0.2">
      <c r="A1268" s="1">
        <v>44365</v>
      </c>
      <c r="B1268" s="2">
        <v>76.900000000000006</v>
      </c>
      <c r="C1268" s="2">
        <v>76.91</v>
      </c>
      <c r="D1268" s="2">
        <v>75.97</v>
      </c>
      <c r="E1268" s="2">
        <v>76.23</v>
      </c>
      <c r="F1268" s="2">
        <v>71.25</v>
      </c>
      <c r="G1268" s="3">
        <v>22521200</v>
      </c>
    </row>
    <row r="1269" spans="1:7" ht="18" x14ac:dyDescent="0.2">
      <c r="A1269" s="1">
        <v>44364</v>
      </c>
      <c r="B1269" s="2">
        <v>76.989999999999995</v>
      </c>
      <c r="C1269" s="2">
        <v>77.739999999999995</v>
      </c>
      <c r="D1269" s="2">
        <v>76.56</v>
      </c>
      <c r="E1269" s="2">
        <v>77.56</v>
      </c>
      <c r="F1269" s="2">
        <v>72.489999999999995</v>
      </c>
      <c r="G1269" s="3">
        <v>14836100</v>
      </c>
    </row>
    <row r="1270" spans="1:7" ht="18" x14ac:dyDescent="0.2">
      <c r="A1270" s="1">
        <v>44363</v>
      </c>
      <c r="B1270" s="2">
        <v>77.989999999999995</v>
      </c>
      <c r="C1270" s="2">
        <v>78.55</v>
      </c>
      <c r="D1270" s="2">
        <v>75.900000000000006</v>
      </c>
      <c r="E1270" s="2">
        <v>77.08</v>
      </c>
      <c r="F1270" s="2">
        <v>72.040000000000006</v>
      </c>
      <c r="G1270" s="3">
        <v>36560600</v>
      </c>
    </row>
    <row r="1271" spans="1:7" ht="18" x14ac:dyDescent="0.2">
      <c r="A1271" s="1">
        <v>44362</v>
      </c>
      <c r="B1271" s="2">
        <v>82</v>
      </c>
      <c r="C1271" s="2">
        <v>82.51</v>
      </c>
      <c r="D1271" s="2">
        <v>81.349999999999994</v>
      </c>
      <c r="E1271" s="2">
        <v>81.64</v>
      </c>
      <c r="F1271" s="2">
        <v>76.3</v>
      </c>
      <c r="G1271" s="3">
        <v>17298000</v>
      </c>
    </row>
    <row r="1272" spans="1:7" ht="18" x14ac:dyDescent="0.2">
      <c r="A1272" s="1">
        <v>44361</v>
      </c>
      <c r="B1272" s="2">
        <v>83</v>
      </c>
      <c r="C1272" s="2">
        <v>83.1</v>
      </c>
      <c r="D1272" s="2">
        <v>82.13</v>
      </c>
      <c r="E1272" s="2">
        <v>82.62</v>
      </c>
      <c r="F1272" s="2">
        <v>77.22</v>
      </c>
      <c r="G1272" s="3">
        <v>10173200</v>
      </c>
    </row>
    <row r="1273" spans="1:7" ht="18" x14ac:dyDescent="0.2">
      <c r="A1273" s="1">
        <v>44358</v>
      </c>
      <c r="B1273" s="2">
        <v>81.98</v>
      </c>
      <c r="C1273" s="2">
        <v>83.24</v>
      </c>
      <c r="D1273" s="2">
        <v>81.84</v>
      </c>
      <c r="E1273" s="2">
        <v>82.9</v>
      </c>
      <c r="F1273" s="2">
        <v>77.48</v>
      </c>
      <c r="G1273" s="3">
        <v>11066500</v>
      </c>
    </row>
    <row r="1274" spans="1:7" ht="18" x14ac:dyDescent="0.2">
      <c r="A1274" s="1">
        <v>44357</v>
      </c>
      <c r="B1274" s="2">
        <v>84.16</v>
      </c>
      <c r="C1274" s="2">
        <v>84.46</v>
      </c>
      <c r="D1274" s="2">
        <v>81.709999999999994</v>
      </c>
      <c r="E1274" s="2">
        <v>82.3</v>
      </c>
      <c r="F1274" s="2">
        <v>76.92</v>
      </c>
      <c r="G1274" s="3">
        <v>16680800</v>
      </c>
    </row>
    <row r="1275" spans="1:7" ht="18" x14ac:dyDescent="0.2">
      <c r="A1275" s="1">
        <v>44356</v>
      </c>
      <c r="B1275" s="2">
        <v>84.6</v>
      </c>
      <c r="C1275" s="2">
        <v>84.83</v>
      </c>
      <c r="D1275" s="2">
        <v>84.03</v>
      </c>
      <c r="E1275" s="2">
        <v>84.52</v>
      </c>
      <c r="F1275" s="2">
        <v>78.989999999999995</v>
      </c>
      <c r="G1275" s="3">
        <v>9720300</v>
      </c>
    </row>
    <row r="1276" spans="1:7" ht="18" x14ac:dyDescent="0.2">
      <c r="A1276" s="1">
        <v>44355</v>
      </c>
      <c r="B1276" s="2">
        <v>84.03</v>
      </c>
      <c r="C1276" s="2">
        <v>85.03</v>
      </c>
      <c r="D1276" s="2">
        <v>84</v>
      </c>
      <c r="E1276" s="2">
        <v>84.61</v>
      </c>
      <c r="F1276" s="2">
        <v>79.08</v>
      </c>
      <c r="G1276" s="3">
        <v>10726800</v>
      </c>
    </row>
    <row r="1277" spans="1:7" ht="18" x14ac:dyDescent="0.2">
      <c r="A1277" s="1">
        <v>44354</v>
      </c>
      <c r="B1277" s="2">
        <v>82.94</v>
      </c>
      <c r="C1277" s="2">
        <v>84.25</v>
      </c>
      <c r="D1277" s="2">
        <v>82.85</v>
      </c>
      <c r="E1277" s="2">
        <v>83.94</v>
      </c>
      <c r="F1277" s="2">
        <v>78.45</v>
      </c>
      <c r="G1277" s="3">
        <v>10445600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C405-5B06-994E-888F-E81C4FD5D498}">
  <dimension ref="A1:E10001"/>
  <sheetViews>
    <sheetView topLeftCell="A1103" zoomScale="75" workbookViewId="0">
      <selection activeCell="E18" sqref="E18"/>
    </sheetView>
  </sheetViews>
  <sheetFormatPr baseColWidth="10" defaultRowHeight="16" x14ac:dyDescent="0.2"/>
  <cols>
    <col min="1" max="1" width="10" customWidth="1"/>
    <col min="2" max="2" width="23.33203125" customWidth="1"/>
    <col min="3" max="4" width="20" customWidth="1"/>
    <col min="5" max="5" width="26.6640625" customWidth="1"/>
  </cols>
  <sheetData>
    <row r="1" spans="1:5" x14ac:dyDescent="0.2">
      <c r="A1" s="43" t="s">
        <v>46</v>
      </c>
      <c r="B1" s="43" t="s">
        <v>47</v>
      </c>
      <c r="C1" s="43" t="s">
        <v>48</v>
      </c>
      <c r="D1" s="43" t="s">
        <v>49</v>
      </c>
      <c r="E1" s="43" t="s">
        <v>50</v>
      </c>
    </row>
    <row r="2" spans="1:5" x14ac:dyDescent="0.2">
      <c r="A2">
        <v>1</v>
      </c>
      <c r="B2" s="17">
        <f ca="1">'Monte Carlo VaR'!$C$17+_xlfn.NORM.S.INV(RAND())*'Monte Carlo VaR'!$C$18</f>
        <v>-6.3009623785930405E-2</v>
      </c>
      <c r="C2" s="18">
        <f ca="1">(EXP(B2)-1)*100</f>
        <v>-6.1065562458377247</v>
      </c>
      <c r="D2" s="19">
        <f ca="1">'Monte Carlo VaR'!$B$9*(EXP(B2)-1)</f>
        <v>-8.2762156799838671</v>
      </c>
      <c r="E2" t="str">
        <f ca="1">IF(B2&lt;='Monte Carlo VaR'!$B$25,"YES ◀ TAIL","")</f>
        <v/>
      </c>
    </row>
    <row r="3" spans="1:5" x14ac:dyDescent="0.2">
      <c r="A3">
        <v>2</v>
      </c>
      <c r="B3" s="17">
        <f ca="1">'Monte Carlo VaR'!$C$17+_xlfn.NORM.S.INV(RAND())*'Monte Carlo VaR'!$C$18</f>
        <v>6.303779500078481E-3</v>
      </c>
      <c r="C3" s="18">
        <f t="shared" ref="C3:C66" ca="1" si="0">(EXP(B3)-1)*100</f>
        <v>0.63236901334984275</v>
      </c>
      <c r="D3" s="19">
        <f ca="1">'Monte Carlo VaR'!$B$9*(EXP(B3)-1)</f>
        <v>0.8570497237930419</v>
      </c>
      <c r="E3" t="str">
        <f ca="1">IF(B3&lt;='Monte Carlo VaR'!$B$25,"YES ◀ TAIL","")</f>
        <v/>
      </c>
    </row>
    <row r="4" spans="1:5" x14ac:dyDescent="0.2">
      <c r="A4">
        <v>3</v>
      </c>
      <c r="B4" s="17">
        <f ca="1">'Monte Carlo VaR'!$C$17+_xlfn.NORM.S.INV(RAND())*'Monte Carlo VaR'!$C$18</f>
        <v>-3.5699996394979269E-2</v>
      </c>
      <c r="C4" s="18">
        <f t="shared" ca="1" si="0"/>
        <v>-3.5070267537085975</v>
      </c>
      <c r="D4" s="19">
        <f ca="1">'Monte Carlo VaR'!$B$9*(EXP(B4)-1)</f>
        <v>-4.7530733593012622</v>
      </c>
      <c r="E4" t="str">
        <f ca="1">IF(B4&lt;='Monte Carlo VaR'!$B$25,"YES ◀ TAIL","")</f>
        <v/>
      </c>
    </row>
    <row r="5" spans="1:5" x14ac:dyDescent="0.2">
      <c r="A5">
        <v>4</v>
      </c>
      <c r="B5" s="17">
        <f ca="1">'Monte Carlo VaR'!$C$17+_xlfn.NORM.S.INV(RAND())*'Monte Carlo VaR'!$C$18</f>
        <v>-3.0625172210649365E-2</v>
      </c>
      <c r="C5" s="18">
        <f t="shared" ca="1" si="0"/>
        <v>-3.0160972425920862</v>
      </c>
      <c r="D5" s="19">
        <f ca="1">'Monte Carlo VaR'!$B$9*(EXP(B5)-1)</f>
        <v>-4.0877165928850543</v>
      </c>
      <c r="E5" t="str">
        <f ca="1">IF(B5&lt;='Monte Carlo VaR'!$B$25,"YES ◀ TAIL","")</f>
        <v/>
      </c>
    </row>
    <row r="6" spans="1:5" x14ac:dyDescent="0.2">
      <c r="A6">
        <v>5</v>
      </c>
      <c r="B6" s="17">
        <f ca="1">'Monte Carlo VaR'!$C$17+_xlfn.NORM.S.INV(RAND())*'Monte Carlo VaR'!$C$18</f>
        <v>0.25160427149853976</v>
      </c>
      <c r="C6" s="18">
        <f t="shared" ca="1" si="0"/>
        <v>28.608699529087687</v>
      </c>
      <c r="D6" s="19">
        <f ca="1">'Monte Carlo VaR'!$B$9*(EXP(B6)-1)</f>
        <v>38.773370471772544</v>
      </c>
      <c r="E6" t="str">
        <f ca="1">IF(B6&lt;='Monte Carlo VaR'!$B$25,"YES ◀ TAIL","")</f>
        <v/>
      </c>
    </row>
    <row r="7" spans="1:5" x14ac:dyDescent="0.2">
      <c r="A7">
        <v>6</v>
      </c>
      <c r="B7" s="17">
        <f ca="1">'Monte Carlo VaR'!$C$17+_xlfn.NORM.S.INV(RAND())*'Monte Carlo VaR'!$C$18</f>
        <v>0.496298153861643</v>
      </c>
      <c r="C7" s="18">
        <f t="shared" ca="1" si="0"/>
        <v>64.262924106607372</v>
      </c>
      <c r="D7" s="19">
        <f ca="1">'Monte Carlo VaR'!$B$9*(EXP(B7)-1)</f>
        <v>87.095541041684967</v>
      </c>
      <c r="E7" t="str">
        <f ca="1">IF(B7&lt;='Monte Carlo VaR'!$B$25,"YES ◀ TAIL","")</f>
        <v/>
      </c>
    </row>
    <row r="8" spans="1:5" x14ac:dyDescent="0.2">
      <c r="A8">
        <v>7</v>
      </c>
      <c r="B8" s="17">
        <f ca="1">'Monte Carlo VaR'!$C$17+_xlfn.NORM.S.INV(RAND())*'Monte Carlo VaR'!$C$18</f>
        <v>-0.11109887133362188</v>
      </c>
      <c r="C8" s="18">
        <f t="shared" ca="1" si="0"/>
        <v>-10.514973048447462</v>
      </c>
      <c r="D8" s="19">
        <f ca="1">'Monte Carlo VaR'!$B$9*(EXP(B8)-1)</f>
        <v>-14.250942972560846</v>
      </c>
      <c r="E8" t="str">
        <f ca="1">IF(B8&lt;='Monte Carlo VaR'!$B$25,"YES ◀ TAIL","")</f>
        <v/>
      </c>
    </row>
    <row r="9" spans="1:5" x14ac:dyDescent="0.2">
      <c r="A9">
        <v>8</v>
      </c>
      <c r="B9" s="17">
        <f ca="1">'Monte Carlo VaR'!$C$17+_xlfn.NORM.S.INV(RAND())*'Monte Carlo VaR'!$C$18</f>
        <v>-0.11351178876572428</v>
      </c>
      <c r="C9" s="18">
        <f t="shared" ca="1" si="0"/>
        <v>-10.730632740741598</v>
      </c>
      <c r="D9" s="19">
        <f ca="1">'Monte Carlo VaR'!$B$9*(EXP(B9)-1)</f>
        <v>-14.543226553527086</v>
      </c>
      <c r="E9" t="str">
        <f ca="1">IF(B9&lt;='Monte Carlo VaR'!$B$25,"YES ◀ TAIL","")</f>
        <v/>
      </c>
    </row>
    <row r="10" spans="1:5" x14ac:dyDescent="0.2">
      <c r="A10">
        <v>9</v>
      </c>
      <c r="B10" s="17">
        <f ca="1">'Monte Carlo VaR'!$C$17+_xlfn.NORM.S.INV(RAND())*'Monte Carlo VaR'!$C$18</f>
        <v>-5.5899418949371907E-2</v>
      </c>
      <c r="C10" s="18">
        <f t="shared" ca="1" si="0"/>
        <v>-5.4365756006949599</v>
      </c>
      <c r="D10" s="19">
        <f ca="1">'Monte Carlo VaR'!$B$9*(EXP(B10)-1)</f>
        <v>-7.3681909116218787</v>
      </c>
      <c r="E10" t="str">
        <f ca="1">IF(B10&lt;='Monte Carlo VaR'!$B$25,"YES ◀ TAIL","")</f>
        <v/>
      </c>
    </row>
    <row r="11" spans="1:5" x14ac:dyDescent="0.2">
      <c r="A11">
        <v>10</v>
      </c>
      <c r="B11" s="17">
        <f ca="1">'Monte Carlo VaR'!$C$17+_xlfn.NORM.S.INV(RAND())*'Monte Carlo VaR'!$C$18</f>
        <v>-0.10954130560096136</v>
      </c>
      <c r="C11" s="18">
        <f t="shared" ca="1" si="0"/>
        <v>-10.375485634673442</v>
      </c>
      <c r="D11" s="19">
        <f ca="1">'Monte Carlo VaR'!$B$9*(EXP(B11)-1)</f>
        <v>-14.061895680672917</v>
      </c>
      <c r="E11" t="str">
        <f ca="1">IF(B11&lt;='Monte Carlo VaR'!$B$25,"YES ◀ TAIL","")</f>
        <v/>
      </c>
    </row>
    <row r="12" spans="1:5" x14ac:dyDescent="0.2">
      <c r="A12">
        <v>11</v>
      </c>
      <c r="B12" s="17">
        <f ca="1">'Monte Carlo VaR'!$C$17+_xlfn.NORM.S.INV(RAND())*'Monte Carlo VaR'!$C$18</f>
        <v>0.12352178081069319</v>
      </c>
      <c r="C12" s="18">
        <f t="shared" ca="1" si="0"/>
        <v>13.147464870882054</v>
      </c>
      <c r="D12" s="19">
        <f ca="1">'Monte Carlo VaR'!$B$9*(EXP(B12)-1)</f>
        <v>17.818759139506447</v>
      </c>
      <c r="E12" t="str">
        <f ca="1">IF(B12&lt;='Monte Carlo VaR'!$B$25,"YES ◀ TAIL","")</f>
        <v/>
      </c>
    </row>
    <row r="13" spans="1:5" x14ac:dyDescent="0.2">
      <c r="A13">
        <v>12</v>
      </c>
      <c r="B13" s="17">
        <f ca="1">'Monte Carlo VaR'!$C$17+_xlfn.NORM.S.INV(RAND())*'Monte Carlo VaR'!$C$18</f>
        <v>9.7594601374070278E-2</v>
      </c>
      <c r="C13" s="18">
        <f t="shared" ca="1" si="0"/>
        <v>10.251573613361575</v>
      </c>
      <c r="D13" s="19">
        <f ca="1">'Monte Carlo VaR'!$B$9*(EXP(B13)-1)</f>
        <v>13.893957718188943</v>
      </c>
      <c r="E13" t="str">
        <f ca="1">IF(B13&lt;='Monte Carlo VaR'!$B$25,"YES ◀ TAIL","")</f>
        <v/>
      </c>
    </row>
    <row r="14" spans="1:5" x14ac:dyDescent="0.2">
      <c r="A14">
        <v>13</v>
      </c>
      <c r="B14" s="17">
        <f ca="1">'Monte Carlo VaR'!$C$17+_xlfn.NORM.S.INV(RAND())*'Monte Carlo VaR'!$C$18</f>
        <v>0.30799013366210604</v>
      </c>
      <c r="C14" s="18">
        <f t="shared" ca="1" si="0"/>
        <v>36.068756386764875</v>
      </c>
      <c r="D14" s="19">
        <f ca="1">'Monte Carlo VaR'!$B$9*(EXP(B14)-1)</f>
        <v>48.883985530982436</v>
      </c>
      <c r="E14" t="str">
        <f ca="1">IF(B14&lt;='Monte Carlo VaR'!$B$25,"YES ◀ TAIL","")</f>
        <v/>
      </c>
    </row>
    <row r="15" spans="1:5" x14ac:dyDescent="0.2">
      <c r="A15">
        <v>14</v>
      </c>
      <c r="B15" s="17">
        <f ca="1">'Monte Carlo VaR'!$C$17+_xlfn.NORM.S.INV(RAND())*'Monte Carlo VaR'!$C$18</f>
        <v>7.3896791139218154E-2</v>
      </c>
      <c r="C15" s="18">
        <f t="shared" ca="1" si="0"/>
        <v>7.6695675227455462</v>
      </c>
      <c r="D15" s="19">
        <f ca="1">'Monte Carlo VaR'!$B$9*(EXP(B15)-1)</f>
        <v>10.394564863577038</v>
      </c>
      <c r="E15" t="str">
        <f ca="1">IF(B15&lt;='Monte Carlo VaR'!$B$25,"YES ◀ TAIL","")</f>
        <v/>
      </c>
    </row>
    <row r="16" spans="1:5" x14ac:dyDescent="0.2">
      <c r="A16">
        <v>15</v>
      </c>
      <c r="B16" s="17">
        <f ca="1">'Monte Carlo VaR'!$C$17+_xlfn.NORM.S.INV(RAND())*'Monte Carlo VaR'!$C$18</f>
        <v>4.9148584220643436E-2</v>
      </c>
      <c r="C16" s="18">
        <f t="shared" ca="1" si="0"/>
        <v>5.03764085059204</v>
      </c>
      <c r="D16" s="19">
        <f ca="1">'Monte Carlo VaR'!$B$9*(EXP(B16)-1)</f>
        <v>6.8275146448073922</v>
      </c>
      <c r="E16" t="str">
        <f ca="1">IF(B16&lt;='Monte Carlo VaR'!$B$25,"YES ◀ TAIL","")</f>
        <v/>
      </c>
    </row>
    <row r="17" spans="1:5" x14ac:dyDescent="0.2">
      <c r="A17">
        <v>16</v>
      </c>
      <c r="B17" s="17">
        <f ca="1">'Monte Carlo VaR'!$C$17+_xlfn.NORM.S.INV(RAND())*'Monte Carlo VaR'!$C$18</f>
        <v>-0.19242966058124</v>
      </c>
      <c r="C17" s="18">
        <f t="shared" ca="1" si="0"/>
        <v>-17.504765716883043</v>
      </c>
      <c r="D17" s="19">
        <f ca="1">'Monte Carlo VaR'!$B$9*(EXP(B17)-1)</f>
        <v>-23.724208976091585</v>
      </c>
      <c r="E17" t="str">
        <f ca="1">IF(B17&lt;='Monte Carlo VaR'!$B$25,"YES ◀ TAIL","")</f>
        <v/>
      </c>
    </row>
    <row r="18" spans="1:5" x14ac:dyDescent="0.2">
      <c r="A18">
        <v>17</v>
      </c>
      <c r="B18" s="17">
        <f ca="1">'Monte Carlo VaR'!$C$17+_xlfn.NORM.S.INV(RAND())*'Monte Carlo VaR'!$C$18</f>
        <v>0.51274668751177221</v>
      </c>
      <c r="C18" s="18">
        <f t="shared" ca="1" si="0"/>
        <v>66.987151695152789</v>
      </c>
      <c r="D18" s="19">
        <f ca="1">'Monte Carlo VaR'!$B$9*(EXP(B18)-1)</f>
        <v>90.787686692440573</v>
      </c>
      <c r="E18" t="str">
        <f ca="1">IF(B18&lt;='Monte Carlo VaR'!$B$25,"YES ◀ TAIL","")</f>
        <v/>
      </c>
    </row>
    <row r="19" spans="1:5" x14ac:dyDescent="0.2">
      <c r="A19">
        <v>18</v>
      </c>
      <c r="B19" s="17">
        <f ca="1">'Monte Carlo VaR'!$C$17+_xlfn.NORM.S.INV(RAND())*'Monte Carlo VaR'!$C$18</f>
        <v>3.0183112161108829E-2</v>
      </c>
      <c r="C19" s="18">
        <f t="shared" ca="1" si="0"/>
        <v>3.0643239986811066</v>
      </c>
      <c r="D19" s="19">
        <f ca="1">'Monte Carlo VaR'!$B$9*(EXP(B19)-1)</f>
        <v>4.1530783154125039</v>
      </c>
      <c r="E19" t="str">
        <f ca="1">IF(B19&lt;='Monte Carlo VaR'!$B$25,"YES ◀ TAIL","")</f>
        <v/>
      </c>
    </row>
    <row r="20" spans="1:5" x14ac:dyDescent="0.2">
      <c r="A20">
        <v>19</v>
      </c>
      <c r="B20" s="17">
        <f ca="1">'Monte Carlo VaR'!$C$17+_xlfn.NORM.S.INV(RAND())*'Monte Carlo VaR'!$C$18</f>
        <v>0.1633832587137331</v>
      </c>
      <c r="C20" s="18">
        <f t="shared" ca="1" si="0"/>
        <v>17.748788571305486</v>
      </c>
      <c r="D20" s="19">
        <f ca="1">'Monte Carlo VaR'!$B$9*(EXP(B20)-1)</f>
        <v>24.054933150690324</v>
      </c>
      <c r="E20" t="str">
        <f ca="1">IF(B20&lt;='Monte Carlo VaR'!$B$25,"YES ◀ TAIL","")</f>
        <v/>
      </c>
    </row>
    <row r="21" spans="1:5" x14ac:dyDescent="0.2">
      <c r="A21">
        <v>20</v>
      </c>
      <c r="B21" s="17">
        <f ca="1">'Monte Carlo VaR'!$C$17+_xlfn.NORM.S.INV(RAND())*'Monte Carlo VaR'!$C$18</f>
        <v>0.27326511940262693</v>
      </c>
      <c r="C21" s="18">
        <f t="shared" ca="1" si="0"/>
        <v>31.424863145274529</v>
      </c>
      <c r="D21" s="19">
        <f ca="1">'Monte Carlo VaR'!$B$9*(EXP(B21)-1)</f>
        <v>42.590117020790572</v>
      </c>
      <c r="E21" t="str">
        <f ca="1">IF(B21&lt;='Monte Carlo VaR'!$B$25,"YES ◀ TAIL","")</f>
        <v/>
      </c>
    </row>
    <row r="22" spans="1:5" x14ac:dyDescent="0.2">
      <c r="A22">
        <v>21</v>
      </c>
      <c r="B22" s="17">
        <f ca="1">'Monte Carlo VaR'!$C$17+_xlfn.NORM.S.INV(RAND())*'Monte Carlo VaR'!$C$18</f>
        <v>4.2786209036561273E-2</v>
      </c>
      <c r="C22" s="18">
        <f t="shared" ca="1" si="0"/>
        <v>4.3714734218015527</v>
      </c>
      <c r="D22" s="19">
        <f ca="1">'Monte Carlo VaR'!$B$9*(EXP(B22)-1)</f>
        <v>5.9246579285676448</v>
      </c>
      <c r="E22" t="str">
        <f ca="1">IF(B22&lt;='Monte Carlo VaR'!$B$25,"YES ◀ TAIL","")</f>
        <v/>
      </c>
    </row>
    <row r="23" spans="1:5" x14ac:dyDescent="0.2">
      <c r="A23">
        <v>22</v>
      </c>
      <c r="B23" s="17">
        <f ca="1">'Monte Carlo VaR'!$C$17+_xlfn.NORM.S.INV(RAND())*'Monte Carlo VaR'!$C$18</f>
        <v>-0.13250629634179256</v>
      </c>
      <c r="C23" s="18">
        <f t="shared" ca="1" si="0"/>
        <v>-12.410258086068504</v>
      </c>
      <c r="D23" s="19">
        <f ca="1">'Monte Carlo VaR'!$B$9*(EXP(B23)-1)</f>
        <v>-16.819622784048644</v>
      </c>
      <c r="E23" t="str">
        <f ca="1">IF(B23&lt;='Monte Carlo VaR'!$B$25,"YES ◀ TAIL","")</f>
        <v/>
      </c>
    </row>
    <row r="24" spans="1:5" x14ac:dyDescent="0.2">
      <c r="A24">
        <v>23</v>
      </c>
      <c r="B24" s="17">
        <f ca="1">'Monte Carlo VaR'!$C$17+_xlfn.NORM.S.INV(RAND())*'Monte Carlo VaR'!$C$18</f>
        <v>-0.25854437826795973</v>
      </c>
      <c r="C24" s="18">
        <f t="shared" ca="1" si="0"/>
        <v>-22.782523748972118</v>
      </c>
      <c r="D24" s="19">
        <f ca="1">'Monte Carlo VaR'!$B$9*(EXP(B24)-1)</f>
        <v>-30.877154436981911</v>
      </c>
      <c r="E24" t="str">
        <f ca="1">IF(B24&lt;='Monte Carlo VaR'!$B$25,"YES ◀ TAIL","")</f>
        <v>YES ◀ TAIL</v>
      </c>
    </row>
    <row r="25" spans="1:5" x14ac:dyDescent="0.2">
      <c r="A25">
        <v>24</v>
      </c>
      <c r="B25" s="17">
        <f ca="1">'Monte Carlo VaR'!$C$17+_xlfn.NORM.S.INV(RAND())*'Monte Carlo VaR'!$C$18</f>
        <v>0.25959239379754984</v>
      </c>
      <c r="C25" s="18">
        <f t="shared" ca="1" si="0"/>
        <v>29.640155764147448</v>
      </c>
      <c r="D25" s="19">
        <f ca="1">'Monte Carlo VaR'!$B$9*(EXP(B25)-1)</f>
        <v>40.171303107149036</v>
      </c>
      <c r="E25" t="str">
        <f ca="1">IF(B25&lt;='Monte Carlo VaR'!$B$25,"YES ◀ TAIL","")</f>
        <v/>
      </c>
    </row>
    <row r="26" spans="1:5" x14ac:dyDescent="0.2">
      <c r="A26">
        <v>25</v>
      </c>
      <c r="B26" s="17">
        <f ca="1">'Monte Carlo VaR'!$C$17+_xlfn.NORM.S.INV(RAND())*'Monte Carlo VaR'!$C$18</f>
        <v>0.18713742984362386</v>
      </c>
      <c r="C26" s="18">
        <f t="shared" ca="1" si="0"/>
        <v>20.57929856050178</v>
      </c>
      <c r="D26" s="19">
        <f ca="1">'Monte Carlo VaR'!$B$9*(EXP(B26)-1)</f>
        <v>27.891123339048061</v>
      </c>
      <c r="E26" t="str">
        <f ca="1">IF(B26&lt;='Monte Carlo VaR'!$B$25,"YES ◀ TAIL","")</f>
        <v/>
      </c>
    </row>
    <row r="27" spans="1:5" x14ac:dyDescent="0.2">
      <c r="A27">
        <v>26</v>
      </c>
      <c r="B27" s="17">
        <f ca="1">'Monte Carlo VaR'!$C$17+_xlfn.NORM.S.INV(RAND())*'Monte Carlo VaR'!$C$18</f>
        <v>-0.18056963872034343</v>
      </c>
      <c r="C27" s="18">
        <f t="shared" ca="1" si="0"/>
        <v>-16.520545535113197</v>
      </c>
      <c r="D27" s="19">
        <f ca="1">'Monte Carlo VaR'!$B$9*(EXP(B27)-1)</f>
        <v>-22.390295363738915</v>
      </c>
      <c r="E27" t="str">
        <f ca="1">IF(B27&lt;='Monte Carlo VaR'!$B$25,"YES ◀ TAIL","")</f>
        <v/>
      </c>
    </row>
    <row r="28" spans="1:5" x14ac:dyDescent="0.2">
      <c r="A28">
        <v>27</v>
      </c>
      <c r="B28" s="17">
        <f ca="1">'Monte Carlo VaR'!$C$17+_xlfn.NORM.S.INV(RAND())*'Monte Carlo VaR'!$C$18</f>
        <v>0.31206195087926941</v>
      </c>
      <c r="C28" s="18">
        <f t="shared" ca="1" si="0"/>
        <v>36.623933013557554</v>
      </c>
      <c r="D28" s="19">
        <f ca="1">'Monte Carlo VaR'!$B$9*(EXP(B28)-1)</f>
        <v>49.636416413274553</v>
      </c>
      <c r="E28" t="str">
        <f ca="1">IF(B28&lt;='Monte Carlo VaR'!$B$25,"YES ◀ TAIL","")</f>
        <v/>
      </c>
    </row>
    <row r="29" spans="1:5" x14ac:dyDescent="0.2">
      <c r="A29">
        <v>28</v>
      </c>
      <c r="B29" s="17">
        <f ca="1">'Monte Carlo VaR'!$C$17+_xlfn.NORM.S.INV(RAND())*'Monte Carlo VaR'!$C$18</f>
        <v>8.4081889132163051E-2</v>
      </c>
      <c r="C29" s="18">
        <f t="shared" ca="1" si="0"/>
        <v>8.7717962441882449</v>
      </c>
      <c r="D29" s="19">
        <f ca="1">'Monte Carlo VaR'!$B$9*(EXP(B29)-1)</f>
        <v>11.888415449748329</v>
      </c>
      <c r="E29" t="str">
        <f ca="1">IF(B29&lt;='Monte Carlo VaR'!$B$25,"YES ◀ TAIL","")</f>
        <v/>
      </c>
    </row>
    <row r="30" spans="1:5" x14ac:dyDescent="0.2">
      <c r="A30">
        <v>29</v>
      </c>
      <c r="B30" s="17">
        <f ca="1">'Monte Carlo VaR'!$C$17+_xlfn.NORM.S.INV(RAND())*'Monte Carlo VaR'!$C$18</f>
        <v>-8.4973871375703156E-2</v>
      </c>
      <c r="C30" s="18">
        <f t="shared" ca="1" si="0"/>
        <v>-8.1463715822612244</v>
      </c>
      <c r="D30" s="19">
        <f ca="1">'Monte Carlo VaR'!$B$9*(EXP(B30)-1)</f>
        <v>-11.040777405438638</v>
      </c>
      <c r="E30" t="str">
        <f ca="1">IF(B30&lt;='Monte Carlo VaR'!$B$25,"YES ◀ TAIL","")</f>
        <v/>
      </c>
    </row>
    <row r="31" spans="1:5" x14ac:dyDescent="0.2">
      <c r="A31">
        <v>30</v>
      </c>
      <c r="B31" s="17">
        <f ca="1">'Monte Carlo VaR'!$C$17+_xlfn.NORM.S.INV(RAND())*'Monte Carlo VaR'!$C$18</f>
        <v>0.22103161564081319</v>
      </c>
      <c r="C31" s="18">
        <f t="shared" ca="1" si="0"/>
        <v>24.73628661170104</v>
      </c>
      <c r="D31" s="19">
        <f ca="1">'Monte Carlo VaR'!$B$9*(EXP(B31)-1)</f>
        <v>33.525089244838419</v>
      </c>
      <c r="E31" t="str">
        <f ca="1">IF(B31&lt;='Monte Carlo VaR'!$B$25,"YES ◀ TAIL","")</f>
        <v/>
      </c>
    </row>
    <row r="32" spans="1:5" x14ac:dyDescent="0.2">
      <c r="A32">
        <v>31</v>
      </c>
      <c r="B32" s="17">
        <f ca="1">'Monte Carlo VaR'!$C$17+_xlfn.NORM.S.INV(RAND())*'Monte Carlo VaR'!$C$18</f>
        <v>6.4818003320017734E-2</v>
      </c>
      <c r="C32" s="18">
        <f t="shared" ca="1" si="0"/>
        <v>6.6964822657312295</v>
      </c>
      <c r="D32" s="19">
        <f ca="1">'Monte Carlo VaR'!$B$9*(EXP(B32)-1)</f>
        <v>9.0757424147455357</v>
      </c>
      <c r="E32" t="str">
        <f ca="1">IF(B32&lt;='Monte Carlo VaR'!$B$25,"YES ◀ TAIL","")</f>
        <v/>
      </c>
    </row>
    <row r="33" spans="1:5" x14ac:dyDescent="0.2">
      <c r="A33">
        <v>32</v>
      </c>
      <c r="B33" s="17">
        <f ca="1">'Monte Carlo VaR'!$C$17+_xlfn.NORM.S.INV(RAND())*'Monte Carlo VaR'!$C$18</f>
        <v>-0.13222530610389849</v>
      </c>
      <c r="C33" s="18">
        <f t="shared" ca="1" si="0"/>
        <v>-12.385642765480586</v>
      </c>
      <c r="D33" s="19">
        <f ca="1">'Monte Carlo VaR'!$B$9*(EXP(B33)-1)</f>
        <v>-16.786261640055841</v>
      </c>
      <c r="E33" t="str">
        <f ca="1">IF(B33&lt;='Monte Carlo VaR'!$B$25,"YES ◀ TAIL","")</f>
        <v/>
      </c>
    </row>
    <row r="34" spans="1:5" x14ac:dyDescent="0.2">
      <c r="A34">
        <v>33</v>
      </c>
      <c r="B34" s="17">
        <f ca="1">'Monte Carlo VaR'!$C$17+_xlfn.NORM.S.INV(RAND())*'Monte Carlo VaR'!$C$18</f>
        <v>1.645107505454807E-2</v>
      </c>
      <c r="C34" s="18">
        <f t="shared" ca="1" si="0"/>
        <v>1.658713909903109</v>
      </c>
      <c r="D34" s="19">
        <f ca="1">'Monte Carlo VaR'!$B$9*(EXP(B34)-1)</f>
        <v>2.2480549620916834</v>
      </c>
      <c r="E34" t="str">
        <f ca="1">IF(B34&lt;='Monte Carlo VaR'!$B$25,"YES ◀ TAIL","")</f>
        <v/>
      </c>
    </row>
    <row r="35" spans="1:5" x14ac:dyDescent="0.2">
      <c r="A35">
        <v>34</v>
      </c>
      <c r="B35" s="17">
        <f ca="1">'Monte Carlo VaR'!$C$17+_xlfn.NORM.S.INV(RAND())*'Monte Carlo VaR'!$C$18</f>
        <v>0.14576916797922959</v>
      </c>
      <c r="C35" s="18">
        <f t="shared" ca="1" si="0"/>
        <v>15.69291009435949</v>
      </c>
      <c r="D35" s="19">
        <f ca="1">'Monte Carlo VaR'!$B$9*(EXP(B35)-1)</f>
        <v>21.268601050885419</v>
      </c>
      <c r="E35" t="str">
        <f ca="1">IF(B35&lt;='Monte Carlo VaR'!$B$25,"YES ◀ TAIL","")</f>
        <v/>
      </c>
    </row>
    <row r="36" spans="1:5" x14ac:dyDescent="0.2">
      <c r="A36">
        <v>35</v>
      </c>
      <c r="B36" s="17">
        <f ca="1">'Monte Carlo VaR'!$C$17+_xlfn.NORM.S.INV(RAND())*'Monte Carlo VaR'!$C$18</f>
        <v>-0.11341180739834501</v>
      </c>
      <c r="C36" s="18">
        <f t="shared" ca="1" si="0"/>
        <v>-10.721707021142546</v>
      </c>
      <c r="D36" s="19">
        <f ca="1">'Monte Carlo VaR'!$B$9*(EXP(B36)-1)</f>
        <v>-14.531129525754492</v>
      </c>
      <c r="E36" t="str">
        <f ca="1">IF(B36&lt;='Monte Carlo VaR'!$B$25,"YES ◀ TAIL","")</f>
        <v/>
      </c>
    </row>
    <row r="37" spans="1:5" x14ac:dyDescent="0.2">
      <c r="A37">
        <v>36</v>
      </c>
      <c r="B37" s="17">
        <f ca="1">'Monte Carlo VaR'!$C$17+_xlfn.NORM.S.INV(RAND())*'Monte Carlo VaR'!$C$18</f>
        <v>2.8110990810582132E-4</v>
      </c>
      <c r="C37" s="18">
        <f t="shared" ca="1" si="0"/>
        <v>2.8114942319867886E-2</v>
      </c>
      <c r="D37" s="19">
        <f ca="1">'Monte Carlo VaR'!$B$9*(EXP(B37)-1)</f>
        <v>3.8104181326116947E-2</v>
      </c>
      <c r="E37" t="str">
        <f ca="1">IF(B37&lt;='Monte Carlo VaR'!$B$25,"YES ◀ TAIL","")</f>
        <v/>
      </c>
    </row>
    <row r="38" spans="1:5" x14ac:dyDescent="0.2">
      <c r="A38">
        <v>37</v>
      </c>
      <c r="B38" s="17">
        <f ca="1">'Monte Carlo VaR'!$C$17+_xlfn.NORM.S.INV(RAND())*'Monte Carlo VaR'!$C$18</f>
        <v>-9.002658682611421E-2</v>
      </c>
      <c r="C38" s="18">
        <f t="shared" ca="1" si="0"/>
        <v>-8.6093112935267442</v>
      </c>
      <c r="D38" s="19">
        <f ca="1">'Monte Carlo VaR'!$B$9*(EXP(B38)-1)</f>
        <v>-11.668199596116796</v>
      </c>
      <c r="E38" t="str">
        <f ca="1">IF(B38&lt;='Monte Carlo VaR'!$B$25,"YES ◀ TAIL","")</f>
        <v/>
      </c>
    </row>
    <row r="39" spans="1:5" x14ac:dyDescent="0.2">
      <c r="A39">
        <v>38</v>
      </c>
      <c r="B39" s="17">
        <f ca="1">'Monte Carlo VaR'!$C$17+_xlfn.NORM.S.INV(RAND())*'Monte Carlo VaR'!$C$18</f>
        <v>0.3259790705639401</v>
      </c>
      <c r="C39" s="18">
        <f t="shared" ca="1" si="0"/>
        <v>38.538637321383781</v>
      </c>
      <c r="D39" s="19">
        <f ca="1">'Monte Carlo VaR'!$B$9*(EXP(B39)-1)</f>
        <v>52.231415161671443</v>
      </c>
      <c r="E39" t="str">
        <f ca="1">IF(B39&lt;='Monte Carlo VaR'!$B$25,"YES ◀ TAIL","")</f>
        <v/>
      </c>
    </row>
    <row r="40" spans="1:5" x14ac:dyDescent="0.2">
      <c r="A40">
        <v>39</v>
      </c>
      <c r="B40" s="17">
        <f ca="1">'Monte Carlo VaR'!$C$17+_xlfn.NORM.S.INV(RAND())*'Monte Carlo VaR'!$C$18</f>
        <v>-8.6763095190681566E-3</v>
      </c>
      <c r="C40" s="18">
        <f t="shared" ca="1" si="0"/>
        <v>-0.8638778966296945</v>
      </c>
      <c r="D40" s="19">
        <f ca="1">'Monte Carlo VaR'!$B$9*(EXP(B40)-1)</f>
        <v>-1.1708137133022249</v>
      </c>
      <c r="E40" t="str">
        <f ca="1">IF(B40&lt;='Monte Carlo VaR'!$B$25,"YES ◀ TAIL","")</f>
        <v/>
      </c>
    </row>
    <row r="41" spans="1:5" x14ac:dyDescent="0.2">
      <c r="A41">
        <v>40</v>
      </c>
      <c r="B41" s="17">
        <f ca="1">'Monte Carlo VaR'!$C$17+_xlfn.NORM.S.INV(RAND())*'Monte Carlo VaR'!$C$18</f>
        <v>8.6467597048835443E-3</v>
      </c>
      <c r="C41" s="18">
        <f t="shared" ca="1" si="0"/>
        <v>0.86842509128275402</v>
      </c>
      <c r="D41" s="19">
        <f ca="1">'Monte Carlo VaR'!$B$9*(EXP(B41)-1)</f>
        <v>1.1769765262155165</v>
      </c>
      <c r="E41" t="str">
        <f ca="1">IF(B41&lt;='Monte Carlo VaR'!$B$25,"YES ◀ TAIL","")</f>
        <v/>
      </c>
    </row>
    <row r="42" spans="1:5" x14ac:dyDescent="0.2">
      <c r="A42">
        <v>41</v>
      </c>
      <c r="B42" s="17">
        <f ca="1">'Monte Carlo VaR'!$C$17+_xlfn.NORM.S.INV(RAND())*'Monte Carlo VaR'!$C$18</f>
        <v>-2.1347147408512165E-3</v>
      </c>
      <c r="C42" s="18">
        <f t="shared" ca="1" si="0"/>
        <v>-0.21324378577922687</v>
      </c>
      <c r="D42" s="19">
        <f ca="1">'Monte Carlo VaR'!$B$9*(EXP(B42)-1)</f>
        <v>-0.28900930286658616</v>
      </c>
      <c r="E42" t="str">
        <f ca="1">IF(B42&lt;='Monte Carlo VaR'!$B$25,"YES ◀ TAIL","")</f>
        <v/>
      </c>
    </row>
    <row r="43" spans="1:5" x14ac:dyDescent="0.2">
      <c r="A43">
        <v>42</v>
      </c>
      <c r="B43" s="17">
        <f ca="1">'Monte Carlo VaR'!$C$17+_xlfn.NORM.S.INV(RAND())*'Monte Carlo VaR'!$C$18</f>
        <v>-3.144497222397824E-2</v>
      </c>
      <c r="C43" s="18">
        <f t="shared" ca="1" si="0"/>
        <v>-3.0955720661835051</v>
      </c>
      <c r="D43" s="19">
        <f ca="1">'Monte Carlo VaR'!$B$9*(EXP(B43)-1)</f>
        <v>-4.1954288212985045</v>
      </c>
      <c r="E43" t="str">
        <f ca="1">IF(B43&lt;='Monte Carlo VaR'!$B$25,"YES ◀ TAIL","")</f>
        <v/>
      </c>
    </row>
    <row r="44" spans="1:5" x14ac:dyDescent="0.2">
      <c r="A44">
        <v>43</v>
      </c>
      <c r="B44" s="17">
        <f ca="1">'Monte Carlo VaR'!$C$17+_xlfn.NORM.S.INV(RAND())*'Monte Carlo VaR'!$C$18</f>
        <v>0.14647089069579733</v>
      </c>
      <c r="C44" s="18">
        <f t="shared" ca="1" si="0"/>
        <v>15.774122928631339</v>
      </c>
      <c r="D44" s="19">
        <f ca="1">'Monte Carlo VaR'!$B$9*(EXP(B44)-1)</f>
        <v>21.378668805174055</v>
      </c>
      <c r="E44" t="str">
        <f ca="1">IF(B44&lt;='Monte Carlo VaR'!$B$25,"YES ◀ TAIL","")</f>
        <v/>
      </c>
    </row>
    <row r="45" spans="1:5" x14ac:dyDescent="0.2">
      <c r="A45">
        <v>44</v>
      </c>
      <c r="B45" s="17">
        <f ca="1">'Monte Carlo VaR'!$C$17+_xlfn.NORM.S.INV(RAND())*'Monte Carlo VaR'!$C$18</f>
        <v>0.43889115540300244</v>
      </c>
      <c r="C45" s="18">
        <f t="shared" ca="1" si="0"/>
        <v>55.09864617036262</v>
      </c>
      <c r="D45" s="19">
        <f ca="1">'Monte Carlo VaR'!$B$9*(EXP(B45)-1)</f>
        <v>74.67519515469246</v>
      </c>
      <c r="E45" t="str">
        <f ca="1">IF(B45&lt;='Monte Carlo VaR'!$B$25,"YES ◀ TAIL","")</f>
        <v/>
      </c>
    </row>
    <row r="46" spans="1:5" x14ac:dyDescent="0.2">
      <c r="A46">
        <v>45</v>
      </c>
      <c r="B46" s="17">
        <f ca="1">'Monte Carlo VaR'!$C$17+_xlfn.NORM.S.INV(RAND())*'Monte Carlo VaR'!$C$18</f>
        <v>0.21356366745840683</v>
      </c>
      <c r="C46" s="18">
        <f t="shared" ca="1" si="0"/>
        <v>23.808232131352437</v>
      </c>
      <c r="D46" s="19">
        <f ca="1">'Monte Carlo VaR'!$B$9*(EXP(B46)-1)</f>
        <v>32.267297007621956</v>
      </c>
      <c r="E46" t="str">
        <f ca="1">IF(B46&lt;='Monte Carlo VaR'!$B$25,"YES ◀ TAIL","")</f>
        <v/>
      </c>
    </row>
    <row r="47" spans="1:5" x14ac:dyDescent="0.2">
      <c r="A47">
        <v>46</v>
      </c>
      <c r="B47" s="17">
        <f ca="1">'Monte Carlo VaR'!$C$17+_xlfn.NORM.S.INV(RAND())*'Monte Carlo VaR'!$C$18</f>
        <v>-4.460746066770821E-2</v>
      </c>
      <c r="C47" s="18">
        <f t="shared" ca="1" si="0"/>
        <v>-4.3627177890617546</v>
      </c>
      <c r="D47" s="19">
        <f ca="1">'Monte Carlo VaR'!$B$9*(EXP(B47)-1)</f>
        <v>-5.9127914195153952</v>
      </c>
      <c r="E47" t="str">
        <f ca="1">IF(B47&lt;='Monte Carlo VaR'!$B$25,"YES ◀ TAIL","")</f>
        <v/>
      </c>
    </row>
    <row r="48" spans="1:5" x14ac:dyDescent="0.2">
      <c r="A48">
        <v>47</v>
      </c>
      <c r="B48" s="17">
        <f ca="1">'Monte Carlo VaR'!$C$17+_xlfn.NORM.S.INV(RAND())*'Monte Carlo VaR'!$C$18</f>
        <v>4.0485460626335998E-2</v>
      </c>
      <c r="C48" s="18">
        <f t="shared" ca="1" si="0"/>
        <v>4.1316169507562339</v>
      </c>
      <c r="D48" s="19">
        <f ca="1">'Monte Carlo VaR'!$B$9*(EXP(B48)-1)</f>
        <v>5.5995804533599243</v>
      </c>
      <c r="E48" t="str">
        <f ca="1">IF(B48&lt;='Monte Carlo VaR'!$B$25,"YES ◀ TAIL","")</f>
        <v/>
      </c>
    </row>
    <row r="49" spans="1:5" x14ac:dyDescent="0.2">
      <c r="A49">
        <v>48</v>
      </c>
      <c r="B49" s="17">
        <f ca="1">'Monte Carlo VaR'!$C$17+_xlfn.NORM.S.INV(RAND())*'Monte Carlo VaR'!$C$18</f>
        <v>0.14037785130357647</v>
      </c>
      <c r="C49" s="18">
        <f t="shared" ca="1" si="0"/>
        <v>15.070851343515823</v>
      </c>
      <c r="D49" s="19">
        <f ca="1">'Monte Carlo VaR'!$B$9*(EXP(B49)-1)</f>
        <v>20.425524825866994</v>
      </c>
      <c r="E49" t="str">
        <f ca="1">IF(B49&lt;='Monte Carlo VaR'!$B$25,"YES ◀ TAIL","")</f>
        <v/>
      </c>
    </row>
    <row r="50" spans="1:5" x14ac:dyDescent="0.2">
      <c r="A50">
        <v>49</v>
      </c>
      <c r="B50" s="17">
        <f ca="1">'Monte Carlo VaR'!$C$17+_xlfn.NORM.S.INV(RAND())*'Monte Carlo VaR'!$C$18</f>
        <v>-0.4314224743908408</v>
      </c>
      <c r="C50" s="18">
        <f t="shared" ca="1" si="0"/>
        <v>-35.041557998597142</v>
      </c>
      <c r="D50" s="19">
        <f ca="1">'Monte Carlo VaR'!$B$9*(EXP(B50)-1)</f>
        <v>-47.491823555498705</v>
      </c>
      <c r="E50" t="str">
        <f ca="1">IF(B50&lt;='Monte Carlo VaR'!$B$25,"YES ◀ TAIL","")</f>
        <v>YES ◀ TAIL</v>
      </c>
    </row>
    <row r="51" spans="1:5" x14ac:dyDescent="0.2">
      <c r="A51">
        <v>50</v>
      </c>
      <c r="B51" s="17">
        <f ca="1">'Monte Carlo VaR'!$C$17+_xlfn.NORM.S.INV(RAND())*'Monte Carlo VaR'!$C$18</f>
        <v>0.35194763586119338</v>
      </c>
      <c r="C51" s="18">
        <f t="shared" ca="1" si="0"/>
        <v>42.183406865267578</v>
      </c>
      <c r="D51" s="19">
        <f ca="1">'Monte Carlo VaR'!$B$9*(EXP(B51)-1)</f>
        <v>57.171171324497152</v>
      </c>
      <c r="E51" t="str">
        <f ca="1">IF(B51&lt;='Monte Carlo VaR'!$B$25,"YES ◀ TAIL","")</f>
        <v/>
      </c>
    </row>
    <row r="52" spans="1:5" x14ac:dyDescent="0.2">
      <c r="A52">
        <v>51</v>
      </c>
      <c r="B52" s="17">
        <f ca="1">'Monte Carlo VaR'!$C$17+_xlfn.NORM.S.INV(RAND())*'Monte Carlo VaR'!$C$18</f>
        <v>-0.11973942617042842</v>
      </c>
      <c r="C52" s="18">
        <f t="shared" ca="1" si="0"/>
        <v>-11.284842491512482</v>
      </c>
      <c r="D52" s="19">
        <f ca="1">'Monte Carlo VaR'!$B$9*(EXP(B52)-1)</f>
        <v>-15.294347028746866</v>
      </c>
      <c r="E52" t="str">
        <f ca="1">IF(B52&lt;='Monte Carlo VaR'!$B$25,"YES ◀ TAIL","")</f>
        <v/>
      </c>
    </row>
    <row r="53" spans="1:5" x14ac:dyDescent="0.2">
      <c r="A53">
        <v>52</v>
      </c>
      <c r="B53" s="17">
        <f ca="1">'Monte Carlo VaR'!$C$17+_xlfn.NORM.S.INV(RAND())*'Monte Carlo VaR'!$C$18</f>
        <v>3.7372425730336556E-2</v>
      </c>
      <c r="C53" s="18">
        <f t="shared" ca="1" si="0"/>
        <v>3.8079556392733194</v>
      </c>
      <c r="D53" s="19">
        <f ca="1">'Monte Carlo VaR'!$B$9*(EXP(B53)-1)</f>
        <v>5.1609222779071295</v>
      </c>
      <c r="E53" t="str">
        <f ca="1">IF(B53&lt;='Monte Carlo VaR'!$B$25,"YES ◀ TAIL","")</f>
        <v/>
      </c>
    </row>
    <row r="54" spans="1:5" x14ac:dyDescent="0.2">
      <c r="A54">
        <v>53</v>
      </c>
      <c r="B54" s="17">
        <f ca="1">'Monte Carlo VaR'!$C$17+_xlfn.NORM.S.INV(RAND())*'Monte Carlo VaR'!$C$18</f>
        <v>0.13855062382590802</v>
      </c>
      <c r="C54" s="18">
        <f t="shared" ca="1" si="0"/>
        <v>14.860782702106533</v>
      </c>
      <c r="D54" s="19">
        <f ca="1">'Monte Carlo VaR'!$B$9*(EXP(B54)-1)</f>
        <v>20.140818796164986</v>
      </c>
      <c r="E54" t="str">
        <f ca="1">IF(B54&lt;='Monte Carlo VaR'!$B$25,"YES ◀ TAIL","")</f>
        <v/>
      </c>
    </row>
    <row r="55" spans="1:5" x14ac:dyDescent="0.2">
      <c r="A55">
        <v>54</v>
      </c>
      <c r="B55" s="17">
        <f ca="1">'Monte Carlo VaR'!$C$17+_xlfn.NORM.S.INV(RAND())*'Monte Carlo VaR'!$C$18</f>
        <v>0.22047314373295518</v>
      </c>
      <c r="C55" s="18">
        <f t="shared" ca="1" si="0"/>
        <v>24.666644348171829</v>
      </c>
      <c r="D55" s="19">
        <f ca="1">'Monte Carlo VaR'!$B$9*(EXP(B55)-1)</f>
        <v>33.430703085077283</v>
      </c>
      <c r="E55" t="str">
        <f ca="1">IF(B55&lt;='Monte Carlo VaR'!$B$25,"YES ◀ TAIL","")</f>
        <v/>
      </c>
    </row>
    <row r="56" spans="1:5" x14ac:dyDescent="0.2">
      <c r="A56">
        <v>55</v>
      </c>
      <c r="B56" s="17">
        <f ca="1">'Monte Carlo VaR'!$C$17+_xlfn.NORM.S.INV(RAND())*'Monte Carlo VaR'!$C$18</f>
        <v>0.23526634480277236</v>
      </c>
      <c r="C56" s="18">
        <f t="shared" ca="1" si="0"/>
        <v>26.524571547944053</v>
      </c>
      <c r="D56" s="19">
        <f ca="1">'Monte Carlo VaR'!$B$9*(EXP(B56)-1)</f>
        <v>35.948751818928578</v>
      </c>
      <c r="E56" t="str">
        <f ca="1">IF(B56&lt;='Monte Carlo VaR'!$B$25,"YES ◀ TAIL","")</f>
        <v/>
      </c>
    </row>
    <row r="57" spans="1:5" x14ac:dyDescent="0.2">
      <c r="A57">
        <v>56</v>
      </c>
      <c r="B57" s="17">
        <f ca="1">'Monte Carlo VaR'!$C$17+_xlfn.NORM.S.INV(RAND())*'Monte Carlo VaR'!$C$18</f>
        <v>0.24867173488425282</v>
      </c>
      <c r="C57" s="18">
        <f t="shared" ca="1" si="0"/>
        <v>28.23210227131392</v>
      </c>
      <c r="D57" s="19">
        <f ca="1">'Monte Carlo VaR'!$B$9*(EXP(B57)-1)</f>
        <v>38.262968208311754</v>
      </c>
      <c r="E57" t="str">
        <f ca="1">IF(B57&lt;='Monte Carlo VaR'!$B$25,"YES ◀ TAIL","")</f>
        <v/>
      </c>
    </row>
    <row r="58" spans="1:5" x14ac:dyDescent="0.2">
      <c r="A58">
        <v>57</v>
      </c>
      <c r="B58" s="17">
        <f ca="1">'Monte Carlo VaR'!$C$17+_xlfn.NORM.S.INV(RAND())*'Monte Carlo VaR'!$C$18</f>
        <v>-0.4143415881074462</v>
      </c>
      <c r="C58" s="18">
        <f t="shared" ca="1" si="0"/>
        <v>-33.922480023884084</v>
      </c>
      <c r="D58" s="19">
        <f ca="1">'Monte Carlo VaR'!$B$9*(EXP(B58)-1)</f>
        <v>-45.975137176370097</v>
      </c>
      <c r="E58" t="str">
        <f ca="1">IF(B58&lt;='Monte Carlo VaR'!$B$25,"YES ◀ TAIL","")</f>
        <v>YES ◀ TAIL</v>
      </c>
    </row>
    <row r="59" spans="1:5" x14ac:dyDescent="0.2">
      <c r="A59">
        <v>58</v>
      </c>
      <c r="B59" s="17">
        <f ca="1">'Monte Carlo VaR'!$C$17+_xlfn.NORM.S.INV(RAND())*'Monte Carlo VaR'!$C$18</f>
        <v>0.33297277229808386</v>
      </c>
      <c r="C59" s="18">
        <f t="shared" ca="1" si="0"/>
        <v>39.510931233217185</v>
      </c>
      <c r="D59" s="19">
        <f ca="1">'Monte Carlo VaR'!$B$9*(EXP(B59)-1)</f>
        <v>53.549165100379248</v>
      </c>
      <c r="E59" t="str">
        <f ca="1">IF(B59&lt;='Monte Carlo VaR'!$B$25,"YES ◀ TAIL","")</f>
        <v/>
      </c>
    </row>
    <row r="60" spans="1:5" x14ac:dyDescent="0.2">
      <c r="A60">
        <v>59</v>
      </c>
      <c r="B60" s="17">
        <f ca="1">'Monte Carlo VaR'!$C$17+_xlfn.NORM.S.INV(RAND())*'Monte Carlo VaR'!$C$18</f>
        <v>-0.12390932579670273</v>
      </c>
      <c r="C60" s="18">
        <f t="shared" ca="1" si="0"/>
        <v>-11.654005572236736</v>
      </c>
      <c r="D60" s="19">
        <f ca="1">'Monte Carlo VaR'!$B$9*(EXP(B60)-1)</f>
        <v>-15.794673752052448</v>
      </c>
      <c r="E60" t="str">
        <f ca="1">IF(B60&lt;='Monte Carlo VaR'!$B$25,"YES ◀ TAIL","")</f>
        <v/>
      </c>
    </row>
    <row r="61" spans="1:5" x14ac:dyDescent="0.2">
      <c r="A61">
        <v>60</v>
      </c>
      <c r="B61" s="17">
        <f ca="1">'Monte Carlo VaR'!$C$17+_xlfn.NORM.S.INV(RAND())*'Monte Carlo VaR'!$C$18</f>
        <v>5.9031462540347503E-2</v>
      </c>
      <c r="C61" s="18">
        <f t="shared" ca="1" si="0"/>
        <v>6.0808615949001998</v>
      </c>
      <c r="D61" s="19">
        <f ca="1">'Monte Carlo VaR'!$B$9*(EXP(B61)-1)</f>
        <v>8.2413917195682416</v>
      </c>
      <c r="E61" t="str">
        <f ca="1">IF(B61&lt;='Monte Carlo VaR'!$B$25,"YES ◀ TAIL","")</f>
        <v/>
      </c>
    </row>
    <row r="62" spans="1:5" x14ac:dyDescent="0.2">
      <c r="A62">
        <v>61</v>
      </c>
      <c r="B62" s="17">
        <f ca="1">'Monte Carlo VaR'!$C$17+_xlfn.NORM.S.INV(RAND())*'Monte Carlo VaR'!$C$18</f>
        <v>-6.2493221637234364E-2</v>
      </c>
      <c r="C62" s="18">
        <f t="shared" ca="1" si="0"/>
        <v>-6.0580569482416413</v>
      </c>
      <c r="D62" s="19">
        <f ca="1">'Monte Carlo VaR'!$B$9*(EXP(B62)-1)</f>
        <v>-8.2104845819518957</v>
      </c>
      <c r="E62" t="str">
        <f ca="1">IF(B62&lt;='Monte Carlo VaR'!$B$25,"YES ◀ TAIL","")</f>
        <v/>
      </c>
    </row>
    <row r="63" spans="1:5" x14ac:dyDescent="0.2">
      <c r="A63">
        <v>62</v>
      </c>
      <c r="B63" s="17">
        <f ca="1">'Monte Carlo VaR'!$C$17+_xlfn.NORM.S.INV(RAND())*'Monte Carlo VaR'!$C$18</f>
        <v>0.22246072409857753</v>
      </c>
      <c r="C63" s="18">
        <f t="shared" ca="1" si="0"/>
        <v>24.914675732227298</v>
      </c>
      <c r="D63" s="19">
        <f ca="1">'Monte Carlo VaR'!$B$9*(EXP(B63)-1)</f>
        <v>33.766860019887659</v>
      </c>
      <c r="E63" t="str">
        <f ca="1">IF(B63&lt;='Monte Carlo VaR'!$B$25,"YES ◀ TAIL","")</f>
        <v/>
      </c>
    </row>
    <row r="64" spans="1:5" x14ac:dyDescent="0.2">
      <c r="A64">
        <v>63</v>
      </c>
      <c r="B64" s="17">
        <f ca="1">'Monte Carlo VaR'!$C$17+_xlfn.NORM.S.INV(RAND())*'Monte Carlo VaR'!$C$18</f>
        <v>-0.11969061363117232</v>
      </c>
      <c r="C64" s="18">
        <f t="shared" ca="1" si="0"/>
        <v>-11.280511973713059</v>
      </c>
      <c r="D64" s="19">
        <f ca="1">'Monte Carlo VaR'!$B$9*(EXP(B64)-1)</f>
        <v>-15.288477877973309</v>
      </c>
      <c r="E64" t="str">
        <f ca="1">IF(B64&lt;='Monte Carlo VaR'!$B$25,"YES ◀ TAIL","")</f>
        <v/>
      </c>
    </row>
    <row r="65" spans="1:5" x14ac:dyDescent="0.2">
      <c r="A65">
        <v>64</v>
      </c>
      <c r="B65" s="17">
        <f ca="1">'Monte Carlo VaR'!$C$17+_xlfn.NORM.S.INV(RAND())*'Monte Carlo VaR'!$C$18</f>
        <v>-7.8964496244590496E-2</v>
      </c>
      <c r="C65" s="18">
        <f t="shared" ca="1" si="0"/>
        <v>-7.5927268085056348</v>
      </c>
      <c r="D65" s="19">
        <f ca="1">'Monte Carlo VaR'!$B$9*(EXP(B65)-1)</f>
        <v>-10.290422643567686</v>
      </c>
      <c r="E65" t="str">
        <f ca="1">IF(B65&lt;='Monte Carlo VaR'!$B$25,"YES ◀ TAIL","")</f>
        <v/>
      </c>
    </row>
    <row r="66" spans="1:5" x14ac:dyDescent="0.2">
      <c r="A66">
        <v>65</v>
      </c>
      <c r="B66" s="17">
        <f ca="1">'Monte Carlo VaR'!$C$17+_xlfn.NORM.S.INV(RAND())*'Monte Carlo VaR'!$C$18</f>
        <v>-0.15713787235830295</v>
      </c>
      <c r="C66" s="18">
        <f t="shared" ca="1" si="0"/>
        <v>-14.54137731234848</v>
      </c>
      <c r="D66" s="19">
        <f ca="1">'Monte Carlo VaR'!$B$9*(EXP(B66)-1)</f>
        <v>-19.707928671425897</v>
      </c>
      <c r="E66" t="str">
        <f ca="1">IF(B66&lt;='Monte Carlo VaR'!$B$25,"YES ◀ TAIL","")</f>
        <v/>
      </c>
    </row>
    <row r="67" spans="1:5" x14ac:dyDescent="0.2">
      <c r="A67">
        <v>66</v>
      </c>
      <c r="B67" s="17">
        <f ca="1">'Monte Carlo VaR'!$C$17+_xlfn.NORM.S.INV(RAND())*'Monte Carlo VaR'!$C$18</f>
        <v>8.6301308065051624E-2</v>
      </c>
      <c r="C67" s="18">
        <f t="shared" ref="C67:C130" ca="1" si="1">(EXP(B67)-1)*100</f>
        <v>9.0134745216038592</v>
      </c>
      <c r="D67" s="19">
        <f ca="1">'Monte Carlo VaR'!$B$9*(EXP(B67)-1)</f>
        <v>12.21596201912971</v>
      </c>
      <c r="E67" t="str">
        <f ca="1">IF(B67&lt;='Monte Carlo VaR'!$B$25,"YES ◀ TAIL","")</f>
        <v/>
      </c>
    </row>
    <row r="68" spans="1:5" x14ac:dyDescent="0.2">
      <c r="A68">
        <v>67</v>
      </c>
      <c r="B68" s="17">
        <f ca="1">'Monte Carlo VaR'!$C$17+_xlfn.NORM.S.INV(RAND())*'Monte Carlo VaR'!$C$18</f>
        <v>8.3052020463048243E-2</v>
      </c>
      <c r="C68" s="18">
        <f t="shared" ca="1" si="1"/>
        <v>8.6598332426426339</v>
      </c>
      <c r="D68" s="19">
        <f ca="1">'Monte Carlo VaR'!$B$9*(EXP(B68)-1)</f>
        <v>11.736671993753562</v>
      </c>
      <c r="E68" t="str">
        <f ca="1">IF(B68&lt;='Monte Carlo VaR'!$B$25,"YES ◀ TAIL","")</f>
        <v/>
      </c>
    </row>
    <row r="69" spans="1:5" x14ac:dyDescent="0.2">
      <c r="A69">
        <v>68</v>
      </c>
      <c r="B69" s="17">
        <f ca="1">'Monte Carlo VaR'!$C$17+_xlfn.NORM.S.INV(RAND())*'Monte Carlo VaR'!$C$18</f>
        <v>0.18844639901943261</v>
      </c>
      <c r="C69" s="18">
        <f t="shared" ca="1" si="1"/>
        <v>20.737236490948519</v>
      </c>
      <c r="D69" s="19">
        <f ca="1">'Monte Carlo VaR'!$B$9*(EXP(B69)-1)</f>
        <v>28.105176616182526</v>
      </c>
      <c r="E69" t="str">
        <f ca="1">IF(B69&lt;='Monte Carlo VaR'!$B$25,"YES ◀ TAIL","")</f>
        <v/>
      </c>
    </row>
    <row r="70" spans="1:5" x14ac:dyDescent="0.2">
      <c r="A70">
        <v>69</v>
      </c>
      <c r="B70" s="17">
        <f ca="1">'Monte Carlo VaR'!$C$17+_xlfn.NORM.S.INV(RAND())*'Monte Carlo VaR'!$C$18</f>
        <v>0.15033500621039897</v>
      </c>
      <c r="C70" s="18">
        <f t="shared" ca="1" si="1"/>
        <v>16.222352961817332</v>
      </c>
      <c r="D70" s="19">
        <f ca="1">'Monte Carlo VaR'!$B$9*(EXP(B70)-1)</f>
        <v>21.986154969151031</v>
      </c>
      <c r="E70" t="str">
        <f ca="1">IF(B70&lt;='Monte Carlo VaR'!$B$25,"YES ◀ TAIL","")</f>
        <v/>
      </c>
    </row>
    <row r="71" spans="1:5" x14ac:dyDescent="0.2">
      <c r="A71">
        <v>70</v>
      </c>
      <c r="B71" s="17">
        <f ca="1">'Monte Carlo VaR'!$C$17+_xlfn.NORM.S.INV(RAND())*'Monte Carlo VaR'!$C$18</f>
        <v>6.9874903173726743E-2</v>
      </c>
      <c r="C71" s="18">
        <f t="shared" ca="1" si="1"/>
        <v>7.2374022276195715</v>
      </c>
      <c r="D71" s="19">
        <f ca="1">'Monte Carlo VaR'!$B$9*(EXP(B71)-1)</f>
        <v>9.8088512390928049</v>
      </c>
      <c r="E71" t="str">
        <f ca="1">IF(B71&lt;='Monte Carlo VaR'!$B$25,"YES ◀ TAIL","")</f>
        <v/>
      </c>
    </row>
    <row r="72" spans="1:5" x14ac:dyDescent="0.2">
      <c r="A72">
        <v>71</v>
      </c>
      <c r="B72" s="17">
        <f ca="1">'Monte Carlo VaR'!$C$17+_xlfn.NORM.S.INV(RAND())*'Monte Carlo VaR'!$C$18</f>
        <v>0.29284511390094031</v>
      </c>
      <c r="C72" s="18">
        <f t="shared" ca="1" si="1"/>
        <v>34.02351905544414</v>
      </c>
      <c r="D72" s="19">
        <f ca="1">'Monte Carlo VaR'!$B$9*(EXP(B72)-1)</f>
        <v>46.112075375843446</v>
      </c>
      <c r="E72" t="str">
        <f ca="1">IF(B72&lt;='Monte Carlo VaR'!$B$25,"YES ◀ TAIL","")</f>
        <v/>
      </c>
    </row>
    <row r="73" spans="1:5" x14ac:dyDescent="0.2">
      <c r="A73">
        <v>72</v>
      </c>
      <c r="B73" s="17">
        <f ca="1">'Monte Carlo VaR'!$C$17+_xlfn.NORM.S.INV(RAND())*'Monte Carlo VaR'!$C$18</f>
        <v>0.42808585438097135</v>
      </c>
      <c r="C73" s="18">
        <f t="shared" ca="1" si="1"/>
        <v>53.431780321824121</v>
      </c>
      <c r="D73" s="19">
        <f ca="1">'Monte Carlo VaR'!$B$9*(EXP(B73)-1)</f>
        <v>72.416091870168231</v>
      </c>
      <c r="E73" t="str">
        <f ca="1">IF(B73&lt;='Monte Carlo VaR'!$B$25,"YES ◀ TAIL","")</f>
        <v/>
      </c>
    </row>
    <row r="74" spans="1:5" x14ac:dyDescent="0.2">
      <c r="A74">
        <v>73</v>
      </c>
      <c r="B74" s="17">
        <f ca="1">'Monte Carlo VaR'!$C$17+_xlfn.NORM.S.INV(RAND())*'Monte Carlo VaR'!$C$18</f>
        <v>-5.512566263805431E-2</v>
      </c>
      <c r="C74" s="18">
        <f t="shared" ca="1" si="1"/>
        <v>-5.3633782394380098</v>
      </c>
      <c r="D74" s="19">
        <f ca="1">'Monte Carlo VaR'!$B$9*(EXP(B74)-1)</f>
        <v>-7.2689865279103358</v>
      </c>
      <c r="E74" t="str">
        <f ca="1">IF(B74&lt;='Monte Carlo VaR'!$B$25,"YES ◀ TAIL","")</f>
        <v/>
      </c>
    </row>
    <row r="75" spans="1:5" x14ac:dyDescent="0.2">
      <c r="A75">
        <v>74</v>
      </c>
      <c r="B75" s="17">
        <f ca="1">'Monte Carlo VaR'!$C$17+_xlfn.NORM.S.INV(RAND())*'Monte Carlo VaR'!$C$18</f>
        <v>4.4409497772570569E-2</v>
      </c>
      <c r="C75" s="18">
        <f t="shared" ca="1" si="1"/>
        <v>4.5410360462829757</v>
      </c>
      <c r="D75" s="19">
        <f ca="1">'Monte Carlo VaR'!$B$9*(EXP(B75)-1)</f>
        <v>6.1544661535273173</v>
      </c>
      <c r="E75" t="str">
        <f ca="1">IF(B75&lt;='Monte Carlo VaR'!$B$25,"YES ◀ TAIL","")</f>
        <v/>
      </c>
    </row>
    <row r="76" spans="1:5" x14ac:dyDescent="0.2">
      <c r="A76">
        <v>75</v>
      </c>
      <c r="B76" s="17">
        <f ca="1">'Monte Carlo VaR'!$C$17+_xlfn.NORM.S.INV(RAND())*'Monte Carlo VaR'!$C$18</f>
        <v>-6.847902916445088E-2</v>
      </c>
      <c r="C76" s="18">
        <f t="shared" ca="1" si="1"/>
        <v>-6.6186957262057149</v>
      </c>
      <c r="D76" s="19">
        <f ca="1">'Monte Carlo VaR'!$B$9*(EXP(B76)-1)</f>
        <v>-8.9703183177266048</v>
      </c>
      <c r="E76" t="str">
        <f ca="1">IF(B76&lt;='Monte Carlo VaR'!$B$25,"YES ◀ TAIL","")</f>
        <v/>
      </c>
    </row>
    <row r="77" spans="1:5" x14ac:dyDescent="0.2">
      <c r="A77">
        <v>76</v>
      </c>
      <c r="B77" s="17">
        <f ca="1">'Monte Carlo VaR'!$C$17+_xlfn.NORM.S.INV(RAND())*'Monte Carlo VaR'!$C$18</f>
        <v>-9.5730682193878466E-2</v>
      </c>
      <c r="C77" s="18">
        <f t="shared" ca="1" si="1"/>
        <v>-9.1291285446195367</v>
      </c>
      <c r="D77" s="19">
        <f ca="1">'Monte Carlo VaR'!$B$9*(EXP(B77)-1)</f>
        <v>-12.372707916522858</v>
      </c>
      <c r="E77" t="str">
        <f ca="1">IF(B77&lt;='Monte Carlo VaR'!$B$25,"YES ◀ TAIL","")</f>
        <v/>
      </c>
    </row>
    <row r="78" spans="1:5" x14ac:dyDescent="0.2">
      <c r="A78">
        <v>77</v>
      </c>
      <c r="B78" s="17">
        <f ca="1">'Monte Carlo VaR'!$C$17+_xlfn.NORM.S.INV(RAND())*'Monte Carlo VaR'!$C$18</f>
        <v>-0.16610408795160059</v>
      </c>
      <c r="C78" s="18">
        <f t="shared" ca="1" si="1"/>
        <v>-15.304192852961007</v>
      </c>
      <c r="D78" s="19">
        <f ca="1">'Monte Carlo VaR'!$B$9*(EXP(B78)-1)</f>
        <v>-20.741772573618054</v>
      </c>
      <c r="E78" t="str">
        <f ca="1">IF(B78&lt;='Monte Carlo VaR'!$B$25,"YES ◀ TAIL","")</f>
        <v/>
      </c>
    </row>
    <row r="79" spans="1:5" x14ac:dyDescent="0.2">
      <c r="A79">
        <v>78</v>
      </c>
      <c r="B79" s="17">
        <f ca="1">'Monte Carlo VaR'!$C$17+_xlfn.NORM.S.INV(RAND())*'Monte Carlo VaR'!$C$18</f>
        <v>-7.1665390876269067E-2</v>
      </c>
      <c r="C79" s="18">
        <f t="shared" ca="1" si="1"/>
        <v>-6.915768796269262</v>
      </c>
      <c r="D79" s="19">
        <f ca="1">'Monte Carlo VaR'!$B$9*(EXP(B79)-1)</f>
        <v>-9.3729414495837311</v>
      </c>
      <c r="E79" t="str">
        <f ca="1">IF(B79&lt;='Monte Carlo VaR'!$B$25,"YES ◀ TAIL","")</f>
        <v/>
      </c>
    </row>
    <row r="80" spans="1:5" x14ac:dyDescent="0.2">
      <c r="A80">
        <v>79</v>
      </c>
      <c r="B80" s="17">
        <f ca="1">'Monte Carlo VaR'!$C$17+_xlfn.NORM.S.INV(RAND())*'Monte Carlo VaR'!$C$18</f>
        <v>0.23861756750885593</v>
      </c>
      <c r="C80" s="18">
        <f t="shared" ca="1" si="1"/>
        <v>26.949294838666148</v>
      </c>
      <c r="D80" s="19">
        <f ca="1">'Monte Carlo VaR'!$B$9*(EXP(B80)-1)</f>
        <v>36.524379294844231</v>
      </c>
      <c r="E80" t="str">
        <f ca="1">IF(B80&lt;='Monte Carlo VaR'!$B$25,"YES ◀ TAIL","")</f>
        <v/>
      </c>
    </row>
    <row r="81" spans="1:5" x14ac:dyDescent="0.2">
      <c r="A81">
        <v>80</v>
      </c>
      <c r="B81" s="17">
        <f ca="1">'Monte Carlo VaR'!$C$17+_xlfn.NORM.S.INV(RAND())*'Monte Carlo VaR'!$C$18</f>
        <v>4.6193233871251634E-2</v>
      </c>
      <c r="C81" s="18">
        <f t="shared" ca="1" si="1"/>
        <v>4.7276760748642177</v>
      </c>
      <c r="D81" s="19">
        <f ca="1">'Monte Carlo VaR'!$B$9*(EXP(B81)-1)</f>
        <v>6.4074193842634743</v>
      </c>
      <c r="E81" t="str">
        <f ca="1">IF(B81&lt;='Monte Carlo VaR'!$B$25,"YES ◀ TAIL","")</f>
        <v/>
      </c>
    </row>
    <row r="82" spans="1:5" x14ac:dyDescent="0.2">
      <c r="A82">
        <v>81</v>
      </c>
      <c r="B82" s="17">
        <f ca="1">'Monte Carlo VaR'!$C$17+_xlfn.NORM.S.INV(RAND())*'Monte Carlo VaR'!$C$18</f>
        <v>0.12502952470192685</v>
      </c>
      <c r="C82" s="18">
        <f t="shared" ca="1" si="1"/>
        <v>13.318190943103424</v>
      </c>
      <c r="D82" s="19">
        <f ca="1">'Monte Carlo VaR'!$B$9*(EXP(B82)-1)</f>
        <v>18.050144185188071</v>
      </c>
      <c r="E82" t="str">
        <f ca="1">IF(B82&lt;='Monte Carlo VaR'!$B$25,"YES ◀ TAIL","")</f>
        <v/>
      </c>
    </row>
    <row r="83" spans="1:5" x14ac:dyDescent="0.2">
      <c r="A83">
        <v>82</v>
      </c>
      <c r="B83" s="17">
        <f ca="1">'Monte Carlo VaR'!$C$17+_xlfn.NORM.S.INV(RAND())*'Monte Carlo VaR'!$C$18</f>
        <v>0.22319604131219617</v>
      </c>
      <c r="C83" s="18">
        <f t="shared" ca="1" si="1"/>
        <v>25.0065614219513</v>
      </c>
      <c r="D83" s="19">
        <f ca="1">'Monte Carlo VaR'!$B$9*(EXP(B83)-1)</f>
        <v>33.891392695170602</v>
      </c>
      <c r="E83" t="str">
        <f ca="1">IF(B83&lt;='Monte Carlo VaR'!$B$25,"YES ◀ TAIL","")</f>
        <v/>
      </c>
    </row>
    <row r="84" spans="1:5" x14ac:dyDescent="0.2">
      <c r="A84">
        <v>83</v>
      </c>
      <c r="B84" s="17">
        <f ca="1">'Monte Carlo VaR'!$C$17+_xlfn.NORM.S.INV(RAND())*'Monte Carlo VaR'!$C$18</f>
        <v>-0.21158169924411979</v>
      </c>
      <c r="C84" s="18">
        <f t="shared" ca="1" si="1"/>
        <v>-19.069684110464802</v>
      </c>
      <c r="D84" s="19">
        <f ca="1">'Monte Carlo VaR'!$B$9*(EXP(B84)-1)</f>
        <v>-25.845142874912945</v>
      </c>
      <c r="E84" t="str">
        <f ca="1">IF(B84&lt;='Monte Carlo VaR'!$B$25,"YES ◀ TAIL","")</f>
        <v/>
      </c>
    </row>
    <row r="85" spans="1:5" x14ac:dyDescent="0.2">
      <c r="A85">
        <v>84</v>
      </c>
      <c r="B85" s="17">
        <f ca="1">'Monte Carlo VaR'!$C$17+_xlfn.NORM.S.INV(RAND())*'Monte Carlo VaR'!$C$18</f>
        <v>0.34490492754891433</v>
      </c>
      <c r="C85" s="18">
        <f t="shared" ca="1" si="1"/>
        <v>41.185568470621249</v>
      </c>
      <c r="D85" s="19">
        <f ca="1">'Monte Carlo VaR'!$B$9*(EXP(B85)-1)</f>
        <v>55.818800948232976</v>
      </c>
      <c r="E85" t="str">
        <f ca="1">IF(B85&lt;='Monte Carlo VaR'!$B$25,"YES ◀ TAIL","")</f>
        <v/>
      </c>
    </row>
    <row r="86" spans="1:5" x14ac:dyDescent="0.2">
      <c r="A86">
        <v>85</v>
      </c>
      <c r="B86" s="17">
        <f ca="1">'Monte Carlo VaR'!$C$17+_xlfn.NORM.S.INV(RAND())*'Monte Carlo VaR'!$C$18</f>
        <v>-0.17787721229099962</v>
      </c>
      <c r="C86" s="18">
        <f t="shared" ca="1" si="1"/>
        <v>-16.295480395901251</v>
      </c>
      <c r="D86" s="19">
        <f ca="1">'Monte Carlo VaR'!$B$9*(EXP(B86)-1)</f>
        <v>-22.085264580564967</v>
      </c>
      <c r="E86" t="str">
        <f ca="1">IF(B86&lt;='Monte Carlo VaR'!$B$25,"YES ◀ TAIL","")</f>
        <v/>
      </c>
    </row>
    <row r="87" spans="1:5" x14ac:dyDescent="0.2">
      <c r="A87">
        <v>86</v>
      </c>
      <c r="B87" s="17">
        <f ca="1">'Monte Carlo VaR'!$C$17+_xlfn.NORM.S.INV(RAND())*'Monte Carlo VaR'!$C$18</f>
        <v>0.20540185111748682</v>
      </c>
      <c r="C87" s="18">
        <f t="shared" ca="1" si="1"/>
        <v>22.801844640857926</v>
      </c>
      <c r="D87" s="19">
        <f ca="1">'Monte Carlo VaR'!$B$9*(EXP(B87)-1)</f>
        <v>30.903340041754749</v>
      </c>
      <c r="E87" t="str">
        <f ca="1">IF(B87&lt;='Monte Carlo VaR'!$B$25,"YES ◀ TAIL","")</f>
        <v/>
      </c>
    </row>
    <row r="88" spans="1:5" x14ac:dyDescent="0.2">
      <c r="A88">
        <v>87</v>
      </c>
      <c r="B88" s="17">
        <f ca="1">'Monte Carlo VaR'!$C$17+_xlfn.NORM.S.INV(RAND())*'Monte Carlo VaR'!$C$18</f>
        <v>-0.14074455908012135</v>
      </c>
      <c r="C88" s="18">
        <f t="shared" ca="1" si="1"/>
        <v>-13.128881225674316</v>
      </c>
      <c r="D88" s="19">
        <f ca="1">'Monte Carlo VaR'!$B$9*(EXP(B88)-1)</f>
        <v>-17.793572725156402</v>
      </c>
      <c r="E88" t="str">
        <f ca="1">IF(B88&lt;='Monte Carlo VaR'!$B$25,"YES ◀ TAIL","")</f>
        <v/>
      </c>
    </row>
    <row r="89" spans="1:5" x14ac:dyDescent="0.2">
      <c r="A89">
        <v>88</v>
      </c>
      <c r="B89" s="17">
        <f ca="1">'Monte Carlo VaR'!$C$17+_xlfn.NORM.S.INV(RAND())*'Monte Carlo VaR'!$C$18</f>
        <v>-0.34583404169997994</v>
      </c>
      <c r="C89" s="18">
        <f t="shared" ca="1" si="1"/>
        <v>-29.237008558014598</v>
      </c>
      <c r="D89" s="19">
        <f ca="1">'Monte Carlo VaR'!$B$9*(EXP(B89)-1)</f>
        <v>-39.624917698677187</v>
      </c>
      <c r="E89" t="str">
        <f ca="1">IF(B89&lt;='Monte Carlo VaR'!$B$25,"YES ◀ TAIL","")</f>
        <v>YES ◀ TAIL</v>
      </c>
    </row>
    <row r="90" spans="1:5" x14ac:dyDescent="0.2">
      <c r="A90">
        <v>89</v>
      </c>
      <c r="B90" s="17">
        <f ca="1">'Monte Carlo VaR'!$C$17+_xlfn.NORM.S.INV(RAND())*'Monte Carlo VaR'!$C$18</f>
        <v>0.18766580961092294</v>
      </c>
      <c r="C90" s="18">
        <f t="shared" ca="1" si="1"/>
        <v>20.643027057157703</v>
      </c>
      <c r="D90" s="19">
        <f ca="1">'Monte Carlo VaR'!$B$9*(EXP(B90)-1)</f>
        <v>27.977494570565835</v>
      </c>
      <c r="E90" t="str">
        <f ca="1">IF(B90&lt;='Monte Carlo VaR'!$B$25,"YES ◀ TAIL","")</f>
        <v/>
      </c>
    </row>
    <row r="91" spans="1:5" x14ac:dyDescent="0.2">
      <c r="A91">
        <v>90</v>
      </c>
      <c r="B91" s="17">
        <f ca="1">'Monte Carlo VaR'!$C$17+_xlfn.NORM.S.INV(RAND())*'Monte Carlo VaR'!$C$18</f>
        <v>7.2282329644477922E-2</v>
      </c>
      <c r="C91" s="18">
        <f t="shared" ca="1" si="1"/>
        <v>7.4958793959474468</v>
      </c>
      <c r="D91" s="19">
        <f ca="1">'Monte Carlo VaR'!$B$9*(EXP(B91)-1)</f>
        <v>10.159165345327574</v>
      </c>
      <c r="E91" t="str">
        <f ca="1">IF(B91&lt;='Monte Carlo VaR'!$B$25,"YES ◀ TAIL","")</f>
        <v/>
      </c>
    </row>
    <row r="92" spans="1:5" x14ac:dyDescent="0.2">
      <c r="A92">
        <v>91</v>
      </c>
      <c r="B92" s="17">
        <f ca="1">'Monte Carlo VaR'!$C$17+_xlfn.NORM.S.INV(RAND())*'Monte Carlo VaR'!$C$18</f>
        <v>8.2958017201515105E-2</v>
      </c>
      <c r="C92" s="18">
        <f t="shared" ca="1" si="1"/>
        <v>8.6496193439975944</v>
      </c>
      <c r="D92" s="19">
        <f ca="1">'Monte Carlo VaR'!$B$9*(EXP(B92)-1)</f>
        <v>11.72282909691994</v>
      </c>
      <c r="E92" t="str">
        <f ca="1">IF(B92&lt;='Monte Carlo VaR'!$B$25,"YES ◀ TAIL","")</f>
        <v/>
      </c>
    </row>
    <row r="93" spans="1:5" x14ac:dyDescent="0.2">
      <c r="A93">
        <v>92</v>
      </c>
      <c r="B93" s="17">
        <f ca="1">'Monte Carlo VaR'!$C$17+_xlfn.NORM.S.INV(RAND())*'Monte Carlo VaR'!$C$18</f>
        <v>0.1872712739672126</v>
      </c>
      <c r="C93" s="18">
        <f t="shared" ca="1" si="1"/>
        <v>20.595438471132542</v>
      </c>
      <c r="D93" s="19">
        <f ca="1">'Monte Carlo VaR'!$B$9*(EXP(B93)-1)</f>
        <v>27.912997759925936</v>
      </c>
      <c r="E93" t="str">
        <f ca="1">IF(B93&lt;='Monte Carlo VaR'!$B$25,"YES ◀ TAIL","")</f>
        <v/>
      </c>
    </row>
    <row r="94" spans="1:5" x14ac:dyDescent="0.2">
      <c r="A94">
        <v>93</v>
      </c>
      <c r="B94" s="17">
        <f ca="1">'Monte Carlo VaR'!$C$17+_xlfn.NORM.S.INV(RAND())*'Monte Carlo VaR'!$C$18</f>
        <v>0.2947139826869542</v>
      </c>
      <c r="C94" s="18">
        <f t="shared" ca="1" si="1"/>
        <v>34.274225622667956</v>
      </c>
      <c r="D94" s="19">
        <f ca="1">'Monte Carlo VaR'!$B$9*(EXP(B94)-1)</f>
        <v>46.451857986401876</v>
      </c>
      <c r="E94" t="str">
        <f ca="1">IF(B94&lt;='Monte Carlo VaR'!$B$25,"YES ◀ TAIL","")</f>
        <v/>
      </c>
    </row>
    <row r="95" spans="1:5" x14ac:dyDescent="0.2">
      <c r="A95">
        <v>94</v>
      </c>
      <c r="B95" s="17">
        <f ca="1">'Monte Carlo VaR'!$C$17+_xlfn.NORM.S.INV(RAND())*'Monte Carlo VaR'!$C$18</f>
        <v>2.4982581117729968E-2</v>
      </c>
      <c r="C95" s="18">
        <f t="shared" ca="1" si="1"/>
        <v>2.5297260836603108</v>
      </c>
      <c r="D95" s="19">
        <f ca="1">'Monte Carlo VaR'!$B$9*(EXP(B95)-1)</f>
        <v>3.4285377611848191</v>
      </c>
      <c r="E95" t="str">
        <f ca="1">IF(B95&lt;='Monte Carlo VaR'!$B$25,"YES ◀ TAIL","")</f>
        <v/>
      </c>
    </row>
    <row r="96" spans="1:5" x14ac:dyDescent="0.2">
      <c r="A96">
        <v>95</v>
      </c>
      <c r="B96" s="17">
        <f ca="1">'Monte Carlo VaR'!$C$17+_xlfn.NORM.S.INV(RAND())*'Monte Carlo VaR'!$C$18</f>
        <v>-4.9127760348729316E-2</v>
      </c>
      <c r="C96" s="18">
        <f t="shared" ca="1" si="1"/>
        <v>-4.7940513523923141</v>
      </c>
      <c r="D96" s="19">
        <f ca="1">'Monte Carlo VaR'!$B$9*(EXP(B96)-1)</f>
        <v>-6.497377797897304</v>
      </c>
      <c r="E96" t="str">
        <f ca="1">IF(B96&lt;='Monte Carlo VaR'!$B$25,"YES ◀ TAIL","")</f>
        <v/>
      </c>
    </row>
    <row r="97" spans="1:5" x14ac:dyDescent="0.2">
      <c r="A97">
        <v>96</v>
      </c>
      <c r="B97" s="17">
        <f ca="1">'Monte Carlo VaR'!$C$17+_xlfn.NORM.S.INV(RAND())*'Monte Carlo VaR'!$C$18</f>
        <v>-0.18779711271224209</v>
      </c>
      <c r="C97" s="18">
        <f t="shared" ca="1" si="1"/>
        <v>-17.121716032138135</v>
      </c>
      <c r="D97" s="19">
        <f ca="1">'Monte Carlo VaR'!$B$9*(EXP(B97)-1)</f>
        <v>-23.205061738356815</v>
      </c>
      <c r="E97" t="str">
        <f ca="1">IF(B97&lt;='Monte Carlo VaR'!$B$25,"YES ◀ TAIL","")</f>
        <v/>
      </c>
    </row>
    <row r="98" spans="1:5" x14ac:dyDescent="0.2">
      <c r="A98">
        <v>97</v>
      </c>
      <c r="B98" s="17">
        <f ca="1">'Monte Carlo VaR'!$C$17+_xlfn.NORM.S.INV(RAND())*'Monte Carlo VaR'!$C$18</f>
        <v>0.12746030382097773</v>
      </c>
      <c r="C98" s="18">
        <f t="shared" ca="1" si="1"/>
        <v>13.593977487748866</v>
      </c>
      <c r="D98" s="19">
        <f ca="1">'Monte Carlo VaR'!$B$9*(EXP(B98)-1)</f>
        <v>18.423917689146037</v>
      </c>
      <c r="E98" t="str">
        <f ca="1">IF(B98&lt;='Monte Carlo VaR'!$B$25,"YES ◀ TAIL","")</f>
        <v/>
      </c>
    </row>
    <row r="99" spans="1:5" x14ac:dyDescent="0.2">
      <c r="A99">
        <v>98</v>
      </c>
      <c r="B99" s="17">
        <f ca="1">'Monte Carlo VaR'!$C$17+_xlfn.NORM.S.INV(RAND())*'Monte Carlo VaR'!$C$18</f>
        <v>1.1064233463118411E-2</v>
      </c>
      <c r="C99" s="18">
        <f t="shared" ca="1" si="1"/>
        <v>1.1125668462176552</v>
      </c>
      <c r="D99" s="19">
        <f ca="1">'Monte Carlo VaR'!$B$9*(EXP(B99)-1)</f>
        <v>1.5078618466787881</v>
      </c>
      <c r="E99" t="str">
        <f ca="1">IF(B99&lt;='Monte Carlo VaR'!$B$25,"YES ◀ TAIL","")</f>
        <v/>
      </c>
    </row>
    <row r="100" spans="1:5" x14ac:dyDescent="0.2">
      <c r="A100">
        <v>99</v>
      </c>
      <c r="B100" s="17">
        <f ca="1">'Monte Carlo VaR'!$C$17+_xlfn.NORM.S.INV(RAND())*'Monte Carlo VaR'!$C$18</f>
        <v>0.20840901565583525</v>
      </c>
      <c r="C100" s="18">
        <f t="shared" ca="1" si="1"/>
        <v>23.171685801209541</v>
      </c>
      <c r="D100" s="19">
        <f ca="1">'Monte Carlo VaR'!$B$9*(EXP(B100)-1)</f>
        <v>31.404585766379292</v>
      </c>
      <c r="E100" t="str">
        <f ca="1">IF(B100&lt;='Monte Carlo VaR'!$B$25,"YES ◀ TAIL","")</f>
        <v/>
      </c>
    </row>
    <row r="101" spans="1:5" x14ac:dyDescent="0.2">
      <c r="A101">
        <v>100</v>
      </c>
      <c r="B101" s="17">
        <f ca="1">'Monte Carlo VaR'!$C$17+_xlfn.NORM.S.INV(RAND())*'Monte Carlo VaR'!$C$18</f>
        <v>-0.18787332071523877</v>
      </c>
      <c r="C101" s="18">
        <f t="shared" ca="1" si="1"/>
        <v>-17.128031779992803</v>
      </c>
      <c r="D101" s="19">
        <f ca="1">'Monte Carlo VaR'!$B$9*(EXP(B101)-1)</f>
        <v>-23.213621471424247</v>
      </c>
      <c r="E101" t="str">
        <f ca="1">IF(B101&lt;='Monte Carlo VaR'!$B$25,"YES ◀ TAIL","")</f>
        <v/>
      </c>
    </row>
    <row r="102" spans="1:5" x14ac:dyDescent="0.2">
      <c r="A102">
        <v>101</v>
      </c>
      <c r="B102" s="17">
        <f ca="1">'Monte Carlo VaR'!$C$17+_xlfn.NORM.S.INV(RAND())*'Monte Carlo VaR'!$C$18</f>
        <v>-0.25658080383061793</v>
      </c>
      <c r="C102" s="18">
        <f t="shared" ca="1" si="1"/>
        <v>-22.630752528209243</v>
      </c>
      <c r="D102" s="19">
        <f ca="1">'Monte Carlo VaR'!$B$9*(EXP(B102)-1)</f>
        <v>-30.671458901481984</v>
      </c>
      <c r="E102" t="str">
        <f ca="1">IF(B102&lt;='Monte Carlo VaR'!$B$25,"YES ◀ TAIL","")</f>
        <v>YES ◀ TAIL</v>
      </c>
    </row>
    <row r="103" spans="1:5" x14ac:dyDescent="0.2">
      <c r="A103">
        <v>102</v>
      </c>
      <c r="B103" s="17">
        <f ca="1">'Monte Carlo VaR'!$C$17+_xlfn.NORM.S.INV(RAND())*'Monte Carlo VaR'!$C$18</f>
        <v>0.11520016176157333</v>
      </c>
      <c r="C103" s="18">
        <f t="shared" ca="1" si="1"/>
        <v>12.209801621074323</v>
      </c>
      <c r="D103" s="19">
        <f ca="1">'Monte Carlo VaR'!$B$9*(EXP(B103)-1)</f>
        <v>16.54794413704203</v>
      </c>
      <c r="E103" t="str">
        <f ca="1">IF(B103&lt;='Monte Carlo VaR'!$B$25,"YES ◀ TAIL","")</f>
        <v/>
      </c>
    </row>
    <row r="104" spans="1:5" x14ac:dyDescent="0.2">
      <c r="A104">
        <v>103</v>
      </c>
      <c r="B104" s="17">
        <f ca="1">'Monte Carlo VaR'!$C$17+_xlfn.NORM.S.INV(RAND())*'Monte Carlo VaR'!$C$18</f>
        <v>-0.29596693148802439</v>
      </c>
      <c r="C104" s="18">
        <f t="shared" ca="1" si="1"/>
        <v>-25.618797562966954</v>
      </c>
      <c r="D104" s="19">
        <f ca="1">'Monte Carlo VaR'!$B$9*(EXP(B104)-1)</f>
        <v>-34.721156337089113</v>
      </c>
      <c r="E104" t="str">
        <f ca="1">IF(B104&lt;='Monte Carlo VaR'!$B$25,"YES ◀ TAIL","")</f>
        <v>YES ◀ TAIL</v>
      </c>
    </row>
    <row r="105" spans="1:5" x14ac:dyDescent="0.2">
      <c r="A105">
        <v>104</v>
      </c>
      <c r="B105" s="17">
        <f ca="1">'Monte Carlo VaR'!$C$17+_xlfn.NORM.S.INV(RAND())*'Monte Carlo VaR'!$C$18</f>
        <v>0.39961641068381354</v>
      </c>
      <c r="C105" s="18">
        <f t="shared" ca="1" si="1"/>
        <v>49.125255936571243</v>
      </c>
      <c r="D105" s="19">
        <f ca="1">'Monte Carlo VaR'!$B$9*(EXP(B105)-1)</f>
        <v>66.579459370835011</v>
      </c>
      <c r="E105" t="str">
        <f ca="1">IF(B105&lt;='Monte Carlo VaR'!$B$25,"YES ◀ TAIL","")</f>
        <v/>
      </c>
    </row>
    <row r="106" spans="1:5" x14ac:dyDescent="0.2">
      <c r="A106">
        <v>105</v>
      </c>
      <c r="B106" s="17">
        <f ca="1">'Monte Carlo VaR'!$C$17+_xlfn.NORM.S.INV(RAND())*'Monte Carlo VaR'!$C$18</f>
        <v>7.844140473862303E-2</v>
      </c>
      <c r="C106" s="18">
        <f t="shared" ca="1" si="1"/>
        <v>8.1599976672116714</v>
      </c>
      <c r="D106" s="19">
        <f ca="1">'Monte Carlo VaR'!$B$9*(EXP(B106)-1)</f>
        <v>11.059244838371978</v>
      </c>
      <c r="E106" t="str">
        <f ca="1">IF(B106&lt;='Monte Carlo VaR'!$B$25,"YES ◀ TAIL","")</f>
        <v/>
      </c>
    </row>
    <row r="107" spans="1:5" x14ac:dyDescent="0.2">
      <c r="A107">
        <v>106</v>
      </c>
      <c r="B107" s="17">
        <f ca="1">'Monte Carlo VaR'!$C$17+_xlfn.NORM.S.INV(RAND())*'Monte Carlo VaR'!$C$18</f>
        <v>0.13970278766025823</v>
      </c>
      <c r="C107" s="18">
        <f t="shared" ca="1" si="1"/>
        <v>14.993197408991099</v>
      </c>
      <c r="D107" s="19">
        <f ca="1">'Monte Carlo VaR'!$B$9*(EXP(B107)-1)</f>
        <v>20.320280448405637</v>
      </c>
      <c r="E107" t="str">
        <f ca="1">IF(B107&lt;='Monte Carlo VaR'!$B$25,"YES ◀ TAIL","")</f>
        <v/>
      </c>
    </row>
    <row r="108" spans="1:5" x14ac:dyDescent="0.2">
      <c r="A108">
        <v>107</v>
      </c>
      <c r="B108" s="17">
        <f ca="1">'Monte Carlo VaR'!$C$17+_xlfn.NORM.S.INV(RAND())*'Monte Carlo VaR'!$C$18</f>
        <v>0.18963162148521961</v>
      </c>
      <c r="C108" s="18">
        <f t="shared" ca="1" si="1"/>
        <v>20.880421812562954</v>
      </c>
      <c r="D108" s="19">
        <f ca="1">'Monte Carlo VaR'!$B$9*(EXP(B108)-1)</f>
        <v>28.299235682566572</v>
      </c>
      <c r="E108" t="str">
        <f ca="1">IF(B108&lt;='Monte Carlo VaR'!$B$25,"YES ◀ TAIL","")</f>
        <v/>
      </c>
    </row>
    <row r="109" spans="1:5" x14ac:dyDescent="0.2">
      <c r="A109">
        <v>108</v>
      </c>
      <c r="B109" s="17">
        <f ca="1">'Monte Carlo VaR'!$C$17+_xlfn.NORM.S.INV(RAND())*'Monte Carlo VaR'!$C$18</f>
        <v>8.6564202087571512E-2</v>
      </c>
      <c r="C109" s="18">
        <f t="shared" ca="1" si="1"/>
        <v>9.0421372798985544</v>
      </c>
      <c r="D109" s="19">
        <f ca="1">'Monte Carlo VaR'!$B$9*(EXP(B109)-1)</f>
        <v>12.25480865544651</v>
      </c>
      <c r="E109" t="str">
        <f ca="1">IF(B109&lt;='Monte Carlo VaR'!$B$25,"YES ◀ TAIL","")</f>
        <v/>
      </c>
    </row>
    <row r="110" spans="1:5" x14ac:dyDescent="0.2">
      <c r="A110">
        <v>109</v>
      </c>
      <c r="B110" s="17">
        <f ca="1">'Monte Carlo VaR'!$C$17+_xlfn.NORM.S.INV(RAND())*'Monte Carlo VaR'!$C$18</f>
        <v>8.7591357168735645E-2</v>
      </c>
      <c r="C110" s="18">
        <f t="shared" ca="1" si="1"/>
        <v>9.1541980072869187</v>
      </c>
      <c r="D110" s="19">
        <f ca="1">'Monte Carlo VaR'!$B$9*(EXP(B110)-1)</f>
        <v>12.406684559275959</v>
      </c>
      <c r="E110" t="str">
        <f ca="1">IF(B110&lt;='Monte Carlo VaR'!$B$25,"YES ◀ TAIL","")</f>
        <v/>
      </c>
    </row>
    <row r="111" spans="1:5" x14ac:dyDescent="0.2">
      <c r="A111">
        <v>110</v>
      </c>
      <c r="B111" s="17">
        <f ca="1">'Monte Carlo VaR'!$C$17+_xlfn.NORM.S.INV(RAND())*'Monte Carlo VaR'!$C$18</f>
        <v>0.18355522426490595</v>
      </c>
      <c r="C111" s="18">
        <f t="shared" ca="1" si="1"/>
        <v>20.148131450202712</v>
      </c>
      <c r="D111" s="19">
        <f ca="1">'Monte Carlo VaR'!$B$9*(EXP(B111)-1)</f>
        <v>27.306762554459734</v>
      </c>
      <c r="E111" t="str">
        <f ca="1">IF(B111&lt;='Monte Carlo VaR'!$B$25,"YES ◀ TAIL","")</f>
        <v/>
      </c>
    </row>
    <row r="112" spans="1:5" x14ac:dyDescent="0.2">
      <c r="A112">
        <v>111</v>
      </c>
      <c r="B112" s="17">
        <f ca="1">'Monte Carlo VaR'!$C$17+_xlfn.NORM.S.INV(RAND())*'Monte Carlo VaR'!$C$18</f>
        <v>-6.8835766520956285E-2</v>
      </c>
      <c r="C112" s="18">
        <f t="shared" ca="1" si="1"/>
        <v>-6.6520023846215137</v>
      </c>
      <c r="D112" s="19">
        <f ca="1">'Monte Carlo VaR'!$B$9*(EXP(B112)-1)</f>
        <v>-9.0154588318775382</v>
      </c>
      <c r="E112" t="str">
        <f ca="1">IF(B112&lt;='Monte Carlo VaR'!$B$25,"YES ◀ TAIL","")</f>
        <v/>
      </c>
    </row>
    <row r="113" spans="1:5" x14ac:dyDescent="0.2">
      <c r="A113">
        <v>112</v>
      </c>
      <c r="B113" s="17">
        <f ca="1">'Monte Carlo VaR'!$C$17+_xlfn.NORM.S.INV(RAND())*'Monte Carlo VaR'!$C$18</f>
        <v>0.21534897693672206</v>
      </c>
      <c r="C113" s="18">
        <f t="shared" ca="1" si="1"/>
        <v>24.029465567983664</v>
      </c>
      <c r="D113" s="19">
        <f ca="1">'Monte Carlo VaR'!$B$9*(EXP(B113)-1)</f>
        <v>32.567134684288263</v>
      </c>
      <c r="E113" t="str">
        <f ca="1">IF(B113&lt;='Monte Carlo VaR'!$B$25,"YES ◀ TAIL","")</f>
        <v/>
      </c>
    </row>
    <row r="114" spans="1:5" x14ac:dyDescent="0.2">
      <c r="A114">
        <v>113</v>
      </c>
      <c r="B114" s="17">
        <f ca="1">'Monte Carlo VaR'!$C$17+_xlfn.NORM.S.INV(RAND())*'Monte Carlo VaR'!$C$18</f>
        <v>-4.7641616119976915E-4</v>
      </c>
      <c r="C114" s="18">
        <f t="shared" ca="1" si="1"/>
        <v>-4.7630269304055339E-2</v>
      </c>
      <c r="D114" s="19">
        <f ca="1">'Monte Carlo VaR'!$B$9*(EXP(B114)-1)</f>
        <v>-6.4553303987786206E-2</v>
      </c>
      <c r="E114" t="str">
        <f ca="1">IF(B114&lt;='Monte Carlo VaR'!$B$25,"YES ◀ TAIL","")</f>
        <v/>
      </c>
    </row>
    <row r="115" spans="1:5" x14ac:dyDescent="0.2">
      <c r="A115">
        <v>114</v>
      </c>
      <c r="B115" s="17">
        <f ca="1">'Monte Carlo VaR'!$C$17+_xlfn.NORM.S.INV(RAND())*'Monte Carlo VaR'!$C$18</f>
        <v>-0.12130277389735271</v>
      </c>
      <c r="C115" s="18">
        <f t="shared" ca="1" si="1"/>
        <v>-11.423426775408851</v>
      </c>
      <c r="D115" s="19">
        <f ca="1">'Monte Carlo VaR'!$B$9*(EXP(B115)-1)</f>
        <v>-15.482170308711616</v>
      </c>
      <c r="E115" t="str">
        <f ca="1">IF(B115&lt;='Monte Carlo VaR'!$B$25,"YES ◀ TAIL","")</f>
        <v/>
      </c>
    </row>
    <row r="116" spans="1:5" x14ac:dyDescent="0.2">
      <c r="A116">
        <v>115</v>
      </c>
      <c r="B116" s="17">
        <f ca="1">'Monte Carlo VaR'!$C$17+_xlfn.NORM.S.INV(RAND())*'Monte Carlo VaR'!$C$18</f>
        <v>1.5725923069662827E-2</v>
      </c>
      <c r="C116" s="18">
        <f t="shared" ca="1" si="1"/>
        <v>1.5850226136545187</v>
      </c>
      <c r="D116" s="19">
        <f ca="1">'Monte Carlo VaR'!$B$9*(EXP(B116)-1)</f>
        <v>2.1481811482859694</v>
      </c>
      <c r="E116" t="str">
        <f ca="1">IF(B116&lt;='Monte Carlo VaR'!$B$25,"YES ◀ TAIL","")</f>
        <v/>
      </c>
    </row>
    <row r="117" spans="1:5" x14ac:dyDescent="0.2">
      <c r="A117">
        <v>116</v>
      </c>
      <c r="B117" s="17">
        <f ca="1">'Monte Carlo VaR'!$C$17+_xlfn.NORM.S.INV(RAND())*'Monte Carlo VaR'!$C$18</f>
        <v>-0.4034385624864622</v>
      </c>
      <c r="C117" s="18">
        <f t="shared" ca="1" si="1"/>
        <v>-33.198093303125596</v>
      </c>
      <c r="D117" s="19">
        <f ca="1">'Monte Carlo VaR'!$B$9*(EXP(B117)-1)</f>
        <v>-44.993375853726121</v>
      </c>
      <c r="E117" t="str">
        <f ca="1">IF(B117&lt;='Monte Carlo VaR'!$B$25,"YES ◀ TAIL","")</f>
        <v>YES ◀ TAIL</v>
      </c>
    </row>
    <row r="118" spans="1:5" x14ac:dyDescent="0.2">
      <c r="A118">
        <v>117</v>
      </c>
      <c r="B118" s="17">
        <f ca="1">'Monte Carlo VaR'!$C$17+_xlfn.NORM.S.INV(RAND())*'Monte Carlo VaR'!$C$18</f>
        <v>-0.29221505731162506</v>
      </c>
      <c r="C118" s="18">
        <f t="shared" ca="1" si="1"/>
        <v>-25.339204479274269</v>
      </c>
      <c r="D118" s="19">
        <f ca="1">'Monte Carlo VaR'!$B$9*(EXP(B118)-1)</f>
        <v>-34.342223830760418</v>
      </c>
      <c r="E118" t="str">
        <f ca="1">IF(B118&lt;='Monte Carlo VaR'!$B$25,"YES ◀ TAIL","")</f>
        <v>YES ◀ TAIL</v>
      </c>
    </row>
    <row r="119" spans="1:5" x14ac:dyDescent="0.2">
      <c r="A119">
        <v>118</v>
      </c>
      <c r="B119" s="17">
        <f ca="1">'Monte Carlo VaR'!$C$17+_xlfn.NORM.S.INV(RAND())*'Monte Carlo VaR'!$C$18</f>
        <v>5.1746081806214386E-3</v>
      </c>
      <c r="C119" s="18">
        <f t="shared" ca="1" si="1"/>
        <v>0.51880195884810298</v>
      </c>
      <c r="D119" s="19">
        <f ca="1">'Monte Carlo VaR'!$B$9*(EXP(B119)-1)</f>
        <v>0.70313229482683393</v>
      </c>
      <c r="E119" t="str">
        <f ca="1">IF(B119&lt;='Monte Carlo VaR'!$B$25,"YES ◀ TAIL","")</f>
        <v/>
      </c>
    </row>
    <row r="120" spans="1:5" x14ac:dyDescent="0.2">
      <c r="A120">
        <v>119</v>
      </c>
      <c r="B120" s="17">
        <f ca="1">'Monte Carlo VaR'!$C$17+_xlfn.NORM.S.INV(RAND())*'Monte Carlo VaR'!$C$18</f>
        <v>0.62343323751300983</v>
      </c>
      <c r="C120" s="18">
        <f t="shared" ca="1" si="1"/>
        <v>86.532115158599154</v>
      </c>
      <c r="D120" s="19">
        <f ca="1">'Monte Carlo VaR'!$B$9*(EXP(B120)-1)</f>
        <v>117.27697567444943</v>
      </c>
      <c r="E120" t="str">
        <f ca="1">IF(B120&lt;='Monte Carlo VaR'!$B$25,"YES ◀ TAIL","")</f>
        <v/>
      </c>
    </row>
    <row r="121" spans="1:5" x14ac:dyDescent="0.2">
      <c r="A121">
        <v>120</v>
      </c>
      <c r="B121" s="17">
        <f ca="1">'Monte Carlo VaR'!$C$17+_xlfn.NORM.S.INV(RAND())*'Monte Carlo VaR'!$C$18</f>
        <v>-0.24743218736524608</v>
      </c>
      <c r="C121" s="18">
        <f t="shared" ca="1" si="1"/>
        <v>-21.919683266431498</v>
      </c>
      <c r="D121" s="19">
        <f ca="1">'Monte Carlo VaR'!$B$9*(EXP(B121)-1)</f>
        <v>-29.707746730994611</v>
      </c>
      <c r="E121" t="str">
        <f ca="1">IF(B121&lt;='Monte Carlo VaR'!$B$25,"YES ◀ TAIL","")</f>
        <v/>
      </c>
    </row>
    <row r="122" spans="1:5" x14ac:dyDescent="0.2">
      <c r="A122">
        <v>121</v>
      </c>
      <c r="B122" s="17">
        <f ca="1">'Monte Carlo VaR'!$C$17+_xlfn.NORM.S.INV(RAND())*'Monte Carlo VaR'!$C$18</f>
        <v>0.1808626600462778</v>
      </c>
      <c r="C122" s="18">
        <f t="shared" ca="1" si="1"/>
        <v>19.825060030982922</v>
      </c>
      <c r="D122" s="19">
        <f ca="1">'Monte Carlo VaR'!$B$9*(EXP(B122)-1)</f>
        <v>26.868903859991153</v>
      </c>
      <c r="E122" t="str">
        <f ca="1">IF(B122&lt;='Monte Carlo VaR'!$B$25,"YES ◀ TAIL","")</f>
        <v/>
      </c>
    </row>
    <row r="123" spans="1:5" x14ac:dyDescent="0.2">
      <c r="A123">
        <v>122</v>
      </c>
      <c r="B123" s="17">
        <f ca="1">'Monte Carlo VaR'!$C$17+_xlfn.NORM.S.INV(RAND())*'Monte Carlo VaR'!$C$18</f>
        <v>-0.2333791906642344</v>
      </c>
      <c r="C123" s="18">
        <f t="shared" ca="1" si="1"/>
        <v>-20.814674677248146</v>
      </c>
      <c r="D123" s="19">
        <f ca="1">'Monte Carlo VaR'!$B$9*(EXP(B123)-1)</f>
        <v>-28.210128590074412</v>
      </c>
      <c r="E123" t="str">
        <f ca="1">IF(B123&lt;='Monte Carlo VaR'!$B$25,"YES ◀ TAIL","")</f>
        <v/>
      </c>
    </row>
    <row r="124" spans="1:5" x14ac:dyDescent="0.2">
      <c r="A124">
        <v>123</v>
      </c>
      <c r="B124" s="17">
        <f ca="1">'Monte Carlo VaR'!$C$17+_xlfn.NORM.S.INV(RAND())*'Monte Carlo VaR'!$C$18</f>
        <v>1.8854926411174561E-2</v>
      </c>
      <c r="C124" s="18">
        <f t="shared" ca="1" si="1"/>
        <v>1.9033803002484362</v>
      </c>
      <c r="D124" s="19">
        <f ca="1">'Monte Carlo VaR'!$B$9*(EXP(B124)-1)</f>
        <v>2.5796513209267058</v>
      </c>
      <c r="E124" t="str">
        <f ca="1">IF(B124&lt;='Monte Carlo VaR'!$B$25,"YES ◀ TAIL","")</f>
        <v/>
      </c>
    </row>
    <row r="125" spans="1:5" x14ac:dyDescent="0.2">
      <c r="A125">
        <v>124</v>
      </c>
      <c r="B125" s="17">
        <f ca="1">'Monte Carlo VaR'!$C$17+_xlfn.NORM.S.INV(RAND())*'Monte Carlo VaR'!$C$18</f>
        <v>0.22592014331533539</v>
      </c>
      <c r="C125" s="18">
        <f t="shared" ca="1" si="1"/>
        <v>25.347556287855767</v>
      </c>
      <c r="D125" s="19">
        <f ca="1">'Monte Carlo VaR'!$B$9*(EXP(B125)-1)</f>
        <v>34.353543036930922</v>
      </c>
      <c r="E125" t="str">
        <f ca="1">IF(B125&lt;='Monte Carlo VaR'!$B$25,"YES ◀ TAIL","")</f>
        <v/>
      </c>
    </row>
    <row r="126" spans="1:5" x14ac:dyDescent="0.2">
      <c r="A126">
        <v>125</v>
      </c>
      <c r="B126" s="17">
        <f ca="1">'Monte Carlo VaR'!$C$17+_xlfn.NORM.S.INV(RAND())*'Monte Carlo VaR'!$C$18</f>
        <v>0.29882711731392347</v>
      </c>
      <c r="C126" s="18">
        <f t="shared" ca="1" si="1"/>
        <v>34.827650965825654</v>
      </c>
      <c r="D126" s="19">
        <f ca="1">'Monte Carlo VaR'!$B$9*(EXP(B126)-1)</f>
        <v>47.201915353983509</v>
      </c>
      <c r="E126" t="str">
        <f ca="1">IF(B126&lt;='Monte Carlo VaR'!$B$25,"YES ◀ TAIL","")</f>
        <v/>
      </c>
    </row>
    <row r="127" spans="1:5" x14ac:dyDescent="0.2">
      <c r="A127">
        <v>126</v>
      </c>
      <c r="B127" s="17">
        <f ca="1">'Monte Carlo VaR'!$C$17+_xlfn.NORM.S.INV(RAND())*'Monte Carlo VaR'!$C$18</f>
        <v>0.1903897620352506</v>
      </c>
      <c r="C127" s="18">
        <f t="shared" ca="1" si="1"/>
        <v>20.9721009104735</v>
      </c>
      <c r="D127" s="19">
        <f ca="1">'Monte Carlo VaR'!$B$9*(EXP(B127)-1)</f>
        <v>28.423488363964736</v>
      </c>
      <c r="E127" t="str">
        <f ca="1">IF(B127&lt;='Monte Carlo VaR'!$B$25,"YES ◀ TAIL","")</f>
        <v/>
      </c>
    </row>
    <row r="128" spans="1:5" x14ac:dyDescent="0.2">
      <c r="A128">
        <v>127</v>
      </c>
      <c r="B128" s="17">
        <f ca="1">'Monte Carlo VaR'!$C$17+_xlfn.NORM.S.INV(RAND())*'Monte Carlo VaR'!$C$18</f>
        <v>8.8497068737294821E-2</v>
      </c>
      <c r="C128" s="18">
        <f t="shared" ca="1" si="1"/>
        <v>9.253105011026431</v>
      </c>
      <c r="D128" s="19">
        <f ca="1">'Monte Carlo VaR'!$B$9*(EXP(B128)-1)</f>
        <v>12.540733221444121</v>
      </c>
      <c r="E128" t="str">
        <f ca="1">IF(B128&lt;='Monte Carlo VaR'!$B$25,"YES ◀ TAIL","")</f>
        <v/>
      </c>
    </row>
    <row r="129" spans="1:5" x14ac:dyDescent="0.2">
      <c r="A129">
        <v>128</v>
      </c>
      <c r="B129" s="17">
        <f ca="1">'Monte Carlo VaR'!$C$17+_xlfn.NORM.S.INV(RAND())*'Monte Carlo VaR'!$C$18</f>
        <v>-7.412055608981398E-2</v>
      </c>
      <c r="C129" s="18">
        <f t="shared" ca="1" si="1"/>
        <v>-7.1440256438563665</v>
      </c>
      <c r="D129" s="19">
        <f ca="1">'Monte Carlo VaR'!$B$9*(EXP(B129)-1)</f>
        <v>-9.6822979551185337</v>
      </c>
      <c r="E129" t="str">
        <f ca="1">IF(B129&lt;='Monte Carlo VaR'!$B$25,"YES ◀ TAIL","")</f>
        <v/>
      </c>
    </row>
    <row r="130" spans="1:5" x14ac:dyDescent="0.2">
      <c r="A130">
        <v>129</v>
      </c>
      <c r="B130" s="17">
        <f ca="1">'Monte Carlo VaR'!$C$17+_xlfn.NORM.S.INV(RAND())*'Monte Carlo VaR'!$C$18</f>
        <v>0.10430335353731265</v>
      </c>
      <c r="C130" s="18">
        <f t="shared" ca="1" si="1"/>
        <v>10.993710719833372</v>
      </c>
      <c r="D130" s="19">
        <f ca="1">'Monte Carlo VaR'!$B$9*(EXP(B130)-1)</f>
        <v>14.899776138590168</v>
      </c>
      <c r="E130" t="str">
        <f ca="1">IF(B130&lt;='Monte Carlo VaR'!$B$25,"YES ◀ TAIL","")</f>
        <v/>
      </c>
    </row>
    <row r="131" spans="1:5" x14ac:dyDescent="0.2">
      <c r="A131">
        <v>130</v>
      </c>
      <c r="B131" s="17">
        <f ca="1">'Monte Carlo VaR'!$C$17+_xlfn.NORM.S.INV(RAND())*'Monte Carlo VaR'!$C$18</f>
        <v>-0.24416013538367276</v>
      </c>
      <c r="C131" s="18">
        <f t="shared" ref="C131:C194" ca="1" si="2">(EXP(B131)-1)*100</f>
        <v>-21.663781978496889</v>
      </c>
      <c r="D131" s="19">
        <f ca="1">'Monte Carlo VaR'!$B$9*(EXP(B131)-1)</f>
        <v>-29.360923715456831</v>
      </c>
      <c r="E131" t="str">
        <f ca="1">IF(B131&lt;='Monte Carlo VaR'!$B$25,"YES ◀ TAIL","")</f>
        <v/>
      </c>
    </row>
    <row r="132" spans="1:5" x14ac:dyDescent="0.2">
      <c r="A132">
        <v>131</v>
      </c>
      <c r="B132" s="17">
        <f ca="1">'Monte Carlo VaR'!$C$17+_xlfn.NORM.S.INV(RAND())*'Monte Carlo VaR'!$C$18</f>
        <v>-7.0673485097692293E-2</v>
      </c>
      <c r="C132" s="18">
        <f t="shared" ca="1" si="2"/>
        <v>-6.8233922025793037</v>
      </c>
      <c r="D132" s="19">
        <f ca="1">'Monte Carlo VaR'!$B$9*(EXP(B132)-1)</f>
        <v>-9.2477434521557296</v>
      </c>
      <c r="E132" t="str">
        <f ca="1">IF(B132&lt;='Monte Carlo VaR'!$B$25,"YES ◀ TAIL","")</f>
        <v/>
      </c>
    </row>
    <row r="133" spans="1:5" x14ac:dyDescent="0.2">
      <c r="A133">
        <v>132</v>
      </c>
      <c r="B133" s="17">
        <f ca="1">'Monte Carlo VaR'!$C$17+_xlfn.NORM.S.INV(RAND())*'Monte Carlo VaR'!$C$18</f>
        <v>0.18653984905205712</v>
      </c>
      <c r="C133" s="18">
        <f t="shared" ca="1" si="2"/>
        <v>20.507264213136224</v>
      </c>
      <c r="D133" s="19">
        <f ca="1">'Monte Carlo VaR'!$B$9*(EXP(B133)-1)</f>
        <v>27.793495188063524</v>
      </c>
      <c r="E133" t="str">
        <f ca="1">IF(B133&lt;='Monte Carlo VaR'!$B$25,"YES ◀ TAIL","")</f>
        <v/>
      </c>
    </row>
    <row r="134" spans="1:5" x14ac:dyDescent="0.2">
      <c r="A134">
        <v>133</v>
      </c>
      <c r="B134" s="17">
        <f ca="1">'Monte Carlo VaR'!$C$17+_xlfn.NORM.S.INV(RAND())*'Monte Carlo VaR'!$C$18</f>
        <v>-9.4301731949260739E-2</v>
      </c>
      <c r="C134" s="18">
        <f t="shared" ca="1" si="2"/>
        <v>-8.9991857718571104</v>
      </c>
      <c r="D134" s="19">
        <f ca="1">'Monte Carlo VaR'!$B$9*(EXP(B134)-1)</f>
        <v>-12.196596476597941</v>
      </c>
      <c r="E134" t="str">
        <f ca="1">IF(B134&lt;='Monte Carlo VaR'!$B$25,"YES ◀ TAIL","")</f>
        <v/>
      </c>
    </row>
    <row r="135" spans="1:5" x14ac:dyDescent="0.2">
      <c r="A135">
        <v>134</v>
      </c>
      <c r="B135" s="17">
        <f ca="1">'Monte Carlo VaR'!$C$17+_xlfn.NORM.S.INV(RAND())*'Monte Carlo VaR'!$C$18</f>
        <v>-0.28498378033034111</v>
      </c>
      <c r="C135" s="18">
        <f t="shared" ca="1" si="2"/>
        <v>-24.797354815891392</v>
      </c>
      <c r="D135" s="19">
        <f ca="1">'Monte Carlo VaR'!$B$9*(EXP(B135)-1)</f>
        <v>-33.607854981977603</v>
      </c>
      <c r="E135" t="str">
        <f ca="1">IF(B135&lt;='Monte Carlo VaR'!$B$25,"YES ◀ TAIL","")</f>
        <v>YES ◀ TAIL</v>
      </c>
    </row>
    <row r="136" spans="1:5" x14ac:dyDescent="0.2">
      <c r="A136">
        <v>135</v>
      </c>
      <c r="B136" s="17">
        <f ca="1">'Monte Carlo VaR'!$C$17+_xlfn.NORM.S.INV(RAND())*'Monte Carlo VaR'!$C$18</f>
        <v>0.17579902506472764</v>
      </c>
      <c r="C136" s="18">
        <f t="shared" ca="1" si="2"/>
        <v>19.219843256924051</v>
      </c>
      <c r="D136" s="19">
        <f ca="1">'Monte Carlo VaR'!$B$9*(EXP(B136)-1)</f>
        <v>26.048653566109166</v>
      </c>
      <c r="E136" t="str">
        <f ca="1">IF(B136&lt;='Monte Carlo VaR'!$B$25,"YES ◀ TAIL","")</f>
        <v/>
      </c>
    </row>
    <row r="137" spans="1:5" x14ac:dyDescent="0.2">
      <c r="A137">
        <v>136</v>
      </c>
      <c r="B137" s="17">
        <f ca="1">'Monte Carlo VaR'!$C$17+_xlfn.NORM.S.INV(RAND())*'Monte Carlo VaR'!$C$18</f>
        <v>-1.684762505704851E-2</v>
      </c>
      <c r="C137" s="18">
        <f t="shared" ca="1" si="2"/>
        <v>-1.6706497488275684</v>
      </c>
      <c r="D137" s="19">
        <f ca="1">'Monte Carlo VaR'!$B$9*(EXP(B137)-1)</f>
        <v>-2.2642316045860036</v>
      </c>
      <c r="E137" t="str">
        <f ca="1">IF(B137&lt;='Monte Carlo VaR'!$B$25,"YES ◀ TAIL","")</f>
        <v/>
      </c>
    </row>
    <row r="138" spans="1:5" x14ac:dyDescent="0.2">
      <c r="A138">
        <v>137</v>
      </c>
      <c r="B138" s="17">
        <f ca="1">'Monte Carlo VaR'!$C$17+_xlfn.NORM.S.INV(RAND())*'Monte Carlo VaR'!$C$18</f>
        <v>3.6878668183576192E-2</v>
      </c>
      <c r="C138" s="18">
        <f t="shared" ca="1" si="2"/>
        <v>3.7567123296891713</v>
      </c>
      <c r="D138" s="19">
        <f ca="1">'Monte Carlo VaR'!$B$9*(EXP(B138)-1)</f>
        <v>5.0914722204277343</v>
      </c>
      <c r="E138" t="str">
        <f ca="1">IF(B138&lt;='Monte Carlo VaR'!$B$25,"YES ◀ TAIL","")</f>
        <v/>
      </c>
    </row>
    <row r="139" spans="1:5" x14ac:dyDescent="0.2">
      <c r="A139">
        <v>138</v>
      </c>
      <c r="B139" s="17">
        <f ca="1">'Monte Carlo VaR'!$C$17+_xlfn.NORM.S.INV(RAND())*'Monte Carlo VaR'!$C$18</f>
        <v>-0.17593228047328952</v>
      </c>
      <c r="C139" s="18">
        <f t="shared" ca="1" si="2"/>
        <v>-16.132522392703663</v>
      </c>
      <c r="D139" s="19">
        <f ca="1">'Monte Carlo VaR'!$B$9*(EXP(B139)-1)</f>
        <v>-21.864407598831274</v>
      </c>
      <c r="E139" t="str">
        <f ca="1">IF(B139&lt;='Monte Carlo VaR'!$B$25,"YES ◀ TAIL","")</f>
        <v/>
      </c>
    </row>
    <row r="140" spans="1:5" x14ac:dyDescent="0.2">
      <c r="A140">
        <v>139</v>
      </c>
      <c r="B140" s="17">
        <f ca="1">'Monte Carlo VaR'!$C$17+_xlfn.NORM.S.INV(RAND())*'Monte Carlo VaR'!$C$18</f>
        <v>-0.21198047255412944</v>
      </c>
      <c r="C140" s="18">
        <f t="shared" ca="1" si="2"/>
        <v>-19.101950526491851</v>
      </c>
      <c r="D140" s="19">
        <f ca="1">'Monte Carlo VaR'!$B$9*(EXP(B140)-1)</f>
        <v>-25.888873548554407</v>
      </c>
      <c r="E140" t="str">
        <f ca="1">IF(B140&lt;='Monte Carlo VaR'!$B$25,"YES ◀ TAIL","")</f>
        <v/>
      </c>
    </row>
    <row r="141" spans="1:5" x14ac:dyDescent="0.2">
      <c r="A141">
        <v>140</v>
      </c>
      <c r="B141" s="17">
        <f ca="1">'Monte Carlo VaR'!$C$17+_xlfn.NORM.S.INV(RAND())*'Monte Carlo VaR'!$C$18</f>
        <v>6.1796525199418764E-2</v>
      </c>
      <c r="C141" s="18">
        <f t="shared" ca="1" si="2"/>
        <v>6.3745877225702019</v>
      </c>
      <c r="D141" s="19">
        <f ca="1">'Monte Carlo VaR'!$B$9*(EXP(B141)-1)</f>
        <v>8.6394787403993956</v>
      </c>
      <c r="E141" t="str">
        <f ca="1">IF(B141&lt;='Monte Carlo VaR'!$B$25,"YES ◀ TAIL","")</f>
        <v/>
      </c>
    </row>
    <row r="142" spans="1:5" x14ac:dyDescent="0.2">
      <c r="A142">
        <v>141</v>
      </c>
      <c r="B142" s="17">
        <f ca="1">'Monte Carlo VaR'!$C$17+_xlfn.NORM.S.INV(RAND())*'Monte Carlo VaR'!$C$18</f>
        <v>0.11426529587198553</v>
      </c>
      <c r="C142" s="18">
        <f t="shared" ca="1" si="2"/>
        <v>12.104949524022368</v>
      </c>
      <c r="D142" s="19">
        <f ca="1">'Monte Carlo VaR'!$B$9*(EXP(B142)-1)</f>
        <v>16.405838089907515</v>
      </c>
      <c r="E142" t="str">
        <f ca="1">IF(B142&lt;='Monte Carlo VaR'!$B$25,"YES ◀ TAIL","")</f>
        <v/>
      </c>
    </row>
    <row r="143" spans="1:5" x14ac:dyDescent="0.2">
      <c r="A143">
        <v>142</v>
      </c>
      <c r="B143" s="17">
        <f ca="1">'Monte Carlo VaR'!$C$17+_xlfn.NORM.S.INV(RAND())*'Monte Carlo VaR'!$C$18</f>
        <v>6.9292951267904593E-2</v>
      </c>
      <c r="C143" s="18">
        <f t="shared" ca="1" si="2"/>
        <v>7.175013372435135</v>
      </c>
      <c r="D143" s="19">
        <f ca="1">'Monte Carlo VaR'!$B$9*(EXP(B143)-1)</f>
        <v>9.7242956236613391</v>
      </c>
      <c r="E143" t="str">
        <f ca="1">IF(B143&lt;='Monte Carlo VaR'!$B$25,"YES ◀ TAIL","")</f>
        <v/>
      </c>
    </row>
    <row r="144" spans="1:5" x14ac:dyDescent="0.2">
      <c r="A144">
        <v>143</v>
      </c>
      <c r="B144" s="17">
        <f ca="1">'Monte Carlo VaR'!$C$17+_xlfn.NORM.S.INV(RAND())*'Monte Carlo VaR'!$C$18</f>
        <v>9.219910652231128E-2</v>
      </c>
      <c r="C144" s="18">
        <f t="shared" ca="1" si="2"/>
        <v>9.6583137200986879</v>
      </c>
      <c r="D144" s="19">
        <f ca="1">'Monte Carlo VaR'!$B$9*(EXP(B144)-1)</f>
        <v>13.089912584849753</v>
      </c>
      <c r="E144" t="str">
        <f ca="1">IF(B144&lt;='Monte Carlo VaR'!$B$25,"YES ◀ TAIL","")</f>
        <v/>
      </c>
    </row>
    <row r="145" spans="1:5" x14ac:dyDescent="0.2">
      <c r="A145">
        <v>144</v>
      </c>
      <c r="B145" s="17">
        <f ca="1">'Monte Carlo VaR'!$C$17+_xlfn.NORM.S.INV(RAND())*'Monte Carlo VaR'!$C$18</f>
        <v>0.36859955288778695</v>
      </c>
      <c r="C145" s="18">
        <f t="shared" ca="1" si="2"/>
        <v>44.570855792675523</v>
      </c>
      <c r="D145" s="19">
        <f ca="1">'Monte Carlo VaR'!$B$9*(EXP(B145)-1)</f>
        <v>60.406880855813135</v>
      </c>
      <c r="E145" t="str">
        <f ca="1">IF(B145&lt;='Monte Carlo VaR'!$B$25,"YES ◀ TAIL","")</f>
        <v/>
      </c>
    </row>
    <row r="146" spans="1:5" x14ac:dyDescent="0.2">
      <c r="A146">
        <v>145</v>
      </c>
      <c r="B146" s="17">
        <f ca="1">'Monte Carlo VaR'!$C$17+_xlfn.NORM.S.INV(RAND())*'Monte Carlo VaR'!$C$18</f>
        <v>-0.18863373274325085</v>
      </c>
      <c r="C146" s="18">
        <f t="shared" ca="1" si="2"/>
        <v>-17.191024668102084</v>
      </c>
      <c r="D146" s="19">
        <f ca="1">'Monte Carlo VaR'!$B$9*(EXP(B146)-1)</f>
        <v>-23.298995732678755</v>
      </c>
      <c r="E146" t="str">
        <f ca="1">IF(B146&lt;='Monte Carlo VaR'!$B$25,"YES ◀ TAIL","")</f>
        <v/>
      </c>
    </row>
    <row r="147" spans="1:5" x14ac:dyDescent="0.2">
      <c r="A147">
        <v>146</v>
      </c>
      <c r="B147" s="17">
        <f ca="1">'Monte Carlo VaR'!$C$17+_xlfn.NORM.S.INV(RAND())*'Monte Carlo VaR'!$C$18</f>
        <v>0.3252846246110368</v>
      </c>
      <c r="C147" s="18">
        <f t="shared" ca="1" si="2"/>
        <v>38.442463123131617</v>
      </c>
      <c r="D147" s="19">
        <f ca="1">'Monte Carlo VaR'!$B$9*(EXP(B147)-1)</f>
        <v>52.101070270780284</v>
      </c>
      <c r="E147" t="str">
        <f ca="1">IF(B147&lt;='Monte Carlo VaR'!$B$25,"YES ◀ TAIL","")</f>
        <v/>
      </c>
    </row>
    <row r="148" spans="1:5" x14ac:dyDescent="0.2">
      <c r="A148">
        <v>147</v>
      </c>
      <c r="B148" s="17">
        <f ca="1">'Monte Carlo VaR'!$C$17+_xlfn.NORM.S.INV(RAND())*'Monte Carlo VaR'!$C$18</f>
        <v>0.16707515012611601</v>
      </c>
      <c r="C148" s="18">
        <f t="shared" ca="1" si="2"/>
        <v>18.184307762752439</v>
      </c>
      <c r="D148" s="19">
        <f ca="1">'Monte Carlo VaR'!$B$9*(EXP(B148)-1)</f>
        <v>24.645192310858381</v>
      </c>
      <c r="E148" t="str">
        <f ca="1">IF(B148&lt;='Monte Carlo VaR'!$B$25,"YES ◀ TAIL","")</f>
        <v/>
      </c>
    </row>
    <row r="149" spans="1:5" x14ac:dyDescent="0.2">
      <c r="A149">
        <v>148</v>
      </c>
      <c r="B149" s="17">
        <f ca="1">'Monte Carlo VaR'!$C$17+_xlfn.NORM.S.INV(RAND())*'Monte Carlo VaR'!$C$18</f>
        <v>-0.10954803305557877</v>
      </c>
      <c r="C149" s="18">
        <f t="shared" ca="1" si="2"/>
        <v>-10.376088577498299</v>
      </c>
      <c r="D149" s="19">
        <f ca="1">'Monte Carlo VaR'!$B$9*(EXP(B149)-1)</f>
        <v>-14.062712849083445</v>
      </c>
      <c r="E149" t="str">
        <f ca="1">IF(B149&lt;='Monte Carlo VaR'!$B$25,"YES ◀ TAIL","")</f>
        <v/>
      </c>
    </row>
    <row r="150" spans="1:5" x14ac:dyDescent="0.2">
      <c r="A150">
        <v>149</v>
      </c>
      <c r="B150" s="17">
        <f ca="1">'Monte Carlo VaR'!$C$17+_xlfn.NORM.S.INV(RAND())*'Monte Carlo VaR'!$C$18</f>
        <v>-0.14182343698240496</v>
      </c>
      <c r="C150" s="18">
        <f t="shared" ca="1" si="2"/>
        <v>-13.222554016228615</v>
      </c>
      <c r="D150" s="19">
        <f ca="1">'Monte Carlo VaR'!$B$9*(EXP(B150)-1)</f>
        <v>-17.920527458194645</v>
      </c>
      <c r="E150" t="str">
        <f ca="1">IF(B150&lt;='Monte Carlo VaR'!$B$25,"YES ◀ TAIL","")</f>
        <v/>
      </c>
    </row>
    <row r="151" spans="1:5" x14ac:dyDescent="0.2">
      <c r="A151">
        <v>150</v>
      </c>
      <c r="B151" s="17">
        <f ca="1">'Monte Carlo VaR'!$C$17+_xlfn.NORM.S.INV(RAND())*'Monte Carlo VaR'!$C$18</f>
        <v>-3.2743704153291281E-2</v>
      </c>
      <c r="C151" s="18">
        <f t="shared" ca="1" si="2"/>
        <v>-3.2213432516275731</v>
      </c>
      <c r="D151" s="19">
        <f ca="1">'Monte Carlo VaR'!$B$9*(EXP(B151)-1)</f>
        <v>-4.3658865089308501</v>
      </c>
      <c r="E151" t="str">
        <f ca="1">IF(B151&lt;='Monte Carlo VaR'!$B$25,"YES ◀ TAIL","")</f>
        <v/>
      </c>
    </row>
    <row r="152" spans="1:5" x14ac:dyDescent="0.2">
      <c r="A152">
        <v>151</v>
      </c>
      <c r="B152" s="17">
        <f ca="1">'Monte Carlo VaR'!$C$17+_xlfn.NORM.S.INV(RAND())*'Monte Carlo VaR'!$C$18</f>
        <v>0.18828207868391761</v>
      </c>
      <c r="C152" s="18">
        <f t="shared" ca="1" si="2"/>
        <v>20.717398537673382</v>
      </c>
      <c r="D152" s="19">
        <f ca="1">'Monte Carlo VaR'!$B$9*(EXP(B152)-1)</f>
        <v>28.078290238108735</v>
      </c>
      <c r="E152" t="str">
        <f ca="1">IF(B152&lt;='Monte Carlo VaR'!$B$25,"YES ◀ TAIL","")</f>
        <v/>
      </c>
    </row>
    <row r="153" spans="1:5" x14ac:dyDescent="0.2">
      <c r="A153">
        <v>152</v>
      </c>
      <c r="B153" s="17">
        <f ca="1">'Monte Carlo VaR'!$C$17+_xlfn.NORM.S.INV(RAND())*'Monte Carlo VaR'!$C$18</f>
        <v>0.23690262097686471</v>
      </c>
      <c r="C153" s="18">
        <f t="shared" ca="1" si="2"/>
        <v>26.731770160652381</v>
      </c>
      <c r="D153" s="19">
        <f ca="1">'Monte Carlo VaR'!$B$9*(EXP(B153)-1)</f>
        <v>36.229568098732173</v>
      </c>
      <c r="E153" t="str">
        <f ca="1">IF(B153&lt;='Monte Carlo VaR'!$B$25,"YES ◀ TAIL","")</f>
        <v/>
      </c>
    </row>
    <row r="154" spans="1:5" x14ac:dyDescent="0.2">
      <c r="A154">
        <v>153</v>
      </c>
      <c r="B154" s="17">
        <f ca="1">'Monte Carlo VaR'!$C$17+_xlfn.NORM.S.INV(RAND())*'Monte Carlo VaR'!$C$18</f>
        <v>-7.5359676826094693E-2</v>
      </c>
      <c r="C154" s="18">
        <f t="shared" ca="1" si="2"/>
        <v>-7.259014150134357</v>
      </c>
      <c r="D154" s="19">
        <f ca="1">'Monte Carlo VaR'!$B$9*(EXP(B154)-1)</f>
        <v>-9.8381418776770939</v>
      </c>
      <c r="E154" t="str">
        <f ca="1">IF(B154&lt;='Monte Carlo VaR'!$B$25,"YES ◀ TAIL","")</f>
        <v/>
      </c>
    </row>
    <row r="155" spans="1:5" x14ac:dyDescent="0.2">
      <c r="A155">
        <v>154</v>
      </c>
      <c r="B155" s="17">
        <f ca="1">'Monte Carlo VaR'!$C$17+_xlfn.NORM.S.INV(RAND())*'Monte Carlo VaR'!$C$18</f>
        <v>5.636331130919528E-2</v>
      </c>
      <c r="C155" s="18">
        <f t="shared" ca="1" si="2"/>
        <v>5.798199074300503</v>
      </c>
      <c r="D155" s="19">
        <f ca="1">'Monte Carlo VaR'!$B$9*(EXP(B155)-1)</f>
        <v>7.8582992053994714</v>
      </c>
      <c r="E155" t="str">
        <f ca="1">IF(B155&lt;='Monte Carlo VaR'!$B$25,"YES ◀ TAIL","")</f>
        <v/>
      </c>
    </row>
    <row r="156" spans="1:5" x14ac:dyDescent="0.2">
      <c r="A156">
        <v>155</v>
      </c>
      <c r="B156" s="17">
        <f ca="1">'Monte Carlo VaR'!$C$17+_xlfn.NORM.S.INV(RAND())*'Monte Carlo VaR'!$C$18</f>
        <v>-5.0906891904032206E-2</v>
      </c>
      <c r="C156" s="18">
        <f t="shared" ca="1" si="2"/>
        <v>-4.9632846710754404</v>
      </c>
      <c r="D156" s="19">
        <f ca="1">'Monte Carlo VaR'!$B$9*(EXP(B156)-1)</f>
        <v>-6.726739714708545</v>
      </c>
      <c r="E156" t="str">
        <f ca="1">IF(B156&lt;='Monte Carlo VaR'!$B$25,"YES ◀ TAIL","")</f>
        <v/>
      </c>
    </row>
    <row r="157" spans="1:5" x14ac:dyDescent="0.2">
      <c r="A157">
        <v>156</v>
      </c>
      <c r="B157" s="17">
        <f ca="1">'Monte Carlo VaR'!$C$17+_xlfn.NORM.S.INV(RAND())*'Monte Carlo VaR'!$C$18</f>
        <v>-4.5611174433489998E-2</v>
      </c>
      <c r="C157" s="18">
        <f t="shared" ca="1" si="2"/>
        <v>-4.4586620873774958</v>
      </c>
      <c r="D157" s="19">
        <f ca="1">'Monte Carlo VaR'!$B$9*(EXP(B157)-1)</f>
        <v>-6.0428247270227207</v>
      </c>
      <c r="E157" t="str">
        <f ca="1">IF(B157&lt;='Monte Carlo VaR'!$B$25,"YES ◀ TAIL","")</f>
        <v/>
      </c>
    </row>
    <row r="158" spans="1:5" x14ac:dyDescent="0.2">
      <c r="A158">
        <v>157</v>
      </c>
      <c r="B158" s="17">
        <f ca="1">'Monte Carlo VaR'!$C$17+_xlfn.NORM.S.INV(RAND())*'Monte Carlo VaR'!$C$18</f>
        <v>0.23025043785655958</v>
      </c>
      <c r="C158" s="18">
        <f t="shared" ca="1" si="2"/>
        <v>25.8915250490668</v>
      </c>
      <c r="D158" s="19">
        <f ca="1">'Monte Carlo VaR'!$B$9*(EXP(B158)-1)</f>
        <v>35.090783899000236</v>
      </c>
      <c r="E158" t="str">
        <f ca="1">IF(B158&lt;='Monte Carlo VaR'!$B$25,"YES ◀ TAIL","")</f>
        <v/>
      </c>
    </row>
    <row r="159" spans="1:5" x14ac:dyDescent="0.2">
      <c r="A159">
        <v>158</v>
      </c>
      <c r="B159" s="17">
        <f ca="1">'Monte Carlo VaR'!$C$17+_xlfn.NORM.S.INV(RAND())*'Monte Carlo VaR'!$C$18</f>
        <v>-7.215383919203093E-2</v>
      </c>
      <c r="C159" s="18">
        <f t="shared" ca="1" si="2"/>
        <v>-6.9612245299326965</v>
      </c>
      <c r="D159" s="19">
        <f ca="1">'Monte Carlo VaR'!$B$9*(EXP(B159)-1)</f>
        <v>-9.4345476054177837</v>
      </c>
      <c r="E159" t="str">
        <f ca="1">IF(B159&lt;='Monte Carlo VaR'!$B$25,"YES ◀ TAIL","")</f>
        <v/>
      </c>
    </row>
    <row r="160" spans="1:5" x14ac:dyDescent="0.2">
      <c r="A160">
        <v>159</v>
      </c>
      <c r="B160" s="17">
        <f ca="1">'Monte Carlo VaR'!$C$17+_xlfn.NORM.S.INV(RAND())*'Monte Carlo VaR'!$C$18</f>
        <v>-1.3602070992749085E-2</v>
      </c>
      <c r="C160" s="18">
        <f t="shared" ca="1" si="2"/>
        <v>-1.3509980836902247</v>
      </c>
      <c r="D160" s="19">
        <f ca="1">'Monte Carlo VaR'!$B$9*(EXP(B160)-1)</f>
        <v>-1.8310077028253615</v>
      </c>
      <c r="E160" t="str">
        <f ca="1">IF(B160&lt;='Monte Carlo VaR'!$B$25,"YES ◀ TAIL","")</f>
        <v/>
      </c>
    </row>
    <row r="161" spans="1:5" x14ac:dyDescent="0.2">
      <c r="A161">
        <v>160</v>
      </c>
      <c r="B161" s="17">
        <f ca="1">'Monte Carlo VaR'!$C$17+_xlfn.NORM.S.INV(RAND())*'Monte Carlo VaR'!$C$18</f>
        <v>0.31104606606135637</v>
      </c>
      <c r="C161" s="18">
        <f t="shared" ca="1" si="2"/>
        <v>36.485209309828257</v>
      </c>
      <c r="D161" s="19">
        <f ca="1">'Monte Carlo VaR'!$B$9*(EXP(B161)-1)</f>
        <v>49.448404177610243</v>
      </c>
      <c r="E161" t="str">
        <f ca="1">IF(B161&lt;='Monte Carlo VaR'!$B$25,"YES ◀ TAIL","")</f>
        <v/>
      </c>
    </row>
    <row r="162" spans="1:5" x14ac:dyDescent="0.2">
      <c r="A162">
        <v>161</v>
      </c>
      <c r="B162" s="17">
        <f ca="1">'Monte Carlo VaR'!$C$17+_xlfn.NORM.S.INV(RAND())*'Monte Carlo VaR'!$C$18</f>
        <v>0.32350697611369417</v>
      </c>
      <c r="C162" s="18">
        <f t="shared" ca="1" si="2"/>
        <v>38.196579698492549</v>
      </c>
      <c r="D162" s="19">
        <f ca="1">'Monte Carlo VaR'!$B$9*(EXP(B162)-1)</f>
        <v>51.767824465366957</v>
      </c>
      <c r="E162" t="str">
        <f ca="1">IF(B162&lt;='Monte Carlo VaR'!$B$25,"YES ◀ TAIL","")</f>
        <v/>
      </c>
    </row>
    <row r="163" spans="1:5" x14ac:dyDescent="0.2">
      <c r="A163">
        <v>162</v>
      </c>
      <c r="B163" s="17">
        <f ca="1">'Monte Carlo VaR'!$C$17+_xlfn.NORM.S.INV(RAND())*'Monte Carlo VaR'!$C$18</f>
        <v>0.32497089959894526</v>
      </c>
      <c r="C163" s="18">
        <f t="shared" ca="1" si="2"/>
        <v>38.399037071989724</v>
      </c>
      <c r="D163" s="19">
        <f ca="1">'Monte Carlo VaR'!$B$9*(EXP(B163)-1)</f>
        <v>52.04221494366768</v>
      </c>
      <c r="E163" t="str">
        <f ca="1">IF(B163&lt;='Monte Carlo VaR'!$B$25,"YES ◀ TAIL","")</f>
        <v/>
      </c>
    </row>
    <row r="164" spans="1:5" x14ac:dyDescent="0.2">
      <c r="A164">
        <v>163</v>
      </c>
      <c r="B164" s="17">
        <f ca="1">'Monte Carlo VaR'!$C$17+_xlfn.NORM.S.INV(RAND())*'Monte Carlo VaR'!$C$18</f>
        <v>-0.14584286846770783</v>
      </c>
      <c r="C164" s="18">
        <f t="shared" ca="1" si="2"/>
        <v>-13.570649972259051</v>
      </c>
      <c r="D164" s="19">
        <f ca="1">'Monte Carlo VaR'!$B$9*(EXP(B164)-1)</f>
        <v>-18.392301907402693</v>
      </c>
      <c r="E164" t="str">
        <f ca="1">IF(B164&lt;='Monte Carlo VaR'!$B$25,"YES ◀ TAIL","")</f>
        <v/>
      </c>
    </row>
    <row r="165" spans="1:5" x14ac:dyDescent="0.2">
      <c r="A165">
        <v>164</v>
      </c>
      <c r="B165" s="17">
        <f ca="1">'Monte Carlo VaR'!$C$17+_xlfn.NORM.S.INV(RAND())*'Monte Carlo VaR'!$C$18</f>
        <v>0.15903133734310615</v>
      </c>
      <c r="C165" s="18">
        <f t="shared" ca="1" si="2"/>
        <v>17.237468521283006</v>
      </c>
      <c r="D165" s="19">
        <f ca="1">'Monte Carlo VaR'!$B$9*(EXP(B165)-1)</f>
        <v>23.361941086894859</v>
      </c>
      <c r="E165" t="str">
        <f ca="1">IF(B165&lt;='Monte Carlo VaR'!$B$25,"YES ◀ TAIL","")</f>
        <v/>
      </c>
    </row>
    <row r="166" spans="1:5" x14ac:dyDescent="0.2">
      <c r="A166">
        <v>165</v>
      </c>
      <c r="B166" s="17">
        <f ca="1">'Monte Carlo VaR'!$C$17+_xlfn.NORM.S.INV(RAND())*'Monte Carlo VaR'!$C$18</f>
        <v>1.898429206518943E-2</v>
      </c>
      <c r="C166" s="18">
        <f t="shared" ca="1" si="2"/>
        <v>1.9165639504246768</v>
      </c>
      <c r="D166" s="19">
        <f ca="1">'Monte Carlo VaR'!$B$9*(EXP(B166)-1)</f>
        <v>2.5975191220105645</v>
      </c>
      <c r="E166" t="str">
        <f ca="1">IF(B166&lt;='Monte Carlo VaR'!$B$25,"YES ◀ TAIL","")</f>
        <v/>
      </c>
    </row>
    <row r="167" spans="1:5" x14ac:dyDescent="0.2">
      <c r="A167">
        <v>166</v>
      </c>
      <c r="B167" s="17">
        <f ca="1">'Monte Carlo VaR'!$C$17+_xlfn.NORM.S.INV(RAND())*'Monte Carlo VaR'!$C$18</f>
        <v>0.38804872849985977</v>
      </c>
      <c r="C167" s="18">
        <f t="shared" ca="1" si="2"/>
        <v>47.41016132983242</v>
      </c>
      <c r="D167" s="19">
        <f ca="1">'Monte Carlo VaR'!$B$9*(EXP(B167)-1)</f>
        <v>64.254991650321884</v>
      </c>
      <c r="E167" t="str">
        <f ca="1">IF(B167&lt;='Monte Carlo VaR'!$B$25,"YES ◀ TAIL","")</f>
        <v/>
      </c>
    </row>
    <row r="168" spans="1:5" x14ac:dyDescent="0.2">
      <c r="A168">
        <v>167</v>
      </c>
      <c r="B168" s="17">
        <f ca="1">'Monte Carlo VaR'!$C$17+_xlfn.NORM.S.INV(RAND())*'Monte Carlo VaR'!$C$18</f>
        <v>0.15151776161494765</v>
      </c>
      <c r="C168" s="18">
        <f t="shared" ca="1" si="2"/>
        <v>16.359896902297464</v>
      </c>
      <c r="D168" s="19">
        <f ca="1">'Monte Carlo VaR'!$B$9*(EXP(B168)-1)</f>
        <v>22.172568271683755</v>
      </c>
      <c r="E168" t="str">
        <f ca="1">IF(B168&lt;='Monte Carlo VaR'!$B$25,"YES ◀ TAIL","")</f>
        <v/>
      </c>
    </row>
    <row r="169" spans="1:5" x14ac:dyDescent="0.2">
      <c r="A169">
        <v>168</v>
      </c>
      <c r="B169" s="17">
        <f ca="1">'Monte Carlo VaR'!$C$17+_xlfn.NORM.S.INV(RAND())*'Monte Carlo VaR'!$C$18</f>
        <v>-7.2217678927117848E-2</v>
      </c>
      <c r="C169" s="18">
        <f t="shared" ca="1" si="2"/>
        <v>-6.9671639111252404</v>
      </c>
      <c r="D169" s="19">
        <f ca="1">'Monte Carlo VaR'!$B$9*(EXP(B169)-1)</f>
        <v>-9.4425972487480383</v>
      </c>
      <c r="E169" t="str">
        <f ca="1">IF(B169&lt;='Monte Carlo VaR'!$B$25,"YES ◀ TAIL","")</f>
        <v/>
      </c>
    </row>
    <row r="170" spans="1:5" x14ac:dyDescent="0.2">
      <c r="A170">
        <v>169</v>
      </c>
      <c r="B170" s="17">
        <f ca="1">'Monte Carlo VaR'!$C$17+_xlfn.NORM.S.INV(RAND())*'Monte Carlo VaR'!$C$18</f>
        <v>0.24207467044531861</v>
      </c>
      <c r="C170" s="18">
        <f t="shared" ca="1" si="2"/>
        <v>27.388931114703663</v>
      </c>
      <c r="D170" s="19">
        <f ca="1">'Monte Carlo VaR'!$B$9*(EXP(B170)-1)</f>
        <v>37.120218339757876</v>
      </c>
      <c r="E170" t="str">
        <f ca="1">IF(B170&lt;='Monte Carlo VaR'!$B$25,"YES ◀ TAIL","")</f>
        <v/>
      </c>
    </row>
    <row r="171" spans="1:5" x14ac:dyDescent="0.2">
      <c r="A171">
        <v>170</v>
      </c>
      <c r="B171" s="17">
        <f ca="1">'Monte Carlo VaR'!$C$17+_xlfn.NORM.S.INV(RAND())*'Monte Carlo VaR'!$C$18</f>
        <v>0.25740516262759205</v>
      </c>
      <c r="C171" s="18">
        <f t="shared" ca="1" si="2"/>
        <v>29.356912646588729</v>
      </c>
      <c r="D171" s="19">
        <f ca="1">'Monte Carlo VaR'!$B$9*(EXP(B171)-1)</f>
        <v>39.787423709921704</v>
      </c>
      <c r="E171" t="str">
        <f ca="1">IF(B171&lt;='Monte Carlo VaR'!$B$25,"YES ◀ TAIL","")</f>
        <v/>
      </c>
    </row>
    <row r="172" spans="1:5" x14ac:dyDescent="0.2">
      <c r="A172">
        <v>171</v>
      </c>
      <c r="B172" s="17">
        <f ca="1">'Monte Carlo VaR'!$C$17+_xlfn.NORM.S.INV(RAND())*'Monte Carlo VaR'!$C$18</f>
        <v>0.33377178405544861</v>
      </c>
      <c r="C172" s="18">
        <f t="shared" ca="1" si="2"/>
        <v>39.622446652686264</v>
      </c>
      <c r="D172" s="19">
        <f ca="1">'Monte Carlo VaR'!$B$9*(EXP(B172)-1)</f>
        <v>53.700301948385686</v>
      </c>
      <c r="E172" t="str">
        <f ca="1">IF(B172&lt;='Monte Carlo VaR'!$B$25,"YES ◀ TAIL","")</f>
        <v/>
      </c>
    </row>
    <row r="173" spans="1:5" x14ac:dyDescent="0.2">
      <c r="A173">
        <v>172</v>
      </c>
      <c r="B173" s="17">
        <f ca="1">'Monte Carlo VaR'!$C$17+_xlfn.NORM.S.INV(RAND())*'Monte Carlo VaR'!$C$18</f>
        <v>0.10446496852394804</v>
      </c>
      <c r="C173" s="18">
        <f t="shared" ca="1" si="2"/>
        <v>11.011650416530827</v>
      </c>
      <c r="D173" s="19">
        <f ca="1">'Monte Carlo VaR'!$B$9*(EXP(B173)-1)</f>
        <v>14.924089809524229</v>
      </c>
      <c r="E173" t="str">
        <f ca="1">IF(B173&lt;='Monte Carlo VaR'!$B$25,"YES ◀ TAIL","")</f>
        <v/>
      </c>
    </row>
    <row r="174" spans="1:5" x14ac:dyDescent="0.2">
      <c r="A174">
        <v>173</v>
      </c>
      <c r="B174" s="17">
        <f ca="1">'Monte Carlo VaR'!$C$17+_xlfn.NORM.S.INV(RAND())*'Monte Carlo VaR'!$C$18</f>
        <v>0.27069056500031463</v>
      </c>
      <c r="C174" s="18">
        <f t="shared" ca="1" si="2"/>
        <v>31.086937875442789</v>
      </c>
      <c r="D174" s="19">
        <f ca="1">'Monte Carlo VaR'!$B$9*(EXP(B174)-1)</f>
        <v>42.132126902587615</v>
      </c>
      <c r="E174" t="str">
        <f ca="1">IF(B174&lt;='Monte Carlo VaR'!$B$25,"YES ◀ TAIL","")</f>
        <v/>
      </c>
    </row>
    <row r="175" spans="1:5" x14ac:dyDescent="0.2">
      <c r="A175">
        <v>174</v>
      </c>
      <c r="B175" s="17">
        <f ca="1">'Monte Carlo VaR'!$C$17+_xlfn.NORM.S.INV(RAND())*'Monte Carlo VaR'!$C$18</f>
        <v>0.18516621683161355</v>
      </c>
      <c r="C175" s="18">
        <f t="shared" ca="1" si="2"/>
        <v>20.341845190675411</v>
      </c>
      <c r="D175" s="19">
        <f ca="1">'Monte Carlo VaR'!$B$9*(EXP(B175)-1)</f>
        <v>27.569302786922385</v>
      </c>
      <c r="E175" t="str">
        <f ca="1">IF(B175&lt;='Monte Carlo VaR'!$B$25,"YES ◀ TAIL","")</f>
        <v/>
      </c>
    </row>
    <row r="176" spans="1:5" x14ac:dyDescent="0.2">
      <c r="A176">
        <v>175</v>
      </c>
      <c r="B176" s="17">
        <f ca="1">'Monte Carlo VaR'!$C$17+_xlfn.NORM.S.INV(RAND())*'Monte Carlo VaR'!$C$18</f>
        <v>4.0971846562586831E-3</v>
      </c>
      <c r="C176" s="18">
        <f t="shared" ca="1" si="2"/>
        <v>0.41055895922503804</v>
      </c>
      <c r="D176" s="19">
        <f ca="1">'Monte Carlo VaR'!$B$9*(EXP(B176)-1)</f>
        <v>0.5564305574376941</v>
      </c>
      <c r="E176" t="str">
        <f ca="1">IF(B176&lt;='Monte Carlo VaR'!$B$25,"YES ◀ TAIL","")</f>
        <v/>
      </c>
    </row>
    <row r="177" spans="1:5" x14ac:dyDescent="0.2">
      <c r="A177">
        <v>176</v>
      </c>
      <c r="B177" s="17">
        <f ca="1">'Monte Carlo VaR'!$C$17+_xlfn.NORM.S.INV(RAND())*'Monte Carlo VaR'!$C$18</f>
        <v>0.14947176876704488</v>
      </c>
      <c r="C177" s="18">
        <f t="shared" ca="1" si="2"/>
        <v>16.122068765749976</v>
      </c>
      <c r="D177" s="19">
        <f ca="1">'Monte Carlo VaR'!$B$9*(EXP(B177)-1)</f>
        <v>21.85023979822094</v>
      </c>
      <c r="E177" t="str">
        <f ca="1">IF(B177&lt;='Monte Carlo VaR'!$B$25,"YES ◀ TAIL","")</f>
        <v/>
      </c>
    </row>
    <row r="178" spans="1:5" x14ac:dyDescent="0.2">
      <c r="A178">
        <v>177</v>
      </c>
      <c r="B178" s="17">
        <f ca="1">'Monte Carlo VaR'!$C$17+_xlfn.NORM.S.INV(RAND())*'Monte Carlo VaR'!$C$18</f>
        <v>-0.1051026521910247</v>
      </c>
      <c r="C178" s="18">
        <f t="shared" ca="1" si="2"/>
        <v>-9.9767892955201063</v>
      </c>
      <c r="D178" s="19">
        <f ca="1">'Monte Carlo VaR'!$B$9*(EXP(B178)-1)</f>
        <v>-13.521542532218399</v>
      </c>
      <c r="E178" t="str">
        <f ca="1">IF(B178&lt;='Monte Carlo VaR'!$B$25,"YES ◀ TAIL","")</f>
        <v/>
      </c>
    </row>
    <row r="179" spans="1:5" x14ac:dyDescent="0.2">
      <c r="A179">
        <v>178</v>
      </c>
      <c r="B179" s="17">
        <f ca="1">'Monte Carlo VaR'!$C$17+_xlfn.NORM.S.INV(RAND())*'Monte Carlo VaR'!$C$18</f>
        <v>0.24454803032366368</v>
      </c>
      <c r="C179" s="18">
        <f t="shared" ca="1" si="2"/>
        <v>27.704399758788089</v>
      </c>
      <c r="D179" s="19">
        <f ca="1">'Monte Carlo VaR'!$B$9*(EXP(B179)-1)</f>
        <v>37.547772993085495</v>
      </c>
      <c r="E179" t="str">
        <f ca="1">IF(B179&lt;='Monte Carlo VaR'!$B$25,"YES ◀ TAIL","")</f>
        <v/>
      </c>
    </row>
    <row r="180" spans="1:5" x14ac:dyDescent="0.2">
      <c r="A180">
        <v>179</v>
      </c>
      <c r="B180" s="17">
        <f ca="1">'Monte Carlo VaR'!$C$17+_xlfn.NORM.S.INV(RAND())*'Monte Carlo VaR'!$C$18</f>
        <v>3.9257242694292885E-2</v>
      </c>
      <c r="C180" s="18">
        <f t="shared" ca="1" si="2"/>
        <v>4.0037991416552288</v>
      </c>
      <c r="D180" s="19">
        <f ca="1">'Monte Carlo VaR'!$B$9*(EXP(B180)-1)</f>
        <v>5.4263489766853317</v>
      </c>
      <c r="E180" t="str">
        <f ca="1">IF(B180&lt;='Monte Carlo VaR'!$B$25,"YES ◀ TAIL","")</f>
        <v/>
      </c>
    </row>
    <row r="181" spans="1:5" x14ac:dyDescent="0.2">
      <c r="A181">
        <v>180</v>
      </c>
      <c r="B181" s="17">
        <f ca="1">'Monte Carlo VaR'!$C$17+_xlfn.NORM.S.INV(RAND())*'Monte Carlo VaR'!$C$18</f>
        <v>-1.7692791873436309E-2</v>
      </c>
      <c r="C181" s="18">
        <f t="shared" ca="1" si="2"/>
        <v>-1.7537193439594367</v>
      </c>
      <c r="D181" s="19">
        <f ca="1">'Monte Carlo VaR'!$B$9*(EXP(B181)-1)</f>
        <v>-2.3768158268682247</v>
      </c>
      <c r="E181" t="str">
        <f ca="1">IF(B181&lt;='Monte Carlo VaR'!$B$25,"YES ◀ TAIL","")</f>
        <v/>
      </c>
    </row>
    <row r="182" spans="1:5" x14ac:dyDescent="0.2">
      <c r="A182">
        <v>181</v>
      </c>
      <c r="B182" s="17">
        <f ca="1">'Monte Carlo VaR'!$C$17+_xlfn.NORM.S.INV(RAND())*'Monte Carlo VaR'!$C$18</f>
        <v>-1.2925736131380011E-2</v>
      </c>
      <c r="C182" s="18">
        <f t="shared" ca="1" si="2"/>
        <v>-1.2842557571180246</v>
      </c>
      <c r="D182" s="19">
        <f ca="1">'Monte Carlo VaR'!$B$9*(EXP(B182)-1)</f>
        <v>-1.7405518276220588</v>
      </c>
      <c r="E182" t="str">
        <f ca="1">IF(B182&lt;='Monte Carlo VaR'!$B$25,"YES ◀ TAIL","")</f>
        <v/>
      </c>
    </row>
    <row r="183" spans="1:5" x14ac:dyDescent="0.2">
      <c r="A183">
        <v>182</v>
      </c>
      <c r="B183" s="17">
        <f ca="1">'Monte Carlo VaR'!$C$17+_xlfn.NORM.S.INV(RAND())*'Monte Carlo VaR'!$C$18</f>
        <v>-1.3356615626404444E-2</v>
      </c>
      <c r="C183" s="18">
        <f t="shared" ca="1" si="2"/>
        <v>-1.3267811848230227</v>
      </c>
      <c r="D183" s="19">
        <f ca="1">'Monte Carlo VaR'!$B$9*(EXP(B183)-1)</f>
        <v>-1.7981865397906427</v>
      </c>
      <c r="E183" t="str">
        <f ca="1">IF(B183&lt;='Monte Carlo VaR'!$B$25,"YES ◀ TAIL","")</f>
        <v/>
      </c>
    </row>
    <row r="184" spans="1:5" x14ac:dyDescent="0.2">
      <c r="A184">
        <v>183</v>
      </c>
      <c r="B184" s="17">
        <f ca="1">'Monte Carlo VaR'!$C$17+_xlfn.NORM.S.INV(RAND())*'Monte Carlo VaR'!$C$18</f>
        <v>-0.17073505848789705</v>
      </c>
      <c r="C184" s="18">
        <f t="shared" ca="1" si="2"/>
        <v>-15.695509852314816</v>
      </c>
      <c r="D184" s="19">
        <f ca="1">'Monte Carlo VaR'!$B$9*(EXP(B184)-1)</f>
        <v>-21.272124502842271</v>
      </c>
      <c r="E184" t="str">
        <f ca="1">IF(B184&lt;='Monte Carlo VaR'!$B$25,"YES ◀ TAIL","")</f>
        <v/>
      </c>
    </row>
    <row r="185" spans="1:5" x14ac:dyDescent="0.2">
      <c r="A185">
        <v>184</v>
      </c>
      <c r="B185" s="17">
        <f ca="1">'Monte Carlo VaR'!$C$17+_xlfn.NORM.S.INV(RAND())*'Monte Carlo VaR'!$C$18</f>
        <v>3.7873363371947119E-3</v>
      </c>
      <c r="C185" s="18">
        <f t="shared" ca="1" si="2"/>
        <v>0.37945173582456526</v>
      </c>
      <c r="D185" s="19">
        <f ca="1">'Monte Carlo VaR'!$B$9*(EXP(B185)-1)</f>
        <v>0.51427093756303333</v>
      </c>
      <c r="E185" t="str">
        <f ca="1">IF(B185&lt;='Monte Carlo VaR'!$B$25,"YES ◀ TAIL","")</f>
        <v/>
      </c>
    </row>
    <row r="186" spans="1:5" x14ac:dyDescent="0.2">
      <c r="A186">
        <v>185</v>
      </c>
      <c r="B186" s="17">
        <f ca="1">'Monte Carlo VaR'!$C$17+_xlfn.NORM.S.INV(RAND())*'Monte Carlo VaR'!$C$18</f>
        <v>9.2111422298631312E-2</v>
      </c>
      <c r="C186" s="18">
        <f t="shared" ca="1" si="2"/>
        <v>9.6486988375330096</v>
      </c>
      <c r="D186" s="19">
        <f ca="1">'Monte Carlo VaR'!$B$9*(EXP(B186)-1)</f>
        <v>13.076881534508487</v>
      </c>
      <c r="E186" t="str">
        <f ca="1">IF(B186&lt;='Monte Carlo VaR'!$B$25,"YES ◀ TAIL","")</f>
        <v/>
      </c>
    </row>
    <row r="187" spans="1:5" x14ac:dyDescent="0.2">
      <c r="A187">
        <v>186</v>
      </c>
      <c r="B187" s="17">
        <f ca="1">'Monte Carlo VaR'!$C$17+_xlfn.NORM.S.INV(RAND())*'Monte Carlo VaR'!$C$18</f>
        <v>7.6239794035287411E-2</v>
      </c>
      <c r="C187" s="18">
        <f t="shared" ca="1" si="2"/>
        <v>7.9221333970155072</v>
      </c>
      <c r="D187" s="19">
        <f ca="1">'Monte Carlo VaR'!$B$9*(EXP(B187)-1)</f>
        <v>10.736867392975117</v>
      </c>
      <c r="E187" t="str">
        <f ca="1">IF(B187&lt;='Monte Carlo VaR'!$B$25,"YES ◀ TAIL","")</f>
        <v/>
      </c>
    </row>
    <row r="188" spans="1:5" x14ac:dyDescent="0.2">
      <c r="A188">
        <v>187</v>
      </c>
      <c r="B188" s="17">
        <f ca="1">'Monte Carlo VaR'!$C$17+_xlfn.NORM.S.INV(RAND())*'Monte Carlo VaR'!$C$18</f>
        <v>-9.2307774461701311E-2</v>
      </c>
      <c r="C188" s="18">
        <f t="shared" ca="1" si="2"/>
        <v>-8.8175529931122867</v>
      </c>
      <c r="D188" s="19">
        <f ca="1">'Monte Carlo VaR'!$B$9*(EXP(B188)-1)</f>
        <v>-11.950429571565083</v>
      </c>
      <c r="E188" t="str">
        <f ca="1">IF(B188&lt;='Monte Carlo VaR'!$B$25,"YES ◀ TAIL","")</f>
        <v/>
      </c>
    </row>
    <row r="189" spans="1:5" x14ac:dyDescent="0.2">
      <c r="A189">
        <v>188</v>
      </c>
      <c r="B189" s="17">
        <f ca="1">'Monte Carlo VaR'!$C$17+_xlfn.NORM.S.INV(RAND())*'Monte Carlo VaR'!$C$18</f>
        <v>-0.18442387090751583</v>
      </c>
      <c r="C189" s="18">
        <f t="shared" ca="1" si="2"/>
        <v>-16.841675483253315</v>
      </c>
      <c r="D189" s="19">
        <f ca="1">'Monte Carlo VaR'!$B$9*(EXP(B189)-1)</f>
        <v>-22.82552278245322</v>
      </c>
      <c r="E189" t="str">
        <f ca="1">IF(B189&lt;='Monte Carlo VaR'!$B$25,"YES ◀ TAIL","")</f>
        <v/>
      </c>
    </row>
    <row r="190" spans="1:5" x14ac:dyDescent="0.2">
      <c r="A190">
        <v>189</v>
      </c>
      <c r="B190" s="17">
        <f ca="1">'Monte Carlo VaR'!$C$17+_xlfn.NORM.S.INV(RAND())*'Monte Carlo VaR'!$C$18</f>
        <v>-0.10829610274949421</v>
      </c>
      <c r="C190" s="18">
        <f t="shared" ca="1" si="2"/>
        <v>-10.26381542221989</v>
      </c>
      <c r="D190" s="19">
        <f ca="1">'Monte Carlo VaR'!$B$9*(EXP(B190)-1)</f>
        <v>-13.910549041734617</v>
      </c>
      <c r="E190" t="str">
        <f ca="1">IF(B190&lt;='Monte Carlo VaR'!$B$25,"YES ◀ TAIL","")</f>
        <v/>
      </c>
    </row>
    <row r="191" spans="1:5" x14ac:dyDescent="0.2">
      <c r="A191">
        <v>190</v>
      </c>
      <c r="B191" s="17">
        <f ca="1">'Monte Carlo VaR'!$C$17+_xlfn.NORM.S.INV(RAND())*'Monte Carlo VaR'!$C$18</f>
        <v>4.000780783748617E-3</v>
      </c>
      <c r="C191" s="18">
        <f t="shared" ca="1" si="2"/>
        <v>0.40087945907860689</v>
      </c>
      <c r="D191" s="19">
        <f ca="1">'Monte Carlo VaR'!$B$9*(EXP(B191)-1)</f>
        <v>0.54331193088923591</v>
      </c>
      <c r="E191" t="str">
        <f ca="1">IF(B191&lt;='Monte Carlo VaR'!$B$25,"YES ◀ TAIL","")</f>
        <v/>
      </c>
    </row>
    <row r="192" spans="1:5" x14ac:dyDescent="0.2">
      <c r="A192">
        <v>191</v>
      </c>
      <c r="B192" s="17">
        <f ca="1">'Monte Carlo VaR'!$C$17+_xlfn.NORM.S.INV(RAND())*'Monte Carlo VaR'!$C$18</f>
        <v>0.24660584571587152</v>
      </c>
      <c r="C192" s="18">
        <f t="shared" ca="1" si="2"/>
        <v>27.967462412622979</v>
      </c>
      <c r="D192" s="19">
        <f ca="1">'Monte Carlo VaR'!$B$9*(EXP(B192)-1)</f>
        <v>37.90430180782792</v>
      </c>
      <c r="E192" t="str">
        <f ca="1">IF(B192&lt;='Monte Carlo VaR'!$B$25,"YES ◀ TAIL","")</f>
        <v/>
      </c>
    </row>
    <row r="193" spans="1:5" x14ac:dyDescent="0.2">
      <c r="A193">
        <v>192</v>
      </c>
      <c r="B193" s="17">
        <f ca="1">'Monte Carlo VaR'!$C$17+_xlfn.NORM.S.INV(RAND())*'Monte Carlo VaR'!$C$18</f>
        <v>-0.1211886661541494</v>
      </c>
      <c r="C193" s="18">
        <f t="shared" ca="1" si="2"/>
        <v>-11.41331892585653</v>
      </c>
      <c r="D193" s="19">
        <f ca="1">'Monte Carlo VaR'!$B$9*(EXP(B193)-1)</f>
        <v>-15.468471140213357</v>
      </c>
      <c r="E193" t="str">
        <f ca="1">IF(B193&lt;='Monte Carlo VaR'!$B$25,"YES ◀ TAIL","")</f>
        <v/>
      </c>
    </row>
    <row r="194" spans="1:5" x14ac:dyDescent="0.2">
      <c r="A194">
        <v>193</v>
      </c>
      <c r="B194" s="17">
        <f ca="1">'Monte Carlo VaR'!$C$17+_xlfn.NORM.S.INV(RAND())*'Monte Carlo VaR'!$C$18</f>
        <v>-1.8938855536405702E-2</v>
      </c>
      <c r="C194" s="18">
        <f t="shared" ca="1" si="2"/>
        <v>-1.8760642237221625</v>
      </c>
      <c r="D194" s="19">
        <f ca="1">'Monte Carlo VaR'!$B$9*(EXP(B194)-1)</f>
        <v>-2.5426298424106468</v>
      </c>
      <c r="E194" t="str">
        <f ca="1">IF(B194&lt;='Monte Carlo VaR'!$B$25,"YES ◀ TAIL","")</f>
        <v/>
      </c>
    </row>
    <row r="195" spans="1:5" x14ac:dyDescent="0.2">
      <c r="A195">
        <v>194</v>
      </c>
      <c r="B195" s="17">
        <f ca="1">'Monte Carlo VaR'!$C$17+_xlfn.NORM.S.INV(RAND())*'Monte Carlo VaR'!$C$18</f>
        <v>3.2234155140630369E-2</v>
      </c>
      <c r="C195" s="18">
        <f t="shared" ref="C195:C258" ca="1" si="3">(EXP(B195)-1)*100</f>
        <v>3.2759302894745934</v>
      </c>
      <c r="D195" s="19">
        <f ca="1">'Monte Carlo VaR'!$B$9*(EXP(B195)-1)</f>
        <v>4.4398683213249166</v>
      </c>
      <c r="E195" t="str">
        <f ca="1">IF(B195&lt;='Monte Carlo VaR'!$B$25,"YES ◀ TAIL","")</f>
        <v/>
      </c>
    </row>
    <row r="196" spans="1:5" x14ac:dyDescent="0.2">
      <c r="A196">
        <v>195</v>
      </c>
      <c r="B196" s="17">
        <f ca="1">'Monte Carlo VaR'!$C$17+_xlfn.NORM.S.INV(RAND())*'Monte Carlo VaR'!$C$18</f>
        <v>-0.17779563917417901</v>
      </c>
      <c r="C196" s="18">
        <f t="shared" ca="1" si="3"/>
        <v>-16.288652078845413</v>
      </c>
      <c r="D196" s="19">
        <f ca="1">'Monte Carlo VaR'!$B$9*(EXP(B196)-1)</f>
        <v>-22.076010162459188</v>
      </c>
      <c r="E196" t="str">
        <f ca="1">IF(B196&lt;='Monte Carlo VaR'!$B$25,"YES ◀ TAIL","")</f>
        <v/>
      </c>
    </row>
    <row r="197" spans="1:5" x14ac:dyDescent="0.2">
      <c r="A197">
        <v>196</v>
      </c>
      <c r="B197" s="17">
        <f ca="1">'Monte Carlo VaR'!$C$17+_xlfn.NORM.S.INV(RAND())*'Monte Carlo VaR'!$C$18</f>
        <v>-4.4610114417847749E-2</v>
      </c>
      <c r="C197" s="18">
        <f t="shared" ca="1" si="3"/>
        <v>-4.3629715861760126</v>
      </c>
      <c r="D197" s="19">
        <f ca="1">'Monte Carlo VaR'!$B$9*(EXP(B197)-1)</f>
        <v>-5.9131353907443494</v>
      </c>
      <c r="E197" t="str">
        <f ca="1">IF(B197&lt;='Monte Carlo VaR'!$B$25,"YES ◀ TAIL","")</f>
        <v/>
      </c>
    </row>
    <row r="198" spans="1:5" x14ac:dyDescent="0.2">
      <c r="A198">
        <v>197</v>
      </c>
      <c r="B198" s="17">
        <f ca="1">'Monte Carlo VaR'!$C$17+_xlfn.NORM.S.INV(RAND())*'Monte Carlo VaR'!$C$18</f>
        <v>-5.33667192123784E-2</v>
      </c>
      <c r="C198" s="18">
        <f t="shared" ca="1" si="3"/>
        <v>-5.1967712926223815</v>
      </c>
      <c r="D198" s="19">
        <f ca="1">'Monte Carlo VaR'!$B$9*(EXP(B198)-1)</f>
        <v>-7.0431841328911142</v>
      </c>
      <c r="E198" t="str">
        <f ca="1">IF(B198&lt;='Monte Carlo VaR'!$B$25,"YES ◀ TAIL","")</f>
        <v/>
      </c>
    </row>
    <row r="199" spans="1:5" x14ac:dyDescent="0.2">
      <c r="A199">
        <v>198</v>
      </c>
      <c r="B199" s="17">
        <f ca="1">'Monte Carlo VaR'!$C$17+_xlfn.NORM.S.INV(RAND())*'Monte Carlo VaR'!$C$18</f>
        <v>2.7225959966403347E-2</v>
      </c>
      <c r="C199" s="18">
        <f t="shared" ca="1" si="3"/>
        <v>2.7599972987285781</v>
      </c>
      <c r="D199" s="19">
        <f ca="1">'Monte Carlo VaR'!$B$9*(EXP(B199)-1)</f>
        <v>3.7406243389668421</v>
      </c>
      <c r="E199" t="str">
        <f ca="1">IF(B199&lt;='Monte Carlo VaR'!$B$25,"YES ◀ TAIL","")</f>
        <v/>
      </c>
    </row>
    <row r="200" spans="1:5" x14ac:dyDescent="0.2">
      <c r="A200">
        <v>199</v>
      </c>
      <c r="B200" s="17">
        <f ca="1">'Monte Carlo VaR'!$C$17+_xlfn.NORM.S.INV(RAND())*'Monte Carlo VaR'!$C$18</f>
        <v>0.24395760355765456</v>
      </c>
      <c r="C200" s="18">
        <f t="shared" ca="1" si="3"/>
        <v>27.629021917770569</v>
      </c>
      <c r="D200" s="19">
        <f ca="1">'Monte Carlo VaR'!$B$9*(EXP(B200)-1)</f>
        <v>37.445613405154454</v>
      </c>
      <c r="E200" t="str">
        <f ca="1">IF(B200&lt;='Monte Carlo VaR'!$B$25,"YES ◀ TAIL","")</f>
        <v/>
      </c>
    </row>
    <row r="201" spans="1:5" x14ac:dyDescent="0.2">
      <c r="A201">
        <v>200</v>
      </c>
      <c r="B201" s="17">
        <f ca="1">'Monte Carlo VaR'!$C$17+_xlfn.NORM.S.INV(RAND())*'Monte Carlo VaR'!$C$18</f>
        <v>7.2947958011341116E-2</v>
      </c>
      <c r="C201" s="18">
        <f t="shared" ca="1" si="3"/>
        <v>7.5674555215013539</v>
      </c>
      <c r="D201" s="19">
        <f ca="1">'Monte Carlo VaR'!$B$9*(EXP(B201)-1)</f>
        <v>10.256172468290785</v>
      </c>
      <c r="E201" t="str">
        <f ca="1">IF(B201&lt;='Monte Carlo VaR'!$B$25,"YES ◀ TAIL","")</f>
        <v/>
      </c>
    </row>
    <row r="202" spans="1:5" x14ac:dyDescent="0.2">
      <c r="A202">
        <v>201</v>
      </c>
      <c r="B202" s="17">
        <f ca="1">'Monte Carlo VaR'!$C$17+_xlfn.NORM.S.INV(RAND())*'Monte Carlo VaR'!$C$18</f>
        <v>3.9092808909164715E-2</v>
      </c>
      <c r="C202" s="18">
        <f t="shared" ca="1" si="3"/>
        <v>3.9866988092693845</v>
      </c>
      <c r="D202" s="19">
        <f ca="1">'Monte Carlo VaR'!$B$9*(EXP(B202)-1)</f>
        <v>5.4031728962027969</v>
      </c>
      <c r="E202" t="str">
        <f ca="1">IF(B202&lt;='Monte Carlo VaR'!$B$25,"YES ◀ TAIL","")</f>
        <v/>
      </c>
    </row>
    <row r="203" spans="1:5" x14ac:dyDescent="0.2">
      <c r="A203">
        <v>202</v>
      </c>
      <c r="B203" s="17">
        <f ca="1">'Monte Carlo VaR'!$C$17+_xlfn.NORM.S.INV(RAND())*'Monte Carlo VaR'!$C$18</f>
        <v>0.17932089334285889</v>
      </c>
      <c r="C203" s="18">
        <f t="shared" ca="1" si="3"/>
        <v>19.640460084784085</v>
      </c>
      <c r="D203" s="19">
        <f ca="1">'Monte Carlo VaR'!$B$9*(EXP(B203)-1)</f>
        <v>26.618715552907869</v>
      </c>
      <c r="E203" t="str">
        <f ca="1">IF(B203&lt;='Monte Carlo VaR'!$B$25,"YES ◀ TAIL","")</f>
        <v/>
      </c>
    </row>
    <row r="204" spans="1:5" x14ac:dyDescent="0.2">
      <c r="A204">
        <v>203</v>
      </c>
      <c r="B204" s="17">
        <f ca="1">'Monte Carlo VaR'!$C$17+_xlfn.NORM.S.INV(RAND())*'Monte Carlo VaR'!$C$18</f>
        <v>-7.2326641845698855E-2</v>
      </c>
      <c r="C204" s="18">
        <f t="shared" ca="1" si="3"/>
        <v>-6.9773004882038077</v>
      </c>
      <c r="D204" s="19">
        <f ca="1">'Monte Carlo VaR'!$B$9*(EXP(B204)-1)</f>
        <v>-9.4563353516626218</v>
      </c>
      <c r="E204" t="str">
        <f ca="1">IF(B204&lt;='Monte Carlo VaR'!$B$25,"YES ◀ TAIL","")</f>
        <v/>
      </c>
    </row>
    <row r="205" spans="1:5" x14ac:dyDescent="0.2">
      <c r="A205">
        <v>204</v>
      </c>
      <c r="B205" s="17">
        <f ca="1">'Monte Carlo VaR'!$C$17+_xlfn.NORM.S.INV(RAND())*'Monte Carlo VaR'!$C$18</f>
        <v>0.47303469458650743</v>
      </c>
      <c r="C205" s="18">
        <f t="shared" ca="1" si="3"/>
        <v>60.485706186254021</v>
      </c>
      <c r="D205" s="19">
        <f ca="1">'Monte Carlo VaR'!$B$9*(EXP(B205)-1)</f>
        <v>81.976277594230069</v>
      </c>
      <c r="E205" t="str">
        <f ca="1">IF(B205&lt;='Monte Carlo VaR'!$B$25,"YES ◀ TAIL","")</f>
        <v/>
      </c>
    </row>
    <row r="206" spans="1:5" x14ac:dyDescent="0.2">
      <c r="A206">
        <v>205</v>
      </c>
      <c r="B206" s="17">
        <f ca="1">'Monte Carlo VaR'!$C$17+_xlfn.NORM.S.INV(RAND())*'Monte Carlo VaR'!$C$18</f>
        <v>-0.10237787156214696</v>
      </c>
      <c r="C206" s="18">
        <f t="shared" ca="1" si="3"/>
        <v>-9.7311613056193842</v>
      </c>
      <c r="D206" s="19">
        <f ca="1">'Monte Carlo VaR'!$B$9*(EXP(B206)-1)</f>
        <v>-13.188642917505952</v>
      </c>
      <c r="E206" t="str">
        <f ca="1">IF(B206&lt;='Monte Carlo VaR'!$B$25,"YES ◀ TAIL","")</f>
        <v/>
      </c>
    </row>
    <row r="207" spans="1:5" x14ac:dyDescent="0.2">
      <c r="A207">
        <v>206</v>
      </c>
      <c r="B207" s="17">
        <f ca="1">'Monte Carlo VaR'!$C$17+_xlfn.NORM.S.INV(RAND())*'Monte Carlo VaR'!$C$18</f>
        <v>0.29394238765756464</v>
      </c>
      <c r="C207" s="18">
        <f t="shared" ca="1" si="3"/>
        <v>34.170660258000886</v>
      </c>
      <c r="D207" s="19">
        <f ca="1">'Monte Carlo VaR'!$B$9*(EXP(B207)-1)</f>
        <v>46.311495847668596</v>
      </c>
      <c r="E207" t="str">
        <f ca="1">IF(B207&lt;='Monte Carlo VaR'!$B$25,"YES ◀ TAIL","")</f>
        <v/>
      </c>
    </row>
    <row r="208" spans="1:5" x14ac:dyDescent="0.2">
      <c r="A208">
        <v>207</v>
      </c>
      <c r="B208" s="17">
        <f ca="1">'Monte Carlo VaR'!$C$17+_xlfn.NORM.S.INV(RAND())*'Monte Carlo VaR'!$C$18</f>
        <v>-0.1356756338365338</v>
      </c>
      <c r="C208" s="18">
        <f t="shared" ca="1" si="3"/>
        <v>-12.687420097293145</v>
      </c>
      <c r="D208" s="19">
        <f ca="1">'Monte Carlo VaR'!$B$9*(EXP(B208)-1)</f>
        <v>-17.195260457861398</v>
      </c>
      <c r="E208" t="str">
        <f ca="1">IF(B208&lt;='Monte Carlo VaR'!$B$25,"YES ◀ TAIL","")</f>
        <v/>
      </c>
    </row>
    <row r="209" spans="1:5" x14ac:dyDescent="0.2">
      <c r="A209">
        <v>208</v>
      </c>
      <c r="B209" s="17">
        <f ca="1">'Monte Carlo VaR'!$C$17+_xlfn.NORM.S.INV(RAND())*'Monte Carlo VaR'!$C$18</f>
        <v>1.099917914542866E-2</v>
      </c>
      <c r="C209" s="18">
        <f t="shared" ca="1" si="3"/>
        <v>1.1059892511244174</v>
      </c>
      <c r="D209" s="19">
        <f ca="1">'Monte Carlo VaR'!$B$9*(EXP(B209)-1)</f>
        <v>1.4989472320489228</v>
      </c>
      <c r="E209" t="str">
        <f ca="1">IF(B209&lt;='Monte Carlo VaR'!$B$25,"YES ◀ TAIL","")</f>
        <v/>
      </c>
    </row>
    <row r="210" spans="1:5" x14ac:dyDescent="0.2">
      <c r="A210">
        <v>209</v>
      </c>
      <c r="B210" s="17">
        <f ca="1">'Monte Carlo VaR'!$C$17+_xlfn.NORM.S.INV(RAND())*'Monte Carlo VaR'!$C$18</f>
        <v>0.13168708017237823</v>
      </c>
      <c r="C210" s="18">
        <f t="shared" ca="1" si="3"/>
        <v>14.075129971083445</v>
      </c>
      <c r="D210" s="19">
        <f ca="1">'Monte Carlo VaR'!$B$9*(EXP(B210)-1)</f>
        <v>19.076023649809393</v>
      </c>
      <c r="E210" t="str">
        <f ca="1">IF(B210&lt;='Monte Carlo VaR'!$B$25,"YES ◀ TAIL","")</f>
        <v/>
      </c>
    </row>
    <row r="211" spans="1:5" x14ac:dyDescent="0.2">
      <c r="A211">
        <v>210</v>
      </c>
      <c r="B211" s="17">
        <f ca="1">'Monte Carlo VaR'!$C$17+_xlfn.NORM.S.INV(RAND())*'Monte Carlo VaR'!$C$18</f>
        <v>0.1538335261899666</v>
      </c>
      <c r="C211" s="18">
        <f t="shared" ca="1" si="3"/>
        <v>16.629671275904112</v>
      </c>
      <c r="D211" s="19">
        <f ca="1">'Monte Carlo VaR'!$B$9*(EXP(B211)-1)</f>
        <v>22.538193480232842</v>
      </c>
      <c r="E211" t="str">
        <f ca="1">IF(B211&lt;='Monte Carlo VaR'!$B$25,"YES ◀ TAIL","")</f>
        <v/>
      </c>
    </row>
    <row r="212" spans="1:5" x14ac:dyDescent="0.2">
      <c r="A212">
        <v>211</v>
      </c>
      <c r="B212" s="17">
        <f ca="1">'Monte Carlo VaR'!$C$17+_xlfn.NORM.S.INV(RAND())*'Monte Carlo VaR'!$C$18</f>
        <v>-1.6914628925903133E-2</v>
      </c>
      <c r="C212" s="18">
        <f t="shared" ca="1" si="3"/>
        <v>-1.6772379749955713</v>
      </c>
      <c r="D212" s="19">
        <f ca="1">'Monte Carlo VaR'!$B$9*(EXP(B212)-1)</f>
        <v>-2.2731606275114977</v>
      </c>
      <c r="E212" t="str">
        <f ca="1">IF(B212&lt;='Monte Carlo VaR'!$B$25,"YES ◀ TAIL","")</f>
        <v/>
      </c>
    </row>
    <row r="213" spans="1:5" x14ac:dyDescent="0.2">
      <c r="A213">
        <v>212</v>
      </c>
      <c r="B213" s="17">
        <f ca="1">'Monte Carlo VaR'!$C$17+_xlfn.NORM.S.INV(RAND())*'Monte Carlo VaR'!$C$18</f>
        <v>-4.5066817273228796E-2</v>
      </c>
      <c r="C213" s="18">
        <f t="shared" ca="1" si="3"/>
        <v>-4.406639317784899</v>
      </c>
      <c r="D213" s="19">
        <f ca="1">'Monte Carlo VaR'!$B$9*(EXP(B213)-1)</f>
        <v>-5.9723182673938746</v>
      </c>
      <c r="E213" t="str">
        <f ca="1">IF(B213&lt;='Monte Carlo VaR'!$B$25,"YES ◀ TAIL","")</f>
        <v/>
      </c>
    </row>
    <row r="214" spans="1:5" x14ac:dyDescent="0.2">
      <c r="A214">
        <v>213</v>
      </c>
      <c r="B214" s="17">
        <f ca="1">'Monte Carlo VaR'!$C$17+_xlfn.NORM.S.INV(RAND())*'Monte Carlo VaR'!$C$18</f>
        <v>-0.20231699736252146</v>
      </c>
      <c r="C214" s="18">
        <f t="shared" ca="1" si="3"/>
        <v>-18.316404794534535</v>
      </c>
      <c r="D214" s="19">
        <f ca="1">'Monte Carlo VaR'!$B$9*(EXP(B214)-1)</f>
        <v>-24.824223418032656</v>
      </c>
      <c r="E214" t="str">
        <f ca="1">IF(B214&lt;='Monte Carlo VaR'!$B$25,"YES ◀ TAIL","")</f>
        <v/>
      </c>
    </row>
    <row r="215" spans="1:5" x14ac:dyDescent="0.2">
      <c r="A215">
        <v>214</v>
      </c>
      <c r="B215" s="17">
        <f ca="1">'Monte Carlo VaR'!$C$17+_xlfn.NORM.S.INV(RAND())*'Monte Carlo VaR'!$C$18</f>
        <v>0.1879409268576675</v>
      </c>
      <c r="C215" s="18">
        <f t="shared" ca="1" si="3"/>
        <v>20.676222600724479</v>
      </c>
      <c r="D215" s="19">
        <f ca="1">'Monte Carlo VaR'!$B$9*(EXP(B215)-1)</f>
        <v>28.02248449076189</v>
      </c>
      <c r="E215" t="str">
        <f ca="1">IF(B215&lt;='Monte Carlo VaR'!$B$25,"YES ◀ TAIL","")</f>
        <v/>
      </c>
    </row>
    <row r="216" spans="1:5" x14ac:dyDescent="0.2">
      <c r="A216">
        <v>215</v>
      </c>
      <c r="B216" s="17">
        <f ca="1">'Monte Carlo VaR'!$C$17+_xlfn.NORM.S.INV(RAND())*'Monte Carlo VaR'!$C$18</f>
        <v>0.21957976465470019</v>
      </c>
      <c r="C216" s="18">
        <f t="shared" ca="1" si="3"/>
        <v>24.555319511399219</v>
      </c>
      <c r="D216" s="19">
        <f ca="1">'Monte Carlo VaR'!$B$9*(EXP(B216)-1)</f>
        <v>33.279824533799363</v>
      </c>
      <c r="E216" t="str">
        <f ca="1">IF(B216&lt;='Monte Carlo VaR'!$B$25,"YES ◀ TAIL","")</f>
        <v/>
      </c>
    </row>
    <row r="217" spans="1:5" x14ac:dyDescent="0.2">
      <c r="A217">
        <v>216</v>
      </c>
      <c r="B217" s="17">
        <f ca="1">'Monte Carlo VaR'!$C$17+_xlfn.NORM.S.INV(RAND())*'Monte Carlo VaR'!$C$18</f>
        <v>-9.1172375221096488E-2</v>
      </c>
      <c r="C217" s="18">
        <f t="shared" ca="1" si="3"/>
        <v>-8.7139657166948155</v>
      </c>
      <c r="D217" s="19">
        <f ca="1">'Monte Carlo VaR'!$B$9*(EXP(B217)-1)</f>
        <v>-11.810037735836485</v>
      </c>
      <c r="E217" t="str">
        <f ca="1">IF(B217&lt;='Monte Carlo VaR'!$B$25,"YES ◀ TAIL","")</f>
        <v/>
      </c>
    </row>
    <row r="218" spans="1:5" x14ac:dyDescent="0.2">
      <c r="A218">
        <v>217</v>
      </c>
      <c r="B218" s="17">
        <f ca="1">'Monte Carlo VaR'!$C$17+_xlfn.NORM.S.INV(RAND())*'Monte Carlo VaR'!$C$18</f>
        <v>0.14184475016701661</v>
      </c>
      <c r="C218" s="18">
        <f t="shared" ca="1" si="3"/>
        <v>15.239772509409576</v>
      </c>
      <c r="D218" s="19">
        <f ca="1">'Monte Carlo VaR'!$B$9*(EXP(B218)-1)</f>
        <v>20.654463682002799</v>
      </c>
      <c r="E218" t="str">
        <f ca="1">IF(B218&lt;='Monte Carlo VaR'!$B$25,"YES ◀ TAIL","")</f>
        <v/>
      </c>
    </row>
    <row r="219" spans="1:5" x14ac:dyDescent="0.2">
      <c r="A219">
        <v>218</v>
      </c>
      <c r="B219" s="17">
        <f ca="1">'Monte Carlo VaR'!$C$17+_xlfn.NORM.S.INV(RAND())*'Monte Carlo VaR'!$C$18</f>
        <v>-7.8677864008556378E-2</v>
      </c>
      <c r="C219" s="18">
        <f t="shared" ca="1" si="3"/>
        <v>-7.5662361088020607</v>
      </c>
      <c r="D219" s="19">
        <f ca="1">'Monte Carlo VaR'!$B$9*(EXP(B219)-1)</f>
        <v>-10.254519798259432</v>
      </c>
      <c r="E219" t="str">
        <f ca="1">IF(B219&lt;='Monte Carlo VaR'!$B$25,"YES ◀ TAIL","")</f>
        <v/>
      </c>
    </row>
    <row r="220" spans="1:5" x14ac:dyDescent="0.2">
      <c r="A220">
        <v>219</v>
      </c>
      <c r="B220" s="17">
        <f ca="1">'Monte Carlo VaR'!$C$17+_xlfn.NORM.S.INV(RAND())*'Monte Carlo VaR'!$C$18</f>
        <v>-0.35523531385863483</v>
      </c>
      <c r="C220" s="18">
        <f t="shared" ca="1" si="3"/>
        <v>-29.899153320854133</v>
      </c>
      <c r="D220" s="19">
        <f ca="1">'Monte Carlo VaR'!$B$9*(EXP(B220)-1)</f>
        <v>-40.522322495753606</v>
      </c>
      <c r="E220" t="str">
        <f ca="1">IF(B220&lt;='Monte Carlo VaR'!$B$25,"YES ◀ TAIL","")</f>
        <v>YES ◀ TAIL</v>
      </c>
    </row>
    <row r="221" spans="1:5" x14ac:dyDescent="0.2">
      <c r="A221">
        <v>220</v>
      </c>
      <c r="B221" s="17">
        <f ca="1">'Monte Carlo VaR'!$C$17+_xlfn.NORM.S.INV(RAND())*'Monte Carlo VaR'!$C$18</f>
        <v>4.0786151588099999E-2</v>
      </c>
      <c r="C221" s="18">
        <f t="shared" ca="1" si="3"/>
        <v>4.1629330948119936</v>
      </c>
      <c r="D221" s="19">
        <f ca="1">'Monte Carlo VaR'!$B$9*(EXP(B221)-1)</f>
        <v>5.6420232233986951</v>
      </c>
      <c r="E221" t="str">
        <f ca="1">IF(B221&lt;='Monte Carlo VaR'!$B$25,"YES ◀ TAIL","")</f>
        <v/>
      </c>
    </row>
    <row r="222" spans="1:5" x14ac:dyDescent="0.2">
      <c r="A222">
        <v>221</v>
      </c>
      <c r="B222" s="17">
        <f ca="1">'Monte Carlo VaR'!$C$17+_xlfn.NORM.S.INV(RAND())*'Monte Carlo VaR'!$C$18</f>
        <v>-0.21872505933171443</v>
      </c>
      <c r="C222" s="18">
        <f t="shared" ca="1" si="3"/>
        <v>-19.645738567105653</v>
      </c>
      <c r="D222" s="19">
        <f ca="1">'Monte Carlo VaR'!$B$9*(EXP(B222)-1)</f>
        <v>-26.62586947999829</v>
      </c>
      <c r="E222" t="str">
        <f ca="1">IF(B222&lt;='Monte Carlo VaR'!$B$25,"YES ◀ TAIL","")</f>
        <v/>
      </c>
    </row>
    <row r="223" spans="1:5" x14ac:dyDescent="0.2">
      <c r="A223">
        <v>222</v>
      </c>
      <c r="B223" s="17">
        <f ca="1">'Monte Carlo VaR'!$C$17+_xlfn.NORM.S.INV(RAND())*'Monte Carlo VaR'!$C$18</f>
        <v>0.18099508573104384</v>
      </c>
      <c r="C223" s="18">
        <f t="shared" ca="1" si="3"/>
        <v>19.840928997315842</v>
      </c>
      <c r="D223" s="19">
        <f ca="1">'Monte Carlo VaR'!$B$9*(EXP(B223)-1)</f>
        <v>26.890411070062161</v>
      </c>
      <c r="E223" t="str">
        <f ca="1">IF(B223&lt;='Monte Carlo VaR'!$B$25,"YES ◀ TAIL","")</f>
        <v/>
      </c>
    </row>
    <row r="224" spans="1:5" x14ac:dyDescent="0.2">
      <c r="A224">
        <v>223</v>
      </c>
      <c r="B224" s="17">
        <f ca="1">'Monte Carlo VaR'!$C$17+_xlfn.NORM.S.INV(RAND())*'Monte Carlo VaR'!$C$18</f>
        <v>2.9357338054267362E-2</v>
      </c>
      <c r="C224" s="18">
        <f t="shared" ca="1" si="3"/>
        <v>2.9792512788427761</v>
      </c>
      <c r="D224" s="19">
        <f ca="1">'Monte Carlo VaR'!$B$9*(EXP(B224)-1)</f>
        <v>4.0377792582156147</v>
      </c>
      <c r="E224" t="str">
        <f ca="1">IF(B224&lt;='Monte Carlo VaR'!$B$25,"YES ◀ TAIL","")</f>
        <v/>
      </c>
    </row>
    <row r="225" spans="1:5" x14ac:dyDescent="0.2">
      <c r="A225">
        <v>224</v>
      </c>
      <c r="B225" s="17">
        <f ca="1">'Monte Carlo VaR'!$C$17+_xlfn.NORM.S.INV(RAND())*'Monte Carlo VaR'!$C$18</f>
        <v>-0.1445946846601327</v>
      </c>
      <c r="C225" s="18">
        <f t="shared" ca="1" si="3"/>
        <v>-13.462702902177504</v>
      </c>
      <c r="D225" s="19">
        <f ca="1">'Monte Carlo VaR'!$B$9*(EXP(B225)-1)</f>
        <v>-18.246001243321171</v>
      </c>
      <c r="E225" t="str">
        <f ca="1">IF(B225&lt;='Monte Carlo VaR'!$B$25,"YES ◀ TAIL","")</f>
        <v/>
      </c>
    </row>
    <row r="226" spans="1:5" x14ac:dyDescent="0.2">
      <c r="A226">
        <v>225</v>
      </c>
      <c r="B226" s="17">
        <f ca="1">'Monte Carlo VaR'!$C$17+_xlfn.NORM.S.INV(RAND())*'Monte Carlo VaR'!$C$18</f>
        <v>8.5484232389077E-2</v>
      </c>
      <c r="C226" s="18">
        <f t="shared" ca="1" si="3"/>
        <v>8.9244386426977194</v>
      </c>
      <c r="D226" s="19">
        <f ca="1">'Monte Carlo VaR'!$B$9*(EXP(B226)-1)</f>
        <v>12.095291692448217</v>
      </c>
      <c r="E226" t="str">
        <f ca="1">IF(B226&lt;='Monte Carlo VaR'!$B$25,"YES ◀ TAIL","")</f>
        <v/>
      </c>
    </row>
    <row r="227" spans="1:5" x14ac:dyDescent="0.2">
      <c r="A227">
        <v>226</v>
      </c>
      <c r="B227" s="17">
        <f ca="1">'Monte Carlo VaR'!$C$17+_xlfn.NORM.S.INV(RAND())*'Monte Carlo VaR'!$C$18</f>
        <v>-5.2523422793668659E-2</v>
      </c>
      <c r="C227" s="18">
        <f t="shared" ca="1" si="3"/>
        <v>-5.1167903502900796</v>
      </c>
      <c r="D227" s="19">
        <f ca="1">'Monte Carlo VaR'!$B$9*(EXP(B227)-1)</f>
        <v>-6.934785961748144</v>
      </c>
      <c r="E227" t="str">
        <f ca="1">IF(B227&lt;='Monte Carlo VaR'!$B$25,"YES ◀ TAIL","")</f>
        <v/>
      </c>
    </row>
    <row r="228" spans="1:5" x14ac:dyDescent="0.2">
      <c r="A228">
        <v>227</v>
      </c>
      <c r="B228" s="17">
        <f ca="1">'Monte Carlo VaR'!$C$17+_xlfn.NORM.S.INV(RAND())*'Monte Carlo VaR'!$C$18</f>
        <v>-3.2539536522893112E-2</v>
      </c>
      <c r="C228" s="18">
        <f t="shared" ca="1" si="3"/>
        <v>-3.2015821653877063</v>
      </c>
      <c r="D228" s="19">
        <f ca="1">'Monte Carlo VaR'!$B$9*(EXP(B228)-1)</f>
        <v>-4.3391043087499588</v>
      </c>
      <c r="E228" t="str">
        <f ca="1">IF(B228&lt;='Monte Carlo VaR'!$B$25,"YES ◀ TAIL","")</f>
        <v/>
      </c>
    </row>
    <row r="229" spans="1:5" x14ac:dyDescent="0.2">
      <c r="A229">
        <v>228</v>
      </c>
      <c r="B229" s="17">
        <f ca="1">'Monte Carlo VaR'!$C$17+_xlfn.NORM.S.INV(RAND())*'Monte Carlo VaR'!$C$18</f>
        <v>-8.9601961522730714E-2</v>
      </c>
      <c r="C229" s="18">
        <f t="shared" ca="1" si="3"/>
        <v>-8.5704962542676348</v>
      </c>
      <c r="D229" s="19">
        <f ca="1">'Monte Carlo VaR'!$B$9*(EXP(B229)-1)</f>
        <v>-11.615593573408924</v>
      </c>
      <c r="E229" t="str">
        <f ca="1">IF(B229&lt;='Monte Carlo VaR'!$B$25,"YES ◀ TAIL","")</f>
        <v/>
      </c>
    </row>
    <row r="230" spans="1:5" x14ac:dyDescent="0.2">
      <c r="A230">
        <v>229</v>
      </c>
      <c r="B230" s="17">
        <f ca="1">'Monte Carlo VaR'!$C$17+_xlfn.NORM.S.INV(RAND())*'Monte Carlo VaR'!$C$18</f>
        <v>3.8374639653842135E-2</v>
      </c>
      <c r="C230" s="18">
        <f t="shared" ca="1" si="3"/>
        <v>3.912045569261613</v>
      </c>
      <c r="D230" s="19">
        <f ca="1">'Monte Carlo VaR'!$B$9*(EXP(B230)-1)</f>
        <v>5.3019953600202641</v>
      </c>
      <c r="E230" t="str">
        <f ca="1">IF(B230&lt;='Monte Carlo VaR'!$B$25,"YES ◀ TAIL","")</f>
        <v/>
      </c>
    </row>
    <row r="231" spans="1:5" x14ac:dyDescent="0.2">
      <c r="A231">
        <v>230</v>
      </c>
      <c r="B231" s="17">
        <f ca="1">'Monte Carlo VaR'!$C$17+_xlfn.NORM.S.INV(RAND())*'Monte Carlo VaR'!$C$18</f>
        <v>-0.3532494499411955</v>
      </c>
      <c r="C231" s="18">
        <f t="shared" ca="1" si="3"/>
        <v>-29.759804260512034</v>
      </c>
      <c r="D231" s="19">
        <f ca="1">'Monte Carlo VaR'!$B$9*(EXP(B231)-1)</f>
        <v>-40.33346271427196</v>
      </c>
      <c r="E231" t="str">
        <f ca="1">IF(B231&lt;='Monte Carlo VaR'!$B$25,"YES ◀ TAIL","")</f>
        <v>YES ◀ TAIL</v>
      </c>
    </row>
    <row r="232" spans="1:5" x14ac:dyDescent="0.2">
      <c r="A232">
        <v>231</v>
      </c>
      <c r="B232" s="17">
        <f ca="1">'Monte Carlo VaR'!$C$17+_xlfn.NORM.S.INV(RAND())*'Monte Carlo VaR'!$C$18</f>
        <v>2.6893120678982418E-3</v>
      </c>
      <c r="C232" s="18">
        <f t="shared" ca="1" si="3"/>
        <v>0.2692931511474761</v>
      </c>
      <c r="D232" s="19">
        <f ca="1">'Monte Carlo VaR'!$B$9*(EXP(B232)-1)</f>
        <v>0.36497300775017433</v>
      </c>
      <c r="E232" t="str">
        <f ca="1">IF(B232&lt;='Monte Carlo VaR'!$B$25,"YES ◀ TAIL","")</f>
        <v/>
      </c>
    </row>
    <row r="233" spans="1:5" x14ac:dyDescent="0.2">
      <c r="A233">
        <v>232</v>
      </c>
      <c r="B233" s="17">
        <f ca="1">'Monte Carlo VaR'!$C$17+_xlfn.NORM.S.INV(RAND())*'Monte Carlo VaR'!$C$18</f>
        <v>3.7734919064861143E-2</v>
      </c>
      <c r="C233" s="18">
        <f t="shared" ca="1" si="3"/>
        <v>3.8455921523436132</v>
      </c>
      <c r="D233" s="19">
        <f ca="1">'Monte Carlo VaR'!$B$9*(EXP(B233)-1)</f>
        <v>5.2119310440712994</v>
      </c>
      <c r="E233" t="str">
        <f ca="1">IF(B233&lt;='Monte Carlo VaR'!$B$25,"YES ◀ TAIL","")</f>
        <v/>
      </c>
    </row>
    <row r="234" spans="1:5" x14ac:dyDescent="0.2">
      <c r="A234">
        <v>233</v>
      </c>
      <c r="B234" s="17">
        <f ca="1">'Monte Carlo VaR'!$C$17+_xlfn.NORM.S.INV(RAND())*'Monte Carlo VaR'!$C$18</f>
        <v>-3.9311004002428596E-3</v>
      </c>
      <c r="C234" s="18">
        <f t="shared" ca="1" si="3"/>
        <v>-0.39233837400314275</v>
      </c>
      <c r="D234" s="19">
        <f ca="1">'Monte Carlo VaR'!$B$9*(EXP(B234)-1)</f>
        <v>-0.53173619828645935</v>
      </c>
      <c r="E234" t="str">
        <f ca="1">IF(B234&lt;='Monte Carlo VaR'!$B$25,"YES ◀ TAIL","")</f>
        <v/>
      </c>
    </row>
    <row r="235" spans="1:5" x14ac:dyDescent="0.2">
      <c r="A235">
        <v>234</v>
      </c>
      <c r="B235" s="17">
        <f ca="1">'Monte Carlo VaR'!$C$17+_xlfn.NORM.S.INV(RAND())*'Monte Carlo VaR'!$C$18</f>
        <v>0.27843494165982746</v>
      </c>
      <c r="C235" s="18">
        <f t="shared" ca="1" si="3"/>
        <v>32.106065658659034</v>
      </c>
      <c r="D235" s="19">
        <f ca="1">'Monte Carlo VaR'!$B$9*(EXP(B235)-1)</f>
        <v>43.513350787180585</v>
      </c>
      <c r="E235" t="str">
        <f ca="1">IF(B235&lt;='Monte Carlo VaR'!$B$25,"YES ◀ TAIL","")</f>
        <v/>
      </c>
    </row>
    <row r="236" spans="1:5" x14ac:dyDescent="0.2">
      <c r="A236">
        <v>235</v>
      </c>
      <c r="B236" s="17">
        <f ca="1">'Monte Carlo VaR'!$C$17+_xlfn.NORM.S.INV(RAND())*'Monte Carlo VaR'!$C$18</f>
        <v>5.6344694989641078E-2</v>
      </c>
      <c r="C236" s="18">
        <f t="shared" ca="1" si="3"/>
        <v>5.796229519551277</v>
      </c>
      <c r="D236" s="19">
        <f ca="1">'Monte Carlo VaR'!$B$9*(EXP(B236)-1)</f>
        <v>7.8556298678478456</v>
      </c>
      <c r="E236" t="str">
        <f ca="1">IF(B236&lt;='Monte Carlo VaR'!$B$25,"YES ◀ TAIL","")</f>
        <v/>
      </c>
    </row>
    <row r="237" spans="1:5" x14ac:dyDescent="0.2">
      <c r="A237">
        <v>236</v>
      </c>
      <c r="B237" s="17">
        <f ca="1">'Monte Carlo VaR'!$C$17+_xlfn.NORM.S.INV(RAND())*'Monte Carlo VaR'!$C$18</f>
        <v>0.22817225555152887</v>
      </c>
      <c r="C237" s="18">
        <f t="shared" ca="1" si="3"/>
        <v>25.630171173918015</v>
      </c>
      <c r="D237" s="19">
        <f ca="1">'Monte Carlo VaR'!$B$9*(EXP(B237)-1)</f>
        <v>34.736570992011089</v>
      </c>
      <c r="E237" t="str">
        <f ca="1">IF(B237&lt;='Monte Carlo VaR'!$B$25,"YES ◀ TAIL","")</f>
        <v/>
      </c>
    </row>
    <row r="238" spans="1:5" x14ac:dyDescent="0.2">
      <c r="A238">
        <v>237</v>
      </c>
      <c r="B238" s="17">
        <f ca="1">'Monte Carlo VaR'!$C$17+_xlfn.NORM.S.INV(RAND())*'Monte Carlo VaR'!$C$18</f>
        <v>0.4318726622184097</v>
      </c>
      <c r="C238" s="18">
        <f t="shared" ca="1" si="3"/>
        <v>54.013898479232481</v>
      </c>
      <c r="D238" s="19">
        <f ca="1">'Monte Carlo VaR'!$B$9*(EXP(B238)-1)</f>
        <v>73.205036608903782</v>
      </c>
      <c r="E238" t="str">
        <f ca="1">IF(B238&lt;='Monte Carlo VaR'!$B$25,"YES ◀ TAIL","")</f>
        <v/>
      </c>
    </row>
    <row r="239" spans="1:5" x14ac:dyDescent="0.2">
      <c r="A239">
        <v>238</v>
      </c>
      <c r="B239" s="17">
        <f ca="1">'Monte Carlo VaR'!$C$17+_xlfn.NORM.S.INV(RAND())*'Monte Carlo VaR'!$C$18</f>
        <v>-0.14229404635738646</v>
      </c>
      <c r="C239" s="18">
        <f t="shared" ca="1" si="3"/>
        <v>-13.263382687914159</v>
      </c>
      <c r="D239" s="19">
        <f ca="1">'Monte Carlo VaR'!$B$9*(EXP(B239)-1)</f>
        <v>-17.975862556930061</v>
      </c>
      <c r="E239" t="str">
        <f ca="1">IF(B239&lt;='Monte Carlo VaR'!$B$25,"YES ◀ TAIL","")</f>
        <v/>
      </c>
    </row>
    <row r="240" spans="1:5" x14ac:dyDescent="0.2">
      <c r="A240">
        <v>239</v>
      </c>
      <c r="B240" s="17">
        <f ca="1">'Monte Carlo VaR'!$C$17+_xlfn.NORM.S.INV(RAND())*'Monte Carlo VaR'!$C$18</f>
        <v>-0.15616476274562591</v>
      </c>
      <c r="C240" s="18">
        <f t="shared" ca="1" si="3"/>
        <v>-14.458176229803932</v>
      </c>
      <c r="D240" s="19">
        <f ca="1">'Monte Carlo VaR'!$B$9*(EXP(B240)-1)</f>
        <v>-19.595166244253267</v>
      </c>
      <c r="E240" t="str">
        <f ca="1">IF(B240&lt;='Monte Carlo VaR'!$B$25,"YES ◀ TAIL","")</f>
        <v/>
      </c>
    </row>
    <row r="241" spans="1:5" x14ac:dyDescent="0.2">
      <c r="A241">
        <v>240</v>
      </c>
      <c r="B241" s="17">
        <f ca="1">'Monte Carlo VaR'!$C$17+_xlfn.NORM.S.INV(RAND())*'Monte Carlo VaR'!$C$18</f>
        <v>-0.1212872153835536</v>
      </c>
      <c r="C241" s="18">
        <f t="shared" ca="1" si="3"/>
        <v>-11.422048644851257</v>
      </c>
      <c r="D241" s="19">
        <f ca="1">'Monte Carlo VaR'!$B$9*(EXP(B241)-1)</f>
        <v>-15.480302528366909</v>
      </c>
      <c r="E241" t="str">
        <f ca="1">IF(B241&lt;='Monte Carlo VaR'!$B$25,"YES ◀ TAIL","")</f>
        <v/>
      </c>
    </row>
    <row r="242" spans="1:5" x14ac:dyDescent="0.2">
      <c r="A242">
        <v>241</v>
      </c>
      <c r="B242" s="17">
        <f ca="1">'Monte Carlo VaR'!$C$17+_xlfn.NORM.S.INV(RAND())*'Monte Carlo VaR'!$C$18</f>
        <v>9.3258443932313861E-2</v>
      </c>
      <c r="C242" s="18">
        <f t="shared" ca="1" si="3"/>
        <v>9.7745404249193193</v>
      </c>
      <c r="D242" s="19">
        <f ca="1">'Monte Carlo VaR'!$B$9*(EXP(B242)-1)</f>
        <v>13.247434637893155</v>
      </c>
      <c r="E242" t="str">
        <f ca="1">IF(B242&lt;='Monte Carlo VaR'!$B$25,"YES ◀ TAIL","")</f>
        <v/>
      </c>
    </row>
    <row r="243" spans="1:5" x14ac:dyDescent="0.2">
      <c r="A243">
        <v>242</v>
      </c>
      <c r="B243" s="17">
        <f ca="1">'Monte Carlo VaR'!$C$17+_xlfn.NORM.S.INV(RAND())*'Monte Carlo VaR'!$C$18</f>
        <v>0.51637839524932394</v>
      </c>
      <c r="C243" s="18">
        <f t="shared" ca="1" si="3"/>
        <v>67.594702782263425</v>
      </c>
      <c r="D243" s="19">
        <f ca="1">'Monte Carlo VaR'!$B$9*(EXP(B243)-1)</f>
        <v>91.611100680801627</v>
      </c>
      <c r="E243" t="str">
        <f ca="1">IF(B243&lt;='Monte Carlo VaR'!$B$25,"YES ◀ TAIL","")</f>
        <v/>
      </c>
    </row>
    <row r="244" spans="1:5" x14ac:dyDescent="0.2">
      <c r="A244">
        <v>243</v>
      </c>
      <c r="B244" s="17">
        <f ca="1">'Monte Carlo VaR'!$C$17+_xlfn.NORM.S.INV(RAND())*'Monte Carlo VaR'!$C$18</f>
        <v>0.26806487504395388</v>
      </c>
      <c r="C244" s="18">
        <f t="shared" ca="1" si="3"/>
        <v>30.743195696932958</v>
      </c>
      <c r="D244" s="19">
        <f ca="1">'Monte Carlo VaR'!$B$9*(EXP(B244)-1)</f>
        <v>41.666253128053235</v>
      </c>
      <c r="E244" t="str">
        <f ca="1">IF(B244&lt;='Monte Carlo VaR'!$B$25,"YES ◀ TAIL","")</f>
        <v/>
      </c>
    </row>
    <row r="245" spans="1:5" x14ac:dyDescent="0.2">
      <c r="A245">
        <v>244</v>
      </c>
      <c r="B245" s="17">
        <f ca="1">'Monte Carlo VaR'!$C$17+_xlfn.NORM.S.INV(RAND())*'Monte Carlo VaR'!$C$18</f>
        <v>-6.9167161454287349E-2</v>
      </c>
      <c r="C245" s="18">
        <f t="shared" ca="1" si="3"/>
        <v>-6.6829323127740476</v>
      </c>
      <c r="D245" s="19">
        <f ca="1">'Monte Carlo VaR'!$B$9*(EXP(B245)-1)</f>
        <v>-9.0573781635026673</v>
      </c>
      <c r="E245" t="str">
        <f ca="1">IF(B245&lt;='Monte Carlo VaR'!$B$25,"YES ◀ TAIL","")</f>
        <v/>
      </c>
    </row>
    <row r="246" spans="1:5" x14ac:dyDescent="0.2">
      <c r="A246">
        <v>245</v>
      </c>
      <c r="B246" s="17">
        <f ca="1">'Monte Carlo VaR'!$C$17+_xlfn.NORM.S.INV(RAND())*'Monte Carlo VaR'!$C$18</f>
        <v>-0.20008703960002455</v>
      </c>
      <c r="C246" s="18">
        <f t="shared" ca="1" si="3"/>
        <v>-18.134050581807593</v>
      </c>
      <c r="D246" s="19">
        <f ca="1">'Monte Carlo VaR'!$B$9*(EXP(B246)-1)</f>
        <v>-24.577078753523832</v>
      </c>
      <c r="E246" t="str">
        <f ca="1">IF(B246&lt;='Monte Carlo VaR'!$B$25,"YES ◀ TAIL","")</f>
        <v/>
      </c>
    </row>
    <row r="247" spans="1:5" x14ac:dyDescent="0.2">
      <c r="A247">
        <v>246</v>
      </c>
      <c r="B247" s="17">
        <f ca="1">'Monte Carlo VaR'!$C$17+_xlfn.NORM.S.INV(RAND())*'Monte Carlo VaR'!$C$18</f>
        <v>3.0561262876911299E-2</v>
      </c>
      <c r="C247" s="18">
        <f t="shared" ca="1" si="3"/>
        <v>3.1033052164980868</v>
      </c>
      <c r="D247" s="19">
        <f ca="1">'Monte Carlo VaR'!$B$9*(EXP(B247)-1)</f>
        <v>4.2059095599198573</v>
      </c>
      <c r="E247" t="str">
        <f ca="1">IF(B247&lt;='Monte Carlo VaR'!$B$25,"YES ◀ TAIL","")</f>
        <v/>
      </c>
    </row>
    <row r="248" spans="1:5" x14ac:dyDescent="0.2">
      <c r="A248">
        <v>247</v>
      </c>
      <c r="B248" s="17">
        <f ca="1">'Monte Carlo VaR'!$C$17+_xlfn.NORM.S.INV(RAND())*'Monte Carlo VaR'!$C$18</f>
        <v>-0.15639318109215866</v>
      </c>
      <c r="C248" s="18">
        <f t="shared" ca="1" si="3"/>
        <v>-14.477713320349006</v>
      </c>
      <c r="D248" s="19">
        <f ca="1">'Monte Carlo VaR'!$B$9*(EXP(B248)-1)</f>
        <v>-19.621644863069008</v>
      </c>
      <c r="E248" t="str">
        <f ca="1">IF(B248&lt;='Monte Carlo VaR'!$B$25,"YES ◀ TAIL","")</f>
        <v/>
      </c>
    </row>
    <row r="249" spans="1:5" x14ac:dyDescent="0.2">
      <c r="A249">
        <v>248</v>
      </c>
      <c r="B249" s="17">
        <f ca="1">'Monte Carlo VaR'!$C$17+_xlfn.NORM.S.INV(RAND())*'Monte Carlo VaR'!$C$18</f>
        <v>0.19977474122433125</v>
      </c>
      <c r="C249" s="18">
        <f t="shared" ca="1" si="3"/>
        <v>22.112765745585538</v>
      </c>
      <c r="D249" s="19">
        <f ca="1">'Monte Carlo VaR'!$B$9*(EXP(B249)-1)</f>
        <v>29.96943141499208</v>
      </c>
      <c r="E249" t="str">
        <f ca="1">IF(B249&lt;='Monte Carlo VaR'!$B$25,"YES ◀ TAIL","")</f>
        <v/>
      </c>
    </row>
    <row r="250" spans="1:5" x14ac:dyDescent="0.2">
      <c r="A250">
        <v>249</v>
      </c>
      <c r="B250" s="17">
        <f ca="1">'Monte Carlo VaR'!$C$17+_xlfn.NORM.S.INV(RAND())*'Monte Carlo VaR'!$C$18</f>
        <v>-8.839709737976896E-2</v>
      </c>
      <c r="C250" s="18">
        <f t="shared" ca="1" si="3"/>
        <v>-8.4602697329386736</v>
      </c>
      <c r="D250" s="19">
        <f ca="1">'Monte Carlo VaR'!$B$9*(EXP(B250)-1)</f>
        <v>-11.466203569051785</v>
      </c>
      <c r="E250" t="str">
        <f ca="1">IF(B250&lt;='Monte Carlo VaR'!$B$25,"YES ◀ TAIL","")</f>
        <v/>
      </c>
    </row>
    <row r="251" spans="1:5" x14ac:dyDescent="0.2">
      <c r="A251">
        <v>250</v>
      </c>
      <c r="B251" s="17">
        <f ca="1">'Monte Carlo VaR'!$C$17+_xlfn.NORM.S.INV(RAND())*'Monte Carlo VaR'!$C$18</f>
        <v>6.590942521749546E-2</v>
      </c>
      <c r="C251" s="18">
        <f t="shared" ca="1" si="3"/>
        <v>6.8129967145042603</v>
      </c>
      <c r="D251" s="19">
        <f ca="1">'Monte Carlo VaR'!$B$9*(EXP(B251)-1)</f>
        <v>9.2336544471676234</v>
      </c>
      <c r="E251" t="str">
        <f ca="1">IF(B251&lt;='Monte Carlo VaR'!$B$25,"YES ◀ TAIL","")</f>
        <v/>
      </c>
    </row>
    <row r="252" spans="1:5" x14ac:dyDescent="0.2">
      <c r="A252">
        <v>251</v>
      </c>
      <c r="B252" s="17">
        <f ca="1">'Monte Carlo VaR'!$C$17+_xlfn.NORM.S.INV(RAND())*'Monte Carlo VaR'!$C$18</f>
        <v>0.18972230975366483</v>
      </c>
      <c r="C252" s="18">
        <f t="shared" ca="1" si="3"/>
        <v>20.891384745803254</v>
      </c>
      <c r="D252" s="19">
        <f ca="1">'Monte Carlo VaR'!$B$9*(EXP(B252)-1)</f>
        <v>28.314093745987151</v>
      </c>
      <c r="E252" t="str">
        <f ca="1">IF(B252&lt;='Monte Carlo VaR'!$B$25,"YES ◀ TAIL","")</f>
        <v/>
      </c>
    </row>
    <row r="253" spans="1:5" x14ac:dyDescent="0.2">
      <c r="A253">
        <v>252</v>
      </c>
      <c r="B253" s="17">
        <f ca="1">'Monte Carlo VaR'!$C$17+_xlfn.NORM.S.INV(RAND())*'Monte Carlo VaR'!$C$18</f>
        <v>0.15242510313879837</v>
      </c>
      <c r="C253" s="18">
        <f t="shared" ca="1" si="3"/>
        <v>16.46552298068482</v>
      </c>
      <c r="D253" s="19">
        <f ca="1">'Monte Carlo VaR'!$B$9*(EXP(B253)-1)</f>
        <v>22.31572329572214</v>
      </c>
      <c r="E253" t="str">
        <f ca="1">IF(B253&lt;='Monte Carlo VaR'!$B$25,"YES ◀ TAIL","")</f>
        <v/>
      </c>
    </row>
    <row r="254" spans="1:5" x14ac:dyDescent="0.2">
      <c r="A254">
        <v>253</v>
      </c>
      <c r="B254" s="17">
        <f ca="1">'Monte Carlo VaR'!$C$17+_xlfn.NORM.S.INV(RAND())*'Monte Carlo VaR'!$C$18</f>
        <v>0.24771623534458503</v>
      </c>
      <c r="C254" s="18">
        <f t="shared" ca="1" si="3"/>
        <v>28.109635074615589</v>
      </c>
      <c r="D254" s="19">
        <f ca="1">'Monte Carlo VaR'!$B$9*(EXP(B254)-1)</f>
        <v>38.096988416626509</v>
      </c>
      <c r="E254" t="str">
        <f ca="1">IF(B254&lt;='Monte Carlo VaR'!$B$25,"YES ◀ TAIL","")</f>
        <v/>
      </c>
    </row>
    <row r="255" spans="1:5" x14ac:dyDescent="0.2">
      <c r="A255">
        <v>254</v>
      </c>
      <c r="B255" s="17">
        <f ca="1">'Monte Carlo VaR'!$C$17+_xlfn.NORM.S.INV(RAND())*'Monte Carlo VaR'!$C$18</f>
        <v>-8.9340440662036627E-2</v>
      </c>
      <c r="C255" s="18">
        <f t="shared" ca="1" si="3"/>
        <v>-8.5465824049062782</v>
      </c>
      <c r="D255" s="19">
        <f ca="1">'Monte Carlo VaR'!$B$9*(EXP(B255)-1)</f>
        <v>-11.583183133369479</v>
      </c>
      <c r="E255" t="str">
        <f ca="1">IF(B255&lt;='Monte Carlo VaR'!$B$25,"YES ◀ TAIL","")</f>
        <v/>
      </c>
    </row>
    <row r="256" spans="1:5" x14ac:dyDescent="0.2">
      <c r="A256">
        <v>255</v>
      </c>
      <c r="B256" s="17">
        <f ca="1">'Monte Carlo VaR'!$C$17+_xlfn.NORM.S.INV(RAND())*'Monte Carlo VaR'!$C$18</f>
        <v>2.3579442269517109E-2</v>
      </c>
      <c r="C256" s="18">
        <f t="shared" ca="1" si="3"/>
        <v>2.3859635248978828</v>
      </c>
      <c r="D256" s="19">
        <f ca="1">'Monte Carlo VaR'!$B$9*(EXP(B256)-1)</f>
        <v>3.2336963652941004</v>
      </c>
      <c r="E256" t="str">
        <f ca="1">IF(B256&lt;='Monte Carlo VaR'!$B$25,"YES ◀ TAIL","")</f>
        <v/>
      </c>
    </row>
    <row r="257" spans="1:5" x14ac:dyDescent="0.2">
      <c r="A257">
        <v>256</v>
      </c>
      <c r="B257" s="17">
        <f ca="1">'Monte Carlo VaR'!$C$17+_xlfn.NORM.S.INV(RAND())*'Monte Carlo VaR'!$C$18</f>
        <v>-0.30747991494731658</v>
      </c>
      <c r="C257" s="18">
        <f t="shared" ca="1" si="3"/>
        <v>-26.470236410875646</v>
      </c>
      <c r="D257" s="19">
        <f ca="1">'Monte Carlo VaR'!$B$9*(EXP(B257)-1)</f>
        <v>-35.875111407659766</v>
      </c>
      <c r="E257" t="str">
        <f ca="1">IF(B257&lt;='Monte Carlo VaR'!$B$25,"YES ◀ TAIL","")</f>
        <v>YES ◀ TAIL</v>
      </c>
    </row>
    <row r="258" spans="1:5" x14ac:dyDescent="0.2">
      <c r="A258">
        <v>257</v>
      </c>
      <c r="B258" s="17">
        <f ca="1">'Monte Carlo VaR'!$C$17+_xlfn.NORM.S.INV(RAND())*'Monte Carlo VaR'!$C$18</f>
        <v>-0.46953346730434165</v>
      </c>
      <c r="C258" s="18">
        <f t="shared" ca="1" si="3"/>
        <v>-37.470607969697298</v>
      </c>
      <c r="D258" s="19">
        <f ca="1">'Monte Carlo VaR'!$B$9*(EXP(B258)-1)</f>
        <v>-50.783914981330753</v>
      </c>
      <c r="E258" t="str">
        <f ca="1">IF(B258&lt;='Monte Carlo VaR'!$B$25,"YES ◀ TAIL","")</f>
        <v>YES ◀ TAIL</v>
      </c>
    </row>
    <row r="259" spans="1:5" x14ac:dyDescent="0.2">
      <c r="A259">
        <v>258</v>
      </c>
      <c r="B259" s="17">
        <f ca="1">'Monte Carlo VaR'!$C$17+_xlfn.NORM.S.INV(RAND())*'Monte Carlo VaR'!$C$18</f>
        <v>2.9295578003980235E-2</v>
      </c>
      <c r="C259" s="18">
        <f t="shared" ref="C259:C322" ca="1" si="4">(EXP(B259)-1)*100</f>
        <v>2.9728914714982846</v>
      </c>
      <c r="D259" s="19">
        <f ca="1">'Monte Carlo VaR'!$B$9*(EXP(B259)-1)</f>
        <v>4.0291598113216249</v>
      </c>
      <c r="E259" t="str">
        <f ca="1">IF(B259&lt;='Monte Carlo VaR'!$B$25,"YES ◀ TAIL","")</f>
        <v/>
      </c>
    </row>
    <row r="260" spans="1:5" x14ac:dyDescent="0.2">
      <c r="A260">
        <v>259</v>
      </c>
      <c r="B260" s="17">
        <f ca="1">'Monte Carlo VaR'!$C$17+_xlfn.NORM.S.INV(RAND())*'Monte Carlo VaR'!$C$18</f>
        <v>8.5783123246439219E-2</v>
      </c>
      <c r="C260" s="18">
        <f t="shared" ca="1" si="4"/>
        <v>8.9570000274590278</v>
      </c>
      <c r="D260" s="19">
        <f ca="1">'Monte Carlo VaR'!$B$9*(EXP(B260)-1)</f>
        <v>12.13942213721522</v>
      </c>
      <c r="E260" t="str">
        <f ca="1">IF(B260&lt;='Monte Carlo VaR'!$B$25,"YES ◀ TAIL","")</f>
        <v/>
      </c>
    </row>
    <row r="261" spans="1:5" x14ac:dyDescent="0.2">
      <c r="A261">
        <v>260</v>
      </c>
      <c r="B261" s="17">
        <f ca="1">'Monte Carlo VaR'!$C$17+_xlfn.NORM.S.INV(RAND())*'Monte Carlo VaR'!$C$18</f>
        <v>-0.18154798554391577</v>
      </c>
      <c r="C261" s="18">
        <f t="shared" ca="1" si="4"/>
        <v>-16.602177455546197</v>
      </c>
      <c r="D261" s="19">
        <f ca="1">'Monte Carlo VaR'!$B$9*(EXP(B261)-1)</f>
        <v>-22.50093110550176</v>
      </c>
      <c r="E261" t="str">
        <f ca="1">IF(B261&lt;='Monte Carlo VaR'!$B$25,"YES ◀ TAIL","")</f>
        <v/>
      </c>
    </row>
    <row r="262" spans="1:5" x14ac:dyDescent="0.2">
      <c r="A262">
        <v>261</v>
      </c>
      <c r="B262" s="17">
        <f ca="1">'Monte Carlo VaR'!$C$17+_xlfn.NORM.S.INV(RAND())*'Monte Carlo VaR'!$C$18</f>
        <v>-0.30395126543030665</v>
      </c>
      <c r="C262" s="18">
        <f t="shared" ca="1" si="4"/>
        <v>-26.210317334134324</v>
      </c>
      <c r="D262" s="19">
        <f ca="1">'Monte Carlo VaR'!$B$9*(EXP(B262)-1)</f>
        <v>-35.522843082952249</v>
      </c>
      <c r="E262" t="str">
        <f ca="1">IF(B262&lt;='Monte Carlo VaR'!$B$25,"YES ◀ TAIL","")</f>
        <v>YES ◀ TAIL</v>
      </c>
    </row>
    <row r="263" spans="1:5" x14ac:dyDescent="0.2">
      <c r="A263">
        <v>262</v>
      </c>
      <c r="B263" s="17">
        <f ca="1">'Monte Carlo VaR'!$C$17+_xlfn.NORM.S.INV(RAND())*'Monte Carlo VaR'!$C$18</f>
        <v>-0.40740840119413985</v>
      </c>
      <c r="C263" s="18">
        <f t="shared" ca="1" si="4"/>
        <v>-33.462760407631819</v>
      </c>
      <c r="D263" s="19">
        <f ca="1">'Monte Carlo VaR'!$B$9*(EXP(B263)-1)</f>
        <v>-45.352079180463406</v>
      </c>
      <c r="E263" t="str">
        <f ca="1">IF(B263&lt;='Monte Carlo VaR'!$B$25,"YES ◀ TAIL","")</f>
        <v>YES ◀ TAIL</v>
      </c>
    </row>
    <row r="264" spans="1:5" x14ac:dyDescent="0.2">
      <c r="A264">
        <v>263</v>
      </c>
      <c r="B264" s="17">
        <f ca="1">'Monte Carlo VaR'!$C$17+_xlfn.NORM.S.INV(RAND())*'Monte Carlo VaR'!$C$18</f>
        <v>0.42776118250460976</v>
      </c>
      <c r="C264" s="18">
        <f t="shared" ca="1" si="4"/>
        <v>53.381973423700593</v>
      </c>
      <c r="D264" s="19">
        <f ca="1">'Monte Carlo VaR'!$B$9*(EXP(B264)-1)</f>
        <v>72.348588581141414</v>
      </c>
      <c r="E264" t="str">
        <f ca="1">IF(B264&lt;='Monte Carlo VaR'!$B$25,"YES ◀ TAIL","")</f>
        <v/>
      </c>
    </row>
    <row r="265" spans="1:5" x14ac:dyDescent="0.2">
      <c r="A265">
        <v>264</v>
      </c>
      <c r="B265" s="17">
        <f ca="1">'Monte Carlo VaR'!$C$17+_xlfn.NORM.S.INV(RAND())*'Monte Carlo VaR'!$C$18</f>
        <v>0.15325426974155032</v>
      </c>
      <c r="C265" s="18">
        <f t="shared" ca="1" si="4"/>
        <v>16.562132349808589</v>
      </c>
      <c r="D265" s="19">
        <f ca="1">'Monte Carlo VaR'!$B$9*(EXP(B265)-1)</f>
        <v>22.446657973695583</v>
      </c>
      <c r="E265" t="str">
        <f ca="1">IF(B265&lt;='Monte Carlo VaR'!$B$25,"YES ◀ TAIL","")</f>
        <v/>
      </c>
    </row>
    <row r="266" spans="1:5" x14ac:dyDescent="0.2">
      <c r="A266">
        <v>265</v>
      </c>
      <c r="B266" s="17">
        <f ca="1">'Monte Carlo VaR'!$C$17+_xlfn.NORM.S.INV(RAND())*'Monte Carlo VaR'!$C$18</f>
        <v>-3.2278834399808456E-2</v>
      </c>
      <c r="C266" s="18">
        <f t="shared" ca="1" si="4"/>
        <v>-3.1763433225799775</v>
      </c>
      <c r="D266" s="19">
        <f ca="1">'Monte Carlo VaR'!$B$9*(EXP(B266)-1)</f>
        <v>-4.3048981050926436</v>
      </c>
      <c r="E266" t="str">
        <f ca="1">IF(B266&lt;='Monte Carlo VaR'!$B$25,"YES ◀ TAIL","")</f>
        <v/>
      </c>
    </row>
    <row r="267" spans="1:5" x14ac:dyDescent="0.2">
      <c r="A267">
        <v>266</v>
      </c>
      <c r="B267" s="17">
        <f ca="1">'Monte Carlo VaR'!$C$17+_xlfn.NORM.S.INV(RAND())*'Monte Carlo VaR'!$C$18</f>
        <v>5.6778199474048642E-2</v>
      </c>
      <c r="C267" s="18">
        <f t="shared" ca="1" si="4"/>
        <v>5.842102601856447</v>
      </c>
      <c r="D267" s="19">
        <f ca="1">'Monte Carlo VaR'!$B$9*(EXP(B267)-1)</f>
        <v>7.9178016562960432</v>
      </c>
      <c r="E267" t="str">
        <f ca="1">IF(B267&lt;='Monte Carlo VaR'!$B$25,"YES ◀ TAIL","")</f>
        <v/>
      </c>
    </row>
    <row r="268" spans="1:5" x14ac:dyDescent="0.2">
      <c r="A268">
        <v>267</v>
      </c>
      <c r="B268" s="17">
        <f ca="1">'Monte Carlo VaR'!$C$17+_xlfn.NORM.S.INV(RAND())*'Monte Carlo VaR'!$C$18</f>
        <v>0.34807907879056565</v>
      </c>
      <c r="C268" s="18">
        <f t="shared" ca="1" si="4"/>
        <v>41.634424810178231</v>
      </c>
      <c r="D268" s="19">
        <f ca="1">'Monte Carlo VaR'!$B$9*(EXP(B268)-1)</f>
        <v>56.427135945234554</v>
      </c>
      <c r="E268" t="str">
        <f ca="1">IF(B268&lt;='Monte Carlo VaR'!$B$25,"YES ◀ TAIL","")</f>
        <v/>
      </c>
    </row>
    <row r="269" spans="1:5" x14ac:dyDescent="0.2">
      <c r="A269">
        <v>268</v>
      </c>
      <c r="B269" s="17">
        <f ca="1">'Monte Carlo VaR'!$C$17+_xlfn.NORM.S.INV(RAND())*'Monte Carlo VaR'!$C$18</f>
        <v>2.4751875454258852E-2</v>
      </c>
      <c r="C269" s="18">
        <f t="shared" ca="1" si="4"/>
        <v>2.5060746235464615</v>
      </c>
      <c r="D269" s="19">
        <f ca="1">'Monte Carlo VaR'!$B$9*(EXP(B269)-1)</f>
        <v>3.3964829372925194</v>
      </c>
      <c r="E269" t="str">
        <f ca="1">IF(B269&lt;='Monte Carlo VaR'!$B$25,"YES ◀ TAIL","")</f>
        <v/>
      </c>
    </row>
    <row r="270" spans="1:5" x14ac:dyDescent="0.2">
      <c r="A270">
        <v>269</v>
      </c>
      <c r="B270" s="17">
        <f ca="1">'Monte Carlo VaR'!$C$17+_xlfn.NORM.S.INV(RAND())*'Monte Carlo VaR'!$C$18</f>
        <v>0.10799770550924478</v>
      </c>
      <c r="C270" s="18">
        <f t="shared" ca="1" si="4"/>
        <v>11.404518921714747</v>
      </c>
      <c r="D270" s="19">
        <f ca="1">'Monte Carlo VaR'!$B$9*(EXP(B270)-1)</f>
        <v>15.456544494599996</v>
      </c>
      <c r="E270" t="str">
        <f ca="1">IF(B270&lt;='Monte Carlo VaR'!$B$25,"YES ◀ TAIL","")</f>
        <v/>
      </c>
    </row>
    <row r="271" spans="1:5" x14ac:dyDescent="0.2">
      <c r="A271">
        <v>270</v>
      </c>
      <c r="B271" s="17">
        <f ca="1">'Monte Carlo VaR'!$C$17+_xlfn.NORM.S.INV(RAND())*'Monte Carlo VaR'!$C$18</f>
        <v>0.20313120168063181</v>
      </c>
      <c r="C271" s="18">
        <f t="shared" ca="1" si="4"/>
        <v>22.523321035881594</v>
      </c>
      <c r="D271" s="19">
        <f ca="1">'Monte Carlo VaR'!$B$9*(EXP(B271)-1)</f>
        <v>30.525856999930323</v>
      </c>
      <c r="E271" t="str">
        <f ca="1">IF(B271&lt;='Monte Carlo VaR'!$B$25,"YES ◀ TAIL","")</f>
        <v/>
      </c>
    </row>
    <row r="272" spans="1:5" x14ac:dyDescent="0.2">
      <c r="A272">
        <v>271</v>
      </c>
      <c r="B272" s="17">
        <f ca="1">'Monte Carlo VaR'!$C$17+_xlfn.NORM.S.INV(RAND())*'Monte Carlo VaR'!$C$18</f>
        <v>-0.17515612042932438</v>
      </c>
      <c r="C272" s="18">
        <f t="shared" ca="1" si="4"/>
        <v>-16.067402539151686</v>
      </c>
      <c r="D272" s="19">
        <f ca="1">'Monte Carlo VaR'!$B$9*(EXP(B272)-1)</f>
        <v>-21.776150661312283</v>
      </c>
      <c r="E272" t="str">
        <f ca="1">IF(B272&lt;='Monte Carlo VaR'!$B$25,"YES ◀ TAIL","")</f>
        <v/>
      </c>
    </row>
    <row r="273" spans="1:5" x14ac:dyDescent="0.2">
      <c r="A273">
        <v>272</v>
      </c>
      <c r="B273" s="17">
        <f ca="1">'Monte Carlo VaR'!$C$17+_xlfn.NORM.S.INV(RAND())*'Monte Carlo VaR'!$C$18</f>
        <v>1.5895800139190987E-2</v>
      </c>
      <c r="C273" s="18">
        <f t="shared" ca="1" si="4"/>
        <v>1.6022810454684899</v>
      </c>
      <c r="D273" s="19">
        <f ca="1">'Monte Carlo VaR'!$B$9*(EXP(B273)-1)</f>
        <v>2.1715715009234442</v>
      </c>
      <c r="E273" t="str">
        <f ca="1">IF(B273&lt;='Monte Carlo VaR'!$B$25,"YES ◀ TAIL","")</f>
        <v/>
      </c>
    </row>
    <row r="274" spans="1:5" x14ac:dyDescent="0.2">
      <c r="A274">
        <v>273</v>
      </c>
      <c r="B274" s="17">
        <f ca="1">'Monte Carlo VaR'!$C$17+_xlfn.NORM.S.INV(RAND())*'Monte Carlo VaR'!$C$18</f>
        <v>0.24194558445138048</v>
      </c>
      <c r="C274" s="18">
        <f t="shared" ca="1" si="4"/>
        <v>27.372488049221566</v>
      </c>
      <c r="D274" s="19">
        <f ca="1">'Monte Carlo VaR'!$B$9*(EXP(B274)-1)</f>
        <v>37.09793305310999</v>
      </c>
      <c r="E274" t="str">
        <f ca="1">IF(B274&lt;='Monte Carlo VaR'!$B$25,"YES ◀ TAIL","")</f>
        <v/>
      </c>
    </row>
    <row r="275" spans="1:5" x14ac:dyDescent="0.2">
      <c r="A275">
        <v>274</v>
      </c>
      <c r="B275" s="17">
        <f ca="1">'Monte Carlo VaR'!$C$17+_xlfn.NORM.S.INV(RAND())*'Monte Carlo VaR'!$C$18</f>
        <v>0.43278182813275395</v>
      </c>
      <c r="C275" s="18">
        <f t="shared" ca="1" si="4"/>
        <v>54.153986337968639</v>
      </c>
      <c r="D275" s="19">
        <f ca="1">'Monte Carlo VaR'!$B$9*(EXP(B275)-1)</f>
        <v>73.394897683848896</v>
      </c>
      <c r="E275" t="str">
        <f ca="1">IF(B275&lt;='Monte Carlo VaR'!$B$25,"YES ◀ TAIL","")</f>
        <v/>
      </c>
    </row>
    <row r="276" spans="1:5" x14ac:dyDescent="0.2">
      <c r="A276">
        <v>275</v>
      </c>
      <c r="B276" s="17">
        <f ca="1">'Monte Carlo VaR'!$C$17+_xlfn.NORM.S.INV(RAND())*'Monte Carlo VaR'!$C$18</f>
        <v>0.11511397869436668</v>
      </c>
      <c r="C276" s="18">
        <f t="shared" ca="1" si="4"/>
        <v>12.200131452908325</v>
      </c>
      <c r="D276" s="19">
        <f ca="1">'Monte Carlo VaR'!$B$9*(EXP(B276)-1)</f>
        <v>16.534838158126654</v>
      </c>
      <c r="E276" t="str">
        <f ca="1">IF(B276&lt;='Monte Carlo VaR'!$B$25,"YES ◀ TAIL","")</f>
        <v/>
      </c>
    </row>
    <row r="277" spans="1:5" x14ac:dyDescent="0.2">
      <c r="A277">
        <v>276</v>
      </c>
      <c r="B277" s="17">
        <f ca="1">'Monte Carlo VaR'!$C$17+_xlfn.NORM.S.INV(RAND())*'Monte Carlo VaR'!$C$18</f>
        <v>-0.10475737199892547</v>
      </c>
      <c r="C277" s="18">
        <f t="shared" ca="1" si="4"/>
        <v>-9.9457006972049395</v>
      </c>
      <c r="D277" s="19">
        <f ca="1">'Monte Carlo VaR'!$B$9*(EXP(B277)-1)</f>
        <v>-13.479408154921856</v>
      </c>
      <c r="E277" t="str">
        <f ca="1">IF(B277&lt;='Monte Carlo VaR'!$B$25,"YES ◀ TAIL","")</f>
        <v/>
      </c>
    </row>
    <row r="278" spans="1:5" x14ac:dyDescent="0.2">
      <c r="A278">
        <v>277</v>
      </c>
      <c r="B278" s="17">
        <f ca="1">'Monte Carlo VaR'!$C$17+_xlfn.NORM.S.INV(RAND())*'Monte Carlo VaR'!$C$18</f>
        <v>0.29790965374360567</v>
      </c>
      <c r="C278" s="18">
        <f t="shared" ca="1" si="4"/>
        <v>34.704008235316387</v>
      </c>
      <c r="D278" s="19">
        <f ca="1">'Monte Carlo VaR'!$B$9*(EXP(B278)-1)</f>
        <v>47.034342361324299</v>
      </c>
      <c r="E278" t="str">
        <f ca="1">IF(B278&lt;='Monte Carlo VaR'!$B$25,"YES ◀ TAIL","")</f>
        <v/>
      </c>
    </row>
    <row r="279" spans="1:5" x14ac:dyDescent="0.2">
      <c r="A279">
        <v>278</v>
      </c>
      <c r="B279" s="17">
        <f ca="1">'Monte Carlo VaR'!$C$17+_xlfn.NORM.S.INV(RAND())*'Monte Carlo VaR'!$C$18</f>
        <v>5.3023379423422619E-2</v>
      </c>
      <c r="C279" s="18">
        <f t="shared" ca="1" si="4"/>
        <v>5.4454297364675108</v>
      </c>
      <c r="D279" s="19">
        <f ca="1">'Monte Carlo VaR'!$B$9*(EXP(B279)-1)</f>
        <v>7.3801909218344175</v>
      </c>
      <c r="E279" t="str">
        <f ca="1">IF(B279&lt;='Monte Carlo VaR'!$B$25,"YES ◀ TAIL","")</f>
        <v/>
      </c>
    </row>
    <row r="280" spans="1:5" x14ac:dyDescent="0.2">
      <c r="A280">
        <v>279</v>
      </c>
      <c r="B280" s="17">
        <f ca="1">'Monte Carlo VaR'!$C$17+_xlfn.NORM.S.INV(RAND())*'Monte Carlo VaR'!$C$18</f>
        <v>0.24516676907768636</v>
      </c>
      <c r="C280" s="18">
        <f t="shared" ca="1" si="4"/>
        <v>27.783439870046411</v>
      </c>
      <c r="D280" s="19">
        <f ca="1">'Monte Carlo VaR'!$B$9*(EXP(B280)-1)</f>
        <v>37.654896055873898</v>
      </c>
      <c r="E280" t="str">
        <f ca="1">IF(B280&lt;='Monte Carlo VaR'!$B$25,"YES ◀ TAIL","")</f>
        <v/>
      </c>
    </row>
    <row r="281" spans="1:5" x14ac:dyDescent="0.2">
      <c r="A281">
        <v>280</v>
      </c>
      <c r="B281" s="17">
        <f ca="1">'Monte Carlo VaR'!$C$17+_xlfn.NORM.S.INV(RAND())*'Monte Carlo VaR'!$C$18</f>
        <v>0.13976036151900328</v>
      </c>
      <c r="C281" s="18">
        <f t="shared" ca="1" si="4"/>
        <v>14.999818201685834</v>
      </c>
      <c r="D281" s="19">
        <f ca="1">'Monte Carlo VaR'!$B$9*(EXP(B281)-1)</f>
        <v>20.329253608744811</v>
      </c>
      <c r="E281" t="str">
        <f ca="1">IF(B281&lt;='Monte Carlo VaR'!$B$25,"YES ◀ TAIL","")</f>
        <v/>
      </c>
    </row>
    <row r="282" spans="1:5" x14ac:dyDescent="0.2">
      <c r="A282">
        <v>281</v>
      </c>
      <c r="B282" s="17">
        <f ca="1">'Monte Carlo VaR'!$C$17+_xlfn.NORM.S.INV(RAND())*'Monte Carlo VaR'!$C$18</f>
        <v>7.2836374991812572E-2</v>
      </c>
      <c r="C282" s="18">
        <f t="shared" ca="1" si="4"/>
        <v>7.5554534896351777</v>
      </c>
      <c r="D282" s="19">
        <f ca="1">'Monte Carlo VaR'!$B$9*(EXP(B282)-1)</f>
        <v>10.239906114502556</v>
      </c>
      <c r="E282" t="str">
        <f ca="1">IF(B282&lt;='Monte Carlo VaR'!$B$25,"YES ◀ TAIL","")</f>
        <v/>
      </c>
    </row>
    <row r="283" spans="1:5" x14ac:dyDescent="0.2">
      <c r="A283">
        <v>282</v>
      </c>
      <c r="B283" s="17">
        <f ca="1">'Monte Carlo VaR'!$C$17+_xlfn.NORM.S.INV(RAND())*'Monte Carlo VaR'!$C$18</f>
        <v>0.33717168064007647</v>
      </c>
      <c r="C283" s="18">
        <f t="shared" ca="1" si="4"/>
        <v>40.097956416162049</v>
      </c>
      <c r="D283" s="19">
        <f ca="1">'Monte Carlo VaR'!$B$9*(EXP(B283)-1)</f>
        <v>54.344760330824428</v>
      </c>
      <c r="E283" t="str">
        <f ca="1">IF(B283&lt;='Monte Carlo VaR'!$B$25,"YES ◀ TAIL","")</f>
        <v/>
      </c>
    </row>
    <row r="284" spans="1:5" x14ac:dyDescent="0.2">
      <c r="A284">
        <v>283</v>
      </c>
      <c r="B284" s="17">
        <f ca="1">'Monte Carlo VaR'!$C$17+_xlfn.NORM.S.INV(RAND())*'Monte Carlo VaR'!$C$18</f>
        <v>0.4508237368388055</v>
      </c>
      <c r="C284" s="18">
        <f t="shared" ca="1" si="4"/>
        <v>56.960459424137476</v>
      </c>
      <c r="D284" s="19">
        <f ca="1">'Monte Carlo VaR'!$B$9*(EXP(B284)-1)</f>
        <v>77.198510657533518</v>
      </c>
      <c r="E284" t="str">
        <f ca="1">IF(B284&lt;='Monte Carlo VaR'!$B$25,"YES ◀ TAIL","")</f>
        <v/>
      </c>
    </row>
    <row r="285" spans="1:5" x14ac:dyDescent="0.2">
      <c r="A285">
        <v>284</v>
      </c>
      <c r="B285" s="17">
        <f ca="1">'Monte Carlo VaR'!$C$17+_xlfn.NORM.S.INV(RAND())*'Monte Carlo VaR'!$C$18</f>
        <v>1.6562443070745309E-2</v>
      </c>
      <c r="C285" s="18">
        <f t="shared" ca="1" si="4"/>
        <v>1.6700360696519478</v>
      </c>
      <c r="D285" s="19">
        <f ca="1">'Monte Carlo VaR'!$B$9*(EXP(B285)-1)</f>
        <v>2.2633998851992851</v>
      </c>
      <c r="E285" t="str">
        <f ca="1">IF(B285&lt;='Monte Carlo VaR'!$B$25,"YES ◀ TAIL","")</f>
        <v/>
      </c>
    </row>
    <row r="286" spans="1:5" x14ac:dyDescent="0.2">
      <c r="A286">
        <v>285</v>
      </c>
      <c r="B286" s="17">
        <f ca="1">'Monte Carlo VaR'!$C$17+_xlfn.NORM.S.INV(RAND())*'Monte Carlo VaR'!$C$18</f>
        <v>0.30057829293110783</v>
      </c>
      <c r="C286" s="18">
        <f t="shared" ca="1" si="4"/>
        <v>35.06396471376565</v>
      </c>
      <c r="D286" s="19">
        <f ca="1">'Monte Carlo VaR'!$B$9*(EXP(B286)-1)</f>
        <v>47.522191376566582</v>
      </c>
      <c r="E286" t="str">
        <f ca="1">IF(B286&lt;='Monte Carlo VaR'!$B$25,"YES ◀ TAIL","")</f>
        <v/>
      </c>
    </row>
    <row r="287" spans="1:5" x14ac:dyDescent="0.2">
      <c r="A287">
        <v>286</v>
      </c>
      <c r="B287" s="17">
        <f ca="1">'Monte Carlo VaR'!$C$17+_xlfn.NORM.S.INV(RAND())*'Monte Carlo VaR'!$C$18</f>
        <v>0.11881176664558266</v>
      </c>
      <c r="C287" s="18">
        <f t="shared" ca="1" si="4"/>
        <v>12.61579178537211</v>
      </c>
      <c r="D287" s="19">
        <f ca="1">'Monte Carlo VaR'!$B$9*(EXP(B287)-1)</f>
        <v>17.098182606714822</v>
      </c>
      <c r="E287" t="str">
        <f ca="1">IF(B287&lt;='Monte Carlo VaR'!$B$25,"YES ◀ TAIL","")</f>
        <v/>
      </c>
    </row>
    <row r="288" spans="1:5" x14ac:dyDescent="0.2">
      <c r="A288">
        <v>287</v>
      </c>
      <c r="B288" s="17">
        <f ca="1">'Monte Carlo VaR'!$C$17+_xlfn.NORM.S.INV(RAND())*'Monte Carlo VaR'!$C$18</f>
        <v>0.385909800685524</v>
      </c>
      <c r="C288" s="18">
        <f t="shared" ca="1" si="4"/>
        <v>47.095198597003041</v>
      </c>
      <c r="D288" s="19">
        <f ca="1">'Monte Carlo VaR'!$B$9*(EXP(B288)-1)</f>
        <v>63.828122658518218</v>
      </c>
      <c r="E288" t="str">
        <f ca="1">IF(B288&lt;='Monte Carlo VaR'!$B$25,"YES ◀ TAIL","")</f>
        <v/>
      </c>
    </row>
    <row r="289" spans="1:5" x14ac:dyDescent="0.2">
      <c r="A289">
        <v>288</v>
      </c>
      <c r="B289" s="17">
        <f ca="1">'Monte Carlo VaR'!$C$17+_xlfn.NORM.S.INV(RAND())*'Monte Carlo VaR'!$C$18</f>
        <v>7.1092294955123952E-2</v>
      </c>
      <c r="C289" s="18">
        <f t="shared" ca="1" si="4"/>
        <v>7.3680316572136473</v>
      </c>
      <c r="D289" s="19">
        <f ca="1">'Monte Carlo VaR'!$B$9*(EXP(B289)-1)</f>
        <v>9.9858933050216567</v>
      </c>
      <c r="E289" t="str">
        <f ca="1">IF(B289&lt;='Monte Carlo VaR'!$B$25,"YES ◀ TAIL","")</f>
        <v/>
      </c>
    </row>
    <row r="290" spans="1:5" x14ac:dyDescent="0.2">
      <c r="A290">
        <v>289</v>
      </c>
      <c r="B290" s="17">
        <f ca="1">'Monte Carlo VaR'!$C$17+_xlfn.NORM.S.INV(RAND())*'Monte Carlo VaR'!$C$18</f>
        <v>-6.5675259853216608E-2</v>
      </c>
      <c r="C290" s="18">
        <f t="shared" ca="1" si="4"/>
        <v>-6.3565087068374604</v>
      </c>
      <c r="D290" s="19">
        <f ca="1">'Monte Carlo VaR'!$B$9*(EXP(B290)-1)</f>
        <v>-8.6149762503768095</v>
      </c>
      <c r="E290" t="str">
        <f ca="1">IF(B290&lt;='Monte Carlo VaR'!$B$25,"YES ◀ TAIL","")</f>
        <v/>
      </c>
    </row>
    <row r="291" spans="1:5" x14ac:dyDescent="0.2">
      <c r="A291">
        <v>290</v>
      </c>
      <c r="B291" s="17">
        <f ca="1">'Monte Carlo VaR'!$C$17+_xlfn.NORM.S.INV(RAND())*'Monte Carlo VaR'!$C$18</f>
        <v>-0.13672893678692893</v>
      </c>
      <c r="C291" s="18">
        <f t="shared" ca="1" si="4"/>
        <v>-12.779338277967634</v>
      </c>
      <c r="D291" s="19">
        <f ca="1">'Monte Carlo VaR'!$B$9*(EXP(B291)-1)</f>
        <v>-17.319837168129535</v>
      </c>
      <c r="E291" t="str">
        <f ca="1">IF(B291&lt;='Monte Carlo VaR'!$B$25,"YES ◀ TAIL","")</f>
        <v/>
      </c>
    </row>
    <row r="292" spans="1:5" x14ac:dyDescent="0.2">
      <c r="A292">
        <v>291</v>
      </c>
      <c r="B292" s="17">
        <f ca="1">'Monte Carlo VaR'!$C$17+_xlfn.NORM.S.INV(RAND())*'Monte Carlo VaR'!$C$18</f>
        <v>0.54257746935068818</v>
      </c>
      <c r="C292" s="18">
        <f t="shared" ca="1" si="4"/>
        <v>72.043552219366845</v>
      </c>
      <c r="D292" s="19">
        <f ca="1">'Monte Carlo VaR'!$B$9*(EXP(B292)-1)</f>
        <v>97.640626322907892</v>
      </c>
      <c r="E292" t="str">
        <f ca="1">IF(B292&lt;='Monte Carlo VaR'!$B$25,"YES ◀ TAIL","")</f>
        <v/>
      </c>
    </row>
    <row r="293" spans="1:5" x14ac:dyDescent="0.2">
      <c r="A293">
        <v>292</v>
      </c>
      <c r="B293" s="17">
        <f ca="1">'Monte Carlo VaR'!$C$17+_xlfn.NORM.S.INV(RAND())*'Monte Carlo VaR'!$C$18</f>
        <v>-4.1072030982353347E-2</v>
      </c>
      <c r="C293" s="18">
        <f t="shared" ca="1" si="4"/>
        <v>-4.0240004997363688</v>
      </c>
      <c r="D293" s="19">
        <f ca="1">'Monte Carlo VaR'!$B$9*(EXP(B293)-1)</f>
        <v>-5.4537278772927005</v>
      </c>
      <c r="E293" t="str">
        <f ca="1">IF(B293&lt;='Monte Carlo VaR'!$B$25,"YES ◀ TAIL","")</f>
        <v/>
      </c>
    </row>
    <row r="294" spans="1:5" x14ac:dyDescent="0.2">
      <c r="A294">
        <v>293</v>
      </c>
      <c r="B294" s="17">
        <f ca="1">'Monte Carlo VaR'!$C$17+_xlfn.NORM.S.INV(RAND())*'Monte Carlo VaR'!$C$18</f>
        <v>0.29881136697711941</v>
      </c>
      <c r="C294" s="18">
        <f t="shared" ca="1" si="4"/>
        <v>34.825527401635895</v>
      </c>
      <c r="D294" s="19">
        <f ca="1">'Monte Carlo VaR'!$B$9*(EXP(B294)-1)</f>
        <v>47.199037287437122</v>
      </c>
      <c r="E294" t="str">
        <f ca="1">IF(B294&lt;='Monte Carlo VaR'!$B$25,"YES ◀ TAIL","")</f>
        <v/>
      </c>
    </row>
    <row r="295" spans="1:5" x14ac:dyDescent="0.2">
      <c r="A295">
        <v>294</v>
      </c>
      <c r="B295" s="17">
        <f ca="1">'Monte Carlo VaR'!$C$17+_xlfn.NORM.S.INV(RAND())*'Monte Carlo VaR'!$C$18</f>
        <v>0.32567719109294718</v>
      </c>
      <c r="C295" s="18">
        <f t="shared" ca="1" si="4"/>
        <v>38.496821662799128</v>
      </c>
      <c r="D295" s="19">
        <f ca="1">'Monte Carlo VaR'!$B$9*(EXP(B295)-1)</f>
        <v>52.174742399591665</v>
      </c>
      <c r="E295" t="str">
        <f ca="1">IF(B295&lt;='Monte Carlo VaR'!$B$25,"YES ◀ TAIL","")</f>
        <v/>
      </c>
    </row>
    <row r="296" spans="1:5" x14ac:dyDescent="0.2">
      <c r="A296">
        <v>295</v>
      </c>
      <c r="B296" s="17">
        <f ca="1">'Monte Carlo VaR'!$C$17+_xlfn.NORM.S.INV(RAND())*'Monte Carlo VaR'!$C$18</f>
        <v>-9.6819479742394771E-3</v>
      </c>
      <c r="C296" s="18">
        <f t="shared" ca="1" si="4"/>
        <v>-0.96352288150143295</v>
      </c>
      <c r="D296" s="19">
        <f ca="1">'Monte Carlo VaR'!$B$9*(EXP(B296)-1)</f>
        <v>-1.3058625612988921</v>
      </c>
      <c r="E296" t="str">
        <f ca="1">IF(B296&lt;='Monte Carlo VaR'!$B$25,"YES ◀ TAIL","")</f>
        <v/>
      </c>
    </row>
    <row r="297" spans="1:5" x14ac:dyDescent="0.2">
      <c r="A297">
        <v>296</v>
      </c>
      <c r="B297" s="17">
        <f ca="1">'Monte Carlo VaR'!$C$17+_xlfn.NORM.S.INV(RAND())*'Monte Carlo VaR'!$C$18</f>
        <v>-0.28650998854690957</v>
      </c>
      <c r="C297" s="18">
        <f t="shared" ca="1" si="4"/>
        <v>-24.912042170225924</v>
      </c>
      <c r="D297" s="19">
        <f ca="1">'Monte Carlo VaR'!$B$9*(EXP(B297)-1)</f>
        <v>-33.763290753307196</v>
      </c>
      <c r="E297" t="str">
        <f ca="1">IF(B297&lt;='Monte Carlo VaR'!$B$25,"YES ◀ TAIL","")</f>
        <v>YES ◀ TAIL</v>
      </c>
    </row>
    <row r="298" spans="1:5" x14ac:dyDescent="0.2">
      <c r="A298">
        <v>297</v>
      </c>
      <c r="B298" s="17">
        <f ca="1">'Monte Carlo VaR'!$C$17+_xlfn.NORM.S.INV(RAND())*'Monte Carlo VaR'!$C$18</f>
        <v>0.12675201413561404</v>
      </c>
      <c r="C298" s="18">
        <f t="shared" ca="1" si="4"/>
        <v>13.513548532037145</v>
      </c>
      <c r="D298" s="19">
        <f ca="1">'Monte Carlo VaR'!$B$9*(EXP(B298)-1)</f>
        <v>18.314912325469944</v>
      </c>
      <c r="E298" t="str">
        <f ca="1">IF(B298&lt;='Monte Carlo VaR'!$B$25,"YES ◀ TAIL","")</f>
        <v/>
      </c>
    </row>
    <row r="299" spans="1:5" x14ac:dyDescent="0.2">
      <c r="A299">
        <v>298</v>
      </c>
      <c r="B299" s="17">
        <f ca="1">'Monte Carlo VaR'!$C$17+_xlfn.NORM.S.INV(RAND())*'Monte Carlo VaR'!$C$18</f>
        <v>-2.0229873824168201E-2</v>
      </c>
      <c r="C299" s="18">
        <f t="shared" ca="1" si="4"/>
        <v>-2.002662281488965</v>
      </c>
      <c r="D299" s="19">
        <f ca="1">'Monte Carlo VaR'!$B$9*(EXP(B299)-1)</f>
        <v>-2.7142081901019943</v>
      </c>
      <c r="E299" t="str">
        <f ca="1">IF(B299&lt;='Monte Carlo VaR'!$B$25,"YES ◀ TAIL","")</f>
        <v/>
      </c>
    </row>
    <row r="300" spans="1:5" x14ac:dyDescent="0.2">
      <c r="A300">
        <v>299</v>
      </c>
      <c r="B300" s="17">
        <f ca="1">'Monte Carlo VaR'!$C$17+_xlfn.NORM.S.INV(RAND())*'Monte Carlo VaR'!$C$18</f>
        <v>0.4636652189564287</v>
      </c>
      <c r="C300" s="18">
        <f t="shared" ca="1" si="4"/>
        <v>58.989061609431936</v>
      </c>
      <c r="D300" s="19">
        <f ca="1">'Monte Carlo VaR'!$B$9*(EXP(B300)-1)</f>
        <v>79.947875199263109</v>
      </c>
      <c r="E300" t="str">
        <f ca="1">IF(B300&lt;='Monte Carlo VaR'!$B$25,"YES ◀ TAIL","")</f>
        <v/>
      </c>
    </row>
    <row r="301" spans="1:5" x14ac:dyDescent="0.2">
      <c r="A301">
        <v>300</v>
      </c>
      <c r="B301" s="17">
        <f ca="1">'Monte Carlo VaR'!$C$17+_xlfn.NORM.S.INV(RAND())*'Monte Carlo VaR'!$C$18</f>
        <v>-9.8937119350230154E-2</v>
      </c>
      <c r="C301" s="18">
        <f t="shared" ca="1" si="4"/>
        <v>-9.4200336495766646</v>
      </c>
      <c r="D301" s="19">
        <f ca="1">'Monte Carlo VaR'!$B$9*(EXP(B301)-1)</f>
        <v>-12.766971605271253</v>
      </c>
      <c r="E301" t="str">
        <f ca="1">IF(B301&lt;='Monte Carlo VaR'!$B$25,"YES ◀ TAIL","")</f>
        <v/>
      </c>
    </row>
    <row r="302" spans="1:5" x14ac:dyDescent="0.2">
      <c r="A302">
        <v>301</v>
      </c>
      <c r="B302" s="17">
        <f ca="1">'Monte Carlo VaR'!$C$17+_xlfn.NORM.S.INV(RAND())*'Monte Carlo VaR'!$C$18</f>
        <v>0.10027993411944708</v>
      </c>
      <c r="C302" s="18">
        <f t="shared" ca="1" si="4"/>
        <v>10.548033642979426</v>
      </c>
      <c r="D302" s="19">
        <f ca="1">'Monte Carlo VaR'!$B$9*(EXP(B302)-1)</f>
        <v>14.295749996330017</v>
      </c>
      <c r="E302" t="str">
        <f ca="1">IF(B302&lt;='Monte Carlo VaR'!$B$25,"YES ◀ TAIL","")</f>
        <v/>
      </c>
    </row>
    <row r="303" spans="1:5" x14ac:dyDescent="0.2">
      <c r="A303">
        <v>302</v>
      </c>
      <c r="B303" s="17">
        <f ca="1">'Monte Carlo VaR'!$C$17+_xlfn.NORM.S.INV(RAND())*'Monte Carlo VaR'!$C$18</f>
        <v>0.20439903588522901</v>
      </c>
      <c r="C303" s="18">
        <f t="shared" ca="1" si="4"/>
        <v>22.67875880699226</v>
      </c>
      <c r="D303" s="19">
        <f ca="1">'Monte Carlo VaR'!$B$9*(EXP(B303)-1)</f>
        <v>30.73652181111661</v>
      </c>
      <c r="E303" t="str">
        <f ca="1">IF(B303&lt;='Monte Carlo VaR'!$B$25,"YES ◀ TAIL","")</f>
        <v/>
      </c>
    </row>
    <row r="304" spans="1:5" x14ac:dyDescent="0.2">
      <c r="A304">
        <v>303</v>
      </c>
      <c r="B304" s="17">
        <f ca="1">'Monte Carlo VaR'!$C$17+_xlfn.NORM.S.INV(RAND())*'Monte Carlo VaR'!$C$18</f>
        <v>6.456000670816342E-2</v>
      </c>
      <c r="C304" s="18">
        <f t="shared" ca="1" si="4"/>
        <v>6.6689584854836115</v>
      </c>
      <c r="D304" s="19">
        <f ca="1">'Monte Carlo VaR'!$B$9*(EXP(B304)-1)</f>
        <v>9.0384394353759383</v>
      </c>
      <c r="E304" t="str">
        <f ca="1">IF(B304&lt;='Monte Carlo VaR'!$B$25,"YES ◀ TAIL","")</f>
        <v/>
      </c>
    </row>
    <row r="305" spans="1:5" x14ac:dyDescent="0.2">
      <c r="A305">
        <v>304</v>
      </c>
      <c r="B305" s="17">
        <f ca="1">'Monte Carlo VaR'!$C$17+_xlfn.NORM.S.INV(RAND())*'Monte Carlo VaR'!$C$18</f>
        <v>0.12984262556183146</v>
      </c>
      <c r="C305" s="18">
        <f t="shared" ca="1" si="4"/>
        <v>13.864917494940432</v>
      </c>
      <c r="D305" s="19">
        <f ca="1">'Monte Carlo VaR'!$B$9*(EXP(B305)-1)</f>
        <v>18.791122680892766</v>
      </c>
      <c r="E305" t="str">
        <f ca="1">IF(B305&lt;='Monte Carlo VaR'!$B$25,"YES ◀ TAIL","")</f>
        <v/>
      </c>
    </row>
    <row r="306" spans="1:5" x14ac:dyDescent="0.2">
      <c r="A306">
        <v>305</v>
      </c>
      <c r="B306" s="17">
        <f ca="1">'Monte Carlo VaR'!$C$17+_xlfn.NORM.S.INV(RAND())*'Monte Carlo VaR'!$C$18</f>
        <v>6.7625546274011905E-2</v>
      </c>
      <c r="C306" s="18">
        <f t="shared" ca="1" si="4"/>
        <v>6.9964581232433654</v>
      </c>
      <c r="D306" s="19">
        <f ca="1">'Monte Carlo VaR'!$B$9*(EXP(B306)-1)</f>
        <v>9.4822996944317328</v>
      </c>
      <c r="E306" t="str">
        <f ca="1">IF(B306&lt;='Monte Carlo VaR'!$B$25,"YES ◀ TAIL","")</f>
        <v/>
      </c>
    </row>
    <row r="307" spans="1:5" x14ac:dyDescent="0.2">
      <c r="A307">
        <v>306</v>
      </c>
      <c r="B307" s="17">
        <f ca="1">'Monte Carlo VaR'!$C$17+_xlfn.NORM.S.INV(RAND())*'Monte Carlo VaR'!$C$18</f>
        <v>-0.162554076986137</v>
      </c>
      <c r="C307" s="18">
        <f t="shared" ca="1" si="4"/>
        <v>-15.002987484009189</v>
      </c>
      <c r="D307" s="19">
        <f ca="1">'Monte Carlo VaR'!$B$9*(EXP(B307)-1)</f>
        <v>-20.333548937077655</v>
      </c>
      <c r="E307" t="str">
        <f ca="1">IF(B307&lt;='Monte Carlo VaR'!$B$25,"YES ◀ TAIL","")</f>
        <v/>
      </c>
    </row>
    <row r="308" spans="1:5" x14ac:dyDescent="0.2">
      <c r="A308">
        <v>307</v>
      </c>
      <c r="B308" s="17">
        <f ca="1">'Monte Carlo VaR'!$C$17+_xlfn.NORM.S.INV(RAND())*'Monte Carlo VaR'!$C$18</f>
        <v>-8.1649880449670267E-2</v>
      </c>
      <c r="C308" s="18">
        <f t="shared" ca="1" si="4"/>
        <v>-7.8405429506688158</v>
      </c>
      <c r="D308" s="19">
        <f ca="1">'Monte Carlo VaR'!$B$9*(EXP(B308)-1)</f>
        <v>-10.626287861041448</v>
      </c>
      <c r="E308" t="str">
        <f ca="1">IF(B308&lt;='Monte Carlo VaR'!$B$25,"YES ◀ TAIL","")</f>
        <v/>
      </c>
    </row>
    <row r="309" spans="1:5" x14ac:dyDescent="0.2">
      <c r="A309">
        <v>308</v>
      </c>
      <c r="B309" s="17">
        <f ca="1">'Monte Carlo VaR'!$C$17+_xlfn.NORM.S.INV(RAND())*'Monte Carlo VaR'!$C$18</f>
        <v>-0.13078203082009321</v>
      </c>
      <c r="C309" s="18">
        <f t="shared" ca="1" si="4"/>
        <v>-12.259099833000331</v>
      </c>
      <c r="D309" s="19">
        <f ca="1">'Monte Carlo VaR'!$B$9*(EXP(B309)-1)</f>
        <v>-16.614758003665347</v>
      </c>
      <c r="E309" t="str">
        <f ca="1">IF(B309&lt;='Monte Carlo VaR'!$B$25,"YES ◀ TAIL","")</f>
        <v/>
      </c>
    </row>
    <row r="310" spans="1:5" x14ac:dyDescent="0.2">
      <c r="A310">
        <v>309</v>
      </c>
      <c r="B310" s="17">
        <f ca="1">'Monte Carlo VaR'!$C$17+_xlfn.NORM.S.INV(RAND())*'Monte Carlo VaR'!$C$18</f>
        <v>7.6210214525218728E-2</v>
      </c>
      <c r="C310" s="18">
        <f t="shared" ca="1" si="4"/>
        <v>7.9189411603966864</v>
      </c>
      <c r="D310" s="19">
        <f ca="1">'Monte Carlo VaR'!$B$9*(EXP(B310)-1)</f>
        <v>10.732540954685629</v>
      </c>
      <c r="E310" t="str">
        <f ca="1">IF(B310&lt;='Monte Carlo VaR'!$B$25,"YES ◀ TAIL","")</f>
        <v/>
      </c>
    </row>
    <row r="311" spans="1:5" x14ac:dyDescent="0.2">
      <c r="A311">
        <v>310</v>
      </c>
      <c r="B311" s="17">
        <f ca="1">'Monte Carlo VaR'!$C$17+_xlfn.NORM.S.INV(RAND())*'Monte Carlo VaR'!$C$18</f>
        <v>0.11087882455471407</v>
      </c>
      <c r="C311" s="18">
        <f t="shared" ca="1" si="4"/>
        <v>11.725951423235625</v>
      </c>
      <c r="D311" s="19">
        <f ca="1">'Monte Carlo VaR'!$B$9*(EXP(B311)-1)</f>
        <v>15.892181963911243</v>
      </c>
      <c r="E311" t="str">
        <f ca="1">IF(B311&lt;='Monte Carlo VaR'!$B$25,"YES ◀ TAIL","")</f>
        <v/>
      </c>
    </row>
    <row r="312" spans="1:5" x14ac:dyDescent="0.2">
      <c r="A312">
        <v>311</v>
      </c>
      <c r="B312" s="17">
        <f ca="1">'Monte Carlo VaR'!$C$17+_xlfn.NORM.S.INV(RAND())*'Monte Carlo VaR'!$C$18</f>
        <v>0.24222871342129754</v>
      </c>
      <c r="C312" s="18">
        <f t="shared" ca="1" si="4"/>
        <v>27.408555996258109</v>
      </c>
      <c r="D312" s="19">
        <f ca="1">'Monte Carlo VaR'!$B$9*(EXP(B312)-1)</f>
        <v>37.146815941728619</v>
      </c>
      <c r="E312" t="str">
        <f ca="1">IF(B312&lt;='Monte Carlo VaR'!$B$25,"YES ◀ TAIL","")</f>
        <v/>
      </c>
    </row>
    <row r="313" spans="1:5" x14ac:dyDescent="0.2">
      <c r="A313">
        <v>312</v>
      </c>
      <c r="B313" s="17">
        <f ca="1">'Monte Carlo VaR'!$C$17+_xlfn.NORM.S.INV(RAND())*'Monte Carlo VaR'!$C$18</f>
        <v>0.225251987107916</v>
      </c>
      <c r="C313" s="18">
        <f t="shared" ca="1" si="4"/>
        <v>25.263832513431737</v>
      </c>
      <c r="D313" s="19">
        <f ca="1">'Monte Carlo VaR'!$B$9*(EXP(B313)-1)</f>
        <v>34.240072205454034</v>
      </c>
      <c r="E313" t="str">
        <f ca="1">IF(B313&lt;='Monte Carlo VaR'!$B$25,"YES ◀ TAIL","")</f>
        <v/>
      </c>
    </row>
    <row r="314" spans="1:5" x14ac:dyDescent="0.2">
      <c r="A314">
        <v>313</v>
      </c>
      <c r="B314" s="17">
        <f ca="1">'Monte Carlo VaR'!$C$17+_xlfn.NORM.S.INV(RAND())*'Monte Carlo VaR'!$C$18</f>
        <v>2.6595361588791985E-2</v>
      </c>
      <c r="C314" s="18">
        <f t="shared" ca="1" si="4"/>
        <v>2.6952174383327643</v>
      </c>
      <c r="D314" s="19">
        <f ca="1">'Monte Carlo VaR'!$B$9*(EXP(B314)-1)</f>
        <v>3.6528281941723955</v>
      </c>
      <c r="E314" t="str">
        <f ca="1">IF(B314&lt;='Monte Carlo VaR'!$B$25,"YES ◀ TAIL","")</f>
        <v/>
      </c>
    </row>
    <row r="315" spans="1:5" x14ac:dyDescent="0.2">
      <c r="A315">
        <v>314</v>
      </c>
      <c r="B315" s="17">
        <f ca="1">'Monte Carlo VaR'!$C$17+_xlfn.NORM.S.INV(RAND())*'Monte Carlo VaR'!$C$18</f>
        <v>0.11787474232868626</v>
      </c>
      <c r="C315" s="18">
        <f t="shared" ca="1" si="4"/>
        <v>12.510317473717425</v>
      </c>
      <c r="D315" s="19">
        <f ca="1">'Monte Carlo VaR'!$B$9*(EXP(B315)-1)</f>
        <v>16.955233272129227</v>
      </c>
      <c r="E315" t="str">
        <f ca="1">IF(B315&lt;='Monte Carlo VaR'!$B$25,"YES ◀ TAIL","")</f>
        <v/>
      </c>
    </row>
    <row r="316" spans="1:5" x14ac:dyDescent="0.2">
      <c r="A316">
        <v>315</v>
      </c>
      <c r="B316" s="17">
        <f ca="1">'Monte Carlo VaR'!$C$17+_xlfn.NORM.S.INV(RAND())*'Monte Carlo VaR'!$C$18</f>
        <v>0.14819904487909402</v>
      </c>
      <c r="C316" s="18">
        <f t="shared" ca="1" si="4"/>
        <v>15.974371443805424</v>
      </c>
      <c r="D316" s="19">
        <f ca="1">'Monte Carlo VaR'!$B$9*(EXP(B316)-1)</f>
        <v>21.65006561778949</v>
      </c>
      <c r="E316" t="str">
        <f ca="1">IF(B316&lt;='Monte Carlo VaR'!$B$25,"YES ◀ TAIL","")</f>
        <v/>
      </c>
    </row>
    <row r="317" spans="1:5" x14ac:dyDescent="0.2">
      <c r="A317">
        <v>316</v>
      </c>
      <c r="B317" s="17">
        <f ca="1">'Monte Carlo VaR'!$C$17+_xlfn.NORM.S.INV(RAND())*'Monte Carlo VaR'!$C$18</f>
        <v>-0.11615606069985267</v>
      </c>
      <c r="C317" s="18">
        <f t="shared" ca="1" si="4"/>
        <v>-10.966373404590446</v>
      </c>
      <c r="D317" s="19">
        <f ca="1">'Monte Carlo VaR'!$B$9*(EXP(B317)-1)</f>
        <v>-14.862725875241432</v>
      </c>
      <c r="E317" t="str">
        <f ca="1">IF(B317&lt;='Monte Carlo VaR'!$B$25,"YES ◀ TAIL","")</f>
        <v/>
      </c>
    </row>
    <row r="318" spans="1:5" x14ac:dyDescent="0.2">
      <c r="A318">
        <v>317</v>
      </c>
      <c r="B318" s="17">
        <f ca="1">'Monte Carlo VaR'!$C$17+_xlfn.NORM.S.INV(RAND())*'Monte Carlo VaR'!$C$18</f>
        <v>0.1385917798708321</v>
      </c>
      <c r="C318" s="18">
        <f t="shared" ca="1" si="4"/>
        <v>14.865510014917515</v>
      </c>
      <c r="D318" s="19">
        <f ca="1">'Monte Carlo VaR'!$B$9*(EXP(B318)-1)</f>
        <v>20.147225723217709</v>
      </c>
      <c r="E318" t="str">
        <f ca="1">IF(B318&lt;='Monte Carlo VaR'!$B$25,"YES ◀ TAIL","")</f>
        <v/>
      </c>
    </row>
    <row r="319" spans="1:5" x14ac:dyDescent="0.2">
      <c r="A319">
        <v>318</v>
      </c>
      <c r="B319" s="17">
        <f ca="1">'Monte Carlo VaR'!$C$17+_xlfn.NORM.S.INV(RAND())*'Monte Carlo VaR'!$C$18</f>
        <v>-0.11520774786942302</v>
      </c>
      <c r="C319" s="18">
        <f t="shared" ca="1" si="4"/>
        <v>-10.88190162764584</v>
      </c>
      <c r="D319" s="19">
        <f ca="1">'Monte Carlo VaR'!$B$9*(EXP(B319)-1)</f>
        <v>-14.748241275948407</v>
      </c>
      <c r="E319" t="str">
        <f ca="1">IF(B319&lt;='Monte Carlo VaR'!$B$25,"YES ◀ TAIL","")</f>
        <v/>
      </c>
    </row>
    <row r="320" spans="1:5" x14ac:dyDescent="0.2">
      <c r="A320">
        <v>319</v>
      </c>
      <c r="B320" s="17">
        <f ca="1">'Monte Carlo VaR'!$C$17+_xlfn.NORM.S.INV(RAND())*'Monte Carlo VaR'!$C$18</f>
        <v>-0.17296254916929821</v>
      </c>
      <c r="C320" s="18">
        <f t="shared" ca="1" si="4"/>
        <v>-15.883088326308403</v>
      </c>
      <c r="D320" s="19">
        <f ca="1">'Monte Carlo VaR'!$B$9*(EXP(B320)-1)</f>
        <v>-21.526349608645781</v>
      </c>
      <c r="E320" t="str">
        <f ca="1">IF(B320&lt;='Monte Carlo VaR'!$B$25,"YES ◀ TAIL","")</f>
        <v/>
      </c>
    </row>
    <row r="321" spans="1:5" x14ac:dyDescent="0.2">
      <c r="A321">
        <v>320</v>
      </c>
      <c r="B321" s="17">
        <f ca="1">'Monte Carlo VaR'!$C$17+_xlfn.NORM.S.INV(RAND())*'Monte Carlo VaR'!$C$18</f>
        <v>-0.18188967661241778</v>
      </c>
      <c r="C321" s="18">
        <f t="shared" ca="1" si="4"/>
        <v>-16.630668878732525</v>
      </c>
      <c r="D321" s="19">
        <f ca="1">'Monte Carlo VaR'!$B$9*(EXP(B321)-1)</f>
        <v>-22.539545531346189</v>
      </c>
      <c r="E321" t="str">
        <f ca="1">IF(B321&lt;='Monte Carlo VaR'!$B$25,"YES ◀ TAIL","")</f>
        <v/>
      </c>
    </row>
    <row r="322" spans="1:5" x14ac:dyDescent="0.2">
      <c r="A322">
        <v>321</v>
      </c>
      <c r="B322" s="17">
        <f ca="1">'Monte Carlo VaR'!$C$17+_xlfn.NORM.S.INV(RAND())*'Monte Carlo VaR'!$C$18</f>
        <v>6.3392447921700235E-2</v>
      </c>
      <c r="C322" s="18">
        <f t="shared" ca="1" si="4"/>
        <v>6.5444888826898806</v>
      </c>
      <c r="D322" s="19">
        <f ca="1">'Monte Carlo VaR'!$B$9*(EXP(B322)-1)</f>
        <v>8.8697457827095949</v>
      </c>
      <c r="E322" t="str">
        <f ca="1">IF(B322&lt;='Monte Carlo VaR'!$B$25,"YES ◀ TAIL","")</f>
        <v/>
      </c>
    </row>
    <row r="323" spans="1:5" x14ac:dyDescent="0.2">
      <c r="A323">
        <v>322</v>
      </c>
      <c r="B323" s="17">
        <f ca="1">'Monte Carlo VaR'!$C$17+_xlfn.NORM.S.INV(RAND())*'Monte Carlo VaR'!$C$18</f>
        <v>7.6543551508936561E-2</v>
      </c>
      <c r="C323" s="18">
        <f t="shared" ref="C323:C386" ca="1" si="5">(EXP(B323)-1)*100</f>
        <v>7.9549205310234017</v>
      </c>
      <c r="D323" s="19">
        <f ca="1">'Monte Carlo VaR'!$B$9*(EXP(B323)-1)</f>
        <v>10.781303795696017</v>
      </c>
      <c r="E323" t="str">
        <f ca="1">IF(B323&lt;='Monte Carlo VaR'!$B$25,"YES ◀ TAIL","")</f>
        <v/>
      </c>
    </row>
    <row r="324" spans="1:5" x14ac:dyDescent="0.2">
      <c r="A324">
        <v>323</v>
      </c>
      <c r="B324" s="17">
        <f ca="1">'Monte Carlo VaR'!$C$17+_xlfn.NORM.S.INV(RAND())*'Monte Carlo VaR'!$C$18</f>
        <v>0.19485044039683014</v>
      </c>
      <c r="C324" s="18">
        <f t="shared" ca="1" si="5"/>
        <v>21.512923865226941</v>
      </c>
      <c r="D324" s="19">
        <f ca="1">'Monte Carlo VaR'!$B$9*(EXP(B324)-1)</f>
        <v>29.156465714542072</v>
      </c>
      <c r="E324" t="str">
        <f ca="1">IF(B324&lt;='Monte Carlo VaR'!$B$25,"YES ◀ TAIL","")</f>
        <v/>
      </c>
    </row>
    <row r="325" spans="1:5" x14ac:dyDescent="0.2">
      <c r="A325">
        <v>324</v>
      </c>
      <c r="B325" s="17">
        <f ca="1">'Monte Carlo VaR'!$C$17+_xlfn.NORM.S.INV(RAND())*'Monte Carlo VaR'!$C$18</f>
        <v>-6.2703142557808081E-2</v>
      </c>
      <c r="C325" s="18">
        <f t="shared" ca="1" si="5"/>
        <v>-6.0777752576923083</v>
      </c>
      <c r="D325" s="19">
        <f ca="1">'Monte Carlo VaR'!$B$9*(EXP(B325)-1)</f>
        <v>-8.2372088067503864</v>
      </c>
      <c r="E325" t="str">
        <f ca="1">IF(B325&lt;='Monte Carlo VaR'!$B$25,"YES ◀ TAIL","")</f>
        <v/>
      </c>
    </row>
    <row r="326" spans="1:5" x14ac:dyDescent="0.2">
      <c r="A326">
        <v>325</v>
      </c>
      <c r="B326" s="17">
        <f ca="1">'Monte Carlo VaR'!$C$17+_xlfn.NORM.S.INV(RAND())*'Monte Carlo VaR'!$C$18</f>
        <v>0.36949851808504447</v>
      </c>
      <c r="C326" s="18">
        <f t="shared" ca="1" si="5"/>
        <v>44.700878394711573</v>
      </c>
      <c r="D326" s="19">
        <f ca="1">'Monte Carlo VaR'!$B$9*(EXP(B326)-1)</f>
        <v>60.583100488352599</v>
      </c>
      <c r="E326" t="str">
        <f ca="1">IF(B326&lt;='Monte Carlo VaR'!$B$25,"YES ◀ TAIL","")</f>
        <v/>
      </c>
    </row>
    <row r="327" spans="1:5" x14ac:dyDescent="0.2">
      <c r="A327">
        <v>326</v>
      </c>
      <c r="B327" s="17">
        <f ca="1">'Monte Carlo VaR'!$C$17+_xlfn.NORM.S.INV(RAND())*'Monte Carlo VaR'!$C$18</f>
        <v>0.12864683023440016</v>
      </c>
      <c r="C327" s="18">
        <f t="shared" ca="1" si="5"/>
        <v>13.728839735431219</v>
      </c>
      <c r="D327" s="19">
        <f ca="1">'Monte Carlo VaR'!$B$9*(EXP(B327)-1)</f>
        <v>18.606696493429933</v>
      </c>
      <c r="E327" t="str">
        <f ca="1">IF(B327&lt;='Monte Carlo VaR'!$B$25,"YES ◀ TAIL","")</f>
        <v/>
      </c>
    </row>
    <row r="328" spans="1:5" x14ac:dyDescent="0.2">
      <c r="A328">
        <v>327</v>
      </c>
      <c r="B328" s="17">
        <f ca="1">'Monte Carlo VaR'!$C$17+_xlfn.NORM.S.INV(RAND())*'Monte Carlo VaR'!$C$18</f>
        <v>-0.13990434491631448</v>
      </c>
      <c r="C328" s="18">
        <f t="shared" ca="1" si="5"/>
        <v>-13.055860208903924</v>
      </c>
      <c r="D328" s="19">
        <f ca="1">'Monte Carlo VaR'!$B$9*(EXP(B328)-1)</f>
        <v>-17.69460734112749</v>
      </c>
      <c r="E328" t="str">
        <f ca="1">IF(B328&lt;='Monte Carlo VaR'!$B$25,"YES ◀ TAIL","")</f>
        <v/>
      </c>
    </row>
    <row r="329" spans="1:5" x14ac:dyDescent="0.2">
      <c r="A329">
        <v>328</v>
      </c>
      <c r="B329" s="17">
        <f ca="1">'Monte Carlo VaR'!$C$17+_xlfn.NORM.S.INV(RAND())*'Monte Carlo VaR'!$C$18</f>
        <v>0.15652855634293844</v>
      </c>
      <c r="C329" s="18">
        <f t="shared" ca="1" si="5"/>
        <v>16.944415689061888</v>
      </c>
      <c r="D329" s="19">
        <f ca="1">'Monte Carlo VaR'!$B$9*(EXP(B329)-1)</f>
        <v>22.964766583385575</v>
      </c>
      <c r="E329" t="str">
        <f ca="1">IF(B329&lt;='Monte Carlo VaR'!$B$25,"YES ◀ TAIL","")</f>
        <v/>
      </c>
    </row>
    <row r="330" spans="1:5" x14ac:dyDescent="0.2">
      <c r="A330">
        <v>329</v>
      </c>
      <c r="B330" s="17">
        <f ca="1">'Monte Carlo VaR'!$C$17+_xlfn.NORM.S.INV(RAND())*'Monte Carlo VaR'!$C$18</f>
        <v>0.27956826544160773</v>
      </c>
      <c r="C330" s="18">
        <f t="shared" ca="1" si="5"/>
        <v>32.255869476667897</v>
      </c>
      <c r="D330" s="19">
        <f ca="1">'Monte Carlo VaR'!$B$9*(EXP(B330)-1)</f>
        <v>43.716379901728004</v>
      </c>
      <c r="E330" t="str">
        <f ca="1">IF(B330&lt;='Monte Carlo VaR'!$B$25,"YES ◀ TAIL","")</f>
        <v/>
      </c>
    </row>
    <row r="331" spans="1:5" x14ac:dyDescent="0.2">
      <c r="A331">
        <v>330</v>
      </c>
      <c r="B331" s="17">
        <f ca="1">'Monte Carlo VaR'!$C$17+_xlfn.NORM.S.INV(RAND())*'Monte Carlo VaR'!$C$18</f>
        <v>0.34784802076945565</v>
      </c>
      <c r="C331" s="18">
        <f t="shared" ca="1" si="5"/>
        <v>41.60170282074516</v>
      </c>
      <c r="D331" s="19">
        <f ca="1">'Monte Carlo VaR'!$B$9*(EXP(B331)-1)</f>
        <v>56.382787832955913</v>
      </c>
      <c r="E331" t="str">
        <f ca="1">IF(B331&lt;='Monte Carlo VaR'!$B$25,"YES ◀ TAIL","")</f>
        <v/>
      </c>
    </row>
    <row r="332" spans="1:5" x14ac:dyDescent="0.2">
      <c r="A332">
        <v>331</v>
      </c>
      <c r="B332" s="17">
        <f ca="1">'Monte Carlo VaR'!$C$17+_xlfn.NORM.S.INV(RAND())*'Monte Carlo VaR'!$C$18</f>
        <v>8.1000857013622474E-2</v>
      </c>
      <c r="C332" s="18">
        <f t="shared" ca="1" si="5"/>
        <v>8.4371825887788798</v>
      </c>
      <c r="D332" s="19">
        <f ca="1">'Monte Carlo VaR'!$B$9*(EXP(B332)-1)</f>
        <v>11.434913562572016</v>
      </c>
      <c r="E332" t="str">
        <f ca="1">IF(B332&lt;='Monte Carlo VaR'!$B$25,"YES ◀ TAIL","")</f>
        <v/>
      </c>
    </row>
    <row r="333" spans="1:5" x14ac:dyDescent="0.2">
      <c r="A333">
        <v>332</v>
      </c>
      <c r="B333" s="17">
        <f ca="1">'Monte Carlo VaR'!$C$17+_xlfn.NORM.S.INV(RAND())*'Monte Carlo VaR'!$C$18</f>
        <v>-1.6421212607103691E-2</v>
      </c>
      <c r="C333" s="18">
        <f t="shared" ca="1" si="5"/>
        <v>-1.6287119489209356</v>
      </c>
      <c r="D333" s="19">
        <f ca="1">'Monte Carlo VaR'!$B$9*(EXP(B333)-1)</f>
        <v>-2.2073933043725442</v>
      </c>
      <c r="E333" t="str">
        <f ca="1">IF(B333&lt;='Monte Carlo VaR'!$B$25,"YES ◀ TAIL","")</f>
        <v/>
      </c>
    </row>
    <row r="334" spans="1:5" x14ac:dyDescent="0.2">
      <c r="A334">
        <v>333</v>
      </c>
      <c r="B334" s="17">
        <f ca="1">'Monte Carlo VaR'!$C$17+_xlfn.NORM.S.INV(RAND())*'Monte Carlo VaR'!$C$18</f>
        <v>-0.21814444965972701</v>
      </c>
      <c r="C334" s="18">
        <f t="shared" ca="1" si="5"/>
        <v>-19.599070559094901</v>
      </c>
      <c r="D334" s="19">
        <f ca="1">'Monte Carlo VaR'!$B$9*(EXP(B334)-1)</f>
        <v>-26.562620328741318</v>
      </c>
      <c r="E334" t="str">
        <f ca="1">IF(B334&lt;='Monte Carlo VaR'!$B$25,"YES ◀ TAIL","")</f>
        <v/>
      </c>
    </row>
    <row r="335" spans="1:5" x14ac:dyDescent="0.2">
      <c r="A335">
        <v>334</v>
      </c>
      <c r="B335" s="17">
        <f ca="1">'Monte Carlo VaR'!$C$17+_xlfn.NORM.S.INV(RAND())*'Monte Carlo VaR'!$C$18</f>
        <v>2.4620286795734588E-2</v>
      </c>
      <c r="C335" s="18">
        <f t="shared" ca="1" si="5"/>
        <v>2.4925868741330515</v>
      </c>
      <c r="D335" s="19">
        <f ca="1">'Monte Carlo VaR'!$B$9*(EXP(B335)-1)</f>
        <v>3.3782029905125248</v>
      </c>
      <c r="E335" t="str">
        <f ca="1">IF(B335&lt;='Monte Carlo VaR'!$B$25,"YES ◀ TAIL","")</f>
        <v/>
      </c>
    </row>
    <row r="336" spans="1:5" x14ac:dyDescent="0.2">
      <c r="A336">
        <v>335</v>
      </c>
      <c r="B336" s="17">
        <f ca="1">'Monte Carlo VaR'!$C$17+_xlfn.NORM.S.INV(RAND())*'Monte Carlo VaR'!$C$18</f>
        <v>0.12887092965737001</v>
      </c>
      <c r="C336" s="18">
        <f t="shared" ca="1" si="5"/>
        <v>13.75432915876682</v>
      </c>
      <c r="D336" s="19">
        <f ca="1">'Monte Carlo VaR'!$B$9*(EXP(B336)-1)</f>
        <v>18.64124230887667</v>
      </c>
      <c r="E336" t="str">
        <f ca="1">IF(B336&lt;='Monte Carlo VaR'!$B$25,"YES ◀ TAIL","")</f>
        <v/>
      </c>
    </row>
    <row r="337" spans="1:5" x14ac:dyDescent="0.2">
      <c r="A337">
        <v>336</v>
      </c>
      <c r="B337" s="17">
        <f ca="1">'Monte Carlo VaR'!$C$17+_xlfn.NORM.S.INV(RAND())*'Monte Carlo VaR'!$C$18</f>
        <v>1.4412864922339966E-3</v>
      </c>
      <c r="C337" s="18">
        <f t="shared" ca="1" si="5"/>
        <v>0.14423256447892996</v>
      </c>
      <c r="D337" s="19">
        <f ca="1">'Monte Carlo VaR'!$B$9*(EXP(B337)-1)</f>
        <v>0.19547839463829378</v>
      </c>
      <c r="E337" t="str">
        <f ca="1">IF(B337&lt;='Monte Carlo VaR'!$B$25,"YES ◀ TAIL","")</f>
        <v/>
      </c>
    </row>
    <row r="338" spans="1:5" x14ac:dyDescent="0.2">
      <c r="A338">
        <v>337</v>
      </c>
      <c r="B338" s="17">
        <f ca="1">'Monte Carlo VaR'!$C$17+_xlfn.NORM.S.INV(RAND())*'Monte Carlo VaR'!$C$18</f>
        <v>6.3224490346257878E-2</v>
      </c>
      <c r="C338" s="18">
        <f t="shared" ca="1" si="5"/>
        <v>6.5265954313727947</v>
      </c>
      <c r="D338" s="19">
        <f ca="1">'Monte Carlo VaR'!$B$9*(EXP(B338)-1)</f>
        <v>8.8454947881395487</v>
      </c>
      <c r="E338" t="str">
        <f ca="1">IF(B338&lt;='Monte Carlo VaR'!$B$25,"YES ◀ TAIL","")</f>
        <v/>
      </c>
    </row>
    <row r="339" spans="1:5" x14ac:dyDescent="0.2">
      <c r="A339">
        <v>338</v>
      </c>
      <c r="B339" s="17">
        <f ca="1">'Monte Carlo VaR'!$C$17+_xlfn.NORM.S.INV(RAND())*'Monte Carlo VaR'!$C$18</f>
        <v>8.3106115616007406E-2</v>
      </c>
      <c r="C339" s="18">
        <f t="shared" ca="1" si="5"/>
        <v>8.6657113719301293</v>
      </c>
      <c r="D339" s="19">
        <f ca="1">'Monte Carlo VaR'!$B$9*(EXP(B339)-1)</f>
        <v>11.744638622376904</v>
      </c>
      <c r="E339" t="str">
        <f ca="1">IF(B339&lt;='Monte Carlo VaR'!$B$25,"YES ◀ TAIL","")</f>
        <v/>
      </c>
    </row>
    <row r="340" spans="1:5" x14ac:dyDescent="0.2">
      <c r="A340">
        <v>339</v>
      </c>
      <c r="B340" s="17">
        <f ca="1">'Monte Carlo VaR'!$C$17+_xlfn.NORM.S.INV(RAND())*'Monte Carlo VaR'!$C$18</f>
        <v>0.24680810903517808</v>
      </c>
      <c r="C340" s="18">
        <f t="shared" ca="1" si="5"/>
        <v>27.993348154113541</v>
      </c>
      <c r="D340" s="19">
        <f ca="1">'Monte Carlo VaR'!$B$9*(EXP(B340)-1)</f>
        <v>37.939384753270083</v>
      </c>
      <c r="E340" t="str">
        <f ca="1">IF(B340&lt;='Monte Carlo VaR'!$B$25,"YES ◀ TAIL","")</f>
        <v/>
      </c>
    </row>
    <row r="341" spans="1:5" x14ac:dyDescent="0.2">
      <c r="A341">
        <v>340</v>
      </c>
      <c r="B341" s="17">
        <f ca="1">'Monte Carlo VaR'!$C$17+_xlfn.NORM.S.INV(RAND())*'Monte Carlo VaR'!$C$18</f>
        <v>0.15469368241989784</v>
      </c>
      <c r="C341" s="18">
        <f t="shared" ca="1" si="5"/>
        <v>16.730034171944098</v>
      </c>
      <c r="D341" s="19">
        <f ca="1">'Monte Carlo VaR'!$B$9*(EXP(B341)-1)</f>
        <v>22.674215313235834</v>
      </c>
      <c r="E341" t="str">
        <f ca="1">IF(B341&lt;='Monte Carlo VaR'!$B$25,"YES ◀ TAIL","")</f>
        <v/>
      </c>
    </row>
    <row r="342" spans="1:5" x14ac:dyDescent="0.2">
      <c r="A342">
        <v>341</v>
      </c>
      <c r="B342" s="17">
        <f ca="1">'Monte Carlo VaR'!$C$17+_xlfn.NORM.S.INV(RAND())*'Monte Carlo VaR'!$C$18</f>
        <v>-0.29957016891299948</v>
      </c>
      <c r="C342" s="18">
        <f t="shared" ca="1" si="5"/>
        <v>-25.886328417256298</v>
      </c>
      <c r="D342" s="19">
        <f ca="1">'Monte Carlo VaR'!$B$9*(EXP(B342)-1)</f>
        <v>-35.083740903907461</v>
      </c>
      <c r="E342" t="str">
        <f ca="1">IF(B342&lt;='Monte Carlo VaR'!$B$25,"YES ◀ TAIL","")</f>
        <v>YES ◀ TAIL</v>
      </c>
    </row>
    <row r="343" spans="1:5" x14ac:dyDescent="0.2">
      <c r="A343">
        <v>342</v>
      </c>
      <c r="B343" s="17">
        <f ca="1">'Monte Carlo VaR'!$C$17+_xlfn.NORM.S.INV(RAND())*'Monte Carlo VaR'!$C$18</f>
        <v>-0.10419178982513032</v>
      </c>
      <c r="C343" s="18">
        <f t="shared" ca="1" si="5"/>
        <v>-9.894753184701333</v>
      </c>
      <c r="D343" s="19">
        <f ca="1">'Monte Carlo VaR'!$B$9*(EXP(B343)-1)</f>
        <v>-13.410358991225715</v>
      </c>
      <c r="E343" t="str">
        <f ca="1">IF(B343&lt;='Monte Carlo VaR'!$B$25,"YES ◀ TAIL","")</f>
        <v/>
      </c>
    </row>
    <row r="344" spans="1:5" x14ac:dyDescent="0.2">
      <c r="A344">
        <v>343</v>
      </c>
      <c r="B344" s="17">
        <f ca="1">'Monte Carlo VaR'!$C$17+_xlfn.NORM.S.INV(RAND())*'Monte Carlo VaR'!$C$18</f>
        <v>-6.8655659194863147E-2</v>
      </c>
      <c r="C344" s="18">
        <f t="shared" ca="1" si="5"/>
        <v>-6.6351882122424932</v>
      </c>
      <c r="D344" s="19">
        <f ca="1">'Monte Carlo VaR'!$B$9*(EXP(B344)-1)</f>
        <v>-8.9926705840522505</v>
      </c>
      <c r="E344" t="str">
        <f ca="1">IF(B344&lt;='Monte Carlo VaR'!$B$25,"YES ◀ TAIL","")</f>
        <v/>
      </c>
    </row>
    <row r="345" spans="1:5" x14ac:dyDescent="0.2">
      <c r="A345">
        <v>344</v>
      </c>
      <c r="B345" s="17">
        <f ca="1">'Monte Carlo VaR'!$C$17+_xlfn.NORM.S.INV(RAND())*'Monte Carlo VaR'!$C$18</f>
        <v>-1.8903599976737392E-2</v>
      </c>
      <c r="C345" s="18">
        <f t="shared" ca="1" si="5"/>
        <v>-1.8726047484669994</v>
      </c>
      <c r="D345" s="19">
        <f ca="1">'Monte Carlo VaR'!$B$9*(EXP(B345)-1)</f>
        <v>-2.5379412155973244</v>
      </c>
      <c r="E345" t="str">
        <f ca="1">IF(B345&lt;='Monte Carlo VaR'!$B$25,"YES ◀ TAIL","")</f>
        <v/>
      </c>
    </row>
    <row r="346" spans="1:5" x14ac:dyDescent="0.2">
      <c r="A346">
        <v>345</v>
      </c>
      <c r="B346" s="17">
        <f ca="1">'Monte Carlo VaR'!$C$17+_xlfn.NORM.S.INV(RAND())*'Monte Carlo VaR'!$C$18</f>
        <v>0.31090147062224516</v>
      </c>
      <c r="C346" s="18">
        <f t="shared" ca="1" si="5"/>
        <v>36.465475597792675</v>
      </c>
      <c r="D346" s="19">
        <f ca="1">'Monte Carlo VaR'!$B$9*(EXP(B346)-1)</f>
        <v>49.42165907768841</v>
      </c>
      <c r="E346" t="str">
        <f ca="1">IF(B346&lt;='Monte Carlo VaR'!$B$25,"YES ◀ TAIL","")</f>
        <v/>
      </c>
    </row>
    <row r="347" spans="1:5" x14ac:dyDescent="0.2">
      <c r="A347">
        <v>346</v>
      </c>
      <c r="B347" s="17">
        <f ca="1">'Monte Carlo VaR'!$C$17+_xlfn.NORM.S.INV(RAND())*'Monte Carlo VaR'!$C$18</f>
        <v>0.11117382809208615</v>
      </c>
      <c r="C347" s="18">
        <f t="shared" ca="1" si="5"/>
        <v>11.758915836191886</v>
      </c>
      <c r="D347" s="19">
        <f ca="1">'Monte Carlo VaR'!$B$9*(EXP(B347)-1)</f>
        <v>15.936858632790862</v>
      </c>
      <c r="E347" t="str">
        <f ca="1">IF(B347&lt;='Monte Carlo VaR'!$B$25,"YES ◀ TAIL","")</f>
        <v/>
      </c>
    </row>
    <row r="348" spans="1:5" x14ac:dyDescent="0.2">
      <c r="A348">
        <v>347</v>
      </c>
      <c r="B348" s="17">
        <f ca="1">'Monte Carlo VaR'!$C$17+_xlfn.NORM.S.INV(RAND())*'Monte Carlo VaR'!$C$18</f>
        <v>5.4166194810658638E-2</v>
      </c>
      <c r="C348" s="18">
        <f t="shared" ca="1" si="5"/>
        <v>5.5660032796115644</v>
      </c>
      <c r="D348" s="19">
        <f ca="1">'Monte Carlo VaR'!$B$9*(EXP(B348)-1)</f>
        <v>7.5436042448575531</v>
      </c>
      <c r="E348" t="str">
        <f ca="1">IF(B348&lt;='Monte Carlo VaR'!$B$25,"YES ◀ TAIL","")</f>
        <v/>
      </c>
    </row>
    <row r="349" spans="1:5" x14ac:dyDescent="0.2">
      <c r="A349">
        <v>348</v>
      </c>
      <c r="B349" s="17">
        <f ca="1">'Monte Carlo VaR'!$C$17+_xlfn.NORM.S.INV(RAND())*'Monte Carlo VaR'!$C$18</f>
        <v>3.188333837607988E-2</v>
      </c>
      <c r="C349" s="18">
        <f t="shared" ca="1" si="5"/>
        <v>3.2397057162198095</v>
      </c>
      <c r="D349" s="19">
        <f ca="1">'Monte Carlo VaR'!$B$9*(EXP(B349)-1)</f>
        <v>4.390773157192708</v>
      </c>
      <c r="E349" t="str">
        <f ca="1">IF(B349&lt;='Monte Carlo VaR'!$B$25,"YES ◀ TAIL","")</f>
        <v/>
      </c>
    </row>
    <row r="350" spans="1:5" x14ac:dyDescent="0.2">
      <c r="A350">
        <v>349</v>
      </c>
      <c r="B350" s="17">
        <f ca="1">'Monte Carlo VaR'!$C$17+_xlfn.NORM.S.INV(RAND())*'Monte Carlo VaR'!$C$18</f>
        <v>0.32281301211025543</v>
      </c>
      <c r="C350" s="18">
        <f t="shared" ca="1" si="5"/>
        <v>38.100709515858796</v>
      </c>
      <c r="D350" s="19">
        <f ca="1">'Monte Carlo VaR'!$B$9*(EXP(B350)-1)</f>
        <v>51.637891606843432</v>
      </c>
      <c r="E350" t="str">
        <f ca="1">IF(B350&lt;='Monte Carlo VaR'!$B$25,"YES ◀ TAIL","")</f>
        <v/>
      </c>
    </row>
    <row r="351" spans="1:5" x14ac:dyDescent="0.2">
      <c r="A351">
        <v>350</v>
      </c>
      <c r="B351" s="17">
        <f ca="1">'Monte Carlo VaR'!$C$17+_xlfn.NORM.S.INV(RAND())*'Monte Carlo VaR'!$C$18</f>
        <v>0.11419850396318484</v>
      </c>
      <c r="C351" s="18">
        <f t="shared" ca="1" si="5"/>
        <v>12.097462070511099</v>
      </c>
      <c r="D351" s="19">
        <f ca="1">'Monte Carlo VaR'!$B$9*(EXP(B351)-1)</f>
        <v>16.395690344163693</v>
      </c>
      <c r="E351" t="str">
        <f ca="1">IF(B351&lt;='Monte Carlo VaR'!$B$25,"YES ◀ TAIL","")</f>
        <v/>
      </c>
    </row>
    <row r="352" spans="1:5" x14ac:dyDescent="0.2">
      <c r="A352">
        <v>351</v>
      </c>
      <c r="B352" s="17">
        <f ca="1">'Monte Carlo VaR'!$C$17+_xlfn.NORM.S.INV(RAND())*'Monte Carlo VaR'!$C$18</f>
        <v>0.49287752599714485</v>
      </c>
      <c r="C352" s="18">
        <f t="shared" ca="1" si="5"/>
        <v>63.702001671691463</v>
      </c>
      <c r="D352" s="19">
        <f ca="1">'Monte Carlo VaR'!$B$9*(EXP(B352)-1)</f>
        <v>86.335322865643448</v>
      </c>
      <c r="E352" t="str">
        <f ca="1">IF(B352&lt;='Monte Carlo VaR'!$B$25,"YES ◀ TAIL","")</f>
        <v/>
      </c>
    </row>
    <row r="353" spans="1:5" x14ac:dyDescent="0.2">
      <c r="A353">
        <v>352</v>
      </c>
      <c r="B353" s="17">
        <f ca="1">'Monte Carlo VaR'!$C$17+_xlfn.NORM.S.INV(RAND())*'Monte Carlo VaR'!$C$18</f>
        <v>-7.1849077216092447E-2</v>
      </c>
      <c r="C353" s="18">
        <f t="shared" ca="1" si="5"/>
        <v>-6.9328655277282714</v>
      </c>
      <c r="D353" s="19">
        <f ca="1">'Monte Carlo VaR'!$B$9*(EXP(B353)-1)</f>
        <v>-9.3961126497301262</v>
      </c>
      <c r="E353" t="str">
        <f ca="1">IF(B353&lt;='Monte Carlo VaR'!$B$25,"YES ◀ TAIL","")</f>
        <v/>
      </c>
    </row>
    <row r="354" spans="1:5" x14ac:dyDescent="0.2">
      <c r="A354">
        <v>353</v>
      </c>
      <c r="B354" s="17">
        <f ca="1">'Monte Carlo VaR'!$C$17+_xlfn.NORM.S.INV(RAND())*'Monte Carlo VaR'!$C$18</f>
        <v>0.2612381527870799</v>
      </c>
      <c r="C354" s="18">
        <f t="shared" ca="1" si="5"/>
        <v>29.853687878902701</v>
      </c>
      <c r="D354" s="19">
        <f ca="1">'Monte Carlo VaR'!$B$9*(EXP(B354)-1)</f>
        <v>40.460703182276831</v>
      </c>
      <c r="E354" t="str">
        <f ca="1">IF(B354&lt;='Monte Carlo VaR'!$B$25,"YES ◀ TAIL","")</f>
        <v/>
      </c>
    </row>
    <row r="355" spans="1:5" x14ac:dyDescent="0.2">
      <c r="A355">
        <v>354</v>
      </c>
      <c r="B355" s="17">
        <f ca="1">'Monte Carlo VaR'!$C$17+_xlfn.NORM.S.INV(RAND())*'Monte Carlo VaR'!$C$18</f>
        <v>6.6191093238278501E-2</v>
      </c>
      <c r="C355" s="18">
        <f t="shared" ca="1" si="5"/>
        <v>6.8430867573852305</v>
      </c>
      <c r="D355" s="19">
        <f ca="1">'Monte Carlo VaR'!$B$9*(EXP(B355)-1)</f>
        <v>9.2744354822842023</v>
      </c>
      <c r="E355" t="str">
        <f ca="1">IF(B355&lt;='Monte Carlo VaR'!$B$25,"YES ◀ TAIL","")</f>
        <v/>
      </c>
    </row>
    <row r="356" spans="1:5" x14ac:dyDescent="0.2">
      <c r="A356">
        <v>355</v>
      </c>
      <c r="B356" s="17">
        <f ca="1">'Monte Carlo VaR'!$C$17+_xlfn.NORM.S.INV(RAND())*'Monte Carlo VaR'!$C$18</f>
        <v>-0.11440642826743404</v>
      </c>
      <c r="C356" s="18">
        <f t="shared" ca="1" si="5"/>
        <v>-10.810460928934706</v>
      </c>
      <c r="D356" s="19">
        <f ca="1">'Monte Carlo VaR'!$B$9*(EXP(B356)-1)</f>
        <v>-14.651417696985208</v>
      </c>
      <c r="E356" t="str">
        <f ca="1">IF(B356&lt;='Monte Carlo VaR'!$B$25,"YES ◀ TAIL","")</f>
        <v/>
      </c>
    </row>
    <row r="357" spans="1:5" x14ac:dyDescent="0.2">
      <c r="A357">
        <v>356</v>
      </c>
      <c r="B357" s="17">
        <f ca="1">'Monte Carlo VaR'!$C$17+_xlfn.NORM.S.INV(RAND())*'Monte Carlo VaR'!$C$18</f>
        <v>0.31581704293561208</v>
      </c>
      <c r="C357" s="18">
        <f t="shared" ca="1" si="5"/>
        <v>37.137932913613469</v>
      </c>
      <c r="D357" s="19">
        <f ca="1">'Monte Carlo VaR'!$B$9*(EXP(B357)-1)</f>
        <v>50.333040477820333</v>
      </c>
      <c r="E357" t="str">
        <f ca="1">IF(B357&lt;='Monte Carlo VaR'!$B$25,"YES ◀ TAIL","")</f>
        <v/>
      </c>
    </row>
    <row r="358" spans="1:5" x14ac:dyDescent="0.2">
      <c r="A358">
        <v>357</v>
      </c>
      <c r="B358" s="17">
        <f ca="1">'Monte Carlo VaR'!$C$17+_xlfn.NORM.S.INV(RAND())*'Monte Carlo VaR'!$C$18</f>
        <v>0.31991843937494452</v>
      </c>
      <c r="C358" s="18">
        <f t="shared" ca="1" si="5"/>
        <v>37.701544951501241</v>
      </c>
      <c r="D358" s="19">
        <f ca="1">'Monte Carlo VaR'!$B$9*(EXP(B358)-1)</f>
        <v>51.096903872769637</v>
      </c>
      <c r="E358" t="str">
        <f ca="1">IF(B358&lt;='Monte Carlo VaR'!$B$25,"YES ◀ TAIL","")</f>
        <v/>
      </c>
    </row>
    <row r="359" spans="1:5" x14ac:dyDescent="0.2">
      <c r="A359">
        <v>358</v>
      </c>
      <c r="B359" s="17">
        <f ca="1">'Monte Carlo VaR'!$C$17+_xlfn.NORM.S.INV(RAND())*'Monte Carlo VaR'!$C$18</f>
        <v>-0.41463406643919937</v>
      </c>
      <c r="C359" s="18">
        <f t="shared" ca="1" si="5"/>
        <v>-33.941803440714978</v>
      </c>
      <c r="D359" s="19">
        <f ca="1">'Monte Carlo VaR'!$B$9*(EXP(B359)-1)</f>
        <v>-46.00132620320101</v>
      </c>
      <c r="E359" t="str">
        <f ca="1">IF(B359&lt;='Monte Carlo VaR'!$B$25,"YES ◀ TAIL","")</f>
        <v>YES ◀ TAIL</v>
      </c>
    </row>
    <row r="360" spans="1:5" x14ac:dyDescent="0.2">
      <c r="A360">
        <v>359</v>
      </c>
      <c r="B360" s="17">
        <f ca="1">'Monte Carlo VaR'!$C$17+_xlfn.NORM.S.INV(RAND())*'Monte Carlo VaR'!$C$18</f>
        <v>0.36306413686475475</v>
      </c>
      <c r="C360" s="18">
        <f t="shared" ca="1" si="5"/>
        <v>43.772806765482784</v>
      </c>
      <c r="D360" s="19">
        <f ca="1">'Monte Carlo VaR'!$B$9*(EXP(B360)-1)</f>
        <v>59.32528500925882</v>
      </c>
      <c r="E360" t="str">
        <f ca="1">IF(B360&lt;='Monte Carlo VaR'!$B$25,"YES ◀ TAIL","")</f>
        <v/>
      </c>
    </row>
    <row r="361" spans="1:5" x14ac:dyDescent="0.2">
      <c r="A361">
        <v>360</v>
      </c>
      <c r="B361" s="17">
        <f ca="1">'Monte Carlo VaR'!$C$17+_xlfn.NORM.S.INV(RAND())*'Monte Carlo VaR'!$C$18</f>
        <v>0.17933484137055489</v>
      </c>
      <c r="C361" s="18">
        <f t="shared" ca="1" si="5"/>
        <v>19.642128844872843</v>
      </c>
      <c r="D361" s="19">
        <f ca="1">'Monte Carlo VaR'!$B$9*(EXP(B361)-1)</f>
        <v>26.620977223456162</v>
      </c>
      <c r="E361" t="str">
        <f ca="1">IF(B361&lt;='Monte Carlo VaR'!$B$25,"YES ◀ TAIL","")</f>
        <v/>
      </c>
    </row>
    <row r="362" spans="1:5" x14ac:dyDescent="0.2">
      <c r="A362">
        <v>361</v>
      </c>
      <c r="B362" s="17">
        <f ca="1">'Monte Carlo VaR'!$C$17+_xlfn.NORM.S.INV(RAND())*'Monte Carlo VaR'!$C$18</f>
        <v>0.11872832177863801</v>
      </c>
      <c r="C362" s="18">
        <f t="shared" ca="1" si="5"/>
        <v>12.606394967674262</v>
      </c>
      <c r="D362" s="19">
        <f ca="1">'Monte Carlo VaR'!$B$9*(EXP(B362)-1)</f>
        <v>17.085447099688928</v>
      </c>
      <c r="E362" t="str">
        <f ca="1">IF(B362&lt;='Monte Carlo VaR'!$B$25,"YES ◀ TAIL","")</f>
        <v/>
      </c>
    </row>
    <row r="363" spans="1:5" x14ac:dyDescent="0.2">
      <c r="A363">
        <v>362</v>
      </c>
      <c r="B363" s="17">
        <f ca="1">'Monte Carlo VaR'!$C$17+_xlfn.NORM.S.INV(RAND())*'Monte Carlo VaR'!$C$18</f>
        <v>6.1383968162523062E-3</v>
      </c>
      <c r="C363" s="18">
        <f t="shared" ca="1" si="5"/>
        <v>0.61572753822647375</v>
      </c>
      <c r="D363" s="19">
        <f ca="1">'Monte Carlo VaR'!$B$9*(EXP(B363)-1)</f>
        <v>0.83449553255833986</v>
      </c>
      <c r="E363" t="str">
        <f ca="1">IF(B363&lt;='Monte Carlo VaR'!$B$25,"YES ◀ TAIL","")</f>
        <v/>
      </c>
    </row>
    <row r="364" spans="1:5" x14ac:dyDescent="0.2">
      <c r="A364">
        <v>363</v>
      </c>
      <c r="B364" s="17">
        <f ca="1">'Monte Carlo VaR'!$C$17+_xlfn.NORM.S.INV(RAND())*'Monte Carlo VaR'!$C$18</f>
        <v>0.21324211844268381</v>
      </c>
      <c r="C364" s="18">
        <f t="shared" ca="1" si="5"/>
        <v>23.76842811598614</v>
      </c>
      <c r="D364" s="19">
        <f ca="1">'Monte Carlo VaR'!$B$9*(EXP(B364)-1)</f>
        <v>32.213350625596014</v>
      </c>
      <c r="E364" t="str">
        <f ca="1">IF(B364&lt;='Monte Carlo VaR'!$B$25,"YES ◀ TAIL","")</f>
        <v/>
      </c>
    </row>
    <row r="365" spans="1:5" x14ac:dyDescent="0.2">
      <c r="A365">
        <v>364</v>
      </c>
      <c r="B365" s="17">
        <f ca="1">'Monte Carlo VaR'!$C$17+_xlfn.NORM.S.INV(RAND())*'Monte Carlo VaR'!$C$18</f>
        <v>-3.5876781619687964E-3</v>
      </c>
      <c r="C365" s="18">
        <f t="shared" ca="1" si="5"/>
        <v>-0.3581250134201186</v>
      </c>
      <c r="D365" s="19">
        <f ca="1">'Monte Carlo VaR'!$B$9*(EXP(B365)-1)</f>
        <v>-0.48536683068828673</v>
      </c>
      <c r="E365" t="str">
        <f ca="1">IF(B365&lt;='Monte Carlo VaR'!$B$25,"YES ◀ TAIL","")</f>
        <v/>
      </c>
    </row>
    <row r="366" spans="1:5" x14ac:dyDescent="0.2">
      <c r="A366">
        <v>365</v>
      </c>
      <c r="B366" s="17">
        <f ca="1">'Monte Carlo VaR'!$C$17+_xlfn.NORM.S.INV(RAND())*'Monte Carlo VaR'!$C$18</f>
        <v>0.24874464564850401</v>
      </c>
      <c r="C366" s="18">
        <f t="shared" ca="1" si="5"/>
        <v>28.241452112739964</v>
      </c>
      <c r="D366" s="19">
        <f ca="1">'Monte Carlo VaR'!$B$9*(EXP(B366)-1)</f>
        <v>38.275640048396468</v>
      </c>
      <c r="E366" t="str">
        <f ca="1">IF(B366&lt;='Monte Carlo VaR'!$B$25,"YES ◀ TAIL","")</f>
        <v/>
      </c>
    </row>
    <row r="367" spans="1:5" x14ac:dyDescent="0.2">
      <c r="A367">
        <v>366</v>
      </c>
      <c r="B367" s="17">
        <f ca="1">'Monte Carlo VaR'!$C$17+_xlfn.NORM.S.INV(RAND())*'Monte Carlo VaR'!$C$18</f>
        <v>-0.22976741134088291</v>
      </c>
      <c r="C367" s="18">
        <f t="shared" ca="1" si="5"/>
        <v>-20.528157649863545</v>
      </c>
      <c r="D367" s="19">
        <f ca="1">'Monte Carlo VaR'!$B$9*(EXP(B367)-1)</f>
        <v>-27.821812062860062</v>
      </c>
      <c r="E367" t="str">
        <f ca="1">IF(B367&lt;='Monte Carlo VaR'!$B$25,"YES ◀ TAIL","")</f>
        <v/>
      </c>
    </row>
    <row r="368" spans="1:5" x14ac:dyDescent="0.2">
      <c r="A368">
        <v>367</v>
      </c>
      <c r="B368" s="17">
        <f ca="1">'Monte Carlo VaR'!$C$17+_xlfn.NORM.S.INV(RAND())*'Monte Carlo VaR'!$C$18</f>
        <v>0.24514417175274927</v>
      </c>
      <c r="C368" s="18">
        <f t="shared" ca="1" si="5"/>
        <v>27.780552338759467</v>
      </c>
      <c r="D368" s="19">
        <f ca="1">'Monte Carlo VaR'!$B$9*(EXP(B368)-1)</f>
        <v>37.650982584720708</v>
      </c>
      <c r="E368" t="str">
        <f ca="1">IF(B368&lt;='Monte Carlo VaR'!$B$25,"YES ◀ TAIL","")</f>
        <v/>
      </c>
    </row>
    <row r="369" spans="1:5" x14ac:dyDescent="0.2">
      <c r="A369">
        <v>368</v>
      </c>
      <c r="B369" s="17">
        <f ca="1">'Monte Carlo VaR'!$C$17+_xlfn.NORM.S.INV(RAND())*'Monte Carlo VaR'!$C$18</f>
        <v>1.2515391062557481E-2</v>
      </c>
      <c r="C369" s="18">
        <f t="shared" ca="1" si="5"/>
        <v>1.2594036318859247</v>
      </c>
      <c r="D369" s="19">
        <f ca="1">'Monte Carlo VaR'!$B$9*(EXP(B369)-1)</f>
        <v>1.7068697422949939</v>
      </c>
      <c r="E369" t="str">
        <f ca="1">IF(B369&lt;='Monte Carlo VaR'!$B$25,"YES ◀ TAIL","")</f>
        <v/>
      </c>
    </row>
    <row r="370" spans="1:5" x14ac:dyDescent="0.2">
      <c r="A370">
        <v>369</v>
      </c>
      <c r="B370" s="17">
        <f ca="1">'Monte Carlo VaR'!$C$17+_xlfn.NORM.S.INV(RAND())*'Monte Carlo VaR'!$C$18</f>
        <v>0.12542728413395066</v>
      </c>
      <c r="C370" s="18">
        <f t="shared" ca="1" si="5"/>
        <v>13.36327328774043</v>
      </c>
      <c r="D370" s="19">
        <f ca="1">'Monte Carlo VaR'!$B$9*(EXP(B370)-1)</f>
        <v>18.111244286874605</v>
      </c>
      <c r="E370" t="str">
        <f ca="1">IF(B370&lt;='Monte Carlo VaR'!$B$25,"YES ◀ TAIL","")</f>
        <v/>
      </c>
    </row>
    <row r="371" spans="1:5" x14ac:dyDescent="0.2">
      <c r="A371">
        <v>370</v>
      </c>
      <c r="B371" s="17">
        <f ca="1">'Monte Carlo VaR'!$C$17+_xlfn.NORM.S.INV(RAND())*'Monte Carlo VaR'!$C$18</f>
        <v>1.7294464418546318E-3</v>
      </c>
      <c r="C371" s="18">
        <f t="shared" ca="1" si="5"/>
        <v>0.17309427968499325</v>
      </c>
      <c r="D371" s="19">
        <f ca="1">'Monte Carlo VaR'!$B$9*(EXP(B371)-1)</f>
        <v>0.23459467725707134</v>
      </c>
      <c r="E371" t="str">
        <f ca="1">IF(B371&lt;='Monte Carlo VaR'!$B$25,"YES ◀ TAIL","")</f>
        <v/>
      </c>
    </row>
    <row r="372" spans="1:5" x14ac:dyDescent="0.2">
      <c r="A372">
        <v>371</v>
      </c>
      <c r="B372" s="17">
        <f ca="1">'Monte Carlo VaR'!$C$17+_xlfn.NORM.S.INV(RAND())*'Monte Carlo VaR'!$C$18</f>
        <v>0.22574083056274485</v>
      </c>
      <c r="C372" s="18">
        <f t="shared" ca="1" si="5"/>
        <v>25.325081887540811</v>
      </c>
      <c r="D372" s="19">
        <f ca="1">'Monte Carlo VaR'!$B$9*(EXP(B372)-1)</f>
        <v>34.32308348218406</v>
      </c>
      <c r="E372" t="str">
        <f ca="1">IF(B372&lt;='Monte Carlo VaR'!$B$25,"YES ◀ TAIL","")</f>
        <v/>
      </c>
    </row>
    <row r="373" spans="1:5" x14ac:dyDescent="0.2">
      <c r="A373">
        <v>372</v>
      </c>
      <c r="B373" s="17">
        <f ca="1">'Monte Carlo VaR'!$C$17+_xlfn.NORM.S.INV(RAND())*'Monte Carlo VaR'!$C$18</f>
        <v>0.11958157491358121</v>
      </c>
      <c r="C373" s="18">
        <f t="shared" ca="1" si="5"/>
        <v>12.702517729887418</v>
      </c>
      <c r="D373" s="19">
        <f ca="1">'Monte Carlo VaR'!$B$9*(EXP(B373)-1)</f>
        <v>17.21572227931642</v>
      </c>
      <c r="E373" t="str">
        <f ca="1">IF(B373&lt;='Monte Carlo VaR'!$B$25,"YES ◀ TAIL","")</f>
        <v/>
      </c>
    </row>
    <row r="374" spans="1:5" x14ac:dyDescent="0.2">
      <c r="A374">
        <v>373</v>
      </c>
      <c r="B374" s="17">
        <f ca="1">'Monte Carlo VaR'!$C$17+_xlfn.NORM.S.INV(RAND())*'Monte Carlo VaR'!$C$18</f>
        <v>4.6770664527075095E-2</v>
      </c>
      <c r="C374" s="18">
        <f t="shared" ca="1" si="5"/>
        <v>4.7881665083775671</v>
      </c>
      <c r="D374" s="19">
        <f ca="1">'Monte Carlo VaR'!$B$9*(EXP(B374)-1)</f>
        <v>6.4894020688041163</v>
      </c>
      <c r="E374" t="str">
        <f ca="1">IF(B374&lt;='Monte Carlo VaR'!$B$25,"YES ◀ TAIL","")</f>
        <v/>
      </c>
    </row>
    <row r="375" spans="1:5" x14ac:dyDescent="0.2">
      <c r="A375">
        <v>374</v>
      </c>
      <c r="B375" s="17">
        <f ca="1">'Monte Carlo VaR'!$C$17+_xlfn.NORM.S.INV(RAND())*'Monte Carlo VaR'!$C$18</f>
        <v>0.11747004170649761</v>
      </c>
      <c r="C375" s="18">
        <f t="shared" ca="1" si="5"/>
        <v>12.464793690606179</v>
      </c>
      <c r="D375" s="19">
        <f ca="1">'Monte Carlo VaR'!$B$9*(EXP(B375)-1)</f>
        <v>16.893534888878555</v>
      </c>
      <c r="E375" t="str">
        <f ca="1">IF(B375&lt;='Monte Carlo VaR'!$B$25,"YES ◀ TAIL","")</f>
        <v/>
      </c>
    </row>
    <row r="376" spans="1:5" x14ac:dyDescent="0.2">
      <c r="A376">
        <v>375</v>
      </c>
      <c r="B376" s="17">
        <f ca="1">'Monte Carlo VaR'!$C$17+_xlfn.NORM.S.INV(RAND())*'Monte Carlo VaR'!$C$18</f>
        <v>-0.2342119900394985</v>
      </c>
      <c r="C376" s="18">
        <f t="shared" ca="1" si="5"/>
        <v>-20.880592714647015</v>
      </c>
      <c r="D376" s="19">
        <f ca="1">'Monte Carlo VaR'!$B$9*(EXP(B376)-1)</f>
        <v>-28.299467306161102</v>
      </c>
      <c r="E376" t="str">
        <f ca="1">IF(B376&lt;='Monte Carlo VaR'!$B$25,"YES ◀ TAIL","")</f>
        <v/>
      </c>
    </row>
    <row r="377" spans="1:5" x14ac:dyDescent="0.2">
      <c r="A377">
        <v>376</v>
      </c>
      <c r="B377" s="17">
        <f ca="1">'Monte Carlo VaR'!$C$17+_xlfn.NORM.S.INV(RAND())*'Monte Carlo VaR'!$C$18</f>
        <v>1.1107127854997512E-2</v>
      </c>
      <c r="C377" s="18">
        <f t="shared" ca="1" si="5"/>
        <v>1.1169041013051606</v>
      </c>
      <c r="D377" s="19">
        <f ca="1">'Monte Carlo VaR'!$B$9*(EXP(B377)-1)</f>
        <v>1.5137401284988843</v>
      </c>
      <c r="E377" t="str">
        <f ca="1">IF(B377&lt;='Monte Carlo VaR'!$B$25,"YES ◀ TAIL","")</f>
        <v/>
      </c>
    </row>
    <row r="378" spans="1:5" x14ac:dyDescent="0.2">
      <c r="A378">
        <v>377</v>
      </c>
      <c r="B378" s="17">
        <f ca="1">'Monte Carlo VaR'!$C$17+_xlfn.NORM.S.INV(RAND())*'Monte Carlo VaR'!$C$18</f>
        <v>0.19649831598989659</v>
      </c>
      <c r="C378" s="18">
        <f t="shared" ca="1" si="5"/>
        <v>21.71332712117422</v>
      </c>
      <c r="D378" s="19">
        <f ca="1">'Monte Carlo VaR'!$B$9*(EXP(B378)-1)</f>
        <v>29.428072247327421</v>
      </c>
      <c r="E378" t="str">
        <f ca="1">IF(B378&lt;='Monte Carlo VaR'!$B$25,"YES ◀ TAIL","")</f>
        <v/>
      </c>
    </row>
    <row r="379" spans="1:5" x14ac:dyDescent="0.2">
      <c r="A379">
        <v>378</v>
      </c>
      <c r="B379" s="17">
        <f ca="1">'Monte Carlo VaR'!$C$17+_xlfn.NORM.S.INV(RAND())*'Monte Carlo VaR'!$C$18</f>
        <v>1.4900917288736881E-2</v>
      </c>
      <c r="C379" s="18">
        <f t="shared" ca="1" si="5"/>
        <v>1.5012489443750887</v>
      </c>
      <c r="D379" s="19">
        <f ca="1">'Monte Carlo VaR'!$B$9*(EXP(B379)-1)</f>
        <v>2.0346426943115579</v>
      </c>
      <c r="E379" t="str">
        <f ca="1">IF(B379&lt;='Monte Carlo VaR'!$B$25,"YES ◀ TAIL","")</f>
        <v/>
      </c>
    </row>
    <row r="380" spans="1:5" x14ac:dyDescent="0.2">
      <c r="A380">
        <v>379</v>
      </c>
      <c r="B380" s="17">
        <f ca="1">'Monte Carlo VaR'!$C$17+_xlfn.NORM.S.INV(RAND())*'Monte Carlo VaR'!$C$18</f>
        <v>-9.9689916058440659E-3</v>
      </c>
      <c r="C380" s="18">
        <f t="shared" ca="1" si="5"/>
        <v>-0.99194659193715395</v>
      </c>
      <c r="D380" s="19">
        <f ca="1">'Monte Carlo VaR'!$B$9*(EXP(B380)-1)</f>
        <v>-1.3443852160524248</v>
      </c>
      <c r="E380" t="str">
        <f ca="1">IF(B380&lt;='Monte Carlo VaR'!$B$25,"YES ◀ TAIL","")</f>
        <v/>
      </c>
    </row>
    <row r="381" spans="1:5" x14ac:dyDescent="0.2">
      <c r="A381">
        <v>380</v>
      </c>
      <c r="B381" s="17">
        <f ca="1">'Monte Carlo VaR'!$C$17+_xlfn.NORM.S.INV(RAND())*'Monte Carlo VaR'!$C$18</f>
        <v>0.24168409747883834</v>
      </c>
      <c r="C381" s="18">
        <f t="shared" ca="1" si="5"/>
        <v>27.339186157131621</v>
      </c>
      <c r="D381" s="19">
        <f ca="1">'Monte Carlo VaR'!$B$9*(EXP(B381)-1)</f>
        <v>37.052798998760487</v>
      </c>
      <c r="E381" t="str">
        <f ca="1">IF(B381&lt;='Monte Carlo VaR'!$B$25,"YES ◀ TAIL","")</f>
        <v/>
      </c>
    </row>
    <row r="382" spans="1:5" x14ac:dyDescent="0.2">
      <c r="A382">
        <v>381</v>
      </c>
      <c r="B382" s="17">
        <f ca="1">'Monte Carlo VaR'!$C$17+_xlfn.NORM.S.INV(RAND())*'Monte Carlo VaR'!$C$18</f>
        <v>-2.0350694962050636E-3</v>
      </c>
      <c r="C382" s="18">
        <f t="shared" ca="1" si="5"/>
        <v>-0.20330001462728342</v>
      </c>
      <c r="D382" s="19">
        <f ca="1">'Monte Carlo VaR'!$B$9*(EXP(B382)-1)</f>
        <v>-0.27553250982435723</v>
      </c>
      <c r="E382" t="str">
        <f ca="1">IF(B382&lt;='Monte Carlo VaR'!$B$25,"YES ◀ TAIL","")</f>
        <v/>
      </c>
    </row>
    <row r="383" spans="1:5" x14ac:dyDescent="0.2">
      <c r="A383">
        <v>382</v>
      </c>
      <c r="B383" s="17">
        <f ca="1">'Monte Carlo VaR'!$C$17+_xlfn.NORM.S.INV(RAND())*'Monte Carlo VaR'!$C$18</f>
        <v>-0.42394449106202853</v>
      </c>
      <c r="C383" s="18">
        <f t="shared" ca="1" si="5"/>
        <v>-34.553979070823559</v>
      </c>
      <c r="D383" s="19">
        <f ca="1">'Monte Carlo VaR'!$B$9*(EXP(B383)-1)</f>
        <v>-46.831007834687171</v>
      </c>
      <c r="E383" t="str">
        <f ca="1">IF(B383&lt;='Monte Carlo VaR'!$B$25,"YES ◀ TAIL","")</f>
        <v>YES ◀ TAIL</v>
      </c>
    </row>
    <row r="384" spans="1:5" x14ac:dyDescent="0.2">
      <c r="A384">
        <v>383</v>
      </c>
      <c r="B384" s="17">
        <f ca="1">'Monte Carlo VaR'!$C$17+_xlfn.NORM.S.INV(RAND())*'Monte Carlo VaR'!$C$18</f>
        <v>3.352848177704798E-2</v>
      </c>
      <c r="C384" s="18">
        <f t="shared" ca="1" si="5"/>
        <v>3.4096896224091067</v>
      </c>
      <c r="D384" s="19">
        <f ca="1">'Monte Carlo VaR'!$B$9*(EXP(B384)-1)</f>
        <v>4.6211523452510619</v>
      </c>
      <c r="E384" t="str">
        <f ca="1">IF(B384&lt;='Monte Carlo VaR'!$B$25,"YES ◀ TAIL","")</f>
        <v/>
      </c>
    </row>
    <row r="385" spans="1:5" x14ac:dyDescent="0.2">
      <c r="A385">
        <v>384</v>
      </c>
      <c r="B385" s="17">
        <f ca="1">'Monte Carlo VaR'!$C$17+_xlfn.NORM.S.INV(RAND())*'Monte Carlo VaR'!$C$18</f>
        <v>1.5051423797883462E-2</v>
      </c>
      <c r="C385" s="18">
        <f t="shared" ca="1" si="5"/>
        <v>1.5165266926991716</v>
      </c>
      <c r="D385" s="19">
        <f ca="1">'Monte Carlo VaR'!$B$9*(EXP(B385)-1)</f>
        <v>2.0553486266151872</v>
      </c>
      <c r="E385" t="str">
        <f ca="1">IF(B385&lt;='Monte Carlo VaR'!$B$25,"YES ◀ TAIL","")</f>
        <v/>
      </c>
    </row>
    <row r="386" spans="1:5" x14ac:dyDescent="0.2">
      <c r="A386">
        <v>385</v>
      </c>
      <c r="B386" s="17">
        <f ca="1">'Monte Carlo VaR'!$C$17+_xlfn.NORM.S.INV(RAND())*'Monte Carlo VaR'!$C$18</f>
        <v>2.0961439624777305E-2</v>
      </c>
      <c r="C386" s="18">
        <f t="shared" ca="1" si="5"/>
        <v>2.118267369125082</v>
      </c>
      <c r="D386" s="19">
        <f ca="1">'Monte Carlo VaR'!$B$9*(EXP(B386)-1)</f>
        <v>2.8708877653752234</v>
      </c>
      <c r="E386" t="str">
        <f ca="1">IF(B386&lt;='Monte Carlo VaR'!$B$25,"YES ◀ TAIL","")</f>
        <v/>
      </c>
    </row>
    <row r="387" spans="1:5" x14ac:dyDescent="0.2">
      <c r="A387">
        <v>386</v>
      </c>
      <c r="B387" s="17">
        <f ca="1">'Monte Carlo VaR'!$C$17+_xlfn.NORM.S.INV(RAND())*'Monte Carlo VaR'!$C$18</f>
        <v>0.19700532040195706</v>
      </c>
      <c r="C387" s="18">
        <f t="shared" ref="C387:C450" ca="1" si="6">(EXP(B387)-1)*100</f>
        <v>21.775051961092085</v>
      </c>
      <c r="D387" s="19">
        <f ca="1">'Monte Carlo VaR'!$B$9*(EXP(B387)-1)</f>
        <v>29.511727922868101</v>
      </c>
      <c r="E387" t="str">
        <f ca="1">IF(B387&lt;='Monte Carlo VaR'!$B$25,"YES ◀ TAIL","")</f>
        <v/>
      </c>
    </row>
    <row r="388" spans="1:5" x14ac:dyDescent="0.2">
      <c r="A388">
        <v>387</v>
      </c>
      <c r="B388" s="17">
        <f ca="1">'Monte Carlo VaR'!$C$17+_xlfn.NORM.S.INV(RAND())*'Monte Carlo VaR'!$C$18</f>
        <v>0.24668250811113701</v>
      </c>
      <c r="C388" s="18">
        <f t="shared" ca="1" si="6"/>
        <v>27.977273080857422</v>
      </c>
      <c r="D388" s="19">
        <f ca="1">'Monte Carlo VaR'!$B$9*(EXP(B388)-1)</f>
        <v>37.917598206486069</v>
      </c>
      <c r="E388" t="str">
        <f ca="1">IF(B388&lt;='Monte Carlo VaR'!$B$25,"YES ◀ TAIL","")</f>
        <v/>
      </c>
    </row>
    <row r="389" spans="1:5" x14ac:dyDescent="0.2">
      <c r="A389">
        <v>388</v>
      </c>
      <c r="B389" s="17">
        <f ca="1">'Monte Carlo VaR'!$C$17+_xlfn.NORM.S.INV(RAND())*'Monte Carlo VaR'!$C$18</f>
        <v>-0.27694467120619731</v>
      </c>
      <c r="C389" s="18">
        <f t="shared" ca="1" si="6"/>
        <v>-24.190355948820162</v>
      </c>
      <c r="D389" s="19">
        <f ca="1">'Monte Carlo VaR'!$B$9*(EXP(B389)-1)</f>
        <v>-32.785189417435966</v>
      </c>
      <c r="E389" t="str">
        <f ca="1">IF(B389&lt;='Monte Carlo VaR'!$B$25,"YES ◀ TAIL","")</f>
        <v>YES ◀ TAIL</v>
      </c>
    </row>
    <row r="390" spans="1:5" x14ac:dyDescent="0.2">
      <c r="A390">
        <v>389</v>
      </c>
      <c r="B390" s="17">
        <f ca="1">'Monte Carlo VaR'!$C$17+_xlfn.NORM.S.INV(RAND())*'Monte Carlo VaR'!$C$18</f>
        <v>0.2208126637447283</v>
      </c>
      <c r="C390" s="18">
        <f t="shared" ca="1" si="6"/>
        <v>24.708978354943213</v>
      </c>
      <c r="D390" s="19">
        <f ca="1">'Monte Carlo VaR'!$B$9*(EXP(B390)-1)</f>
        <v>33.488078364454537</v>
      </c>
      <c r="E390" t="str">
        <f ca="1">IF(B390&lt;='Monte Carlo VaR'!$B$25,"YES ◀ TAIL","")</f>
        <v/>
      </c>
    </row>
    <row r="391" spans="1:5" x14ac:dyDescent="0.2">
      <c r="A391">
        <v>390</v>
      </c>
      <c r="B391" s="17">
        <f ca="1">'Monte Carlo VaR'!$C$17+_xlfn.NORM.S.INV(RAND())*'Monte Carlo VaR'!$C$18</f>
        <v>0.16707894348815955</v>
      </c>
      <c r="C391" s="18">
        <f t="shared" ca="1" si="6"/>
        <v>18.184756079469942</v>
      </c>
      <c r="D391" s="19">
        <f ca="1">'Monte Carlo VaR'!$B$9*(EXP(B391)-1)</f>
        <v>24.645799914505616</v>
      </c>
      <c r="E391" t="str">
        <f ca="1">IF(B391&lt;='Monte Carlo VaR'!$B$25,"YES ◀ TAIL","")</f>
        <v/>
      </c>
    </row>
    <row r="392" spans="1:5" x14ac:dyDescent="0.2">
      <c r="A392">
        <v>391</v>
      </c>
      <c r="B392" s="17">
        <f ca="1">'Monte Carlo VaR'!$C$17+_xlfn.NORM.S.INV(RAND())*'Monte Carlo VaR'!$C$18</f>
        <v>2.3150314534354122E-2</v>
      </c>
      <c r="C392" s="18">
        <f t="shared" ca="1" si="6"/>
        <v>2.342036294128591</v>
      </c>
      <c r="D392" s="19">
        <f ca="1">'Monte Carlo VaR'!$B$9*(EXP(B392)-1)</f>
        <v>3.1741617894324796</v>
      </c>
      <c r="E392" t="str">
        <f ca="1">IF(B392&lt;='Monte Carlo VaR'!$B$25,"YES ◀ TAIL","")</f>
        <v/>
      </c>
    </row>
    <row r="393" spans="1:5" x14ac:dyDescent="0.2">
      <c r="A393">
        <v>392</v>
      </c>
      <c r="B393" s="17">
        <f ca="1">'Monte Carlo VaR'!$C$17+_xlfn.NORM.S.INV(RAND())*'Monte Carlo VaR'!$C$18</f>
        <v>3.8787859041290083E-2</v>
      </c>
      <c r="C393" s="18">
        <f t="shared" ca="1" si="6"/>
        <v>3.9549929138067874</v>
      </c>
      <c r="D393" s="19">
        <f ca="1">'Monte Carlo VaR'!$B$9*(EXP(B393)-1)</f>
        <v>5.360201896082339</v>
      </c>
      <c r="E393" t="str">
        <f ca="1">IF(B393&lt;='Monte Carlo VaR'!$B$25,"YES ◀ TAIL","")</f>
        <v/>
      </c>
    </row>
    <row r="394" spans="1:5" x14ac:dyDescent="0.2">
      <c r="A394">
        <v>393</v>
      </c>
      <c r="B394" s="17">
        <f ca="1">'Monte Carlo VaR'!$C$17+_xlfn.NORM.S.INV(RAND())*'Monte Carlo VaR'!$C$18</f>
        <v>-0.14919858989158818</v>
      </c>
      <c r="C394" s="18">
        <f t="shared" ca="1" si="6"/>
        <v>-13.860196703003213</v>
      </c>
      <c r="D394" s="19">
        <f ca="1">'Monte Carlo VaR'!$B$9*(EXP(B394)-1)</f>
        <v>-18.784724591580254</v>
      </c>
      <c r="E394" t="str">
        <f ca="1">IF(B394&lt;='Monte Carlo VaR'!$B$25,"YES ◀ TAIL","")</f>
        <v/>
      </c>
    </row>
    <row r="395" spans="1:5" x14ac:dyDescent="0.2">
      <c r="A395">
        <v>394</v>
      </c>
      <c r="B395" s="17">
        <f ca="1">'Monte Carlo VaR'!$C$17+_xlfn.NORM.S.INV(RAND())*'Monte Carlo VaR'!$C$18</f>
        <v>-2.0693464917070706E-2</v>
      </c>
      <c r="C395" s="18">
        <f t="shared" ca="1" si="6"/>
        <v>-2.0480824453782631</v>
      </c>
      <c r="D395" s="19">
        <f ca="1">'Monte Carlo VaR'!$B$9*(EXP(B395)-1)</f>
        <v>-2.7757661382211598</v>
      </c>
      <c r="E395" t="str">
        <f ca="1">IF(B395&lt;='Monte Carlo VaR'!$B$25,"YES ◀ TAIL","")</f>
        <v/>
      </c>
    </row>
    <row r="396" spans="1:5" x14ac:dyDescent="0.2">
      <c r="A396">
        <v>395</v>
      </c>
      <c r="B396" s="17">
        <f ca="1">'Monte Carlo VaR'!$C$17+_xlfn.NORM.S.INV(RAND())*'Monte Carlo VaR'!$C$18</f>
        <v>-5.1117500918406417E-2</v>
      </c>
      <c r="C396" s="18">
        <f t="shared" ca="1" si="6"/>
        <v>-4.983298152436455</v>
      </c>
      <c r="D396" s="19">
        <f ca="1">'Monte Carlo VaR'!$B$9*(EXP(B396)-1)</f>
        <v>-6.7538639859971275</v>
      </c>
      <c r="E396" t="str">
        <f ca="1">IF(B396&lt;='Monte Carlo VaR'!$B$25,"YES ◀ TAIL","")</f>
        <v/>
      </c>
    </row>
    <row r="397" spans="1:5" x14ac:dyDescent="0.2">
      <c r="A397">
        <v>396</v>
      </c>
      <c r="B397" s="17">
        <f ca="1">'Monte Carlo VaR'!$C$17+_xlfn.NORM.S.INV(RAND())*'Monte Carlo VaR'!$C$18</f>
        <v>0.14779579415998248</v>
      </c>
      <c r="C397" s="18">
        <f t="shared" ca="1" si="6"/>
        <v>15.927614123217392</v>
      </c>
      <c r="D397" s="19">
        <f ca="1">'Monte Carlo VaR'!$B$9*(EXP(B397)-1)</f>
        <v>21.586695421196534</v>
      </c>
      <c r="E397" t="str">
        <f ca="1">IF(B397&lt;='Monte Carlo VaR'!$B$25,"YES ◀ TAIL","")</f>
        <v/>
      </c>
    </row>
    <row r="398" spans="1:5" x14ac:dyDescent="0.2">
      <c r="A398">
        <v>397</v>
      </c>
      <c r="B398" s="17">
        <f ca="1">'Monte Carlo VaR'!$C$17+_xlfn.NORM.S.INV(RAND())*'Monte Carlo VaR'!$C$18</f>
        <v>2.1152510818936564E-2</v>
      </c>
      <c r="C398" s="18">
        <f t="shared" ca="1" si="6"/>
        <v>2.137781092612645</v>
      </c>
      <c r="D398" s="19">
        <f ca="1">'Monte Carlo VaR'!$B$9*(EXP(B398)-1)</f>
        <v>2.897334714817918</v>
      </c>
      <c r="E398" t="str">
        <f ca="1">IF(B398&lt;='Monte Carlo VaR'!$B$25,"YES ◀ TAIL","")</f>
        <v/>
      </c>
    </row>
    <row r="399" spans="1:5" x14ac:dyDescent="0.2">
      <c r="A399">
        <v>398</v>
      </c>
      <c r="B399" s="17">
        <f ca="1">'Monte Carlo VaR'!$C$17+_xlfn.NORM.S.INV(RAND())*'Monte Carlo VaR'!$C$18</f>
        <v>-0.12537894181828463</v>
      </c>
      <c r="C399" s="18">
        <f t="shared" ca="1" si="6"/>
        <v>-11.783744904239279</v>
      </c>
      <c r="D399" s="19">
        <f ca="1">'Monte Carlo VaR'!$B$9*(EXP(B399)-1)</f>
        <v>-15.970509468715495</v>
      </c>
      <c r="E399" t="str">
        <f ca="1">IF(B399&lt;='Monte Carlo VaR'!$B$25,"YES ◀ TAIL","")</f>
        <v/>
      </c>
    </row>
    <row r="400" spans="1:5" x14ac:dyDescent="0.2">
      <c r="A400">
        <v>399</v>
      </c>
      <c r="B400" s="17">
        <f ca="1">'Monte Carlo VaR'!$C$17+_xlfn.NORM.S.INV(RAND())*'Monte Carlo VaR'!$C$18</f>
        <v>0.29061149361696031</v>
      </c>
      <c r="C400" s="18">
        <f t="shared" ca="1" si="6"/>
        <v>33.724495481631969</v>
      </c>
      <c r="D400" s="19">
        <f ca="1">'Monte Carlo VaR'!$B$9*(EXP(B400)-1)</f>
        <v>45.706808726255801</v>
      </c>
      <c r="E400" t="str">
        <f ca="1">IF(B400&lt;='Monte Carlo VaR'!$B$25,"YES ◀ TAIL","")</f>
        <v/>
      </c>
    </row>
    <row r="401" spans="1:5" x14ac:dyDescent="0.2">
      <c r="A401">
        <v>400</v>
      </c>
      <c r="B401" s="17">
        <f ca="1">'Monte Carlo VaR'!$C$17+_xlfn.NORM.S.INV(RAND())*'Monte Carlo VaR'!$C$18</f>
        <v>-0.28862951509659485</v>
      </c>
      <c r="C401" s="18">
        <f t="shared" ca="1" si="6"/>
        <v>-25.071024547205699</v>
      </c>
      <c r="D401" s="19">
        <f ca="1">'Monte Carlo VaR'!$B$9*(EXP(B401)-1)</f>
        <v>-33.978759568827883</v>
      </c>
      <c r="E401" t="str">
        <f ca="1">IF(B401&lt;='Monte Carlo VaR'!$B$25,"YES ◀ TAIL","")</f>
        <v>YES ◀ TAIL</v>
      </c>
    </row>
    <row r="402" spans="1:5" x14ac:dyDescent="0.2">
      <c r="A402">
        <v>401</v>
      </c>
      <c r="B402" s="17">
        <f ca="1">'Monte Carlo VaR'!$C$17+_xlfn.NORM.S.INV(RAND())*'Monte Carlo VaR'!$C$18</f>
        <v>0.1759912602361684</v>
      </c>
      <c r="C402" s="18">
        <f t="shared" ca="1" si="6"/>
        <v>19.242763706919419</v>
      </c>
      <c r="D402" s="19">
        <f ca="1">'Monte Carlo VaR'!$B$9*(EXP(B402)-1)</f>
        <v>26.079717651987888</v>
      </c>
      <c r="E402" t="str">
        <f ca="1">IF(B402&lt;='Monte Carlo VaR'!$B$25,"YES ◀ TAIL","")</f>
        <v/>
      </c>
    </row>
    <row r="403" spans="1:5" x14ac:dyDescent="0.2">
      <c r="A403">
        <v>402</v>
      </c>
      <c r="B403" s="17">
        <f ca="1">'Monte Carlo VaR'!$C$17+_xlfn.NORM.S.INV(RAND())*'Monte Carlo VaR'!$C$18</f>
        <v>9.2287529354196068E-2</v>
      </c>
      <c r="C403" s="18">
        <f t="shared" ca="1" si="6"/>
        <v>9.6680104474372577</v>
      </c>
      <c r="D403" s="19">
        <f ca="1">'Monte Carlo VaR'!$B$9*(EXP(B403)-1)</f>
        <v>13.103054559411717</v>
      </c>
      <c r="E403" t="str">
        <f ca="1">IF(B403&lt;='Monte Carlo VaR'!$B$25,"YES ◀ TAIL","")</f>
        <v/>
      </c>
    </row>
    <row r="404" spans="1:5" x14ac:dyDescent="0.2">
      <c r="A404">
        <v>403</v>
      </c>
      <c r="B404" s="17">
        <f ca="1">'Monte Carlo VaR'!$C$17+_xlfn.NORM.S.INV(RAND())*'Monte Carlo VaR'!$C$18</f>
        <v>0.17483823847080193</v>
      </c>
      <c r="C404" s="18">
        <f t="shared" ca="1" si="6"/>
        <v>19.105353438741336</v>
      </c>
      <c r="D404" s="19">
        <f ca="1">'Monte Carlo VaR'!$B$9*(EXP(B404)-1)</f>
        <v>25.89348551552613</v>
      </c>
      <c r="E404" t="str">
        <f ca="1">IF(B404&lt;='Monte Carlo VaR'!$B$25,"YES ◀ TAIL","")</f>
        <v/>
      </c>
    </row>
    <row r="405" spans="1:5" x14ac:dyDescent="0.2">
      <c r="A405">
        <v>404</v>
      </c>
      <c r="B405" s="17">
        <f ca="1">'Monte Carlo VaR'!$C$17+_xlfn.NORM.S.INV(RAND())*'Monte Carlo VaR'!$C$18</f>
        <v>8.8078473653145084E-2</v>
      </c>
      <c r="C405" s="18">
        <f t="shared" ca="1" si="6"/>
        <v>9.2073817687705848</v>
      </c>
      <c r="D405" s="19">
        <f ca="1">'Monte Carlo VaR'!$B$9*(EXP(B405)-1)</f>
        <v>12.478764511214772</v>
      </c>
      <c r="E405" t="str">
        <f ca="1">IF(B405&lt;='Monte Carlo VaR'!$B$25,"YES ◀ TAIL","")</f>
        <v/>
      </c>
    </row>
    <row r="406" spans="1:5" x14ac:dyDescent="0.2">
      <c r="A406">
        <v>405</v>
      </c>
      <c r="B406" s="17">
        <f ca="1">'Monte Carlo VaR'!$C$17+_xlfn.NORM.S.INV(RAND())*'Monte Carlo VaR'!$C$18</f>
        <v>9.9038907427214495E-2</v>
      </c>
      <c r="C406" s="18">
        <f t="shared" ca="1" si="6"/>
        <v>10.410925677374383</v>
      </c>
      <c r="D406" s="19">
        <f ca="1">'Monte Carlo VaR'!$B$9*(EXP(B406)-1)</f>
        <v>14.109927570545501</v>
      </c>
      <c r="E406" t="str">
        <f ca="1">IF(B406&lt;='Monte Carlo VaR'!$B$25,"YES ◀ TAIL","")</f>
        <v/>
      </c>
    </row>
    <row r="407" spans="1:5" x14ac:dyDescent="0.2">
      <c r="A407">
        <v>406</v>
      </c>
      <c r="B407" s="17">
        <f ca="1">'Monte Carlo VaR'!$C$17+_xlfn.NORM.S.INV(RAND())*'Monte Carlo VaR'!$C$18</f>
        <v>0.18243437976784715</v>
      </c>
      <c r="C407" s="18">
        <f t="shared" ca="1" si="6"/>
        <v>20.013539520637224</v>
      </c>
      <c r="D407" s="19">
        <f ca="1">'Monte Carlo VaR'!$B$9*(EXP(B407)-1)</f>
        <v>27.124350112319632</v>
      </c>
      <c r="E407" t="str">
        <f ca="1">IF(B407&lt;='Monte Carlo VaR'!$B$25,"YES ◀ TAIL","")</f>
        <v/>
      </c>
    </row>
    <row r="408" spans="1:5" x14ac:dyDescent="0.2">
      <c r="A408">
        <v>407</v>
      </c>
      <c r="B408" s="17">
        <f ca="1">'Monte Carlo VaR'!$C$17+_xlfn.NORM.S.INV(RAND())*'Monte Carlo VaR'!$C$18</f>
        <v>0.10275578055736714</v>
      </c>
      <c r="C408" s="18">
        <f t="shared" ca="1" si="6"/>
        <v>10.822072697618058</v>
      </c>
      <c r="D408" s="19">
        <f ca="1">'Monte Carlo VaR'!$B$9*(EXP(B408)-1)</f>
        <v>14.667155127081752</v>
      </c>
      <c r="E408" t="str">
        <f ca="1">IF(B408&lt;='Monte Carlo VaR'!$B$25,"YES ◀ TAIL","")</f>
        <v/>
      </c>
    </row>
    <row r="409" spans="1:5" x14ac:dyDescent="0.2">
      <c r="A409">
        <v>408</v>
      </c>
      <c r="B409" s="17">
        <f ca="1">'Monte Carlo VaR'!$C$17+_xlfn.NORM.S.INV(RAND())*'Monte Carlo VaR'!$C$18</f>
        <v>0.19720774224027493</v>
      </c>
      <c r="C409" s="18">
        <f t="shared" ca="1" si="6"/>
        <v>21.799704385981713</v>
      </c>
      <c r="D409" s="19">
        <f ca="1">'Monte Carlo VaR'!$B$9*(EXP(B409)-1)</f>
        <v>29.545139354321012</v>
      </c>
      <c r="E409" t="str">
        <f ca="1">IF(B409&lt;='Monte Carlo VaR'!$B$25,"YES ◀ TAIL","")</f>
        <v/>
      </c>
    </row>
    <row r="410" spans="1:5" x14ac:dyDescent="0.2">
      <c r="A410">
        <v>409</v>
      </c>
      <c r="B410" s="17">
        <f ca="1">'Monte Carlo VaR'!$C$17+_xlfn.NORM.S.INV(RAND())*'Monte Carlo VaR'!$C$18</f>
        <v>1.2643272326862263E-2</v>
      </c>
      <c r="C410" s="18">
        <f t="shared" ca="1" si="6"/>
        <v>1.2723536404592117</v>
      </c>
      <c r="D410" s="19">
        <f ca="1">'Monte Carlo VaR'!$B$9*(EXP(B410)-1)</f>
        <v>1.7244208889143697</v>
      </c>
      <c r="E410" t="str">
        <f ca="1">IF(B410&lt;='Monte Carlo VaR'!$B$25,"YES ◀ TAIL","")</f>
        <v/>
      </c>
    </row>
    <row r="411" spans="1:5" x14ac:dyDescent="0.2">
      <c r="A411">
        <v>410</v>
      </c>
      <c r="B411" s="17">
        <f ca="1">'Monte Carlo VaR'!$C$17+_xlfn.NORM.S.INV(RAND())*'Monte Carlo VaR'!$C$18</f>
        <v>9.4790588009165871E-2</v>
      </c>
      <c r="C411" s="18">
        <f t="shared" ca="1" si="6"/>
        <v>9.9428597486209469</v>
      </c>
      <c r="D411" s="19">
        <f ca="1">'Monte Carlo VaR'!$B$9*(EXP(B411)-1)</f>
        <v>13.475557817305969</v>
      </c>
      <c r="E411" t="str">
        <f ca="1">IF(B411&lt;='Monte Carlo VaR'!$B$25,"YES ◀ TAIL","")</f>
        <v/>
      </c>
    </row>
    <row r="412" spans="1:5" x14ac:dyDescent="0.2">
      <c r="A412">
        <v>411</v>
      </c>
      <c r="B412" s="17">
        <f ca="1">'Monte Carlo VaR'!$C$17+_xlfn.NORM.S.INV(RAND())*'Monte Carlo VaR'!$C$18</f>
        <v>-2.2586301442807363E-2</v>
      </c>
      <c r="C412" s="18">
        <f t="shared" ca="1" si="6"/>
        <v>-2.2333140508129068</v>
      </c>
      <c r="D412" s="19">
        <f ca="1">'Monte Carlo VaR'!$B$9*(EXP(B412)-1)</f>
        <v>-3.0268105330667328</v>
      </c>
      <c r="E412" t="str">
        <f ca="1">IF(B412&lt;='Monte Carlo VaR'!$B$25,"YES ◀ TAIL","")</f>
        <v/>
      </c>
    </row>
    <row r="413" spans="1:5" x14ac:dyDescent="0.2">
      <c r="A413">
        <v>412</v>
      </c>
      <c r="B413" s="17">
        <f ca="1">'Monte Carlo VaR'!$C$17+_xlfn.NORM.S.INV(RAND())*'Monte Carlo VaR'!$C$18</f>
        <v>0.42373551322092962</v>
      </c>
      <c r="C413" s="18">
        <f t="shared" ca="1" si="6"/>
        <v>52.765749513662662</v>
      </c>
      <c r="D413" s="19">
        <f ca="1">'Monte Carlo VaR'!$B$9*(EXP(B413)-1)</f>
        <v>71.513420315867009</v>
      </c>
      <c r="E413" t="str">
        <f ca="1">IF(B413&lt;='Monte Carlo VaR'!$B$25,"YES ◀ TAIL","")</f>
        <v/>
      </c>
    </row>
    <row r="414" spans="1:5" x14ac:dyDescent="0.2">
      <c r="A414">
        <v>413</v>
      </c>
      <c r="B414" s="17">
        <f ca="1">'Monte Carlo VaR'!$C$17+_xlfn.NORM.S.INV(RAND())*'Monte Carlo VaR'!$C$18</f>
        <v>0.11910772113899221</v>
      </c>
      <c r="C414" s="18">
        <f t="shared" ca="1" si="6"/>
        <v>12.649125867422239</v>
      </c>
      <c r="D414" s="19">
        <f ca="1">'Monte Carlo VaR'!$B$9*(EXP(B414)-1)</f>
        <v>17.143360288117361</v>
      </c>
      <c r="E414" t="str">
        <f ca="1">IF(B414&lt;='Monte Carlo VaR'!$B$25,"YES ◀ TAIL","")</f>
        <v/>
      </c>
    </row>
    <row r="415" spans="1:5" x14ac:dyDescent="0.2">
      <c r="A415">
        <v>414</v>
      </c>
      <c r="B415" s="17">
        <f ca="1">'Monte Carlo VaR'!$C$17+_xlfn.NORM.S.INV(RAND())*'Monte Carlo VaR'!$C$18</f>
        <v>7.7098800330080708E-2</v>
      </c>
      <c r="C415" s="18">
        <f t="shared" ca="1" si="6"/>
        <v>8.0148790177840823</v>
      </c>
      <c r="D415" s="19">
        <f ca="1">'Monte Carlo VaR'!$B$9*(EXP(B415)-1)</f>
        <v>10.862565532802767</v>
      </c>
      <c r="E415" t="str">
        <f ca="1">IF(B415&lt;='Monte Carlo VaR'!$B$25,"YES ◀ TAIL","")</f>
        <v/>
      </c>
    </row>
    <row r="416" spans="1:5" x14ac:dyDescent="0.2">
      <c r="A416">
        <v>415</v>
      </c>
      <c r="B416" s="17">
        <f ca="1">'Monte Carlo VaR'!$C$17+_xlfn.NORM.S.INV(RAND())*'Monte Carlo VaR'!$C$18</f>
        <v>7.988808523151579E-2</v>
      </c>
      <c r="C416" s="18">
        <f t="shared" ca="1" si="6"/>
        <v>8.3165838637364153</v>
      </c>
      <c r="D416" s="19">
        <f ca="1">'Monte Carlo VaR'!$B$9*(EXP(B416)-1)</f>
        <v>11.271466110521963</v>
      </c>
      <c r="E416" t="str">
        <f ca="1">IF(B416&lt;='Monte Carlo VaR'!$B$25,"YES ◀ TAIL","")</f>
        <v/>
      </c>
    </row>
    <row r="417" spans="1:5" x14ac:dyDescent="0.2">
      <c r="A417">
        <v>416</v>
      </c>
      <c r="B417" s="17">
        <f ca="1">'Monte Carlo VaR'!$C$17+_xlfn.NORM.S.INV(RAND())*'Monte Carlo VaR'!$C$18</f>
        <v>0.23099081916792036</v>
      </c>
      <c r="C417" s="18">
        <f t="shared" ca="1" si="6"/>
        <v>25.984767294620514</v>
      </c>
      <c r="D417" s="19">
        <f ca="1">'Monte Carlo VaR'!$B$9*(EXP(B417)-1)</f>
        <v>35.217155114399183</v>
      </c>
      <c r="E417" t="str">
        <f ca="1">IF(B417&lt;='Monte Carlo VaR'!$B$25,"YES ◀ TAIL","")</f>
        <v/>
      </c>
    </row>
    <row r="418" spans="1:5" x14ac:dyDescent="0.2">
      <c r="A418">
        <v>417</v>
      </c>
      <c r="B418" s="17">
        <f ca="1">'Monte Carlo VaR'!$C$17+_xlfn.NORM.S.INV(RAND())*'Monte Carlo VaR'!$C$18</f>
        <v>-0.16513016189932644</v>
      </c>
      <c r="C418" s="18">
        <f t="shared" ca="1" si="6"/>
        <v>-15.221665218478829</v>
      </c>
      <c r="D418" s="19">
        <f ca="1">'Monte Carlo VaR'!$B$9*(EXP(B418)-1)</f>
        <v>-20.629922870604361</v>
      </c>
      <c r="E418" t="str">
        <f ca="1">IF(B418&lt;='Monte Carlo VaR'!$B$25,"YES ◀ TAIL","")</f>
        <v/>
      </c>
    </row>
    <row r="419" spans="1:5" x14ac:dyDescent="0.2">
      <c r="A419">
        <v>418</v>
      </c>
      <c r="B419" s="17">
        <f ca="1">'Monte Carlo VaR'!$C$17+_xlfn.NORM.S.INV(RAND())*'Monte Carlo VaR'!$C$18</f>
        <v>0.11319671984277498</v>
      </c>
      <c r="C419" s="18">
        <f t="shared" ca="1" si="6"/>
        <v>11.985220843197041</v>
      </c>
      <c r="D419" s="19">
        <f ca="1">'Monte Carlo VaR'!$B$9*(EXP(B419)-1)</f>
        <v>16.243569808784951</v>
      </c>
      <c r="E419" t="str">
        <f ca="1">IF(B419&lt;='Monte Carlo VaR'!$B$25,"YES ◀ TAIL","")</f>
        <v/>
      </c>
    </row>
    <row r="420" spans="1:5" x14ac:dyDescent="0.2">
      <c r="A420">
        <v>419</v>
      </c>
      <c r="B420" s="17">
        <f ca="1">'Monte Carlo VaR'!$C$17+_xlfn.NORM.S.INV(RAND())*'Monte Carlo VaR'!$C$18</f>
        <v>0.19250872304004257</v>
      </c>
      <c r="C420" s="18">
        <f t="shared" ca="1" si="6"/>
        <v>21.228707849005058</v>
      </c>
      <c r="D420" s="19">
        <f ca="1">'Monte Carlo VaR'!$B$9*(EXP(B420)-1)</f>
        <v>28.771267747756553</v>
      </c>
      <c r="E420" t="str">
        <f ca="1">IF(B420&lt;='Monte Carlo VaR'!$B$25,"YES ◀ TAIL","")</f>
        <v/>
      </c>
    </row>
    <row r="421" spans="1:5" x14ac:dyDescent="0.2">
      <c r="A421">
        <v>420</v>
      </c>
      <c r="B421" s="17">
        <f ca="1">'Monte Carlo VaR'!$C$17+_xlfn.NORM.S.INV(RAND())*'Monte Carlo VaR'!$C$18</f>
        <v>0.19154060320020722</v>
      </c>
      <c r="C421" s="18">
        <f t="shared" ca="1" si="6"/>
        <v>21.111400724618299</v>
      </c>
      <c r="D421" s="19">
        <f ca="1">'Monte Carlo VaR'!$B$9*(EXP(B421)-1)</f>
        <v>28.612281402075183</v>
      </c>
      <c r="E421" t="str">
        <f ca="1">IF(B421&lt;='Monte Carlo VaR'!$B$25,"YES ◀ TAIL","")</f>
        <v/>
      </c>
    </row>
    <row r="422" spans="1:5" x14ac:dyDescent="0.2">
      <c r="A422">
        <v>421</v>
      </c>
      <c r="B422" s="17">
        <f ca="1">'Monte Carlo VaR'!$C$17+_xlfn.NORM.S.INV(RAND())*'Monte Carlo VaR'!$C$18</f>
        <v>-8.8052609472440271E-2</v>
      </c>
      <c r="C422" s="18">
        <f t="shared" ca="1" si="6"/>
        <v>-8.4287299706000791</v>
      </c>
      <c r="D422" s="19">
        <f ca="1">'Monte Carlo VaR'!$B$9*(EXP(B422)-1)</f>
        <v>-11.423457729154288</v>
      </c>
      <c r="E422" t="str">
        <f ca="1">IF(B422&lt;='Monte Carlo VaR'!$B$25,"YES ◀ TAIL","")</f>
        <v/>
      </c>
    </row>
    <row r="423" spans="1:5" x14ac:dyDescent="0.2">
      <c r="A423">
        <v>422</v>
      </c>
      <c r="B423" s="17">
        <f ca="1">'Monte Carlo VaR'!$C$17+_xlfn.NORM.S.INV(RAND())*'Monte Carlo VaR'!$C$18</f>
        <v>0.15420220828292189</v>
      </c>
      <c r="C423" s="18">
        <f t="shared" ca="1" si="6"/>
        <v>16.672678474715674</v>
      </c>
      <c r="D423" s="19">
        <f ca="1">'Monte Carlo VaR'!$B$9*(EXP(B423)-1)</f>
        <v>22.596481136782153</v>
      </c>
      <c r="E423" t="str">
        <f ca="1">IF(B423&lt;='Monte Carlo VaR'!$B$25,"YES ◀ TAIL","")</f>
        <v/>
      </c>
    </row>
    <row r="424" spans="1:5" x14ac:dyDescent="0.2">
      <c r="A424">
        <v>423</v>
      </c>
      <c r="B424" s="17">
        <f ca="1">'Monte Carlo VaR'!$C$17+_xlfn.NORM.S.INV(RAND())*'Monte Carlo VaR'!$C$18</f>
        <v>7.5517743780560115E-2</v>
      </c>
      <c r="C424" s="18">
        <f t="shared" ca="1" si="6"/>
        <v>7.8442363192922304</v>
      </c>
      <c r="D424" s="19">
        <f ca="1">'Monte Carlo VaR'!$B$9*(EXP(B424)-1)</f>
        <v>10.63129348353676</v>
      </c>
      <c r="E424" t="str">
        <f ca="1">IF(B424&lt;='Monte Carlo VaR'!$B$25,"YES ◀ TAIL","")</f>
        <v/>
      </c>
    </row>
    <row r="425" spans="1:5" x14ac:dyDescent="0.2">
      <c r="A425">
        <v>424</v>
      </c>
      <c r="B425" s="17">
        <f ca="1">'Monte Carlo VaR'!$C$17+_xlfn.NORM.S.INV(RAND())*'Monte Carlo VaR'!$C$18</f>
        <v>1.7831884121779912E-3</v>
      </c>
      <c r="C425" s="18">
        <f t="shared" ca="1" si="6"/>
        <v>0.17847792380749627</v>
      </c>
      <c r="D425" s="19">
        <f ca="1">'Monte Carlo VaR'!$B$9*(EXP(B425)-1)</f>
        <v>0.2418911301362997</v>
      </c>
      <c r="E425" t="str">
        <f ca="1">IF(B425&lt;='Monte Carlo VaR'!$B$25,"YES ◀ TAIL","")</f>
        <v/>
      </c>
    </row>
    <row r="426" spans="1:5" x14ac:dyDescent="0.2">
      <c r="A426">
        <v>425</v>
      </c>
      <c r="B426" s="17">
        <f ca="1">'Monte Carlo VaR'!$C$17+_xlfn.NORM.S.INV(RAND())*'Monte Carlo VaR'!$C$18</f>
        <v>-0.36727648507268496</v>
      </c>
      <c r="C426" s="18">
        <f t="shared" ca="1" si="6"/>
        <v>-30.738188000254684</v>
      </c>
      <c r="D426" s="19">
        <f ca="1">'Monte Carlo VaR'!$B$9*(EXP(B426)-1)</f>
        <v>-41.659466196745171</v>
      </c>
      <c r="E426" t="str">
        <f ca="1">IF(B426&lt;='Monte Carlo VaR'!$B$25,"YES ◀ TAIL","")</f>
        <v>YES ◀ TAIL</v>
      </c>
    </row>
    <row r="427" spans="1:5" x14ac:dyDescent="0.2">
      <c r="A427">
        <v>426</v>
      </c>
      <c r="B427" s="17">
        <f ca="1">'Monte Carlo VaR'!$C$17+_xlfn.NORM.S.INV(RAND())*'Monte Carlo VaR'!$C$18</f>
        <v>-0.16244567132194737</v>
      </c>
      <c r="C427" s="18">
        <f t="shared" ca="1" si="6"/>
        <v>-14.99377282696177</v>
      </c>
      <c r="D427" s="19">
        <f ca="1">'Monte Carlo VaR'!$B$9*(EXP(B427)-1)</f>
        <v>-20.321060312381288</v>
      </c>
      <c r="E427" t="str">
        <f ca="1">IF(B427&lt;='Monte Carlo VaR'!$B$25,"YES ◀ TAIL","")</f>
        <v/>
      </c>
    </row>
    <row r="428" spans="1:5" x14ac:dyDescent="0.2">
      <c r="A428">
        <v>427</v>
      </c>
      <c r="B428" s="17">
        <f ca="1">'Monte Carlo VaR'!$C$17+_xlfn.NORM.S.INV(RAND())*'Monte Carlo VaR'!$C$18</f>
        <v>0.10699525095428704</v>
      </c>
      <c r="C428" s="18">
        <f t="shared" ca="1" si="6"/>
        <v>11.292896911622584</v>
      </c>
      <c r="D428" s="19">
        <f ca="1">'Monte Carlo VaR'!$B$9*(EXP(B428)-1)</f>
        <v>15.30526318432209</v>
      </c>
      <c r="E428" t="str">
        <f ca="1">IF(B428&lt;='Monte Carlo VaR'!$B$25,"YES ◀ TAIL","")</f>
        <v/>
      </c>
    </row>
    <row r="429" spans="1:5" x14ac:dyDescent="0.2">
      <c r="A429">
        <v>428</v>
      </c>
      <c r="B429" s="17">
        <f ca="1">'Monte Carlo VaR'!$C$17+_xlfn.NORM.S.INV(RAND())*'Monte Carlo VaR'!$C$18</f>
        <v>-5.7634038848584354E-2</v>
      </c>
      <c r="C429" s="18">
        <f t="shared" ca="1" si="6"/>
        <v>-5.6004650143825607</v>
      </c>
      <c r="D429" s="19">
        <f ca="1">'Monte Carlo VaR'!$B$9*(EXP(B429)-1)</f>
        <v>-7.5903102339926845</v>
      </c>
      <c r="E429" t="str">
        <f ca="1">IF(B429&lt;='Monte Carlo VaR'!$B$25,"YES ◀ TAIL","")</f>
        <v/>
      </c>
    </row>
    <row r="430" spans="1:5" x14ac:dyDescent="0.2">
      <c r="A430">
        <v>429</v>
      </c>
      <c r="B430" s="17">
        <f ca="1">'Monte Carlo VaR'!$C$17+_xlfn.NORM.S.INV(RAND())*'Monte Carlo VaR'!$C$18</f>
        <v>0.24181044115478123</v>
      </c>
      <c r="C430" s="18">
        <f t="shared" ca="1" si="6"/>
        <v>27.355275674385272</v>
      </c>
      <c r="D430" s="19">
        <f ca="1">'Monte Carlo VaR'!$B$9*(EXP(B430)-1)</f>
        <v>37.074605121494358</v>
      </c>
      <c r="E430" t="str">
        <f ca="1">IF(B430&lt;='Monte Carlo VaR'!$B$25,"YES ◀ TAIL","")</f>
        <v/>
      </c>
    </row>
    <row r="431" spans="1:5" x14ac:dyDescent="0.2">
      <c r="A431">
        <v>430</v>
      </c>
      <c r="B431" s="17">
        <f ca="1">'Monte Carlo VaR'!$C$17+_xlfn.NORM.S.INV(RAND())*'Monte Carlo VaR'!$C$18</f>
        <v>3.3481914945612007E-2</v>
      </c>
      <c r="C431" s="18">
        <f t="shared" ca="1" si="6"/>
        <v>3.404874272942271</v>
      </c>
      <c r="D431" s="19">
        <f ca="1">'Monte Carlo VaR'!$B$9*(EXP(B431)-1)</f>
        <v>4.6146261021186596</v>
      </c>
      <c r="E431" t="str">
        <f ca="1">IF(B431&lt;='Monte Carlo VaR'!$B$25,"YES ◀ TAIL","")</f>
        <v/>
      </c>
    </row>
    <row r="432" spans="1:5" x14ac:dyDescent="0.2">
      <c r="A432">
        <v>431</v>
      </c>
      <c r="B432" s="17">
        <f ca="1">'Monte Carlo VaR'!$C$17+_xlfn.NORM.S.INV(RAND())*'Monte Carlo VaR'!$C$18</f>
        <v>-2.4732567018224544E-2</v>
      </c>
      <c r="C432" s="18">
        <f t="shared" ca="1" si="6"/>
        <v>-2.4429223053351712</v>
      </c>
      <c r="D432" s="19">
        <f ca="1">'Monte Carlo VaR'!$B$9*(EXP(B432)-1)</f>
        <v>-3.3108926004207575</v>
      </c>
      <c r="E432" t="str">
        <f ca="1">IF(B432&lt;='Monte Carlo VaR'!$B$25,"YES ◀ TAIL","")</f>
        <v/>
      </c>
    </row>
    <row r="433" spans="1:5" x14ac:dyDescent="0.2">
      <c r="A433">
        <v>432</v>
      </c>
      <c r="B433" s="17">
        <f ca="1">'Monte Carlo VaR'!$C$17+_xlfn.NORM.S.INV(RAND())*'Monte Carlo VaR'!$C$18</f>
        <v>0.49732667295995658</v>
      </c>
      <c r="C433" s="18">
        <f t="shared" ca="1" si="6"/>
        <v>64.431958573883662</v>
      </c>
      <c r="D433" s="19">
        <f ca="1">'Monte Carlo VaR'!$B$9*(EXP(B433)-1)</f>
        <v>87.324633455184525</v>
      </c>
      <c r="E433" t="str">
        <f ca="1">IF(B433&lt;='Monte Carlo VaR'!$B$25,"YES ◀ TAIL","")</f>
        <v/>
      </c>
    </row>
    <row r="434" spans="1:5" x14ac:dyDescent="0.2">
      <c r="A434">
        <v>433</v>
      </c>
      <c r="B434" s="17">
        <f ca="1">'Monte Carlo VaR'!$C$17+_xlfn.NORM.S.INV(RAND())*'Monte Carlo VaR'!$C$18</f>
        <v>0.10453716405901009</v>
      </c>
      <c r="C434" s="18">
        <f t="shared" ca="1" si="6"/>
        <v>11.019665251344946</v>
      </c>
      <c r="D434" s="19">
        <f ca="1">'Monte Carlo VaR'!$B$9*(EXP(B434)-1)</f>
        <v>14.934952315147806</v>
      </c>
      <c r="E434" t="str">
        <f ca="1">IF(B434&lt;='Monte Carlo VaR'!$B$25,"YES ◀ TAIL","")</f>
        <v/>
      </c>
    </row>
    <row r="435" spans="1:5" x14ac:dyDescent="0.2">
      <c r="A435">
        <v>434</v>
      </c>
      <c r="B435" s="17">
        <f ca="1">'Monte Carlo VaR'!$C$17+_xlfn.NORM.S.INV(RAND())*'Monte Carlo VaR'!$C$18</f>
        <v>-0.12129648545472536</v>
      </c>
      <c r="C435" s="18">
        <f t="shared" ca="1" si="6"/>
        <v>-11.422869764958643</v>
      </c>
      <c r="D435" s="19">
        <f ca="1">'Monte Carlo VaR'!$B$9*(EXP(B435)-1)</f>
        <v>-15.481415392448449</v>
      </c>
      <c r="E435" t="str">
        <f ca="1">IF(B435&lt;='Monte Carlo VaR'!$B$25,"YES ◀ TAIL","")</f>
        <v/>
      </c>
    </row>
    <row r="436" spans="1:5" x14ac:dyDescent="0.2">
      <c r="A436">
        <v>435</v>
      </c>
      <c r="B436" s="17">
        <f ca="1">'Monte Carlo VaR'!$C$17+_xlfn.NORM.S.INV(RAND())*'Monte Carlo VaR'!$C$18</f>
        <v>0.15578875880575971</v>
      </c>
      <c r="C436" s="18">
        <f t="shared" ca="1" si="6"/>
        <v>16.857932492320636</v>
      </c>
      <c r="D436" s="19">
        <f ca="1">'Monte Carlo VaR'!$B$9*(EXP(B436)-1)</f>
        <v>22.84755590684216</v>
      </c>
      <c r="E436" t="str">
        <f ca="1">IF(B436&lt;='Monte Carlo VaR'!$B$25,"YES ◀ TAIL","")</f>
        <v/>
      </c>
    </row>
    <row r="437" spans="1:5" x14ac:dyDescent="0.2">
      <c r="A437">
        <v>436</v>
      </c>
      <c r="B437" s="17">
        <f ca="1">'Monte Carlo VaR'!$C$17+_xlfn.NORM.S.INV(RAND())*'Monte Carlo VaR'!$C$18</f>
        <v>0.14811576680319827</v>
      </c>
      <c r="C437" s="18">
        <f t="shared" ca="1" si="6"/>
        <v>15.964713723442149</v>
      </c>
      <c r="D437" s="19">
        <f ca="1">'Monte Carlo VaR'!$B$9*(EXP(B437)-1)</f>
        <v>21.636976509381142</v>
      </c>
      <c r="E437" t="str">
        <f ca="1">IF(B437&lt;='Monte Carlo VaR'!$B$25,"YES ◀ TAIL","")</f>
        <v/>
      </c>
    </row>
    <row r="438" spans="1:5" x14ac:dyDescent="0.2">
      <c r="A438">
        <v>437</v>
      </c>
      <c r="B438" s="17">
        <f ca="1">'Monte Carlo VaR'!$C$17+_xlfn.NORM.S.INV(RAND())*'Monte Carlo VaR'!$C$18</f>
        <v>0.15234283729628262</v>
      </c>
      <c r="C438" s="18">
        <f t="shared" ca="1" si="6"/>
        <v>16.45594224040201</v>
      </c>
      <c r="D438" s="19">
        <f ca="1">'Monte Carlo VaR'!$B$9*(EXP(B438)-1)</f>
        <v>22.302738518416845</v>
      </c>
      <c r="E438" t="str">
        <f ca="1">IF(B438&lt;='Monte Carlo VaR'!$B$25,"YES ◀ TAIL","")</f>
        <v/>
      </c>
    </row>
    <row r="439" spans="1:5" x14ac:dyDescent="0.2">
      <c r="A439">
        <v>438</v>
      </c>
      <c r="B439" s="17">
        <f ca="1">'Monte Carlo VaR'!$C$17+_xlfn.NORM.S.INV(RAND())*'Monte Carlo VaR'!$C$18</f>
        <v>6.5620499350503292E-3</v>
      </c>
      <c r="C439" s="18">
        <f t="shared" ca="1" si="6"/>
        <v>0.65836273562767111</v>
      </c>
      <c r="D439" s="19">
        <f ca="1">'Monte Carlo VaR'!$B$9*(EXP(B439)-1)</f>
        <v>0.89227901559618272</v>
      </c>
      <c r="E439" t="str">
        <f ca="1">IF(B439&lt;='Monte Carlo VaR'!$B$25,"YES ◀ TAIL","")</f>
        <v/>
      </c>
    </row>
    <row r="440" spans="1:5" x14ac:dyDescent="0.2">
      <c r="A440">
        <v>439</v>
      </c>
      <c r="B440" s="17">
        <f ca="1">'Monte Carlo VaR'!$C$17+_xlfn.NORM.S.INV(RAND())*'Monte Carlo VaR'!$C$18</f>
        <v>-0.38774550623190673</v>
      </c>
      <c r="C440" s="18">
        <f t="shared" ca="1" si="6"/>
        <v>-32.141498305108129</v>
      </c>
      <c r="D440" s="19">
        <f ca="1">'Monte Carlo VaR'!$B$9*(EXP(B440)-1)</f>
        <v>-43.56137265291305</v>
      </c>
      <c r="E440" t="str">
        <f ca="1">IF(B440&lt;='Monte Carlo VaR'!$B$25,"YES ◀ TAIL","")</f>
        <v>YES ◀ TAIL</v>
      </c>
    </row>
    <row r="441" spans="1:5" x14ac:dyDescent="0.2">
      <c r="A441">
        <v>440</v>
      </c>
      <c r="B441" s="17">
        <f ca="1">'Monte Carlo VaR'!$C$17+_xlfn.NORM.S.INV(RAND())*'Monte Carlo VaR'!$C$18</f>
        <v>9.7004272646578751E-2</v>
      </c>
      <c r="C441" s="18">
        <f t="shared" ca="1" si="6"/>
        <v>10.18650814910238</v>
      </c>
      <c r="D441" s="19">
        <f ca="1">'Monte Carlo VaR'!$B$9*(EXP(B441)-1)</f>
        <v>13.805774494478456</v>
      </c>
      <c r="E441" t="str">
        <f ca="1">IF(B441&lt;='Monte Carlo VaR'!$B$25,"YES ◀ TAIL","")</f>
        <v/>
      </c>
    </row>
    <row r="442" spans="1:5" x14ac:dyDescent="0.2">
      <c r="A442">
        <v>441</v>
      </c>
      <c r="B442" s="17">
        <f ca="1">'Monte Carlo VaR'!$C$17+_xlfn.NORM.S.INV(RAND())*'Monte Carlo VaR'!$C$18</f>
        <v>0.18033768298792763</v>
      </c>
      <c r="C442" s="18">
        <f t="shared" ca="1" si="6"/>
        <v>19.762171132510041</v>
      </c>
      <c r="D442" s="19">
        <f ca="1">'Monte Carlo VaR'!$B$9*(EXP(B442)-1)</f>
        <v>26.78367053589086</v>
      </c>
      <c r="E442" t="str">
        <f ca="1">IF(B442&lt;='Monte Carlo VaR'!$B$25,"YES ◀ TAIL","")</f>
        <v/>
      </c>
    </row>
    <row r="443" spans="1:5" x14ac:dyDescent="0.2">
      <c r="A443">
        <v>442</v>
      </c>
      <c r="B443" s="17">
        <f ca="1">'Monte Carlo VaR'!$C$17+_xlfn.NORM.S.INV(RAND())*'Monte Carlo VaR'!$C$18</f>
        <v>-0.28292885597050782</v>
      </c>
      <c r="C443" s="18">
        <f t="shared" ca="1" si="6"/>
        <v>-24.642660179926711</v>
      </c>
      <c r="D443" s="19">
        <f ca="1">'Monte Carlo VaR'!$B$9*(EXP(B443)-1)</f>
        <v>-33.398197341854676</v>
      </c>
      <c r="E443" t="str">
        <f ca="1">IF(B443&lt;='Monte Carlo VaR'!$B$25,"YES ◀ TAIL","")</f>
        <v>YES ◀ TAIL</v>
      </c>
    </row>
    <row r="444" spans="1:5" x14ac:dyDescent="0.2">
      <c r="A444">
        <v>443</v>
      </c>
      <c r="B444" s="17">
        <f ca="1">'Monte Carlo VaR'!$C$17+_xlfn.NORM.S.INV(RAND())*'Monte Carlo VaR'!$C$18</f>
        <v>-0.15598121104061019</v>
      </c>
      <c r="C444" s="18">
        <f t="shared" ca="1" si="6"/>
        <v>-14.442473441108028</v>
      </c>
      <c r="D444" s="19">
        <f ca="1">'Monte Carlo VaR'!$B$9*(EXP(B444)-1)</f>
        <v>-19.573884254733709</v>
      </c>
      <c r="E444" t="str">
        <f ca="1">IF(B444&lt;='Monte Carlo VaR'!$B$25,"YES ◀ TAIL","")</f>
        <v/>
      </c>
    </row>
    <row r="445" spans="1:5" x14ac:dyDescent="0.2">
      <c r="A445">
        <v>444</v>
      </c>
      <c r="B445" s="17">
        <f ca="1">'Monte Carlo VaR'!$C$17+_xlfn.NORM.S.INV(RAND())*'Monte Carlo VaR'!$C$18</f>
        <v>-0.21534210064632742</v>
      </c>
      <c r="C445" s="18">
        <f t="shared" ca="1" si="6"/>
        <v>-19.373443098010647</v>
      </c>
      <c r="D445" s="19">
        <f ca="1">'Monte Carlo VaR'!$B$9*(EXP(B445)-1)</f>
        <v>-26.256827430733829</v>
      </c>
      <c r="E445" t="str">
        <f ca="1">IF(B445&lt;='Monte Carlo VaR'!$B$25,"YES ◀ TAIL","")</f>
        <v/>
      </c>
    </row>
    <row r="446" spans="1:5" x14ac:dyDescent="0.2">
      <c r="A446">
        <v>445</v>
      </c>
      <c r="B446" s="17">
        <f ca="1">'Monte Carlo VaR'!$C$17+_xlfn.NORM.S.INV(RAND())*'Monte Carlo VaR'!$C$18</f>
        <v>4.2338375300059003E-2</v>
      </c>
      <c r="C446" s="18">
        <f t="shared" ca="1" si="6"/>
        <v>4.3247428194259641</v>
      </c>
      <c r="D446" s="19">
        <f ca="1">'Monte Carlo VaR'!$B$9*(EXP(B446)-1)</f>
        <v>5.8613239431680091</v>
      </c>
      <c r="E446" t="str">
        <f ca="1">IF(B446&lt;='Monte Carlo VaR'!$B$25,"YES ◀ TAIL","")</f>
        <v/>
      </c>
    </row>
    <row r="447" spans="1:5" x14ac:dyDescent="0.2">
      <c r="A447">
        <v>446</v>
      </c>
      <c r="B447" s="17">
        <f ca="1">'Monte Carlo VaR'!$C$17+_xlfn.NORM.S.INV(RAND())*'Monte Carlo VaR'!$C$18</f>
        <v>-5.114491781095129E-2</v>
      </c>
      <c r="C447" s="18">
        <f t="shared" ca="1" si="6"/>
        <v>-4.9859031794299513</v>
      </c>
      <c r="D447" s="19">
        <f ca="1">'Monte Carlo VaR'!$B$9*(EXP(B447)-1)</f>
        <v>-6.7573945790814127</v>
      </c>
      <c r="E447" t="str">
        <f ca="1">IF(B447&lt;='Monte Carlo VaR'!$B$25,"YES ◀ TAIL","")</f>
        <v/>
      </c>
    </row>
    <row r="448" spans="1:5" x14ac:dyDescent="0.2">
      <c r="A448">
        <v>447</v>
      </c>
      <c r="B448" s="17">
        <f ca="1">'Monte Carlo VaR'!$C$17+_xlfn.NORM.S.INV(RAND())*'Monte Carlo VaR'!$C$18</f>
        <v>2.1131513037696878E-2</v>
      </c>
      <c r="C448" s="18">
        <f t="shared" ca="1" si="6"/>
        <v>2.1356364483454238</v>
      </c>
      <c r="D448" s="19">
        <f ca="1">'Monte Carlo VaR'!$B$9*(EXP(B448)-1)</f>
        <v>2.8944280784425529</v>
      </c>
      <c r="E448" t="str">
        <f ca="1">IF(B448&lt;='Monte Carlo VaR'!$B$25,"YES ◀ TAIL","")</f>
        <v/>
      </c>
    </row>
    <row r="449" spans="1:5" x14ac:dyDescent="0.2">
      <c r="A449">
        <v>448</v>
      </c>
      <c r="B449" s="17">
        <f ca="1">'Monte Carlo VaR'!$C$17+_xlfn.NORM.S.INV(RAND())*'Monte Carlo VaR'!$C$18</f>
        <v>7.7457277108595485E-2</v>
      </c>
      <c r="C449" s="18">
        <f t="shared" ca="1" si="6"/>
        <v>8.0536067847338799</v>
      </c>
      <c r="D449" s="19">
        <f ca="1">'Monte Carlo VaR'!$B$9*(EXP(B449)-1)</f>
        <v>10.915053275349827</v>
      </c>
      <c r="E449" t="str">
        <f ca="1">IF(B449&lt;='Monte Carlo VaR'!$B$25,"YES ◀ TAIL","")</f>
        <v/>
      </c>
    </row>
    <row r="450" spans="1:5" x14ac:dyDescent="0.2">
      <c r="A450">
        <v>449</v>
      </c>
      <c r="B450" s="17">
        <f ca="1">'Monte Carlo VaR'!$C$17+_xlfn.NORM.S.INV(RAND())*'Monte Carlo VaR'!$C$18</f>
        <v>8.7617970810932311E-2</v>
      </c>
      <c r="C450" s="18">
        <f t="shared" ca="1" si="6"/>
        <v>9.1571030367134654</v>
      </c>
      <c r="D450" s="19">
        <f ca="1">'Monte Carlo VaR'!$B$9*(EXP(B450)-1)</f>
        <v>12.41062174565776</v>
      </c>
      <c r="E450" t="str">
        <f ca="1">IF(B450&lt;='Monte Carlo VaR'!$B$25,"YES ◀ TAIL","")</f>
        <v/>
      </c>
    </row>
    <row r="451" spans="1:5" x14ac:dyDescent="0.2">
      <c r="A451">
        <v>450</v>
      </c>
      <c r="B451" s="17">
        <f ca="1">'Monte Carlo VaR'!$C$17+_xlfn.NORM.S.INV(RAND())*'Monte Carlo VaR'!$C$18</f>
        <v>0.16765385565750573</v>
      </c>
      <c r="C451" s="18">
        <f t="shared" ref="C451:C514" ca="1" si="7">(EXP(B451)-1)*100</f>
        <v>18.252721469164058</v>
      </c>
      <c r="D451" s="19">
        <f ca="1">'Monte Carlo VaR'!$B$9*(EXP(B451)-1)</f>
        <v>24.737913407158047</v>
      </c>
      <c r="E451" t="str">
        <f ca="1">IF(B451&lt;='Monte Carlo VaR'!$B$25,"YES ◀ TAIL","")</f>
        <v/>
      </c>
    </row>
    <row r="452" spans="1:5" x14ac:dyDescent="0.2">
      <c r="A452">
        <v>451</v>
      </c>
      <c r="B452" s="17">
        <f ca="1">'Monte Carlo VaR'!$C$17+_xlfn.NORM.S.INV(RAND())*'Monte Carlo VaR'!$C$18</f>
        <v>7.460619119687803E-2</v>
      </c>
      <c r="C452" s="18">
        <f t="shared" ca="1" si="7"/>
        <v>7.7459754188329732</v>
      </c>
      <c r="D452" s="19">
        <f ca="1">'Monte Carlo VaR'!$B$9*(EXP(B452)-1)</f>
        <v>10.498120485144328</v>
      </c>
      <c r="E452" t="str">
        <f ca="1">IF(B452&lt;='Monte Carlo VaR'!$B$25,"YES ◀ TAIL","")</f>
        <v/>
      </c>
    </row>
    <row r="453" spans="1:5" x14ac:dyDescent="0.2">
      <c r="A453">
        <v>452</v>
      </c>
      <c r="B453" s="17">
        <f ca="1">'Monte Carlo VaR'!$C$17+_xlfn.NORM.S.INV(RAND())*'Monte Carlo VaR'!$C$18</f>
        <v>3.7742672790285293E-2</v>
      </c>
      <c r="C453" s="18">
        <f t="shared" ca="1" si="7"/>
        <v>3.8463973456732914</v>
      </c>
      <c r="D453" s="19">
        <f ca="1">'Monte Carlo VaR'!$B$9*(EXP(B453)-1)</f>
        <v>5.2130223225910122</v>
      </c>
      <c r="E453" t="str">
        <f ca="1">IF(B453&lt;='Monte Carlo VaR'!$B$25,"YES ◀ TAIL","")</f>
        <v/>
      </c>
    </row>
    <row r="454" spans="1:5" x14ac:dyDescent="0.2">
      <c r="A454">
        <v>453</v>
      </c>
      <c r="B454" s="17">
        <f ca="1">'Monte Carlo VaR'!$C$17+_xlfn.NORM.S.INV(RAND())*'Monte Carlo VaR'!$C$18</f>
        <v>4.5222899032273181E-2</v>
      </c>
      <c r="C454" s="18">
        <f t="shared" ca="1" si="7"/>
        <v>4.6261044493765002</v>
      </c>
      <c r="D454" s="19">
        <f ca="1">'Monte Carlo VaR'!$B$9*(EXP(B454)-1)</f>
        <v>6.2697593602399708</v>
      </c>
      <c r="E454" t="str">
        <f ca="1">IF(B454&lt;='Monte Carlo VaR'!$B$25,"YES ◀ TAIL","")</f>
        <v/>
      </c>
    </row>
    <row r="455" spans="1:5" x14ac:dyDescent="0.2">
      <c r="A455">
        <v>454</v>
      </c>
      <c r="B455" s="17">
        <f ca="1">'Monte Carlo VaR'!$C$17+_xlfn.NORM.S.INV(RAND())*'Monte Carlo VaR'!$C$18</f>
        <v>0.20908528859533865</v>
      </c>
      <c r="C455" s="18">
        <f t="shared" ca="1" si="7"/>
        <v>23.255011651563052</v>
      </c>
      <c r="D455" s="19">
        <f ca="1">'Monte Carlo VaR'!$B$9*(EXP(B455)-1)</f>
        <v>31.517517291363404</v>
      </c>
      <c r="E455" t="str">
        <f ca="1">IF(B455&lt;='Monte Carlo VaR'!$B$25,"YES ◀ TAIL","")</f>
        <v/>
      </c>
    </row>
    <row r="456" spans="1:5" x14ac:dyDescent="0.2">
      <c r="A456">
        <v>455</v>
      </c>
      <c r="B456" s="17">
        <f ca="1">'Monte Carlo VaR'!$C$17+_xlfn.NORM.S.INV(RAND())*'Monte Carlo VaR'!$C$18</f>
        <v>-1.6554678300068515E-2</v>
      </c>
      <c r="C456" s="18">
        <f t="shared" ca="1" si="7"/>
        <v>-1.6418402649391317</v>
      </c>
      <c r="D456" s="19">
        <f ca="1">'Monte Carlo VaR'!$B$9*(EXP(B456)-1)</f>
        <v>-2.2251861110720053</v>
      </c>
      <c r="E456" t="str">
        <f ca="1">IF(B456&lt;='Monte Carlo VaR'!$B$25,"YES ◀ TAIL","")</f>
        <v/>
      </c>
    </row>
    <row r="457" spans="1:5" x14ac:dyDescent="0.2">
      <c r="A457">
        <v>456</v>
      </c>
      <c r="B457" s="17">
        <f ca="1">'Monte Carlo VaR'!$C$17+_xlfn.NORM.S.INV(RAND())*'Monte Carlo VaR'!$C$18</f>
        <v>0.15170329619823147</v>
      </c>
      <c r="C457" s="18">
        <f t="shared" ca="1" si="7"/>
        <v>16.381487690137163</v>
      </c>
      <c r="D457" s="19">
        <f ca="1">'Monte Carlo VaR'!$B$9*(EXP(B457)-1)</f>
        <v>22.201830266442897</v>
      </c>
      <c r="E457" t="str">
        <f ca="1">IF(B457&lt;='Monte Carlo VaR'!$B$25,"YES ◀ TAIL","")</f>
        <v/>
      </c>
    </row>
    <row r="458" spans="1:5" x14ac:dyDescent="0.2">
      <c r="A458">
        <v>457</v>
      </c>
      <c r="B458" s="17">
        <f ca="1">'Monte Carlo VaR'!$C$17+_xlfn.NORM.S.INV(RAND())*'Monte Carlo VaR'!$C$18</f>
        <v>2.5406402272367172E-2</v>
      </c>
      <c r="C458" s="18">
        <f t="shared" ca="1" si="7"/>
        <v>2.5731895602735477</v>
      </c>
      <c r="D458" s="19">
        <f ca="1">'Monte Carlo VaR'!$B$9*(EXP(B458)-1)</f>
        <v>3.4874438110387391</v>
      </c>
      <c r="E458" t="str">
        <f ca="1">IF(B458&lt;='Monte Carlo VaR'!$B$25,"YES ◀ TAIL","")</f>
        <v/>
      </c>
    </row>
    <row r="459" spans="1:5" x14ac:dyDescent="0.2">
      <c r="A459">
        <v>458</v>
      </c>
      <c r="B459" s="17">
        <f ca="1">'Monte Carlo VaR'!$C$17+_xlfn.NORM.S.INV(RAND())*'Monte Carlo VaR'!$C$18</f>
        <v>0.13732593695119588</v>
      </c>
      <c r="C459" s="18">
        <f t="shared" ca="1" si="7"/>
        <v>14.720200311387611</v>
      </c>
      <c r="D459" s="19">
        <f ca="1">'Monte Carlo VaR'!$B$9*(EXP(B459)-1)</f>
        <v>19.950287482023629</v>
      </c>
      <c r="E459" t="str">
        <f ca="1">IF(B459&lt;='Monte Carlo VaR'!$B$25,"YES ◀ TAIL","")</f>
        <v/>
      </c>
    </row>
    <row r="460" spans="1:5" x14ac:dyDescent="0.2">
      <c r="A460">
        <v>459</v>
      </c>
      <c r="B460" s="17">
        <f ca="1">'Monte Carlo VaR'!$C$17+_xlfn.NORM.S.INV(RAND())*'Monte Carlo VaR'!$C$18</f>
        <v>-2.8999220100118628E-2</v>
      </c>
      <c r="C460" s="18">
        <f t="shared" ca="1" si="7"/>
        <v>-2.8582777925514335</v>
      </c>
      <c r="D460" s="19">
        <f ca="1">'Monte Carlo VaR'!$B$9*(EXP(B460)-1)</f>
        <v>-3.8738238922449577</v>
      </c>
      <c r="E460" t="str">
        <f ca="1">IF(B460&lt;='Monte Carlo VaR'!$B$25,"YES ◀ TAIL","")</f>
        <v/>
      </c>
    </row>
    <row r="461" spans="1:5" x14ac:dyDescent="0.2">
      <c r="A461">
        <v>460</v>
      </c>
      <c r="B461" s="17">
        <f ca="1">'Monte Carlo VaR'!$C$17+_xlfn.NORM.S.INV(RAND())*'Monte Carlo VaR'!$C$18</f>
        <v>5.7243386320490204E-2</v>
      </c>
      <c r="C461" s="18">
        <f t="shared" ca="1" si="7"/>
        <v>5.8913504096146596</v>
      </c>
      <c r="D461" s="19">
        <f ca="1">'Monte Carlo VaR'!$B$9*(EXP(B461)-1)</f>
        <v>7.9845472101507484</v>
      </c>
      <c r="E461" t="str">
        <f ca="1">IF(B461&lt;='Monte Carlo VaR'!$B$25,"YES ◀ TAIL","")</f>
        <v/>
      </c>
    </row>
    <row r="462" spans="1:5" x14ac:dyDescent="0.2">
      <c r="A462">
        <v>461</v>
      </c>
      <c r="B462" s="17">
        <f ca="1">'Monte Carlo VaR'!$C$17+_xlfn.NORM.S.INV(RAND())*'Monte Carlo VaR'!$C$18</f>
        <v>-0.37164407818393025</v>
      </c>
      <c r="C462" s="18">
        <f t="shared" ca="1" si="7"/>
        <v>-31.040035759286756</v>
      </c>
      <c r="D462" s="19">
        <f ca="1">'Monte Carlo VaR'!$B$9*(EXP(B462)-1)</f>
        <v>-42.068560464561337</v>
      </c>
      <c r="E462" t="str">
        <f ca="1">IF(B462&lt;='Monte Carlo VaR'!$B$25,"YES ◀ TAIL","")</f>
        <v>YES ◀ TAIL</v>
      </c>
    </row>
    <row r="463" spans="1:5" x14ac:dyDescent="0.2">
      <c r="A463">
        <v>462</v>
      </c>
      <c r="B463" s="17">
        <f ca="1">'Monte Carlo VaR'!$C$17+_xlfn.NORM.S.INV(RAND())*'Monte Carlo VaR'!$C$18</f>
        <v>0.1761297732826223</v>
      </c>
      <c r="C463" s="18">
        <f t="shared" ca="1" si="7"/>
        <v>19.259281529328586</v>
      </c>
      <c r="D463" s="19">
        <f ca="1">'Monte Carlo VaR'!$B$9*(EXP(B463)-1)</f>
        <v>26.102104256699032</v>
      </c>
      <c r="E463" t="str">
        <f ca="1">IF(B463&lt;='Monte Carlo VaR'!$B$25,"YES ◀ TAIL","")</f>
        <v/>
      </c>
    </row>
    <row r="464" spans="1:5" x14ac:dyDescent="0.2">
      <c r="A464">
        <v>463</v>
      </c>
      <c r="B464" s="17">
        <f ca="1">'Monte Carlo VaR'!$C$17+_xlfn.NORM.S.INV(RAND())*'Monte Carlo VaR'!$C$18</f>
        <v>-0.1757756592152297</v>
      </c>
      <c r="C464" s="18">
        <f t="shared" ca="1" si="7"/>
        <v>-16.119385934153019</v>
      </c>
      <c r="D464" s="19">
        <f ca="1">'Monte Carlo VaR'!$B$9*(EXP(B464)-1)</f>
        <v>-21.846603756557588</v>
      </c>
      <c r="E464" t="str">
        <f ca="1">IF(B464&lt;='Monte Carlo VaR'!$B$25,"YES ◀ TAIL","")</f>
        <v/>
      </c>
    </row>
    <row r="465" spans="1:5" x14ac:dyDescent="0.2">
      <c r="A465">
        <v>464</v>
      </c>
      <c r="B465" s="17">
        <f ca="1">'Monte Carlo VaR'!$C$17+_xlfn.NORM.S.INV(RAND())*'Monte Carlo VaR'!$C$18</f>
        <v>-0.35526812998414953</v>
      </c>
      <c r="C465" s="18">
        <f t="shared" ca="1" si="7"/>
        <v>-29.901453721292125</v>
      </c>
      <c r="D465" s="19">
        <f ca="1">'Monte Carlo VaR'!$B$9*(EXP(B465)-1)</f>
        <v>-40.525440228467218</v>
      </c>
      <c r="E465" t="str">
        <f ca="1">IF(B465&lt;='Monte Carlo VaR'!$B$25,"YES ◀ TAIL","")</f>
        <v>YES ◀ TAIL</v>
      </c>
    </row>
    <row r="466" spans="1:5" x14ac:dyDescent="0.2">
      <c r="A466">
        <v>465</v>
      </c>
      <c r="B466" s="17">
        <f ca="1">'Monte Carlo VaR'!$C$17+_xlfn.NORM.S.INV(RAND())*'Monte Carlo VaR'!$C$18</f>
        <v>-0.21596455919373253</v>
      </c>
      <c r="C466" s="18">
        <f t="shared" ca="1" si="7"/>
        <v>-19.423614171175561</v>
      </c>
      <c r="D466" s="19">
        <f ca="1">'Monte Carlo VaR'!$B$9*(EXP(B466)-1)</f>
        <v>-26.324824286194239</v>
      </c>
      <c r="E466" t="str">
        <f ca="1">IF(B466&lt;='Monte Carlo VaR'!$B$25,"YES ◀ TAIL","")</f>
        <v/>
      </c>
    </row>
    <row r="467" spans="1:5" x14ac:dyDescent="0.2">
      <c r="A467">
        <v>466</v>
      </c>
      <c r="B467" s="17">
        <f ca="1">'Monte Carlo VaR'!$C$17+_xlfn.NORM.S.INV(RAND())*'Monte Carlo VaR'!$C$18</f>
        <v>0.18640910669772803</v>
      </c>
      <c r="C467" s="18">
        <f t="shared" ca="1" si="7"/>
        <v>20.491509839603616</v>
      </c>
      <c r="D467" s="19">
        <f ca="1">'Monte Carlo VaR'!$B$9*(EXP(B467)-1)</f>
        <v>27.772143285614781</v>
      </c>
      <c r="E467" t="str">
        <f ca="1">IF(B467&lt;='Monte Carlo VaR'!$B$25,"YES ◀ TAIL","")</f>
        <v/>
      </c>
    </row>
    <row r="468" spans="1:5" x14ac:dyDescent="0.2">
      <c r="A468">
        <v>467</v>
      </c>
      <c r="B468" s="17">
        <f ca="1">'Monte Carlo VaR'!$C$17+_xlfn.NORM.S.INV(RAND())*'Monte Carlo VaR'!$C$18</f>
        <v>-0.10582102193732758</v>
      </c>
      <c r="C468" s="18">
        <f t="shared" ca="1" si="7"/>
        <v>-10.041436023648309</v>
      </c>
      <c r="D468" s="19">
        <f ca="1">'Monte Carlo VaR'!$B$9*(EXP(B468)-1)</f>
        <v>-13.609158242850553</v>
      </c>
      <c r="E468" t="str">
        <f ca="1">IF(B468&lt;='Monte Carlo VaR'!$B$25,"YES ◀ TAIL","")</f>
        <v/>
      </c>
    </row>
    <row r="469" spans="1:5" x14ac:dyDescent="0.2">
      <c r="A469">
        <v>468</v>
      </c>
      <c r="B469" s="17">
        <f ca="1">'Monte Carlo VaR'!$C$17+_xlfn.NORM.S.INV(RAND())*'Monte Carlo VaR'!$C$18</f>
        <v>0.24315272708061592</v>
      </c>
      <c r="C469" s="18">
        <f t="shared" ca="1" si="7"/>
        <v>27.526337649860878</v>
      </c>
      <c r="D469" s="19">
        <f ca="1">'Monte Carlo VaR'!$B$9*(EXP(B469)-1)</f>
        <v>37.306445416856448</v>
      </c>
      <c r="E469" t="str">
        <f ca="1">IF(B469&lt;='Monte Carlo VaR'!$B$25,"YES ◀ TAIL","")</f>
        <v/>
      </c>
    </row>
    <row r="470" spans="1:5" x14ac:dyDescent="0.2">
      <c r="A470">
        <v>469</v>
      </c>
      <c r="B470" s="17">
        <f ca="1">'Monte Carlo VaR'!$C$17+_xlfn.NORM.S.INV(RAND())*'Monte Carlo VaR'!$C$18</f>
        <v>3.1751449155483613E-2</v>
      </c>
      <c r="C470" s="18">
        <f t="shared" ca="1" si="7"/>
        <v>3.2260904097741294</v>
      </c>
      <c r="D470" s="19">
        <f ca="1">'Monte Carlo VaR'!$B$9*(EXP(B470)-1)</f>
        <v>4.3723203323668773</v>
      </c>
      <c r="E470" t="str">
        <f ca="1">IF(B470&lt;='Monte Carlo VaR'!$B$25,"YES ◀ TAIL","")</f>
        <v/>
      </c>
    </row>
    <row r="471" spans="1:5" x14ac:dyDescent="0.2">
      <c r="A471">
        <v>470</v>
      </c>
      <c r="B471" s="17">
        <f ca="1">'Monte Carlo VaR'!$C$17+_xlfn.NORM.S.INV(RAND())*'Monte Carlo VaR'!$C$18</f>
        <v>-0.11460060498280812</v>
      </c>
      <c r="C471" s="18">
        <f t="shared" ca="1" si="7"/>
        <v>-10.827777779358271</v>
      </c>
      <c r="D471" s="19">
        <f ca="1">'Monte Carlo VaR'!$B$9*(EXP(B471)-1)</f>
        <v>-14.674887224364266</v>
      </c>
      <c r="E471" t="str">
        <f ca="1">IF(B471&lt;='Monte Carlo VaR'!$B$25,"YES ◀ TAIL","")</f>
        <v/>
      </c>
    </row>
    <row r="472" spans="1:5" x14ac:dyDescent="0.2">
      <c r="A472">
        <v>471</v>
      </c>
      <c r="B472" s="17">
        <f ca="1">'Monte Carlo VaR'!$C$17+_xlfn.NORM.S.INV(RAND())*'Monte Carlo VaR'!$C$18</f>
        <v>0.18874780768442362</v>
      </c>
      <c r="C472" s="18">
        <f t="shared" ca="1" si="7"/>
        <v>20.773633225083941</v>
      </c>
      <c r="D472" s="19">
        <f ca="1">'Monte Carlo VaR'!$B$9*(EXP(B472)-1)</f>
        <v>28.154505109956268</v>
      </c>
      <c r="E472" t="str">
        <f ca="1">IF(B472&lt;='Monte Carlo VaR'!$B$25,"YES ◀ TAIL","")</f>
        <v/>
      </c>
    </row>
    <row r="473" spans="1:5" x14ac:dyDescent="0.2">
      <c r="A473">
        <v>472</v>
      </c>
      <c r="B473" s="17">
        <f ca="1">'Monte Carlo VaR'!$C$17+_xlfn.NORM.S.INV(RAND())*'Monte Carlo VaR'!$C$18</f>
        <v>0.10979683992003716</v>
      </c>
      <c r="C473" s="18">
        <f t="shared" ca="1" si="7"/>
        <v>11.605131035189675</v>
      </c>
      <c r="D473" s="19">
        <f ca="1">'Monte Carlo VaR'!$B$9*(EXP(B473)-1)</f>
        <v>15.728434091992566</v>
      </c>
      <c r="E473" t="str">
        <f ca="1">IF(B473&lt;='Monte Carlo VaR'!$B$25,"YES ◀ TAIL","")</f>
        <v/>
      </c>
    </row>
    <row r="474" spans="1:5" x14ac:dyDescent="0.2">
      <c r="A474">
        <v>473</v>
      </c>
      <c r="B474" s="17">
        <f ca="1">'Monte Carlo VaR'!$C$17+_xlfn.NORM.S.INV(RAND())*'Monte Carlo VaR'!$C$18</f>
        <v>-9.1107319371773146E-2</v>
      </c>
      <c r="C474" s="18">
        <f t="shared" ca="1" si="7"/>
        <v>-8.7080268330256949</v>
      </c>
      <c r="D474" s="19">
        <f ca="1">'Monte Carlo VaR'!$B$9*(EXP(B474)-1)</f>
        <v>-11.801988766799724</v>
      </c>
      <c r="E474" t="str">
        <f ca="1">IF(B474&lt;='Monte Carlo VaR'!$B$25,"YES ◀ TAIL","")</f>
        <v/>
      </c>
    </row>
    <row r="475" spans="1:5" x14ac:dyDescent="0.2">
      <c r="A475">
        <v>474</v>
      </c>
      <c r="B475" s="17">
        <f ca="1">'Monte Carlo VaR'!$C$17+_xlfn.NORM.S.INV(RAND())*'Monte Carlo VaR'!$C$18</f>
        <v>0.18795552770616403</v>
      </c>
      <c r="C475" s="18">
        <f t="shared" ca="1" si="7"/>
        <v>20.677984588831055</v>
      </c>
      <c r="D475" s="19">
        <f ca="1">'Monte Carlo VaR'!$B$9*(EXP(B475)-1)</f>
        <v>28.02487251324273</v>
      </c>
      <c r="E475" t="str">
        <f ca="1">IF(B475&lt;='Monte Carlo VaR'!$B$25,"YES ◀ TAIL","")</f>
        <v/>
      </c>
    </row>
    <row r="476" spans="1:5" x14ac:dyDescent="0.2">
      <c r="A476">
        <v>475</v>
      </c>
      <c r="B476" s="17">
        <f ca="1">'Monte Carlo VaR'!$C$17+_xlfn.NORM.S.INV(RAND())*'Monte Carlo VaR'!$C$18</f>
        <v>9.5259298473104256E-3</v>
      </c>
      <c r="C476" s="18">
        <f t="shared" ca="1" si="7"/>
        <v>0.95714459299054422</v>
      </c>
      <c r="D476" s="19">
        <f ca="1">'Monte Carlo VaR'!$B$9*(EXP(B476)-1)</f>
        <v>1.2972180668800846</v>
      </c>
      <c r="E476" t="str">
        <f ca="1">IF(B476&lt;='Monte Carlo VaR'!$B$25,"YES ◀ TAIL","")</f>
        <v/>
      </c>
    </row>
    <row r="477" spans="1:5" x14ac:dyDescent="0.2">
      <c r="A477">
        <v>476</v>
      </c>
      <c r="B477" s="17">
        <f ca="1">'Monte Carlo VaR'!$C$17+_xlfn.NORM.S.INV(RAND())*'Monte Carlo VaR'!$C$18</f>
        <v>-3.5106780125630802E-2</v>
      </c>
      <c r="C477" s="18">
        <f t="shared" ca="1" si="7"/>
        <v>-3.4497685705373038</v>
      </c>
      <c r="D477" s="19">
        <f ca="1">'Monte Carlo VaR'!$B$9*(EXP(B477)-1)</f>
        <v>-4.6754713436492077</v>
      </c>
      <c r="E477" t="str">
        <f ca="1">IF(B477&lt;='Monte Carlo VaR'!$B$25,"YES ◀ TAIL","")</f>
        <v/>
      </c>
    </row>
    <row r="478" spans="1:5" x14ac:dyDescent="0.2">
      <c r="A478">
        <v>477</v>
      </c>
      <c r="B478" s="17">
        <f ca="1">'Monte Carlo VaR'!$C$17+_xlfn.NORM.S.INV(RAND())*'Monte Carlo VaR'!$C$18</f>
        <v>0.10149713937003817</v>
      </c>
      <c r="C478" s="18">
        <f t="shared" ca="1" si="7"/>
        <v>10.68267521656372</v>
      </c>
      <c r="D478" s="19">
        <f ca="1">'Monte Carlo VaR'!$B$9*(EXP(B478)-1)</f>
        <v>14.478229721008809</v>
      </c>
      <c r="E478" t="str">
        <f ca="1">IF(B478&lt;='Monte Carlo VaR'!$B$25,"YES ◀ TAIL","")</f>
        <v/>
      </c>
    </row>
    <row r="479" spans="1:5" x14ac:dyDescent="0.2">
      <c r="A479">
        <v>478</v>
      </c>
      <c r="B479" s="17">
        <f ca="1">'Monte Carlo VaR'!$C$17+_xlfn.NORM.S.INV(RAND())*'Monte Carlo VaR'!$C$18</f>
        <v>-4.3683736929715514E-2</v>
      </c>
      <c r="C479" s="18">
        <f t="shared" ca="1" si="7"/>
        <v>-4.2743345466814242</v>
      </c>
      <c r="D479" s="19">
        <f ca="1">'Monte Carlo VaR'!$B$9*(EXP(B479)-1)</f>
        <v>-5.7930056111173345</v>
      </c>
      <c r="E479" t="str">
        <f ca="1">IF(B479&lt;='Monte Carlo VaR'!$B$25,"YES ◀ TAIL","")</f>
        <v/>
      </c>
    </row>
    <row r="480" spans="1:5" x14ac:dyDescent="0.2">
      <c r="A480">
        <v>479</v>
      </c>
      <c r="B480" s="17">
        <f ca="1">'Monte Carlo VaR'!$C$17+_xlfn.NORM.S.INV(RAND())*'Monte Carlo VaR'!$C$18</f>
        <v>-0.14101255935368301</v>
      </c>
      <c r="C480" s="18">
        <f t="shared" ca="1" si="7"/>
        <v>-13.152159589827129</v>
      </c>
      <c r="D480" s="19">
        <f ca="1">'Monte Carlo VaR'!$B$9*(EXP(B480)-1)</f>
        <v>-17.825121892092707</v>
      </c>
      <c r="E480" t="str">
        <f ca="1">IF(B480&lt;='Monte Carlo VaR'!$B$25,"YES ◀ TAIL","")</f>
        <v/>
      </c>
    </row>
    <row r="481" spans="1:5" x14ac:dyDescent="0.2">
      <c r="A481">
        <v>480</v>
      </c>
      <c r="B481" s="17">
        <f ca="1">'Monte Carlo VaR'!$C$17+_xlfn.NORM.S.INV(RAND())*'Monte Carlo VaR'!$C$18</f>
        <v>-2.2672976481979967E-3</v>
      </c>
      <c r="C481" s="18">
        <f t="shared" ca="1" si="7"/>
        <v>-0.22647292703442679</v>
      </c>
      <c r="D481" s="19">
        <f ca="1">'Monte Carlo VaR'!$B$9*(EXP(B481)-1)</f>
        <v>-0.30693875800975862</v>
      </c>
      <c r="E481" t="str">
        <f ca="1">IF(B481&lt;='Monte Carlo VaR'!$B$25,"YES ◀ TAIL","")</f>
        <v/>
      </c>
    </row>
    <row r="482" spans="1:5" x14ac:dyDescent="0.2">
      <c r="A482">
        <v>481</v>
      </c>
      <c r="B482" s="17">
        <f ca="1">'Monte Carlo VaR'!$C$17+_xlfn.NORM.S.INV(RAND())*'Monte Carlo VaR'!$C$18</f>
        <v>0.15779256374473777</v>
      </c>
      <c r="C482" s="18">
        <f t="shared" ca="1" si="7"/>
        <v>17.092327757373106</v>
      </c>
      <c r="D482" s="19">
        <f ca="1">'Monte Carlo VaR'!$B$9*(EXP(B482)-1)</f>
        <v>23.165231809567768</v>
      </c>
      <c r="E482" t="str">
        <f ca="1">IF(B482&lt;='Monte Carlo VaR'!$B$25,"YES ◀ TAIL","")</f>
        <v/>
      </c>
    </row>
    <row r="483" spans="1:5" x14ac:dyDescent="0.2">
      <c r="A483">
        <v>482</v>
      </c>
      <c r="B483" s="17">
        <f ca="1">'Monte Carlo VaR'!$C$17+_xlfn.NORM.S.INV(RAND())*'Monte Carlo VaR'!$C$18</f>
        <v>0.10917970318241123</v>
      </c>
      <c r="C483" s="18">
        <f t="shared" ca="1" si="7"/>
        <v>11.536276657188726</v>
      </c>
      <c r="D483" s="19">
        <f ca="1">'Monte Carlo VaR'!$B$9*(EXP(B483)-1)</f>
        <v>15.635115753487881</v>
      </c>
      <c r="E483" t="str">
        <f ca="1">IF(B483&lt;='Monte Carlo VaR'!$B$25,"YES ◀ TAIL","")</f>
        <v/>
      </c>
    </row>
    <row r="484" spans="1:5" x14ac:dyDescent="0.2">
      <c r="A484">
        <v>483</v>
      </c>
      <c r="B484" s="17">
        <f ca="1">'Monte Carlo VaR'!$C$17+_xlfn.NORM.S.INV(RAND())*'Monte Carlo VaR'!$C$18</f>
        <v>0.35285233491295792</v>
      </c>
      <c r="C484" s="18">
        <f t="shared" ca="1" si="7"/>
        <v>42.312098263350542</v>
      </c>
      <c r="D484" s="19">
        <f ca="1">'Monte Carlo VaR'!$B$9*(EXP(B484)-1)</f>
        <v>57.345586776318989</v>
      </c>
      <c r="E484" t="str">
        <f ca="1">IF(B484&lt;='Monte Carlo VaR'!$B$25,"YES ◀ TAIL","")</f>
        <v/>
      </c>
    </row>
    <row r="485" spans="1:5" x14ac:dyDescent="0.2">
      <c r="A485">
        <v>484</v>
      </c>
      <c r="B485" s="17">
        <f ca="1">'Monte Carlo VaR'!$C$17+_xlfn.NORM.S.INV(RAND())*'Monte Carlo VaR'!$C$18</f>
        <v>-9.1998954468694091E-2</v>
      </c>
      <c r="C485" s="18">
        <f t="shared" ca="1" si="7"/>
        <v>-8.789389681992299</v>
      </c>
      <c r="D485" s="19">
        <f ca="1">'Monte Carlo VaR'!$B$9*(EXP(B485)-1)</f>
        <v>-11.912259836004162</v>
      </c>
      <c r="E485" t="str">
        <f ca="1">IF(B485&lt;='Monte Carlo VaR'!$B$25,"YES ◀ TAIL","")</f>
        <v/>
      </c>
    </row>
    <row r="486" spans="1:5" x14ac:dyDescent="0.2">
      <c r="A486">
        <v>485</v>
      </c>
      <c r="B486" s="17">
        <f ca="1">'Monte Carlo VaR'!$C$17+_xlfn.NORM.S.INV(RAND())*'Monte Carlo VaR'!$C$18</f>
        <v>0.38214867507908767</v>
      </c>
      <c r="C486" s="18">
        <f t="shared" ca="1" si="7"/>
        <v>46.542994185012823</v>
      </c>
      <c r="D486" s="19">
        <f ca="1">'Monte Carlo VaR'!$B$9*(EXP(B486)-1)</f>
        <v>63.079720018947874</v>
      </c>
      <c r="E486" t="str">
        <f ca="1">IF(B486&lt;='Monte Carlo VaR'!$B$25,"YES ◀ TAIL","")</f>
        <v/>
      </c>
    </row>
    <row r="487" spans="1:5" x14ac:dyDescent="0.2">
      <c r="A487">
        <v>486</v>
      </c>
      <c r="B487" s="17">
        <f ca="1">'Monte Carlo VaR'!$C$17+_xlfn.NORM.S.INV(RAND())*'Monte Carlo VaR'!$C$18</f>
        <v>0.19293300622150178</v>
      </c>
      <c r="C487" s="18">
        <f t="shared" ca="1" si="7"/>
        <v>21.280154063965529</v>
      </c>
      <c r="D487" s="19">
        <f ca="1">'Monte Carlo VaR'!$B$9*(EXP(B487)-1)</f>
        <v>28.84099280289248</v>
      </c>
      <c r="E487" t="str">
        <f ca="1">IF(B487&lt;='Monte Carlo VaR'!$B$25,"YES ◀ TAIL","")</f>
        <v/>
      </c>
    </row>
    <row r="488" spans="1:5" x14ac:dyDescent="0.2">
      <c r="A488">
        <v>487</v>
      </c>
      <c r="B488" s="17">
        <f ca="1">'Monte Carlo VaR'!$C$17+_xlfn.NORM.S.INV(RAND())*'Monte Carlo VaR'!$C$18</f>
        <v>-0.12616439134697471</v>
      </c>
      <c r="C488" s="18">
        <f t="shared" ca="1" si="7"/>
        <v>-11.853007115680548</v>
      </c>
      <c r="D488" s="19">
        <f ca="1">'Monte Carlo VaR'!$B$9*(EXP(B488)-1)</f>
        <v>-16.064380543881846</v>
      </c>
      <c r="E488" t="str">
        <f ca="1">IF(B488&lt;='Monte Carlo VaR'!$B$25,"YES ◀ TAIL","")</f>
        <v/>
      </c>
    </row>
    <row r="489" spans="1:5" x14ac:dyDescent="0.2">
      <c r="A489">
        <v>488</v>
      </c>
      <c r="B489" s="17">
        <f ca="1">'Monte Carlo VaR'!$C$17+_xlfn.NORM.S.INV(RAND())*'Monte Carlo VaR'!$C$18</f>
        <v>7.2574612490060142E-2</v>
      </c>
      <c r="C489" s="18">
        <f t="shared" ca="1" si="7"/>
        <v>7.527303189559853</v>
      </c>
      <c r="D489" s="19">
        <f ca="1">'Monte Carlo VaR'!$B$9*(EXP(B489)-1)</f>
        <v>10.201754012810468</v>
      </c>
      <c r="E489" t="str">
        <f ca="1">IF(B489&lt;='Monte Carlo VaR'!$B$25,"YES ◀ TAIL","")</f>
        <v/>
      </c>
    </row>
    <row r="490" spans="1:5" x14ac:dyDescent="0.2">
      <c r="A490">
        <v>489</v>
      </c>
      <c r="B490" s="17">
        <f ca="1">'Monte Carlo VaR'!$C$17+_xlfn.NORM.S.INV(RAND())*'Monte Carlo VaR'!$C$18</f>
        <v>0.13351221697288584</v>
      </c>
      <c r="C490" s="18">
        <f t="shared" ca="1" si="7"/>
        <v>14.283522803681702</v>
      </c>
      <c r="D490" s="19">
        <f ca="1">'Monte Carlo VaR'!$B$9*(EXP(B490)-1)</f>
        <v>19.358458455829812</v>
      </c>
      <c r="E490" t="str">
        <f ca="1">IF(B490&lt;='Monte Carlo VaR'!$B$25,"YES ◀ TAIL","")</f>
        <v/>
      </c>
    </row>
    <row r="491" spans="1:5" x14ac:dyDescent="0.2">
      <c r="A491">
        <v>490</v>
      </c>
      <c r="B491" s="17">
        <f ca="1">'Monte Carlo VaR'!$C$17+_xlfn.NORM.S.INV(RAND())*'Monte Carlo VaR'!$C$18</f>
        <v>4.0466146795770097E-2</v>
      </c>
      <c r="C491" s="18">
        <f t="shared" ca="1" si="7"/>
        <v>4.1296057897715732</v>
      </c>
      <c r="D491" s="19">
        <f ca="1">'Monte Carlo VaR'!$B$9*(EXP(B491)-1)</f>
        <v>5.5968547268774129</v>
      </c>
      <c r="E491" t="str">
        <f ca="1">IF(B491&lt;='Monte Carlo VaR'!$B$25,"YES ◀ TAIL","")</f>
        <v/>
      </c>
    </row>
    <row r="492" spans="1:5" x14ac:dyDescent="0.2">
      <c r="A492">
        <v>491</v>
      </c>
      <c r="B492" s="17">
        <f ca="1">'Monte Carlo VaR'!$C$17+_xlfn.NORM.S.INV(RAND())*'Monte Carlo VaR'!$C$18</f>
        <v>4.8592869251712349E-2</v>
      </c>
      <c r="C492" s="18">
        <f t="shared" ca="1" si="7"/>
        <v>4.9792860770824898</v>
      </c>
      <c r="D492" s="19">
        <f ca="1">'Monte Carlo VaR'!$B$9*(EXP(B492)-1)</f>
        <v>6.7484264202698983</v>
      </c>
      <c r="E492" t="str">
        <f ca="1">IF(B492&lt;='Monte Carlo VaR'!$B$25,"YES ◀ TAIL","")</f>
        <v/>
      </c>
    </row>
    <row r="493" spans="1:5" x14ac:dyDescent="0.2">
      <c r="A493">
        <v>492</v>
      </c>
      <c r="B493" s="17">
        <f ca="1">'Monte Carlo VaR'!$C$17+_xlfn.NORM.S.INV(RAND())*'Monte Carlo VaR'!$C$18</f>
        <v>-2.6933693524064703E-2</v>
      </c>
      <c r="C493" s="18">
        <f t="shared" ca="1" si="7"/>
        <v>-2.6574216182163379</v>
      </c>
      <c r="D493" s="19">
        <f ca="1">'Monte Carlo VaR'!$B$9*(EXP(B493)-1)</f>
        <v>-3.6016035191686027</v>
      </c>
      <c r="E493" t="str">
        <f ca="1">IF(B493&lt;='Monte Carlo VaR'!$B$25,"YES ◀ TAIL","")</f>
        <v/>
      </c>
    </row>
    <row r="494" spans="1:5" x14ac:dyDescent="0.2">
      <c r="A494">
        <v>493</v>
      </c>
      <c r="B494" s="17">
        <f ca="1">'Monte Carlo VaR'!$C$17+_xlfn.NORM.S.INV(RAND())*'Monte Carlo VaR'!$C$18</f>
        <v>7.8488834214800629E-2</v>
      </c>
      <c r="C494" s="18">
        <f t="shared" ca="1" si="7"/>
        <v>8.1651277609022799</v>
      </c>
      <c r="D494" s="19">
        <f ca="1">'Monte Carlo VaR'!$B$9*(EXP(B494)-1)</f>
        <v>11.06619765435086</v>
      </c>
      <c r="E494" t="str">
        <f ca="1">IF(B494&lt;='Monte Carlo VaR'!$B$25,"YES ◀ TAIL","")</f>
        <v/>
      </c>
    </row>
    <row r="495" spans="1:5" x14ac:dyDescent="0.2">
      <c r="A495">
        <v>494</v>
      </c>
      <c r="B495" s="17">
        <f ca="1">'Monte Carlo VaR'!$C$17+_xlfn.NORM.S.INV(RAND())*'Monte Carlo VaR'!$C$18</f>
        <v>-5.1663788214658488E-2</v>
      </c>
      <c r="C495" s="18">
        <f t="shared" ca="1" si="7"/>
        <v>-5.0351903942607912</v>
      </c>
      <c r="D495" s="19">
        <f ca="1">'Monte Carlo VaR'!$B$9*(EXP(B495)-1)</f>
        <v>-6.8241935413416499</v>
      </c>
      <c r="E495" t="str">
        <f ca="1">IF(B495&lt;='Monte Carlo VaR'!$B$25,"YES ◀ TAIL","")</f>
        <v/>
      </c>
    </row>
    <row r="496" spans="1:5" x14ac:dyDescent="0.2">
      <c r="A496">
        <v>495</v>
      </c>
      <c r="B496" s="17">
        <f ca="1">'Monte Carlo VaR'!$C$17+_xlfn.NORM.S.INV(RAND())*'Monte Carlo VaR'!$C$18</f>
        <v>0.33514590566590691</v>
      </c>
      <c r="C496" s="18">
        <f t="shared" ca="1" si="7"/>
        <v>39.814436752599612</v>
      </c>
      <c r="D496" s="19">
        <f ca="1">'Monte Carlo VaR'!$B$9*(EXP(B496)-1)</f>
        <v>53.960506130798258</v>
      </c>
      <c r="E496" t="str">
        <f ca="1">IF(B496&lt;='Monte Carlo VaR'!$B$25,"YES ◀ TAIL","")</f>
        <v/>
      </c>
    </row>
    <row r="497" spans="1:5" x14ac:dyDescent="0.2">
      <c r="A497">
        <v>496</v>
      </c>
      <c r="B497" s="17">
        <f ca="1">'Monte Carlo VaR'!$C$17+_xlfn.NORM.S.INV(RAND())*'Monte Carlo VaR'!$C$18</f>
        <v>9.8675225153804058E-2</v>
      </c>
      <c r="C497" s="18">
        <f t="shared" ca="1" si="7"/>
        <v>10.370778481768884</v>
      </c>
      <c r="D497" s="19">
        <f ca="1">'Monte Carlo VaR'!$B$9*(EXP(B497)-1)</f>
        <v>14.055516076341368</v>
      </c>
      <c r="E497" t="str">
        <f ca="1">IF(B497&lt;='Monte Carlo VaR'!$B$25,"YES ◀ TAIL","")</f>
        <v/>
      </c>
    </row>
    <row r="498" spans="1:5" x14ac:dyDescent="0.2">
      <c r="A498">
        <v>497</v>
      </c>
      <c r="B498" s="17">
        <f ca="1">'Monte Carlo VaR'!$C$17+_xlfn.NORM.S.INV(RAND())*'Monte Carlo VaR'!$C$18</f>
        <v>0.19697637102309984</v>
      </c>
      <c r="C498" s="18">
        <f t="shared" ca="1" si="7"/>
        <v>21.771526700004816</v>
      </c>
      <c r="D498" s="19">
        <f ca="1">'Monte Carlo VaR'!$B$9*(EXP(B498)-1)</f>
        <v>29.506950136516529</v>
      </c>
      <c r="E498" t="str">
        <f ca="1">IF(B498&lt;='Monte Carlo VaR'!$B$25,"YES ◀ TAIL","")</f>
        <v/>
      </c>
    </row>
    <row r="499" spans="1:5" x14ac:dyDescent="0.2">
      <c r="A499">
        <v>498</v>
      </c>
      <c r="B499" s="17">
        <f ca="1">'Monte Carlo VaR'!$C$17+_xlfn.NORM.S.INV(RAND())*'Monte Carlo VaR'!$C$18</f>
        <v>-9.4317788864473215E-2</v>
      </c>
      <c r="C499" s="18">
        <f t="shared" ca="1" si="7"/>
        <v>-9.0006469524843808</v>
      </c>
      <c r="D499" s="19">
        <f ca="1">'Monte Carlo VaR'!$B$9*(EXP(B499)-1)</f>
        <v>-12.198576814702083</v>
      </c>
      <c r="E499" t="str">
        <f ca="1">IF(B499&lt;='Monte Carlo VaR'!$B$25,"YES ◀ TAIL","")</f>
        <v/>
      </c>
    </row>
    <row r="500" spans="1:5" x14ac:dyDescent="0.2">
      <c r="A500">
        <v>499</v>
      </c>
      <c r="B500" s="17">
        <f ca="1">'Monte Carlo VaR'!$C$17+_xlfn.NORM.S.INV(RAND())*'Monte Carlo VaR'!$C$18</f>
        <v>0.15479967064461758</v>
      </c>
      <c r="C500" s="18">
        <f t="shared" ca="1" si="7"/>
        <v>16.742406836704269</v>
      </c>
      <c r="D500" s="19">
        <f ca="1">'Monte Carlo VaR'!$B$9*(EXP(B500)-1)</f>
        <v>22.690983985785298</v>
      </c>
      <c r="E500" t="str">
        <f ca="1">IF(B500&lt;='Monte Carlo VaR'!$B$25,"YES ◀ TAIL","")</f>
        <v/>
      </c>
    </row>
    <row r="501" spans="1:5" x14ac:dyDescent="0.2">
      <c r="A501">
        <v>500</v>
      </c>
      <c r="B501" s="17">
        <f ca="1">'Monte Carlo VaR'!$C$17+_xlfn.NORM.S.INV(RAND())*'Monte Carlo VaR'!$C$18</f>
        <v>9.8451451229232781E-2</v>
      </c>
      <c r="C501" s="18">
        <f t="shared" ca="1" si="7"/>
        <v>10.346083142699559</v>
      </c>
      <c r="D501" s="19">
        <f ca="1">'Monte Carlo VaR'!$B$9*(EXP(B501)-1)</f>
        <v>14.022046483300711</v>
      </c>
      <c r="E501" t="str">
        <f ca="1">IF(B501&lt;='Monte Carlo VaR'!$B$25,"YES ◀ TAIL","")</f>
        <v/>
      </c>
    </row>
    <row r="502" spans="1:5" x14ac:dyDescent="0.2">
      <c r="A502">
        <v>501</v>
      </c>
      <c r="B502" s="17">
        <f ca="1">'Monte Carlo VaR'!$C$17+_xlfn.NORM.S.INV(RAND())*'Monte Carlo VaR'!$C$18</f>
        <v>0.20107027028756663</v>
      </c>
      <c r="C502" s="18">
        <f t="shared" ca="1" si="7"/>
        <v>22.271068903630752</v>
      </c>
      <c r="D502" s="19">
        <f ca="1">'Monte Carlo VaR'!$B$9*(EXP(B502)-1)</f>
        <v>30.183979685090758</v>
      </c>
      <c r="E502" t="str">
        <f ca="1">IF(B502&lt;='Monte Carlo VaR'!$B$25,"YES ◀ TAIL","")</f>
        <v/>
      </c>
    </row>
    <row r="503" spans="1:5" x14ac:dyDescent="0.2">
      <c r="A503">
        <v>502</v>
      </c>
      <c r="B503" s="17">
        <f ca="1">'Monte Carlo VaR'!$C$17+_xlfn.NORM.S.INV(RAND())*'Monte Carlo VaR'!$C$18</f>
        <v>0.11747139701600823</v>
      </c>
      <c r="C503" s="18">
        <f t="shared" ca="1" si="7"/>
        <v>12.464946115313968</v>
      </c>
      <c r="D503" s="19">
        <f ca="1">'Monte Carlo VaR'!$B$9*(EXP(B503)-1)</f>
        <v>16.893741470085022</v>
      </c>
      <c r="E503" t="str">
        <f ca="1">IF(B503&lt;='Monte Carlo VaR'!$B$25,"YES ◀ TAIL","")</f>
        <v/>
      </c>
    </row>
    <row r="504" spans="1:5" x14ac:dyDescent="0.2">
      <c r="A504">
        <v>503</v>
      </c>
      <c r="B504" s="17">
        <f ca="1">'Monte Carlo VaR'!$C$17+_xlfn.NORM.S.INV(RAND())*'Monte Carlo VaR'!$C$18</f>
        <v>0.20342552530962088</v>
      </c>
      <c r="C504" s="18">
        <f t="shared" ca="1" si="7"/>
        <v>22.559387851762391</v>
      </c>
      <c r="D504" s="19">
        <f ca="1">'Monte Carlo VaR'!$B$9*(EXP(B504)-1)</f>
        <v>30.574738355493569</v>
      </c>
      <c r="E504" t="str">
        <f ca="1">IF(B504&lt;='Monte Carlo VaR'!$B$25,"YES ◀ TAIL","")</f>
        <v/>
      </c>
    </row>
    <row r="505" spans="1:5" x14ac:dyDescent="0.2">
      <c r="A505">
        <v>504</v>
      </c>
      <c r="B505" s="17">
        <f ca="1">'Monte Carlo VaR'!$C$17+_xlfn.NORM.S.INV(RAND())*'Monte Carlo VaR'!$C$18</f>
        <v>0.14605827694446116</v>
      </c>
      <c r="C505" s="18">
        <f t="shared" ca="1" si="7"/>
        <v>15.726362787385217</v>
      </c>
      <c r="D505" s="19">
        <f ca="1">'Monte Carlo VaR'!$B$9*(EXP(B505)-1)</f>
        <v>21.313939485743184</v>
      </c>
      <c r="E505" t="str">
        <f ca="1">IF(B505&lt;='Monte Carlo VaR'!$B$25,"YES ◀ TAIL","")</f>
        <v/>
      </c>
    </row>
    <row r="506" spans="1:5" x14ac:dyDescent="0.2">
      <c r="A506">
        <v>505</v>
      </c>
      <c r="B506" s="17">
        <f ca="1">'Monte Carlo VaR'!$C$17+_xlfn.NORM.S.INV(RAND())*'Monte Carlo VaR'!$C$18</f>
        <v>-0.23916659900566084</v>
      </c>
      <c r="C506" s="18">
        <f t="shared" ca="1" si="7"/>
        <v>-21.271628923692464</v>
      </c>
      <c r="D506" s="19">
        <f ca="1">'Monte Carlo VaR'!$B$9*(EXP(B506)-1)</f>
        <v>-28.829438680280397</v>
      </c>
      <c r="E506" t="str">
        <f ca="1">IF(B506&lt;='Monte Carlo VaR'!$B$25,"YES ◀ TAIL","")</f>
        <v/>
      </c>
    </row>
    <row r="507" spans="1:5" x14ac:dyDescent="0.2">
      <c r="A507">
        <v>506</v>
      </c>
      <c r="B507" s="17">
        <f ca="1">'Monte Carlo VaR'!$C$17+_xlfn.NORM.S.INV(RAND())*'Monte Carlo VaR'!$C$18</f>
        <v>-0.13551367910939854</v>
      </c>
      <c r="C507" s="18">
        <f t="shared" ca="1" si="7"/>
        <v>-12.673278267102317</v>
      </c>
      <c r="D507" s="19">
        <f ca="1">'Monte Carlo VaR'!$B$9*(EXP(B507)-1)</f>
        <v>-17.176094035403771</v>
      </c>
      <c r="E507" t="str">
        <f ca="1">IF(B507&lt;='Monte Carlo VaR'!$B$25,"YES ◀ TAIL","")</f>
        <v/>
      </c>
    </row>
    <row r="508" spans="1:5" x14ac:dyDescent="0.2">
      <c r="A508">
        <v>507</v>
      </c>
      <c r="B508" s="17">
        <f ca="1">'Monte Carlo VaR'!$C$17+_xlfn.NORM.S.INV(RAND())*'Monte Carlo VaR'!$C$18</f>
        <v>0.19309970461129616</v>
      </c>
      <c r="C508" s="18">
        <f t="shared" ca="1" si="7"/>
        <v>21.300372955543523</v>
      </c>
      <c r="D508" s="19">
        <f ca="1">'Monte Carlo VaR'!$B$9*(EXP(B508)-1)</f>
        <v>28.868395466648138</v>
      </c>
      <c r="E508" t="str">
        <f ca="1">IF(B508&lt;='Monte Carlo VaR'!$B$25,"YES ◀ TAIL","")</f>
        <v/>
      </c>
    </row>
    <row r="509" spans="1:5" x14ac:dyDescent="0.2">
      <c r="A509">
        <v>508</v>
      </c>
      <c r="B509" s="17">
        <f ca="1">'Monte Carlo VaR'!$C$17+_xlfn.NORM.S.INV(RAND())*'Monte Carlo VaR'!$C$18</f>
        <v>0.35461098394940171</v>
      </c>
      <c r="C509" s="18">
        <f t="shared" ca="1" si="7"/>
        <v>42.562595501636594</v>
      </c>
      <c r="D509" s="19">
        <f ca="1">'Monte Carlo VaR'!$B$9*(EXP(B509)-1)</f>
        <v>57.685085683368072</v>
      </c>
      <c r="E509" t="str">
        <f ca="1">IF(B509&lt;='Monte Carlo VaR'!$B$25,"YES ◀ TAIL","")</f>
        <v/>
      </c>
    </row>
    <row r="510" spans="1:5" x14ac:dyDescent="0.2">
      <c r="A510">
        <v>509</v>
      </c>
      <c r="B510" s="17">
        <f ca="1">'Monte Carlo VaR'!$C$17+_xlfn.NORM.S.INV(RAND())*'Monte Carlo VaR'!$C$18</f>
        <v>-0.43985048042778696</v>
      </c>
      <c r="C510" s="18">
        <f t="shared" ca="1" si="7"/>
        <v>-35.58672756672577</v>
      </c>
      <c r="D510" s="19">
        <f ca="1">'Monte Carlo VaR'!$B$9*(EXP(B510)-1)</f>
        <v>-48.230691871183438</v>
      </c>
      <c r="E510" t="str">
        <f ca="1">IF(B510&lt;='Monte Carlo VaR'!$B$25,"YES ◀ TAIL","")</f>
        <v>YES ◀ TAIL</v>
      </c>
    </row>
    <row r="511" spans="1:5" x14ac:dyDescent="0.2">
      <c r="A511">
        <v>510</v>
      </c>
      <c r="B511" s="17">
        <f ca="1">'Monte Carlo VaR'!$C$17+_xlfn.NORM.S.INV(RAND())*'Monte Carlo VaR'!$C$18</f>
        <v>-6.3631337943336655E-2</v>
      </c>
      <c r="C511" s="18">
        <f t="shared" ca="1" si="7"/>
        <v>-6.1649129866216406</v>
      </c>
      <c r="D511" s="19">
        <f ca="1">'Monte Carlo VaR'!$B$9*(EXP(B511)-1)</f>
        <v>-8.3553065707683096</v>
      </c>
      <c r="E511" t="str">
        <f ca="1">IF(B511&lt;='Monte Carlo VaR'!$B$25,"YES ◀ TAIL","")</f>
        <v/>
      </c>
    </row>
    <row r="512" spans="1:5" x14ac:dyDescent="0.2">
      <c r="A512">
        <v>511</v>
      </c>
      <c r="B512" s="17">
        <f ca="1">'Monte Carlo VaR'!$C$17+_xlfn.NORM.S.INV(RAND())*'Monte Carlo VaR'!$C$18</f>
        <v>0.14732344285502441</v>
      </c>
      <c r="C512" s="18">
        <f t="shared" ca="1" si="7"/>
        <v>15.872868494008197</v>
      </c>
      <c r="D512" s="19">
        <f ca="1">'Monte Carlo VaR'!$B$9*(EXP(B512)-1)</f>
        <v>21.512498669929307</v>
      </c>
      <c r="E512" t="str">
        <f ca="1">IF(B512&lt;='Monte Carlo VaR'!$B$25,"YES ◀ TAIL","")</f>
        <v/>
      </c>
    </row>
    <row r="513" spans="1:5" x14ac:dyDescent="0.2">
      <c r="A513">
        <v>512</v>
      </c>
      <c r="B513" s="17">
        <f ca="1">'Monte Carlo VaR'!$C$17+_xlfn.NORM.S.INV(RAND())*'Monte Carlo VaR'!$C$18</f>
        <v>0.26296061709755475</v>
      </c>
      <c r="C513" s="18">
        <f t="shared" ca="1" si="7"/>
        <v>30.077548962874001</v>
      </c>
      <c r="D513" s="19">
        <f ca="1">'Monte Carlo VaR'!$B$9*(EXP(B513)-1)</f>
        <v>40.764102109383131</v>
      </c>
      <c r="E513" t="str">
        <f ca="1">IF(B513&lt;='Monte Carlo VaR'!$B$25,"YES ◀ TAIL","")</f>
        <v/>
      </c>
    </row>
    <row r="514" spans="1:5" x14ac:dyDescent="0.2">
      <c r="A514">
        <v>513</v>
      </c>
      <c r="B514" s="17">
        <f ca="1">'Monte Carlo VaR'!$C$17+_xlfn.NORM.S.INV(RAND())*'Monte Carlo VaR'!$C$18</f>
        <v>-0.28958937606121193</v>
      </c>
      <c r="C514" s="18">
        <f t="shared" ca="1" si="7"/>
        <v>-25.14291143963132</v>
      </c>
      <c r="D514" s="19">
        <f ca="1">'Monte Carlo VaR'!$B$9*(EXP(B514)-1)</f>
        <v>-34.07618787413233</v>
      </c>
      <c r="E514" t="str">
        <f ca="1">IF(B514&lt;='Monte Carlo VaR'!$B$25,"YES ◀ TAIL","")</f>
        <v>YES ◀ TAIL</v>
      </c>
    </row>
    <row r="515" spans="1:5" x14ac:dyDescent="0.2">
      <c r="A515">
        <v>514</v>
      </c>
      <c r="B515" s="17">
        <f ca="1">'Monte Carlo VaR'!$C$17+_xlfn.NORM.S.INV(RAND())*'Monte Carlo VaR'!$C$18</f>
        <v>0.41711916309364111</v>
      </c>
      <c r="C515" s="18">
        <f t="shared" ref="C515:C578" ca="1" si="8">(EXP(B515)-1)*100</f>
        <v>51.758334208669154</v>
      </c>
      <c r="D515" s="19">
        <f ca="1">'Monte Carlo VaR'!$B$9*(EXP(B515)-1)</f>
        <v>70.148070353009302</v>
      </c>
      <c r="E515" t="str">
        <f ca="1">IF(B515&lt;='Monte Carlo VaR'!$B$25,"YES ◀ TAIL","")</f>
        <v/>
      </c>
    </row>
    <row r="516" spans="1:5" x14ac:dyDescent="0.2">
      <c r="A516">
        <v>515</v>
      </c>
      <c r="B516" s="17">
        <f ca="1">'Monte Carlo VaR'!$C$17+_xlfn.NORM.S.INV(RAND())*'Monte Carlo VaR'!$C$18</f>
        <v>0.27069764267881341</v>
      </c>
      <c r="C516" s="18">
        <f t="shared" ca="1" si="8"/>
        <v>31.087865669927783</v>
      </c>
      <c r="D516" s="19">
        <f ca="1">'Monte Carlo VaR'!$B$9*(EXP(B516)-1)</f>
        <v>42.133384342453127</v>
      </c>
      <c r="E516" t="str">
        <f ca="1">IF(B516&lt;='Monte Carlo VaR'!$B$25,"YES ◀ TAIL","")</f>
        <v/>
      </c>
    </row>
    <row r="517" spans="1:5" x14ac:dyDescent="0.2">
      <c r="A517">
        <v>516</v>
      </c>
      <c r="B517" s="17">
        <f ca="1">'Monte Carlo VaR'!$C$17+_xlfn.NORM.S.INV(RAND())*'Monte Carlo VaR'!$C$18</f>
        <v>-0.13041240080596694</v>
      </c>
      <c r="C517" s="18">
        <f t="shared" ca="1" si="8"/>
        <v>-12.226662168234226</v>
      </c>
      <c r="D517" s="19">
        <f ca="1">'Monte Carlo VaR'!$B$9*(EXP(B517)-1)</f>
        <v>-16.570795236607847</v>
      </c>
      <c r="E517" t="str">
        <f ca="1">IF(B517&lt;='Monte Carlo VaR'!$B$25,"YES ◀ TAIL","")</f>
        <v/>
      </c>
    </row>
    <row r="518" spans="1:5" x14ac:dyDescent="0.2">
      <c r="A518">
        <v>517</v>
      </c>
      <c r="B518" s="17">
        <f ca="1">'Monte Carlo VaR'!$C$17+_xlfn.NORM.S.INV(RAND())*'Monte Carlo VaR'!$C$18</f>
        <v>-0.20292417197469825</v>
      </c>
      <c r="C518" s="18">
        <f t="shared" ca="1" si="8"/>
        <v>-18.365985946043185</v>
      </c>
      <c r="D518" s="19">
        <f ca="1">'Monte Carlo VaR'!$B$9*(EXP(B518)-1)</f>
        <v>-24.891420752672328</v>
      </c>
      <c r="E518" t="str">
        <f ca="1">IF(B518&lt;='Monte Carlo VaR'!$B$25,"YES ◀ TAIL","")</f>
        <v/>
      </c>
    </row>
    <row r="519" spans="1:5" x14ac:dyDescent="0.2">
      <c r="A519">
        <v>518</v>
      </c>
      <c r="B519" s="17">
        <f ca="1">'Monte Carlo VaR'!$C$17+_xlfn.NORM.S.INV(RAND())*'Monte Carlo VaR'!$C$18</f>
        <v>-0.14964303273440072</v>
      </c>
      <c r="C519" s="18">
        <f t="shared" ca="1" si="8"/>
        <v>-13.898472415746498</v>
      </c>
      <c r="D519" s="19">
        <f ca="1">'Monte Carlo VaR'!$B$9*(EXP(B519)-1)</f>
        <v>-18.836599665061229</v>
      </c>
      <c r="E519" t="str">
        <f ca="1">IF(B519&lt;='Monte Carlo VaR'!$B$25,"YES ◀ TAIL","")</f>
        <v/>
      </c>
    </row>
    <row r="520" spans="1:5" x14ac:dyDescent="0.2">
      <c r="A520">
        <v>519</v>
      </c>
      <c r="B520" s="17">
        <f ca="1">'Monte Carlo VaR'!$C$17+_xlfn.NORM.S.INV(RAND())*'Monte Carlo VaR'!$C$18</f>
        <v>-8.3508701918423647E-2</v>
      </c>
      <c r="C520" s="18">
        <f t="shared" ca="1" si="8"/>
        <v>-8.0116918111129856</v>
      </c>
      <c r="D520" s="19">
        <f ca="1">'Monte Carlo VaR'!$B$9*(EXP(B520)-1)</f>
        <v>-10.858245911601431</v>
      </c>
      <c r="E520" t="str">
        <f ca="1">IF(B520&lt;='Monte Carlo VaR'!$B$25,"YES ◀ TAIL","")</f>
        <v/>
      </c>
    </row>
    <row r="521" spans="1:5" x14ac:dyDescent="0.2">
      <c r="A521">
        <v>520</v>
      </c>
      <c r="B521" s="17">
        <f ca="1">'Monte Carlo VaR'!$C$17+_xlfn.NORM.S.INV(RAND())*'Monte Carlo VaR'!$C$18</f>
        <v>0.18725770632221145</v>
      </c>
      <c r="C521" s="18">
        <f t="shared" ca="1" si="8"/>
        <v>20.593802286134235</v>
      </c>
      <c r="D521" s="19">
        <f ca="1">'Monte Carlo VaR'!$B$9*(EXP(B521)-1)</f>
        <v>27.910780238397727</v>
      </c>
      <c r="E521" t="str">
        <f ca="1">IF(B521&lt;='Monte Carlo VaR'!$B$25,"YES ◀ TAIL","")</f>
        <v/>
      </c>
    </row>
    <row r="522" spans="1:5" x14ac:dyDescent="0.2">
      <c r="A522">
        <v>521</v>
      </c>
      <c r="B522" s="17">
        <f ca="1">'Monte Carlo VaR'!$C$17+_xlfn.NORM.S.INV(RAND())*'Monte Carlo VaR'!$C$18</f>
        <v>2.067478226446437E-2</v>
      </c>
      <c r="C522" s="18">
        <f t="shared" ca="1" si="8"/>
        <v>2.0889986114141612</v>
      </c>
      <c r="D522" s="19">
        <f ca="1">'Monte Carlo VaR'!$B$9*(EXP(B522)-1)</f>
        <v>2.8312198180496129</v>
      </c>
      <c r="E522" t="str">
        <f ca="1">IF(B522&lt;='Monte Carlo VaR'!$B$25,"YES ◀ TAIL","")</f>
        <v/>
      </c>
    </row>
    <row r="523" spans="1:5" x14ac:dyDescent="0.2">
      <c r="A523">
        <v>522</v>
      </c>
      <c r="B523" s="17">
        <f ca="1">'Monte Carlo VaR'!$C$17+_xlfn.NORM.S.INV(RAND())*'Monte Carlo VaR'!$C$18</f>
        <v>0.13603732449605865</v>
      </c>
      <c r="C523" s="18">
        <f t="shared" ca="1" si="8"/>
        <v>14.572465639222877</v>
      </c>
      <c r="D523" s="19">
        <f ca="1">'Monte Carlo VaR'!$B$9*(EXP(B523)-1)</f>
        <v>19.750062680838763</v>
      </c>
      <c r="E523" t="str">
        <f ca="1">IF(B523&lt;='Monte Carlo VaR'!$B$25,"YES ◀ TAIL","")</f>
        <v/>
      </c>
    </row>
    <row r="524" spans="1:5" x14ac:dyDescent="0.2">
      <c r="A524">
        <v>523</v>
      </c>
      <c r="B524" s="17">
        <f ca="1">'Monte Carlo VaR'!$C$17+_xlfn.NORM.S.INV(RAND())*'Monte Carlo VaR'!$C$18</f>
        <v>0.31885483585489427</v>
      </c>
      <c r="C524" s="18">
        <f t="shared" ca="1" si="8"/>
        <v>37.555162963572862</v>
      </c>
      <c r="D524" s="19">
        <f ca="1">'Monte Carlo VaR'!$B$9*(EXP(B524)-1)</f>
        <v>50.898512364530305</v>
      </c>
      <c r="E524" t="str">
        <f ca="1">IF(B524&lt;='Monte Carlo VaR'!$B$25,"YES ◀ TAIL","")</f>
        <v/>
      </c>
    </row>
    <row r="525" spans="1:5" x14ac:dyDescent="0.2">
      <c r="A525">
        <v>524</v>
      </c>
      <c r="B525" s="17">
        <f ca="1">'Monte Carlo VaR'!$C$17+_xlfn.NORM.S.INV(RAND())*'Monte Carlo VaR'!$C$18</f>
        <v>-6.7699572358871238E-2</v>
      </c>
      <c r="C525" s="18">
        <f t="shared" ca="1" si="8"/>
        <v>-6.5458806586622176</v>
      </c>
      <c r="D525" s="19">
        <f ca="1">'Monte Carlo VaR'!$B$9*(EXP(B525)-1)</f>
        <v>-8.8716320566849038</v>
      </c>
      <c r="E525" t="str">
        <f ca="1">IF(B525&lt;='Monte Carlo VaR'!$B$25,"YES ◀ TAIL","")</f>
        <v/>
      </c>
    </row>
    <row r="526" spans="1:5" x14ac:dyDescent="0.2">
      <c r="A526">
        <v>525</v>
      </c>
      <c r="B526" s="17">
        <f ca="1">'Monte Carlo VaR'!$C$17+_xlfn.NORM.S.INV(RAND())*'Monte Carlo VaR'!$C$18</f>
        <v>-0.36280088690623874</v>
      </c>
      <c r="C526" s="18">
        <f t="shared" ca="1" si="8"/>
        <v>-30.427505234461915</v>
      </c>
      <c r="D526" s="19">
        <f ca="1">'Monte Carlo VaR'!$B$9*(EXP(B526)-1)</f>
        <v>-41.238397844266238</v>
      </c>
      <c r="E526" t="str">
        <f ca="1">IF(B526&lt;='Monte Carlo VaR'!$B$25,"YES ◀ TAIL","")</f>
        <v>YES ◀ TAIL</v>
      </c>
    </row>
    <row r="527" spans="1:5" x14ac:dyDescent="0.2">
      <c r="A527">
        <v>526</v>
      </c>
      <c r="B527" s="17">
        <f ca="1">'Monte Carlo VaR'!$C$17+_xlfn.NORM.S.INV(RAND())*'Monte Carlo VaR'!$C$18</f>
        <v>6.053943337247366E-2</v>
      </c>
      <c r="C527" s="18">
        <f t="shared" ca="1" si="8"/>
        <v>6.2409491133500694</v>
      </c>
      <c r="D527" s="19">
        <f ca="1">'Monte Carlo VaR'!$B$9*(EXP(B527)-1)</f>
        <v>8.4583583333233499</v>
      </c>
      <c r="E527" t="str">
        <f ca="1">IF(B527&lt;='Monte Carlo VaR'!$B$25,"YES ◀ TAIL","")</f>
        <v/>
      </c>
    </row>
    <row r="528" spans="1:5" x14ac:dyDescent="0.2">
      <c r="A528">
        <v>527</v>
      </c>
      <c r="B528" s="17">
        <f ca="1">'Monte Carlo VaR'!$C$17+_xlfn.NORM.S.INV(RAND())*'Monte Carlo VaR'!$C$18</f>
        <v>-0.13934680916534148</v>
      </c>
      <c r="C528" s="18">
        <f t="shared" ca="1" si="8"/>
        <v>-13.007372226997116</v>
      </c>
      <c r="D528" s="19">
        <f ca="1">'Monte Carlo VaR'!$B$9*(EXP(B528)-1)</f>
        <v>-17.628891579249192</v>
      </c>
      <c r="E528" t="str">
        <f ca="1">IF(B528&lt;='Monte Carlo VaR'!$B$25,"YES ◀ TAIL","")</f>
        <v/>
      </c>
    </row>
    <row r="529" spans="1:5" x14ac:dyDescent="0.2">
      <c r="A529">
        <v>528</v>
      </c>
      <c r="B529" s="17">
        <f ca="1">'Monte Carlo VaR'!$C$17+_xlfn.NORM.S.INV(RAND())*'Monte Carlo VaR'!$C$18</f>
        <v>3.0103678276942235E-2</v>
      </c>
      <c r="C529" s="18">
        <f t="shared" ca="1" si="8"/>
        <v>3.056137524252911</v>
      </c>
      <c r="D529" s="19">
        <f ca="1">'Monte Carlo VaR'!$B$9*(EXP(B529)-1)</f>
        <v>4.1419831866199699</v>
      </c>
      <c r="E529" t="str">
        <f ca="1">IF(B529&lt;='Monte Carlo VaR'!$B$25,"YES ◀ TAIL","")</f>
        <v/>
      </c>
    </row>
    <row r="530" spans="1:5" x14ac:dyDescent="0.2">
      <c r="A530">
        <v>529</v>
      </c>
      <c r="B530" s="17">
        <f ca="1">'Monte Carlo VaR'!$C$17+_xlfn.NORM.S.INV(RAND())*'Monte Carlo VaR'!$C$18</f>
        <v>4.5134227567723242E-2</v>
      </c>
      <c r="C530" s="18">
        <f t="shared" ca="1" si="8"/>
        <v>4.6168275107707712</v>
      </c>
      <c r="D530" s="19">
        <f ca="1">'Monte Carlo VaR'!$B$9*(EXP(B530)-1)</f>
        <v>6.2571863253476261</v>
      </c>
      <c r="E530" t="str">
        <f ca="1">IF(B530&lt;='Monte Carlo VaR'!$B$25,"YES ◀ TAIL","")</f>
        <v/>
      </c>
    </row>
    <row r="531" spans="1:5" x14ac:dyDescent="0.2">
      <c r="A531">
        <v>530</v>
      </c>
      <c r="B531" s="17">
        <f ca="1">'Monte Carlo VaR'!$C$17+_xlfn.NORM.S.INV(RAND())*'Monte Carlo VaR'!$C$18</f>
        <v>8.1970868240232544E-2</v>
      </c>
      <c r="C531" s="18">
        <f t="shared" ca="1" si="8"/>
        <v>8.542418905224558</v>
      </c>
      <c r="D531" s="19">
        <f ca="1">'Monte Carlo VaR'!$B$9*(EXP(B531)-1)</f>
        <v>11.577540342250844</v>
      </c>
      <c r="E531" t="str">
        <f ca="1">IF(B531&lt;='Monte Carlo VaR'!$B$25,"YES ◀ TAIL","")</f>
        <v/>
      </c>
    </row>
    <row r="532" spans="1:5" x14ac:dyDescent="0.2">
      <c r="A532">
        <v>531</v>
      </c>
      <c r="B532" s="17">
        <f ca="1">'Monte Carlo VaR'!$C$17+_xlfn.NORM.S.INV(RAND())*'Monte Carlo VaR'!$C$18</f>
        <v>0.26325909913402074</v>
      </c>
      <c r="C532" s="18">
        <f t="shared" ca="1" si="8"/>
        <v>30.116380569567159</v>
      </c>
      <c r="D532" s="19">
        <f ca="1">'Monte Carlo VaR'!$B$9*(EXP(B532)-1)</f>
        <v>40.816730585934373</v>
      </c>
      <c r="E532" t="str">
        <f ca="1">IF(B532&lt;='Monte Carlo VaR'!$B$25,"YES ◀ TAIL","")</f>
        <v/>
      </c>
    </row>
    <row r="533" spans="1:5" x14ac:dyDescent="0.2">
      <c r="A533">
        <v>532</v>
      </c>
      <c r="B533" s="17">
        <f ca="1">'Monte Carlo VaR'!$C$17+_xlfn.NORM.S.INV(RAND())*'Monte Carlo VaR'!$C$18</f>
        <v>0.16168555242725502</v>
      </c>
      <c r="C533" s="18">
        <f t="shared" ca="1" si="8"/>
        <v>17.549055304906492</v>
      </c>
      <c r="D533" s="19">
        <f ca="1">'Monte Carlo VaR'!$B$9*(EXP(B533)-1)</f>
        <v>23.784234654739766</v>
      </c>
      <c r="E533" t="str">
        <f ca="1">IF(B533&lt;='Monte Carlo VaR'!$B$25,"YES ◀ TAIL","")</f>
        <v/>
      </c>
    </row>
    <row r="534" spans="1:5" x14ac:dyDescent="0.2">
      <c r="A534">
        <v>533</v>
      </c>
      <c r="B534" s="17">
        <f ca="1">'Monte Carlo VaR'!$C$17+_xlfn.NORM.S.INV(RAND())*'Monte Carlo VaR'!$C$18</f>
        <v>0.16427906587211086</v>
      </c>
      <c r="C534" s="18">
        <f t="shared" ca="1" si="8"/>
        <v>17.854316038071151</v>
      </c>
      <c r="D534" s="19">
        <f ca="1">'Monte Carlo VaR'!$B$9*(EXP(B534)-1)</f>
        <v>24.19795452639783</v>
      </c>
      <c r="E534" t="str">
        <f ca="1">IF(B534&lt;='Monte Carlo VaR'!$B$25,"YES ◀ TAIL","")</f>
        <v/>
      </c>
    </row>
    <row r="535" spans="1:5" x14ac:dyDescent="0.2">
      <c r="A535">
        <v>534</v>
      </c>
      <c r="B535" s="17">
        <f ca="1">'Monte Carlo VaR'!$C$17+_xlfn.NORM.S.INV(RAND())*'Monte Carlo VaR'!$C$18</f>
        <v>2.7086856382156924E-2</v>
      </c>
      <c r="C535" s="18">
        <f t="shared" ca="1" si="8"/>
        <v>2.7457040089341467</v>
      </c>
      <c r="D535" s="19">
        <f ca="1">'Monte Carlo VaR'!$B$9*(EXP(B535)-1)</f>
        <v>3.721252643308449</v>
      </c>
      <c r="E535" t="str">
        <f ca="1">IF(B535&lt;='Monte Carlo VaR'!$B$25,"YES ◀ TAIL","")</f>
        <v/>
      </c>
    </row>
    <row r="536" spans="1:5" x14ac:dyDescent="0.2">
      <c r="A536">
        <v>535</v>
      </c>
      <c r="B536" s="17">
        <f ca="1">'Monte Carlo VaR'!$C$17+_xlfn.NORM.S.INV(RAND())*'Monte Carlo VaR'!$C$18</f>
        <v>8.4592670406667694E-2</v>
      </c>
      <c r="C536" s="18">
        <f t="shared" ca="1" si="8"/>
        <v>8.8273690324655938</v>
      </c>
      <c r="D536" s="19">
        <f ca="1">'Monte Carlo VaR'!$B$9*(EXP(B536)-1)</f>
        <v>11.963733249700619</v>
      </c>
      <c r="E536" t="str">
        <f ca="1">IF(B536&lt;='Monte Carlo VaR'!$B$25,"YES ◀ TAIL","")</f>
        <v/>
      </c>
    </row>
    <row r="537" spans="1:5" x14ac:dyDescent="0.2">
      <c r="A537">
        <v>536</v>
      </c>
      <c r="B537" s="17">
        <f ca="1">'Monte Carlo VaR'!$C$17+_xlfn.NORM.S.INV(RAND())*'Monte Carlo VaR'!$C$18</f>
        <v>0.13374224259522505</v>
      </c>
      <c r="C537" s="18">
        <f t="shared" ca="1" si="8"/>
        <v>14.309813965842277</v>
      </c>
      <c r="D537" s="19">
        <f ca="1">'Monte Carlo VaR'!$B$9*(EXP(B537)-1)</f>
        <v>19.394090867906037</v>
      </c>
      <c r="E537" t="str">
        <f ca="1">IF(B537&lt;='Monte Carlo VaR'!$B$25,"YES ◀ TAIL","")</f>
        <v/>
      </c>
    </row>
    <row r="538" spans="1:5" x14ac:dyDescent="0.2">
      <c r="A538">
        <v>537</v>
      </c>
      <c r="B538" s="17">
        <f ca="1">'Monte Carlo VaR'!$C$17+_xlfn.NORM.S.INV(RAND())*'Monte Carlo VaR'!$C$18</f>
        <v>0.11697808430817218</v>
      </c>
      <c r="C538" s="18">
        <f t="shared" ca="1" si="8"/>
        <v>12.409479410549196</v>
      </c>
      <c r="D538" s="19">
        <f ca="1">'Monte Carlo VaR'!$B$9*(EXP(B538)-1)</f>
        <v>16.818567445117324</v>
      </c>
      <c r="E538" t="str">
        <f ca="1">IF(B538&lt;='Monte Carlo VaR'!$B$25,"YES ◀ TAIL","")</f>
        <v/>
      </c>
    </row>
    <row r="539" spans="1:5" x14ac:dyDescent="0.2">
      <c r="A539">
        <v>538</v>
      </c>
      <c r="B539" s="17">
        <f ca="1">'Monte Carlo VaR'!$C$17+_xlfn.NORM.S.INV(RAND())*'Monte Carlo VaR'!$C$18</f>
        <v>6.2926947180830903E-2</v>
      </c>
      <c r="C539" s="18">
        <f t="shared" ca="1" si="8"/>
        <v>6.4949038860011798</v>
      </c>
      <c r="D539" s="19">
        <f ca="1">'Monte Carlo VaR'!$B$9*(EXP(B539)-1)</f>
        <v>8.8025432366973995</v>
      </c>
      <c r="E539" t="str">
        <f ca="1">IF(B539&lt;='Monte Carlo VaR'!$B$25,"YES ◀ TAIL","")</f>
        <v/>
      </c>
    </row>
    <row r="540" spans="1:5" x14ac:dyDescent="0.2">
      <c r="A540">
        <v>539</v>
      </c>
      <c r="B540" s="17">
        <f ca="1">'Monte Carlo VaR'!$C$17+_xlfn.NORM.S.INV(RAND())*'Monte Carlo VaR'!$C$18</f>
        <v>7.0068116963531019E-2</v>
      </c>
      <c r="C540" s="18">
        <f t="shared" ca="1" si="8"/>
        <v>7.2581239743118697</v>
      </c>
      <c r="D540" s="19">
        <f ca="1">'Monte Carlo VaR'!$B$9*(EXP(B540)-1)</f>
        <v>9.8369354223848777</v>
      </c>
      <c r="E540" t="str">
        <f ca="1">IF(B540&lt;='Monte Carlo VaR'!$B$25,"YES ◀ TAIL","")</f>
        <v/>
      </c>
    </row>
    <row r="541" spans="1:5" x14ac:dyDescent="0.2">
      <c r="A541">
        <v>540</v>
      </c>
      <c r="B541" s="17">
        <f ca="1">'Monte Carlo VaR'!$C$17+_xlfn.NORM.S.INV(RAND())*'Monte Carlo VaR'!$C$18</f>
        <v>8.3196167023667666E-2</v>
      </c>
      <c r="C541" s="18">
        <f t="shared" ca="1" si="8"/>
        <v>8.6754973128158497</v>
      </c>
      <c r="D541" s="19">
        <f ca="1">'Monte Carlo VaR'!$B$9*(EXP(B541)-1)</f>
        <v>11.757901508059321</v>
      </c>
      <c r="E541" t="str">
        <f ca="1">IF(B541&lt;='Monte Carlo VaR'!$B$25,"YES ◀ TAIL","")</f>
        <v/>
      </c>
    </row>
    <row r="542" spans="1:5" x14ac:dyDescent="0.2">
      <c r="A542">
        <v>541</v>
      </c>
      <c r="B542" s="17">
        <f ca="1">'Monte Carlo VaR'!$C$17+_xlfn.NORM.S.INV(RAND())*'Monte Carlo VaR'!$C$18</f>
        <v>0.43842226163418851</v>
      </c>
      <c r="C542" s="18">
        <f t="shared" ca="1" si="8"/>
        <v>55.025938429057405</v>
      </c>
      <c r="D542" s="19">
        <f ca="1">'Monte Carlo VaR'!$B$9*(EXP(B542)-1)</f>
        <v>74.5766543529015</v>
      </c>
      <c r="E542" t="str">
        <f ca="1">IF(B542&lt;='Monte Carlo VaR'!$B$25,"YES ◀ TAIL","")</f>
        <v/>
      </c>
    </row>
    <row r="543" spans="1:5" x14ac:dyDescent="0.2">
      <c r="A543">
        <v>542</v>
      </c>
      <c r="B543" s="17">
        <f ca="1">'Monte Carlo VaR'!$C$17+_xlfn.NORM.S.INV(RAND())*'Monte Carlo VaR'!$C$18</f>
        <v>0.1834934190676229</v>
      </c>
      <c r="C543" s="18">
        <f t="shared" ca="1" si="8"/>
        <v>20.140705900706401</v>
      </c>
      <c r="D543" s="19">
        <f ca="1">'Monte Carlo VaR'!$B$9*(EXP(B543)-1)</f>
        <v>27.296698707227385</v>
      </c>
      <c r="E543" t="str">
        <f ca="1">IF(B543&lt;='Monte Carlo VaR'!$B$25,"YES ◀ TAIL","")</f>
        <v/>
      </c>
    </row>
    <row r="544" spans="1:5" x14ac:dyDescent="0.2">
      <c r="A544">
        <v>543</v>
      </c>
      <c r="B544" s="17">
        <f ca="1">'Monte Carlo VaR'!$C$17+_xlfn.NORM.S.INV(RAND())*'Monte Carlo VaR'!$C$18</f>
        <v>0.25262900746958256</v>
      </c>
      <c r="C544" s="18">
        <f t="shared" ca="1" si="8"/>
        <v>28.74055703771181</v>
      </c>
      <c r="D544" s="19">
        <f ca="1">'Monte Carlo VaR'!$B$9*(EXP(B544)-1)</f>
        <v>38.95207695321082</v>
      </c>
      <c r="E544" t="str">
        <f ca="1">IF(B544&lt;='Monte Carlo VaR'!$B$25,"YES ◀ TAIL","")</f>
        <v/>
      </c>
    </row>
    <row r="545" spans="1:5" x14ac:dyDescent="0.2">
      <c r="A545">
        <v>544</v>
      </c>
      <c r="B545" s="17">
        <f ca="1">'Monte Carlo VaR'!$C$17+_xlfn.NORM.S.INV(RAND())*'Monte Carlo VaR'!$C$18</f>
        <v>0.10515268890743998</v>
      </c>
      <c r="C545" s="18">
        <f t="shared" ca="1" si="8"/>
        <v>11.088021649344082</v>
      </c>
      <c r="D545" s="19">
        <f ca="1">'Monte Carlo VaR'!$B$9*(EXP(B545)-1)</f>
        <v>15.027595741356034</v>
      </c>
      <c r="E545" t="str">
        <f ca="1">IF(B545&lt;='Monte Carlo VaR'!$B$25,"YES ◀ TAIL","")</f>
        <v/>
      </c>
    </row>
    <row r="546" spans="1:5" x14ac:dyDescent="0.2">
      <c r="A546">
        <v>545</v>
      </c>
      <c r="B546" s="17">
        <f ca="1">'Monte Carlo VaR'!$C$17+_xlfn.NORM.S.INV(RAND())*'Monte Carlo VaR'!$C$18</f>
        <v>0.15888540370350301</v>
      </c>
      <c r="C546" s="18">
        <f t="shared" ca="1" si="8"/>
        <v>17.220360879124442</v>
      </c>
      <c r="D546" s="19">
        <f ca="1">'Monte Carlo VaR'!$B$9*(EXP(B546)-1)</f>
        <v>23.338755099477357</v>
      </c>
      <c r="E546" t="str">
        <f ca="1">IF(B546&lt;='Monte Carlo VaR'!$B$25,"YES ◀ TAIL","")</f>
        <v/>
      </c>
    </row>
    <row r="547" spans="1:5" x14ac:dyDescent="0.2">
      <c r="A547">
        <v>546</v>
      </c>
      <c r="B547" s="17">
        <f ca="1">'Monte Carlo VaR'!$C$17+_xlfn.NORM.S.INV(RAND())*'Monte Carlo VaR'!$C$18</f>
        <v>1.2267706755366849E-2</v>
      </c>
      <c r="C547" s="18">
        <f t="shared" ca="1" si="8"/>
        <v>1.2343263724008402</v>
      </c>
      <c r="D547" s="19">
        <f ca="1">'Monte Carlo VaR'!$B$9*(EXP(B547)-1)</f>
        <v>1.6728825325148586</v>
      </c>
      <c r="E547" t="str">
        <f ca="1">IF(B547&lt;='Monte Carlo VaR'!$B$25,"YES ◀ TAIL","")</f>
        <v/>
      </c>
    </row>
    <row r="548" spans="1:5" x14ac:dyDescent="0.2">
      <c r="A548">
        <v>547</v>
      </c>
      <c r="B548" s="17">
        <f ca="1">'Monte Carlo VaR'!$C$17+_xlfn.NORM.S.INV(RAND())*'Monte Carlo VaR'!$C$18</f>
        <v>4.245744579384117E-2</v>
      </c>
      <c r="C548" s="18">
        <f t="shared" ca="1" si="8"/>
        <v>4.3371655576432744</v>
      </c>
      <c r="D548" s="19">
        <f ca="1">'Monte Carlo VaR'!$B$9*(EXP(B548)-1)</f>
        <v>5.8781604802739302</v>
      </c>
      <c r="E548" t="str">
        <f ca="1">IF(B548&lt;='Monte Carlo VaR'!$B$25,"YES ◀ TAIL","")</f>
        <v/>
      </c>
    </row>
    <row r="549" spans="1:5" x14ac:dyDescent="0.2">
      <c r="A549">
        <v>548</v>
      </c>
      <c r="B549" s="17">
        <f ca="1">'Monte Carlo VaR'!$C$17+_xlfn.NORM.S.INV(RAND())*'Monte Carlo VaR'!$C$18</f>
        <v>1.5941317302021786E-2</v>
      </c>
      <c r="C549" s="18">
        <f t="shared" ca="1" si="8"/>
        <v>1.6069057982908364</v>
      </c>
      <c r="D549" s="19">
        <f ca="1">'Monte Carlo VaR'!$B$9*(EXP(B549)-1)</f>
        <v>2.1778394284235705</v>
      </c>
      <c r="E549" t="str">
        <f ca="1">IF(B549&lt;='Monte Carlo VaR'!$B$25,"YES ◀ TAIL","")</f>
        <v/>
      </c>
    </row>
    <row r="550" spans="1:5" x14ac:dyDescent="0.2">
      <c r="A550">
        <v>549</v>
      </c>
      <c r="B550" s="17">
        <f ca="1">'Monte Carlo VaR'!$C$17+_xlfn.NORM.S.INV(RAND())*'Monte Carlo VaR'!$C$18</f>
        <v>-1.7390060138032501E-2</v>
      </c>
      <c r="C550" s="18">
        <f t="shared" ca="1" si="8"/>
        <v>-1.7239725745010759</v>
      </c>
      <c r="D550" s="19">
        <f ca="1">'Monte Carlo VaR'!$B$9*(EXP(B550)-1)</f>
        <v>-2.3365000302213081</v>
      </c>
      <c r="E550" t="str">
        <f ca="1">IF(B550&lt;='Monte Carlo VaR'!$B$25,"YES ◀ TAIL","")</f>
        <v/>
      </c>
    </row>
    <row r="551" spans="1:5" x14ac:dyDescent="0.2">
      <c r="A551">
        <v>550</v>
      </c>
      <c r="B551" s="17">
        <f ca="1">'Monte Carlo VaR'!$C$17+_xlfn.NORM.S.INV(RAND())*'Monte Carlo VaR'!$C$18</f>
        <v>7.5659669451605904E-2</v>
      </c>
      <c r="C551" s="18">
        <f t="shared" ca="1" si="8"/>
        <v>7.8595432710992785</v>
      </c>
      <c r="D551" s="19">
        <f ca="1">'Monte Carlo VaR'!$B$9*(EXP(B551)-1)</f>
        <v>10.652038995320853</v>
      </c>
      <c r="E551" t="str">
        <f ca="1">IF(B551&lt;='Monte Carlo VaR'!$B$25,"YES ◀ TAIL","")</f>
        <v/>
      </c>
    </row>
    <row r="552" spans="1:5" x14ac:dyDescent="0.2">
      <c r="A552">
        <v>551</v>
      </c>
      <c r="B552" s="17">
        <f ca="1">'Monte Carlo VaR'!$C$17+_xlfn.NORM.S.INV(RAND())*'Monte Carlo VaR'!$C$18</f>
        <v>-0.15550948746196824</v>
      </c>
      <c r="C552" s="18">
        <f t="shared" ca="1" si="8"/>
        <v>-14.402104417738414</v>
      </c>
      <c r="D552" s="19">
        <f ca="1">'Monte Carlo VaR'!$B$9*(EXP(B552)-1)</f>
        <v>-19.519172117360874</v>
      </c>
      <c r="E552" t="str">
        <f ca="1">IF(B552&lt;='Monte Carlo VaR'!$B$25,"YES ◀ TAIL","")</f>
        <v/>
      </c>
    </row>
    <row r="553" spans="1:5" x14ac:dyDescent="0.2">
      <c r="A553">
        <v>552</v>
      </c>
      <c r="B553" s="17">
        <f ca="1">'Monte Carlo VaR'!$C$17+_xlfn.NORM.S.INV(RAND())*'Monte Carlo VaR'!$C$18</f>
        <v>0.32071610132234452</v>
      </c>
      <c r="C553" s="18">
        <f t="shared" ca="1" si="8"/>
        <v>37.811428052965354</v>
      </c>
      <c r="D553" s="19">
        <f ca="1">'Monte Carlo VaR'!$B$9*(EXP(B553)-1)</f>
        <v>51.245828440183949</v>
      </c>
      <c r="E553" t="str">
        <f ca="1">IF(B553&lt;='Monte Carlo VaR'!$B$25,"YES ◀ TAIL","")</f>
        <v/>
      </c>
    </row>
    <row r="554" spans="1:5" x14ac:dyDescent="0.2">
      <c r="A554">
        <v>553</v>
      </c>
      <c r="B554" s="17">
        <f ca="1">'Monte Carlo VaR'!$C$17+_xlfn.NORM.S.INV(RAND())*'Monte Carlo VaR'!$C$18</f>
        <v>-0.19925084574536056</v>
      </c>
      <c r="C554" s="18">
        <f t="shared" ca="1" si="8"/>
        <v>-18.065566148857361</v>
      </c>
      <c r="D554" s="19">
        <f ca="1">'Monte Carlo VaR'!$B$9*(EXP(B554)-1)</f>
        <v>-24.484261801546378</v>
      </c>
      <c r="E554" t="str">
        <f ca="1">IF(B554&lt;='Monte Carlo VaR'!$B$25,"YES ◀ TAIL","")</f>
        <v/>
      </c>
    </row>
    <row r="555" spans="1:5" x14ac:dyDescent="0.2">
      <c r="A555">
        <v>554</v>
      </c>
      <c r="B555" s="17">
        <f ca="1">'Monte Carlo VaR'!$C$17+_xlfn.NORM.S.INV(RAND())*'Monte Carlo VaR'!$C$18</f>
        <v>-6.2066205189824003E-2</v>
      </c>
      <c r="C555" s="18">
        <f t="shared" ca="1" si="8"/>
        <v>-6.0179336274075794</v>
      </c>
      <c r="D555" s="19">
        <f ca="1">'Monte Carlo VaR'!$B$9*(EXP(B555)-1)</f>
        <v>-8.1561054452254922</v>
      </c>
      <c r="E555" t="str">
        <f ca="1">IF(B555&lt;='Monte Carlo VaR'!$B$25,"YES ◀ TAIL","")</f>
        <v/>
      </c>
    </row>
    <row r="556" spans="1:5" x14ac:dyDescent="0.2">
      <c r="A556">
        <v>555</v>
      </c>
      <c r="B556" s="17">
        <f ca="1">'Monte Carlo VaR'!$C$17+_xlfn.NORM.S.INV(RAND())*'Monte Carlo VaR'!$C$18</f>
        <v>0.31345970685576052</v>
      </c>
      <c r="C556" s="18">
        <f t="shared" ca="1" si="8"/>
        <v>36.815033457239529</v>
      </c>
      <c r="D556" s="19">
        <f ca="1">'Monte Carlo VaR'!$B$9*(EXP(B556)-1)</f>
        <v>49.895414844596736</v>
      </c>
      <c r="E556" t="str">
        <f ca="1">IF(B556&lt;='Monte Carlo VaR'!$B$25,"YES ◀ TAIL","")</f>
        <v/>
      </c>
    </row>
    <row r="557" spans="1:5" x14ac:dyDescent="0.2">
      <c r="A557">
        <v>556</v>
      </c>
      <c r="B557" s="17">
        <f ca="1">'Monte Carlo VaR'!$C$17+_xlfn.NORM.S.INV(RAND())*'Monte Carlo VaR'!$C$18</f>
        <v>0.14690130355506362</v>
      </c>
      <c r="C557" s="18">
        <f t="shared" ca="1" si="8"/>
        <v>15.823964325329687</v>
      </c>
      <c r="D557" s="19">
        <f ca="1">'Monte Carlo VaR'!$B$9*(EXP(B557)-1)</f>
        <v>21.446218850119326</v>
      </c>
      <c r="E557" t="str">
        <f ca="1">IF(B557&lt;='Monte Carlo VaR'!$B$25,"YES ◀ TAIL","")</f>
        <v/>
      </c>
    </row>
    <row r="558" spans="1:5" x14ac:dyDescent="0.2">
      <c r="A558">
        <v>557</v>
      </c>
      <c r="B558" s="17">
        <f ca="1">'Monte Carlo VaR'!$C$17+_xlfn.NORM.S.INV(RAND())*'Monte Carlo VaR'!$C$18</f>
        <v>0.40226538922008681</v>
      </c>
      <c r="C558" s="18">
        <f t="shared" ca="1" si="8"/>
        <v>49.520809213531145</v>
      </c>
      <c r="D558" s="19">
        <f ca="1">'Monte Carlo VaR'!$B$9*(EXP(B558)-1)</f>
        <v>67.115552727098759</v>
      </c>
      <c r="E558" t="str">
        <f ca="1">IF(B558&lt;='Monte Carlo VaR'!$B$25,"YES ◀ TAIL","")</f>
        <v/>
      </c>
    </row>
    <row r="559" spans="1:5" x14ac:dyDescent="0.2">
      <c r="A559">
        <v>558</v>
      </c>
      <c r="B559" s="17">
        <f ca="1">'Monte Carlo VaR'!$C$17+_xlfn.NORM.S.INV(RAND())*'Monte Carlo VaR'!$C$18</f>
        <v>0.30696234547095808</v>
      </c>
      <c r="C559" s="18">
        <f t="shared" ca="1" si="8"/>
        <v>35.928978369168838</v>
      </c>
      <c r="D559" s="19">
        <f ca="1">'Monte Carlo VaR'!$B$9*(EXP(B559)-1)</f>
        <v>48.694544383734531</v>
      </c>
      <c r="E559" t="str">
        <f ca="1">IF(B559&lt;='Monte Carlo VaR'!$B$25,"YES ◀ TAIL","")</f>
        <v/>
      </c>
    </row>
    <row r="560" spans="1:5" x14ac:dyDescent="0.2">
      <c r="A560">
        <v>559</v>
      </c>
      <c r="B560" s="17">
        <f ca="1">'Monte Carlo VaR'!$C$17+_xlfn.NORM.S.INV(RAND())*'Monte Carlo VaR'!$C$18</f>
        <v>0.22404578026297928</v>
      </c>
      <c r="C560" s="18">
        <f t="shared" ca="1" si="8"/>
        <v>25.112829509967515</v>
      </c>
      <c r="D560" s="19">
        <f ca="1">'Monte Carlo VaR'!$B$9*(EXP(B560)-1)</f>
        <v>34.035417834858976</v>
      </c>
      <c r="E560" t="str">
        <f ca="1">IF(B560&lt;='Monte Carlo VaR'!$B$25,"YES ◀ TAIL","")</f>
        <v/>
      </c>
    </row>
    <row r="561" spans="1:5" x14ac:dyDescent="0.2">
      <c r="A561">
        <v>560</v>
      </c>
      <c r="B561" s="17">
        <f ca="1">'Monte Carlo VaR'!$C$17+_xlfn.NORM.S.INV(RAND())*'Monte Carlo VaR'!$C$18</f>
        <v>-0.22576329557189184</v>
      </c>
      <c r="C561" s="18">
        <f t="shared" ca="1" si="8"/>
        <v>-20.209305257784781</v>
      </c>
      <c r="D561" s="19">
        <f ca="1">'Monte Carlo VaR'!$B$9*(EXP(B561)-1)</f>
        <v>-27.389671415875714</v>
      </c>
      <c r="E561" t="str">
        <f ca="1">IF(B561&lt;='Monte Carlo VaR'!$B$25,"YES ◀ TAIL","")</f>
        <v/>
      </c>
    </row>
    <row r="562" spans="1:5" x14ac:dyDescent="0.2">
      <c r="A562">
        <v>561</v>
      </c>
      <c r="B562" s="17">
        <f ca="1">'Monte Carlo VaR'!$C$17+_xlfn.NORM.S.INV(RAND())*'Monte Carlo VaR'!$C$18</f>
        <v>0.16867868984827145</v>
      </c>
      <c r="C562" s="18">
        <f t="shared" ca="1" si="8"/>
        <v>18.373973022032875</v>
      </c>
      <c r="D562" s="19">
        <f ca="1">'Monte Carlo VaR'!$B$9*(EXP(B562)-1)</f>
        <v>24.902245636761155</v>
      </c>
      <c r="E562" t="str">
        <f ca="1">IF(B562&lt;='Monte Carlo VaR'!$B$25,"YES ◀ TAIL","")</f>
        <v/>
      </c>
    </row>
    <row r="563" spans="1:5" x14ac:dyDescent="0.2">
      <c r="A563">
        <v>562</v>
      </c>
      <c r="B563" s="17">
        <f ca="1">'Monte Carlo VaR'!$C$17+_xlfn.NORM.S.INV(RAND())*'Monte Carlo VaR'!$C$18</f>
        <v>0.17250684196041655</v>
      </c>
      <c r="C563" s="18">
        <f t="shared" ca="1" si="8"/>
        <v>18.827995075156203</v>
      </c>
      <c r="D563" s="19">
        <f ca="1">'Monte Carlo VaR'!$B$9*(EXP(B563)-1)</f>
        <v>25.5175817253592</v>
      </c>
      <c r="E563" t="str">
        <f ca="1">IF(B563&lt;='Monte Carlo VaR'!$B$25,"YES ◀ TAIL","")</f>
        <v/>
      </c>
    </row>
    <row r="564" spans="1:5" x14ac:dyDescent="0.2">
      <c r="A564">
        <v>563</v>
      </c>
      <c r="B564" s="17">
        <f ca="1">'Monte Carlo VaR'!$C$17+_xlfn.NORM.S.INV(RAND())*'Monte Carlo VaR'!$C$18</f>
        <v>0.22256322132762774</v>
      </c>
      <c r="C564" s="18">
        <f t="shared" ca="1" si="8"/>
        <v>24.92747979653689</v>
      </c>
      <c r="D564" s="19">
        <f ca="1">'Monte Carlo VaR'!$B$9*(EXP(B564)-1)</f>
        <v>33.784213368246448</v>
      </c>
      <c r="E564" t="str">
        <f ca="1">IF(B564&lt;='Monte Carlo VaR'!$B$25,"YES ◀ TAIL","")</f>
        <v/>
      </c>
    </row>
    <row r="565" spans="1:5" x14ac:dyDescent="0.2">
      <c r="A565">
        <v>564</v>
      </c>
      <c r="B565" s="17">
        <f ca="1">'Monte Carlo VaR'!$C$17+_xlfn.NORM.S.INV(RAND())*'Monte Carlo VaR'!$C$18</f>
        <v>2.6722080976809164E-2</v>
      </c>
      <c r="C565" s="18">
        <f t="shared" ca="1" si="8"/>
        <v>2.7082317380034748</v>
      </c>
      <c r="D565" s="19">
        <f ca="1">'Monte Carlo VaR'!$B$9*(EXP(B565)-1)</f>
        <v>3.6704664745161093</v>
      </c>
      <c r="E565" t="str">
        <f ca="1">IF(B565&lt;='Monte Carlo VaR'!$B$25,"YES ◀ TAIL","")</f>
        <v/>
      </c>
    </row>
    <row r="566" spans="1:5" x14ac:dyDescent="0.2">
      <c r="A566">
        <v>565</v>
      </c>
      <c r="B566" s="17">
        <f ca="1">'Monte Carlo VaR'!$C$17+_xlfn.NORM.S.INV(RAND())*'Monte Carlo VaR'!$C$18</f>
        <v>0.19970384036486039</v>
      </c>
      <c r="C566" s="18">
        <f t="shared" ca="1" si="8"/>
        <v>22.104108152460846</v>
      </c>
      <c r="D566" s="19">
        <f ca="1">'Monte Carlo VaR'!$B$9*(EXP(B566)-1)</f>
        <v>29.957697779030184</v>
      </c>
      <c r="E566" t="str">
        <f ca="1">IF(B566&lt;='Monte Carlo VaR'!$B$25,"YES ◀ TAIL","")</f>
        <v/>
      </c>
    </row>
    <row r="567" spans="1:5" x14ac:dyDescent="0.2">
      <c r="A567">
        <v>566</v>
      </c>
      <c r="B567" s="17">
        <f ca="1">'Monte Carlo VaR'!$C$17+_xlfn.NORM.S.INV(RAND())*'Monte Carlo VaR'!$C$18</f>
        <v>-2.2656879275725905E-4</v>
      </c>
      <c r="C567" s="18">
        <f t="shared" ca="1" si="8"/>
        <v>-2.2654312798664478E-2</v>
      </c>
      <c r="D567" s="19">
        <f ca="1">'Monte Carlo VaR'!$B$9*(EXP(B567)-1)</f>
        <v>-3.0703390136029966E-2</v>
      </c>
      <c r="E567" t="str">
        <f ca="1">IF(B567&lt;='Monte Carlo VaR'!$B$25,"YES ◀ TAIL","")</f>
        <v/>
      </c>
    </row>
    <row r="568" spans="1:5" x14ac:dyDescent="0.2">
      <c r="A568">
        <v>567</v>
      </c>
      <c r="B568" s="17">
        <f ca="1">'Monte Carlo VaR'!$C$17+_xlfn.NORM.S.INV(RAND())*'Monte Carlo VaR'!$C$18</f>
        <v>-2.2992807002318413E-2</v>
      </c>
      <c r="C568" s="18">
        <f t="shared" ca="1" si="8"/>
        <v>-2.2730486754661383</v>
      </c>
      <c r="D568" s="19">
        <f ca="1">'Monte Carlo VaR'!$B$9*(EXP(B568)-1)</f>
        <v>-3.0806628698592573</v>
      </c>
      <c r="E568" t="str">
        <f ca="1">IF(B568&lt;='Monte Carlo VaR'!$B$25,"YES ◀ TAIL","")</f>
        <v/>
      </c>
    </row>
    <row r="569" spans="1:5" x14ac:dyDescent="0.2">
      <c r="A569">
        <v>568</v>
      </c>
      <c r="B569" s="17">
        <f ca="1">'Monte Carlo VaR'!$C$17+_xlfn.NORM.S.INV(RAND())*'Monte Carlo VaR'!$C$18</f>
        <v>-5.8891744063072654E-2</v>
      </c>
      <c r="C569" s="18">
        <f t="shared" ca="1" si="8"/>
        <v>-5.7191171714203737</v>
      </c>
      <c r="D569" s="19">
        <f ca="1">'Monte Carlo VaR'!$B$9*(EXP(B569)-1)</f>
        <v>-7.7511195024260324</v>
      </c>
      <c r="E569" t="str">
        <f ca="1">IF(B569&lt;='Monte Carlo VaR'!$B$25,"YES ◀ TAIL","")</f>
        <v/>
      </c>
    </row>
    <row r="570" spans="1:5" x14ac:dyDescent="0.2">
      <c r="A570">
        <v>569</v>
      </c>
      <c r="B570" s="17">
        <f ca="1">'Monte Carlo VaR'!$C$17+_xlfn.NORM.S.INV(RAND())*'Monte Carlo VaR'!$C$18</f>
        <v>7.9343435588273448E-2</v>
      </c>
      <c r="C570" s="18">
        <f t="shared" ca="1" si="8"/>
        <v>8.2576053377523273</v>
      </c>
      <c r="D570" s="19">
        <f ca="1">'Monte Carlo VaR'!$B$9*(EXP(B570)-1)</f>
        <v>11.19153251425573</v>
      </c>
      <c r="E570" t="str">
        <f ca="1">IF(B570&lt;='Monte Carlo VaR'!$B$25,"YES ◀ TAIL","")</f>
        <v/>
      </c>
    </row>
    <row r="571" spans="1:5" x14ac:dyDescent="0.2">
      <c r="A571">
        <v>570</v>
      </c>
      <c r="B571" s="17">
        <f ca="1">'Monte Carlo VaR'!$C$17+_xlfn.NORM.S.INV(RAND())*'Monte Carlo VaR'!$C$18</f>
        <v>-8.6296593209750735E-2</v>
      </c>
      <c r="C571" s="18">
        <f t="shared" ca="1" si="8"/>
        <v>-8.2677880642875188</v>
      </c>
      <c r="D571" s="19">
        <f ca="1">'Monte Carlo VaR'!$B$9*(EXP(B571)-1)</f>
        <v>-11.205333163528874</v>
      </c>
      <c r="E571" t="str">
        <f ca="1">IF(B571&lt;='Monte Carlo VaR'!$B$25,"YES ◀ TAIL","")</f>
        <v/>
      </c>
    </row>
    <row r="572" spans="1:5" x14ac:dyDescent="0.2">
      <c r="A572">
        <v>571</v>
      </c>
      <c r="B572" s="17">
        <f ca="1">'Monte Carlo VaR'!$C$17+_xlfn.NORM.S.INV(RAND())*'Monte Carlo VaR'!$C$18</f>
        <v>0.18766114359175312</v>
      </c>
      <c r="C572" s="18">
        <f t="shared" ca="1" si="8"/>
        <v>20.642464135794047</v>
      </c>
      <c r="D572" s="19">
        <f ca="1">'Monte Carlo VaR'!$B$9*(EXP(B572)-1)</f>
        <v>27.976731643241674</v>
      </c>
      <c r="E572" t="str">
        <f ca="1">IF(B572&lt;='Monte Carlo VaR'!$B$25,"YES ◀ TAIL","")</f>
        <v/>
      </c>
    </row>
    <row r="573" spans="1:5" x14ac:dyDescent="0.2">
      <c r="A573">
        <v>572</v>
      </c>
      <c r="B573" s="17">
        <f ca="1">'Monte Carlo VaR'!$C$17+_xlfn.NORM.S.INV(RAND())*'Monte Carlo VaR'!$C$18</f>
        <v>-1.9703817129253676E-2</v>
      </c>
      <c r="C573" s="18">
        <f t="shared" ca="1" si="8"/>
        <v>-1.9510965638420252</v>
      </c>
      <c r="D573" s="19">
        <f ca="1">'Monte Carlo VaR'!$B$9*(EXP(B573)-1)</f>
        <v>-2.6443211729750966</v>
      </c>
      <c r="E573" t="str">
        <f ca="1">IF(B573&lt;='Monte Carlo VaR'!$B$25,"YES ◀ TAIL","")</f>
        <v/>
      </c>
    </row>
    <row r="574" spans="1:5" x14ac:dyDescent="0.2">
      <c r="A574">
        <v>573</v>
      </c>
      <c r="B574" s="17">
        <f ca="1">'Monte Carlo VaR'!$C$17+_xlfn.NORM.S.INV(RAND())*'Monte Carlo VaR'!$C$18</f>
        <v>0.21229316823656197</v>
      </c>
      <c r="C574" s="18">
        <f t="shared" ca="1" si="8"/>
        <v>23.651033750127471</v>
      </c>
      <c r="D574" s="19">
        <f ca="1">'Monte Carlo VaR'!$B$9*(EXP(B574)-1)</f>
        <v>32.054246041547763</v>
      </c>
      <c r="E574" t="str">
        <f ca="1">IF(B574&lt;='Monte Carlo VaR'!$B$25,"YES ◀ TAIL","")</f>
        <v/>
      </c>
    </row>
    <row r="575" spans="1:5" x14ac:dyDescent="0.2">
      <c r="A575">
        <v>574</v>
      </c>
      <c r="B575" s="17">
        <f ca="1">'Monte Carlo VaR'!$C$17+_xlfn.NORM.S.INV(RAND())*'Monte Carlo VaR'!$C$18</f>
        <v>6.7661056713727089E-3</v>
      </c>
      <c r="C575" s="18">
        <f t="shared" ca="1" si="8"/>
        <v>0.67890474773910636</v>
      </c>
      <c r="D575" s="19">
        <f ca="1">'Monte Carlo VaR'!$B$9*(EXP(B575)-1)</f>
        <v>0.92011960461081088</v>
      </c>
      <c r="E575" t="str">
        <f ca="1">IF(B575&lt;='Monte Carlo VaR'!$B$25,"YES ◀ TAIL","")</f>
        <v/>
      </c>
    </row>
    <row r="576" spans="1:5" x14ac:dyDescent="0.2">
      <c r="A576">
        <v>575</v>
      </c>
      <c r="B576" s="17">
        <f ca="1">'Monte Carlo VaR'!$C$17+_xlfn.NORM.S.INV(RAND())*'Monte Carlo VaR'!$C$18</f>
        <v>-1.2726816714193484E-2</v>
      </c>
      <c r="C576" s="18">
        <f t="shared" ca="1" si="8"/>
        <v>-1.2646173256381732</v>
      </c>
      <c r="D576" s="19">
        <f ca="1">'Monte Carlo VaR'!$B$9*(EXP(B576)-1)</f>
        <v>-1.7139358614374161</v>
      </c>
      <c r="E576" t="str">
        <f ca="1">IF(B576&lt;='Monte Carlo VaR'!$B$25,"YES ◀ TAIL","")</f>
        <v/>
      </c>
    </row>
    <row r="577" spans="1:5" x14ac:dyDescent="0.2">
      <c r="A577">
        <v>576</v>
      </c>
      <c r="B577" s="17">
        <f ca="1">'Monte Carlo VaR'!$C$17+_xlfn.NORM.S.INV(RAND())*'Monte Carlo VaR'!$C$18</f>
        <v>0.36823028764935789</v>
      </c>
      <c r="C577" s="18">
        <f t="shared" ca="1" si="8"/>
        <v>44.517480656539043</v>
      </c>
      <c r="D577" s="19">
        <f ca="1">'Monte Carlo VaR'!$B$9*(EXP(B577)-1)</f>
        <v>60.334541533807368</v>
      </c>
      <c r="E577" t="str">
        <f ca="1">IF(B577&lt;='Monte Carlo VaR'!$B$25,"YES ◀ TAIL","")</f>
        <v/>
      </c>
    </row>
    <row r="578" spans="1:5" x14ac:dyDescent="0.2">
      <c r="A578">
        <v>577</v>
      </c>
      <c r="B578" s="17">
        <f ca="1">'Monte Carlo VaR'!$C$17+_xlfn.NORM.S.INV(RAND())*'Monte Carlo VaR'!$C$18</f>
        <v>-8.8958243256318889E-2</v>
      </c>
      <c r="C578" s="18">
        <f t="shared" ca="1" si="8"/>
        <v>-8.5116224655839225</v>
      </c>
      <c r="D578" s="19">
        <f ca="1">'Monte Carlo VaR'!$B$9*(EXP(B578)-1)</f>
        <v>-11.535801927605892</v>
      </c>
      <c r="E578" t="str">
        <f ca="1">IF(B578&lt;='Monte Carlo VaR'!$B$25,"YES ◀ TAIL","")</f>
        <v/>
      </c>
    </row>
    <row r="579" spans="1:5" x14ac:dyDescent="0.2">
      <c r="A579">
        <v>578</v>
      </c>
      <c r="B579" s="17">
        <f ca="1">'Monte Carlo VaR'!$C$17+_xlfn.NORM.S.INV(RAND())*'Monte Carlo VaR'!$C$18</f>
        <v>-6.6215477859439667E-2</v>
      </c>
      <c r="C579" s="18">
        <f t="shared" ref="C579:C642" ca="1" si="9">(EXP(B579)-1)*100</f>
        <v>-6.4070829452125615</v>
      </c>
      <c r="D579" s="19">
        <f ca="1">'Monte Carlo VaR'!$B$9*(EXP(B579)-1)</f>
        <v>-8.6835195156465836</v>
      </c>
      <c r="E579" t="str">
        <f ca="1">IF(B579&lt;='Monte Carlo VaR'!$B$25,"YES ◀ TAIL","")</f>
        <v/>
      </c>
    </row>
    <row r="580" spans="1:5" x14ac:dyDescent="0.2">
      <c r="A580">
        <v>579</v>
      </c>
      <c r="B580" s="17">
        <f ca="1">'Monte Carlo VaR'!$C$17+_xlfn.NORM.S.INV(RAND())*'Monte Carlo VaR'!$C$18</f>
        <v>-4.8483522146501409E-2</v>
      </c>
      <c r="C580" s="18">
        <f t="shared" ca="1" si="9"/>
        <v>-4.7326962816760298</v>
      </c>
      <c r="D580" s="19">
        <f ca="1">'Monte Carlo VaR'!$B$9*(EXP(B580)-1)</f>
        <v>-6.4142232705555235</v>
      </c>
      <c r="E580" t="str">
        <f ca="1">IF(B580&lt;='Monte Carlo VaR'!$B$25,"YES ◀ TAIL","")</f>
        <v/>
      </c>
    </row>
    <row r="581" spans="1:5" x14ac:dyDescent="0.2">
      <c r="A581">
        <v>580</v>
      </c>
      <c r="B581" s="17">
        <f ca="1">'Monte Carlo VaR'!$C$17+_xlfn.NORM.S.INV(RAND())*'Monte Carlo VaR'!$C$18</f>
        <v>-4.3110333262575379E-2</v>
      </c>
      <c r="C581" s="18">
        <f t="shared" ca="1" si="9"/>
        <v>-4.2194293591574894</v>
      </c>
      <c r="D581" s="19">
        <f ca="1">'Monte Carlo VaR'!$B$9*(EXP(B581)-1)</f>
        <v>-5.7185926104661453</v>
      </c>
      <c r="E581" t="str">
        <f ca="1">IF(B581&lt;='Monte Carlo VaR'!$B$25,"YES ◀ TAIL","")</f>
        <v/>
      </c>
    </row>
    <row r="582" spans="1:5" x14ac:dyDescent="0.2">
      <c r="A582">
        <v>581</v>
      </c>
      <c r="B582" s="17">
        <f ca="1">'Monte Carlo VaR'!$C$17+_xlfn.NORM.S.INV(RAND())*'Monte Carlo VaR'!$C$18</f>
        <v>0.19876776814327035</v>
      </c>
      <c r="C582" s="18">
        <f t="shared" ca="1" si="9"/>
        <v>21.9898633677041</v>
      </c>
      <c r="D582" s="19">
        <f ca="1">'Monte Carlo VaR'!$B$9*(EXP(B582)-1)</f>
        <v>29.802861822249366</v>
      </c>
      <c r="E582" t="str">
        <f ca="1">IF(B582&lt;='Monte Carlo VaR'!$B$25,"YES ◀ TAIL","")</f>
        <v/>
      </c>
    </row>
    <row r="583" spans="1:5" x14ac:dyDescent="0.2">
      <c r="A583">
        <v>582</v>
      </c>
      <c r="B583" s="17">
        <f ca="1">'Monte Carlo VaR'!$C$17+_xlfn.NORM.S.INV(RAND())*'Monte Carlo VaR'!$C$18</f>
        <v>0.1024318313882799</v>
      </c>
      <c r="C583" s="18">
        <f t="shared" ca="1" si="9"/>
        <v>10.786177793627205</v>
      </c>
      <c r="D583" s="19">
        <f ca="1">'Monte Carlo VaR'!$B$9*(EXP(B583)-1)</f>
        <v>14.618506763702952</v>
      </c>
      <c r="E583" t="str">
        <f ca="1">IF(B583&lt;='Monte Carlo VaR'!$B$25,"YES ◀ TAIL","")</f>
        <v/>
      </c>
    </row>
    <row r="584" spans="1:5" x14ac:dyDescent="0.2">
      <c r="A584">
        <v>583</v>
      </c>
      <c r="B584" s="17">
        <f ca="1">'Monte Carlo VaR'!$C$17+_xlfn.NORM.S.INV(RAND())*'Monte Carlo VaR'!$C$18</f>
        <v>-5.6597748850357302E-2</v>
      </c>
      <c r="C584" s="18">
        <f t="shared" ca="1" si="9"/>
        <v>-5.5025890152392449</v>
      </c>
      <c r="D584" s="19">
        <f ca="1">'Monte Carlo VaR'!$B$9*(EXP(B584)-1)</f>
        <v>-7.4576588923537495</v>
      </c>
      <c r="E584" t="str">
        <f ca="1">IF(B584&lt;='Monte Carlo VaR'!$B$25,"YES ◀ TAIL","")</f>
        <v/>
      </c>
    </row>
    <row r="585" spans="1:5" x14ac:dyDescent="0.2">
      <c r="A585">
        <v>584</v>
      </c>
      <c r="B585" s="17">
        <f ca="1">'Monte Carlo VaR'!$C$17+_xlfn.NORM.S.INV(RAND())*'Monte Carlo VaR'!$C$18</f>
        <v>0.18155367281424728</v>
      </c>
      <c r="C585" s="18">
        <f t="shared" ca="1" si="9"/>
        <v>19.907889292129632</v>
      </c>
      <c r="D585" s="19">
        <f ca="1">'Monte Carlo VaR'!$B$9*(EXP(B585)-1)</f>
        <v>26.98116235762329</v>
      </c>
      <c r="E585" t="str">
        <f ca="1">IF(B585&lt;='Monte Carlo VaR'!$B$25,"YES ◀ TAIL","")</f>
        <v/>
      </c>
    </row>
    <row r="586" spans="1:5" x14ac:dyDescent="0.2">
      <c r="A586">
        <v>585</v>
      </c>
      <c r="B586" s="17">
        <f ca="1">'Monte Carlo VaR'!$C$17+_xlfn.NORM.S.INV(RAND())*'Monte Carlo VaR'!$C$18</f>
        <v>3.0048642821728998E-2</v>
      </c>
      <c r="C586" s="18">
        <f t="shared" ca="1" si="9"/>
        <v>3.0504659388823185</v>
      </c>
      <c r="D586" s="19">
        <f ca="1">'Monte Carlo VaR'!$B$9*(EXP(B586)-1)</f>
        <v>4.1342964869672061</v>
      </c>
      <c r="E586" t="str">
        <f ca="1">IF(B586&lt;='Monte Carlo VaR'!$B$25,"YES ◀ TAIL","")</f>
        <v/>
      </c>
    </row>
    <row r="587" spans="1:5" x14ac:dyDescent="0.2">
      <c r="A587">
        <v>586</v>
      </c>
      <c r="B587" s="17">
        <f ca="1">'Monte Carlo VaR'!$C$17+_xlfn.NORM.S.INV(RAND())*'Monte Carlo VaR'!$C$18</f>
        <v>5.1851660985815333E-2</v>
      </c>
      <c r="C587" s="18">
        <f t="shared" ca="1" si="9"/>
        <v>5.3219497383065084</v>
      </c>
      <c r="D587" s="19">
        <f ca="1">'Monte Carlo VaR'!$B$9*(EXP(B587)-1)</f>
        <v>7.2128384803268109</v>
      </c>
      <c r="E587" t="str">
        <f ca="1">IF(B587&lt;='Monte Carlo VaR'!$B$25,"YES ◀ TAIL","")</f>
        <v/>
      </c>
    </row>
    <row r="588" spans="1:5" x14ac:dyDescent="0.2">
      <c r="A588">
        <v>587</v>
      </c>
      <c r="B588" s="17">
        <f ca="1">'Monte Carlo VaR'!$C$17+_xlfn.NORM.S.INV(RAND())*'Monte Carlo VaR'!$C$18</f>
        <v>0.39197666483669713</v>
      </c>
      <c r="C588" s="18">
        <f t="shared" ca="1" si="9"/>
        <v>47.990317721704677</v>
      </c>
      <c r="D588" s="19">
        <f ca="1">'Monte Carlo VaR'!$B$9*(EXP(B588)-1)</f>
        <v>65.041277608226352</v>
      </c>
      <c r="E588" t="str">
        <f ca="1">IF(B588&lt;='Monte Carlo VaR'!$B$25,"YES ◀ TAIL","")</f>
        <v/>
      </c>
    </row>
    <row r="589" spans="1:5" x14ac:dyDescent="0.2">
      <c r="A589">
        <v>588</v>
      </c>
      <c r="B589" s="17">
        <f ca="1">'Monte Carlo VaR'!$C$17+_xlfn.NORM.S.INV(RAND())*'Monte Carlo VaR'!$C$18</f>
        <v>-1.1576408914299965E-2</v>
      </c>
      <c r="C589" s="18">
        <f t="shared" ca="1" si="9"/>
        <v>-1.1509660111389874</v>
      </c>
      <c r="D589" s="19">
        <f ca="1">'Monte Carlo VaR'!$B$9*(EXP(B589)-1)</f>
        <v>-1.5599042348966696</v>
      </c>
      <c r="E589" t="str">
        <f ca="1">IF(B589&lt;='Monte Carlo VaR'!$B$25,"YES ◀ TAIL","")</f>
        <v/>
      </c>
    </row>
    <row r="590" spans="1:5" x14ac:dyDescent="0.2">
      <c r="A590">
        <v>589</v>
      </c>
      <c r="B590" s="17">
        <f ca="1">'Monte Carlo VaR'!$C$17+_xlfn.NORM.S.INV(RAND())*'Monte Carlo VaR'!$C$18</f>
        <v>0.11553657795477142</v>
      </c>
      <c r="C590" s="18">
        <f t="shared" ca="1" si="9"/>
        <v>12.247557165807432</v>
      </c>
      <c r="D590" s="19">
        <f ca="1">'Monte Carlo VaR'!$B$9*(EXP(B590)-1)</f>
        <v>16.599114226818813</v>
      </c>
      <c r="E590" t="str">
        <f ca="1">IF(B590&lt;='Monte Carlo VaR'!$B$25,"YES ◀ TAIL","")</f>
        <v/>
      </c>
    </row>
    <row r="591" spans="1:5" x14ac:dyDescent="0.2">
      <c r="A591">
        <v>590</v>
      </c>
      <c r="B591" s="17">
        <f ca="1">'Monte Carlo VaR'!$C$17+_xlfn.NORM.S.INV(RAND())*'Monte Carlo VaR'!$C$18</f>
        <v>0.14324544973348977</v>
      </c>
      <c r="C591" s="18">
        <f t="shared" ca="1" si="9"/>
        <v>15.401301909474775</v>
      </c>
      <c r="D591" s="19">
        <f ca="1">'Monte Carlo VaR'!$B$9*(EXP(B591)-1)</f>
        <v>20.873384477911163</v>
      </c>
      <c r="E591" t="str">
        <f ca="1">IF(B591&lt;='Monte Carlo VaR'!$B$25,"YES ◀ TAIL","")</f>
        <v/>
      </c>
    </row>
    <row r="592" spans="1:5" x14ac:dyDescent="0.2">
      <c r="A592">
        <v>591</v>
      </c>
      <c r="B592" s="17">
        <f ca="1">'Monte Carlo VaR'!$C$17+_xlfn.NORM.S.INV(RAND())*'Monte Carlo VaR'!$C$18</f>
        <v>0.51197101441533588</v>
      </c>
      <c r="C592" s="18">
        <f t="shared" ca="1" si="9"/>
        <v>66.857674476621696</v>
      </c>
      <c r="D592" s="19">
        <f ca="1">'Monte Carlo VaR'!$B$9*(EXP(B592)-1)</f>
        <v>90.612206218165383</v>
      </c>
      <c r="E592" t="str">
        <f ca="1">IF(B592&lt;='Monte Carlo VaR'!$B$25,"YES ◀ TAIL","")</f>
        <v/>
      </c>
    </row>
    <row r="593" spans="1:5" x14ac:dyDescent="0.2">
      <c r="A593">
        <v>592</v>
      </c>
      <c r="B593" s="17">
        <f ca="1">'Monte Carlo VaR'!$C$17+_xlfn.NORM.S.INV(RAND())*'Monte Carlo VaR'!$C$18</f>
        <v>-5.982861486796931E-2</v>
      </c>
      <c r="C593" s="18">
        <f t="shared" ca="1" si="9"/>
        <v>-5.8074048144870378</v>
      </c>
      <c r="D593" s="19">
        <f ca="1">'Monte Carlo VaR'!$B$9*(EXP(B593)-1)</f>
        <v>-7.8707757450742832</v>
      </c>
      <c r="E593" t="str">
        <f ca="1">IF(B593&lt;='Monte Carlo VaR'!$B$25,"YES ◀ TAIL","")</f>
        <v/>
      </c>
    </row>
    <row r="594" spans="1:5" x14ac:dyDescent="0.2">
      <c r="A594">
        <v>593</v>
      </c>
      <c r="B594" s="17">
        <f ca="1">'Monte Carlo VaR'!$C$17+_xlfn.NORM.S.INV(RAND())*'Monte Carlo VaR'!$C$18</f>
        <v>-8.4260033793273362E-2</v>
      </c>
      <c r="C594" s="18">
        <f t="shared" ca="1" si="9"/>
        <v>-8.0807796019890752</v>
      </c>
      <c r="D594" s="19">
        <f ca="1">'Monte Carlo VaR'!$B$9*(EXP(B594)-1)</f>
        <v>-10.951880594575792</v>
      </c>
      <c r="E594" t="str">
        <f ca="1">IF(B594&lt;='Monte Carlo VaR'!$B$25,"YES ◀ TAIL","")</f>
        <v/>
      </c>
    </row>
    <row r="595" spans="1:5" x14ac:dyDescent="0.2">
      <c r="A595">
        <v>594</v>
      </c>
      <c r="B595" s="17">
        <f ca="1">'Monte Carlo VaR'!$C$17+_xlfn.NORM.S.INV(RAND())*'Monte Carlo VaR'!$C$18</f>
        <v>0.19942018216990198</v>
      </c>
      <c r="C595" s="18">
        <f t="shared" ca="1" si="9"/>
        <v>22.069477233449497</v>
      </c>
      <c r="D595" s="19">
        <f ca="1">'Monte Carlo VaR'!$B$9*(EXP(B595)-1)</f>
        <v>29.910762494494104</v>
      </c>
      <c r="E595" t="str">
        <f ca="1">IF(B595&lt;='Monte Carlo VaR'!$B$25,"YES ◀ TAIL","")</f>
        <v/>
      </c>
    </row>
    <row r="596" spans="1:5" x14ac:dyDescent="0.2">
      <c r="A596">
        <v>595</v>
      </c>
      <c r="B596" s="17">
        <f ca="1">'Monte Carlo VaR'!$C$17+_xlfn.NORM.S.INV(RAND())*'Monte Carlo VaR'!$C$18</f>
        <v>0.33197811869033478</v>
      </c>
      <c r="C596" s="18">
        <f t="shared" ca="1" si="9"/>
        <v>39.372235170849777</v>
      </c>
      <c r="D596" s="19">
        <f ca="1">'Monte Carlo VaR'!$B$9*(EXP(B596)-1)</f>
        <v>53.361190327052704</v>
      </c>
      <c r="E596" t="str">
        <f ca="1">IF(B596&lt;='Monte Carlo VaR'!$B$25,"YES ◀ TAIL","")</f>
        <v/>
      </c>
    </row>
    <row r="597" spans="1:5" x14ac:dyDescent="0.2">
      <c r="A597">
        <v>596</v>
      </c>
      <c r="B597" s="17">
        <f ca="1">'Monte Carlo VaR'!$C$17+_xlfn.NORM.S.INV(RAND())*'Monte Carlo VaR'!$C$18</f>
        <v>0.2273969885848694</v>
      </c>
      <c r="C597" s="18">
        <f t="shared" ca="1" si="9"/>
        <v>25.532811996744464</v>
      </c>
      <c r="D597" s="19">
        <f ca="1">'Monte Carlo VaR'!$B$9*(EXP(B597)-1)</f>
        <v>34.60462009918777</v>
      </c>
      <c r="E597" t="str">
        <f ca="1">IF(B597&lt;='Monte Carlo VaR'!$B$25,"YES ◀ TAIL","")</f>
        <v/>
      </c>
    </row>
    <row r="598" spans="1:5" x14ac:dyDescent="0.2">
      <c r="A598">
        <v>597</v>
      </c>
      <c r="B598" s="17">
        <f ca="1">'Monte Carlo VaR'!$C$17+_xlfn.NORM.S.INV(RAND())*'Monte Carlo VaR'!$C$18</f>
        <v>0.23777428329664646</v>
      </c>
      <c r="C598" s="18">
        <f t="shared" ca="1" si="9"/>
        <v>26.842285628507767</v>
      </c>
      <c r="D598" s="19">
        <f ca="1">'Monte Carlo VaR'!$B$9*(EXP(B598)-1)</f>
        <v>36.379349712316575</v>
      </c>
      <c r="E598" t="str">
        <f ca="1">IF(B598&lt;='Monte Carlo VaR'!$B$25,"YES ◀ TAIL","")</f>
        <v/>
      </c>
    </row>
    <row r="599" spans="1:5" x14ac:dyDescent="0.2">
      <c r="A599">
        <v>598</v>
      </c>
      <c r="B599" s="17">
        <f ca="1">'Monte Carlo VaR'!$C$17+_xlfn.NORM.S.INV(RAND())*'Monte Carlo VaR'!$C$18</f>
        <v>0.1165290185407441</v>
      </c>
      <c r="C599" s="18">
        <f t="shared" ca="1" si="9"/>
        <v>12.359011493966477</v>
      </c>
      <c r="D599" s="19">
        <f ca="1">'Monte Carlo VaR'!$B$9*(EXP(B599)-1)</f>
        <v>16.750168277772765</v>
      </c>
      <c r="E599" t="str">
        <f ca="1">IF(B599&lt;='Monte Carlo VaR'!$B$25,"YES ◀ TAIL","")</f>
        <v/>
      </c>
    </row>
    <row r="600" spans="1:5" x14ac:dyDescent="0.2">
      <c r="A600">
        <v>599</v>
      </c>
      <c r="B600" s="17">
        <f ca="1">'Monte Carlo VaR'!$C$17+_xlfn.NORM.S.INV(RAND())*'Monte Carlo VaR'!$C$18</f>
        <v>6.1101254274920039E-2</v>
      </c>
      <c r="C600" s="18">
        <f t="shared" ca="1" si="9"/>
        <v>6.3006542694895806</v>
      </c>
      <c r="D600" s="19">
        <f ca="1">'Monte Carlo VaR'!$B$9*(EXP(B600)-1)</f>
        <v>8.5392767314392284</v>
      </c>
      <c r="E600" t="str">
        <f ca="1">IF(B600&lt;='Monte Carlo VaR'!$B$25,"YES ◀ TAIL","")</f>
        <v/>
      </c>
    </row>
    <row r="601" spans="1:5" x14ac:dyDescent="0.2">
      <c r="A601">
        <v>600</v>
      </c>
      <c r="B601" s="17">
        <f ca="1">'Monte Carlo VaR'!$C$17+_xlfn.NORM.S.INV(RAND())*'Monte Carlo VaR'!$C$18</f>
        <v>-9.0146407280231031E-2</v>
      </c>
      <c r="C601" s="18">
        <f t="shared" ca="1" si="9"/>
        <v>-8.6202611113304286</v>
      </c>
      <c r="D601" s="19">
        <f ca="1">'Monte Carlo VaR'!$B$9*(EXP(B601)-1)</f>
        <v>-11.683039884186131</v>
      </c>
      <c r="E601" t="str">
        <f ca="1">IF(B601&lt;='Monte Carlo VaR'!$B$25,"YES ◀ TAIL","")</f>
        <v/>
      </c>
    </row>
    <row r="602" spans="1:5" x14ac:dyDescent="0.2">
      <c r="A602">
        <v>601</v>
      </c>
      <c r="B602" s="17">
        <f ca="1">'Monte Carlo VaR'!$C$17+_xlfn.NORM.S.INV(RAND())*'Monte Carlo VaR'!$C$18</f>
        <v>-9.0401616862467851E-2</v>
      </c>
      <c r="C602" s="18">
        <f t="shared" ca="1" si="9"/>
        <v>-8.6435791207008386</v>
      </c>
      <c r="D602" s="19">
        <f ca="1">'Monte Carlo VaR'!$B$9*(EXP(B602)-1)</f>
        <v>-11.714642782285848</v>
      </c>
      <c r="E602" t="str">
        <f ca="1">IF(B602&lt;='Monte Carlo VaR'!$B$25,"YES ◀ TAIL","")</f>
        <v/>
      </c>
    </row>
    <row r="603" spans="1:5" x14ac:dyDescent="0.2">
      <c r="A603">
        <v>602</v>
      </c>
      <c r="B603" s="17">
        <f ca="1">'Monte Carlo VaR'!$C$17+_xlfn.NORM.S.INV(RAND())*'Monte Carlo VaR'!$C$18</f>
        <v>-7.7413539332075967E-2</v>
      </c>
      <c r="C603" s="18">
        <f t="shared" ca="1" si="9"/>
        <v>-7.4492959105628813</v>
      </c>
      <c r="D603" s="19">
        <f ca="1">'Monte Carlo VaR'!$B$9*(EXP(B603)-1)</f>
        <v>-10.096030747585873</v>
      </c>
      <c r="E603" t="str">
        <f ca="1">IF(B603&lt;='Monte Carlo VaR'!$B$25,"YES ◀ TAIL","")</f>
        <v/>
      </c>
    </row>
    <row r="604" spans="1:5" x14ac:dyDescent="0.2">
      <c r="A604">
        <v>603</v>
      </c>
      <c r="B604" s="17">
        <f ca="1">'Monte Carlo VaR'!$C$17+_xlfn.NORM.S.INV(RAND())*'Monte Carlo VaR'!$C$18</f>
        <v>0.37889063342471652</v>
      </c>
      <c r="C604" s="18">
        <f t="shared" ca="1" si="9"/>
        <v>46.066327926708595</v>
      </c>
      <c r="D604" s="19">
        <f ca="1">'Monte Carlo VaR'!$B$9*(EXP(B604)-1)</f>
        <v>62.43369423906816</v>
      </c>
      <c r="E604" t="str">
        <f ca="1">IF(B604&lt;='Monte Carlo VaR'!$B$25,"YES ◀ TAIL","")</f>
        <v/>
      </c>
    </row>
    <row r="605" spans="1:5" x14ac:dyDescent="0.2">
      <c r="A605">
        <v>604</v>
      </c>
      <c r="B605" s="17">
        <f ca="1">'Monte Carlo VaR'!$C$17+_xlfn.NORM.S.INV(RAND())*'Monte Carlo VaR'!$C$18</f>
        <v>0.12380672406667055</v>
      </c>
      <c r="C605" s="18">
        <f t="shared" ca="1" si="9"/>
        <v>13.179710071736018</v>
      </c>
      <c r="D605" s="19">
        <f ca="1">'Monte Carlo VaR'!$B$9*(EXP(B605)-1)</f>
        <v>17.862461060223826</v>
      </c>
      <c r="E605" t="str">
        <f ca="1">IF(B605&lt;='Monte Carlo VaR'!$B$25,"YES ◀ TAIL","")</f>
        <v/>
      </c>
    </row>
    <row r="606" spans="1:5" x14ac:dyDescent="0.2">
      <c r="A606">
        <v>605</v>
      </c>
      <c r="B606" s="17">
        <f ca="1">'Monte Carlo VaR'!$C$17+_xlfn.NORM.S.INV(RAND())*'Monte Carlo VaR'!$C$18</f>
        <v>-9.3125001334351684E-2</v>
      </c>
      <c r="C606" s="18">
        <f t="shared" ca="1" si="9"/>
        <v>-8.892039298869447</v>
      </c>
      <c r="D606" s="19">
        <f ca="1">'Monte Carlo VaR'!$B$9*(EXP(B606)-1)</f>
        <v>-12.051380861757762</v>
      </c>
      <c r="E606" t="str">
        <f ca="1">IF(B606&lt;='Monte Carlo VaR'!$B$25,"YES ◀ TAIL","")</f>
        <v/>
      </c>
    </row>
    <row r="607" spans="1:5" x14ac:dyDescent="0.2">
      <c r="A607">
        <v>606</v>
      </c>
      <c r="B607" s="17">
        <f ca="1">'Monte Carlo VaR'!$C$17+_xlfn.NORM.S.INV(RAND())*'Monte Carlo VaR'!$C$18</f>
        <v>-0.19253165599434946</v>
      </c>
      <c r="C607" s="18">
        <f t="shared" ca="1" si="9"/>
        <v>-17.513179423296286</v>
      </c>
      <c r="D607" s="19">
        <f ca="1">'Monte Carlo VaR'!$B$9*(EXP(B607)-1)</f>
        <v>-23.735612072393458</v>
      </c>
      <c r="E607" t="str">
        <f ca="1">IF(B607&lt;='Monte Carlo VaR'!$B$25,"YES ◀ TAIL","")</f>
        <v/>
      </c>
    </row>
    <row r="608" spans="1:5" x14ac:dyDescent="0.2">
      <c r="A608">
        <v>607</v>
      </c>
      <c r="B608" s="17">
        <f ca="1">'Monte Carlo VaR'!$C$17+_xlfn.NORM.S.INV(RAND())*'Monte Carlo VaR'!$C$18</f>
        <v>0.1895554137168276</v>
      </c>
      <c r="C608" s="18">
        <f t="shared" ca="1" si="9"/>
        <v>20.871210136379425</v>
      </c>
      <c r="D608" s="19">
        <f ca="1">'Monte Carlo VaR'!$B$9*(EXP(B608)-1)</f>
        <v>28.286751097835037</v>
      </c>
      <c r="E608" t="str">
        <f ca="1">IF(B608&lt;='Monte Carlo VaR'!$B$25,"YES ◀ TAIL","")</f>
        <v/>
      </c>
    </row>
    <row r="609" spans="1:5" x14ac:dyDescent="0.2">
      <c r="A609">
        <v>608</v>
      </c>
      <c r="B609" s="17">
        <f ca="1">'Monte Carlo VaR'!$C$17+_xlfn.NORM.S.INV(RAND())*'Monte Carlo VaR'!$C$18</f>
        <v>7.4167796545748205E-2</v>
      </c>
      <c r="C609" s="18">
        <f t="shared" ca="1" si="9"/>
        <v>7.6987505118582655</v>
      </c>
      <c r="D609" s="19">
        <f ca="1">'Monte Carlo VaR'!$B$9*(EXP(B609)-1)</f>
        <v>10.434116568721507</v>
      </c>
      <c r="E609" t="str">
        <f ca="1">IF(B609&lt;='Monte Carlo VaR'!$B$25,"YES ◀ TAIL","")</f>
        <v/>
      </c>
    </row>
    <row r="610" spans="1:5" x14ac:dyDescent="0.2">
      <c r="A610">
        <v>609</v>
      </c>
      <c r="B610" s="17">
        <f ca="1">'Monte Carlo VaR'!$C$17+_xlfn.NORM.S.INV(RAND())*'Monte Carlo VaR'!$C$18</f>
        <v>0.29594518222952615</v>
      </c>
      <c r="C610" s="18">
        <f t="shared" ca="1" si="9"/>
        <v>34.4396457995608</v>
      </c>
      <c r="D610" s="19">
        <f ca="1">'Monte Carlo VaR'!$B$9*(EXP(B610)-1)</f>
        <v>46.676051952144753</v>
      </c>
      <c r="E610" t="str">
        <f ca="1">IF(B610&lt;='Monte Carlo VaR'!$B$25,"YES ◀ TAIL","")</f>
        <v/>
      </c>
    </row>
    <row r="611" spans="1:5" x14ac:dyDescent="0.2">
      <c r="A611">
        <v>610</v>
      </c>
      <c r="B611" s="17">
        <f ca="1">'Monte Carlo VaR'!$C$17+_xlfn.NORM.S.INV(RAND())*'Monte Carlo VaR'!$C$18</f>
        <v>-1.6254557836357875E-2</v>
      </c>
      <c r="C611" s="18">
        <f t="shared" ca="1" si="9"/>
        <v>-1.6123165383140625</v>
      </c>
      <c r="D611" s="19">
        <f ca="1">'Monte Carlo VaR'!$B$9*(EXP(B611)-1)</f>
        <v>-2.185172604377049</v>
      </c>
      <c r="E611" t="str">
        <f ca="1">IF(B611&lt;='Monte Carlo VaR'!$B$25,"YES ◀ TAIL","")</f>
        <v/>
      </c>
    </row>
    <row r="612" spans="1:5" x14ac:dyDescent="0.2">
      <c r="A612">
        <v>611</v>
      </c>
      <c r="B612" s="17">
        <f ca="1">'Monte Carlo VaR'!$C$17+_xlfn.NORM.S.INV(RAND())*'Monte Carlo VaR'!$C$18</f>
        <v>0.28165727464994222</v>
      </c>
      <c r="C612" s="18">
        <f t="shared" ca="1" si="9"/>
        <v>32.532441986541642</v>
      </c>
      <c r="D612" s="19">
        <f ca="1">'Monte Carlo VaR'!$B$9*(EXP(B612)-1)</f>
        <v>44.091218624359882</v>
      </c>
      <c r="E612" t="str">
        <f ca="1">IF(B612&lt;='Monte Carlo VaR'!$B$25,"YES ◀ TAIL","")</f>
        <v/>
      </c>
    </row>
    <row r="613" spans="1:5" x14ac:dyDescent="0.2">
      <c r="A613">
        <v>612</v>
      </c>
      <c r="B613" s="17">
        <f ca="1">'Monte Carlo VaR'!$C$17+_xlfn.NORM.S.INV(RAND())*'Monte Carlo VaR'!$C$18</f>
        <v>0.29829962801266208</v>
      </c>
      <c r="C613" s="18">
        <f t="shared" ca="1" si="9"/>
        <v>34.756549576686638</v>
      </c>
      <c r="D613" s="19">
        <f ca="1">'Monte Carlo VaR'!$B$9*(EXP(B613)-1)</f>
        <v>47.105551641283398</v>
      </c>
      <c r="E613" t="str">
        <f ca="1">IF(B613&lt;='Monte Carlo VaR'!$B$25,"YES ◀ TAIL","")</f>
        <v/>
      </c>
    </row>
    <row r="614" spans="1:5" x14ac:dyDescent="0.2">
      <c r="A614">
        <v>613</v>
      </c>
      <c r="B614" s="17">
        <f ca="1">'Monte Carlo VaR'!$C$17+_xlfn.NORM.S.INV(RAND())*'Monte Carlo VaR'!$C$18</f>
        <v>0.15720758442212707</v>
      </c>
      <c r="C614" s="18">
        <f t="shared" ca="1" si="9"/>
        <v>17.023851197437235</v>
      </c>
      <c r="D614" s="19">
        <f ca="1">'Monte Carlo VaR'!$B$9*(EXP(B614)-1)</f>
        <v>23.072425527886683</v>
      </c>
      <c r="E614" t="str">
        <f ca="1">IF(B614&lt;='Monte Carlo VaR'!$B$25,"YES ◀ TAIL","")</f>
        <v/>
      </c>
    </row>
    <row r="615" spans="1:5" x14ac:dyDescent="0.2">
      <c r="A615">
        <v>614</v>
      </c>
      <c r="B615" s="17">
        <f ca="1">'Monte Carlo VaR'!$C$17+_xlfn.NORM.S.INV(RAND())*'Monte Carlo VaR'!$C$18</f>
        <v>0.32570003026631833</v>
      </c>
      <c r="C615" s="18">
        <f t="shared" ca="1" si="9"/>
        <v>38.499984851842605</v>
      </c>
      <c r="D615" s="19">
        <f ca="1">'Monte Carlo VaR'!$B$9*(EXP(B615)-1)</f>
        <v>52.179029469702286</v>
      </c>
      <c r="E615" t="str">
        <f ca="1">IF(B615&lt;='Monte Carlo VaR'!$B$25,"YES ◀ TAIL","")</f>
        <v/>
      </c>
    </row>
    <row r="616" spans="1:5" x14ac:dyDescent="0.2">
      <c r="A616">
        <v>615</v>
      </c>
      <c r="B616" s="17">
        <f ca="1">'Monte Carlo VaR'!$C$17+_xlfn.NORM.S.INV(RAND())*'Monte Carlo VaR'!$C$18</f>
        <v>-3.5348874857959858E-2</v>
      </c>
      <c r="C616" s="18">
        <f t="shared" ca="1" si="9"/>
        <v>-3.4731400438020921</v>
      </c>
      <c r="D616" s="19">
        <f ca="1">'Monte Carlo VaR'!$B$9*(EXP(B616)-1)</f>
        <v>-4.7071467013649757</v>
      </c>
      <c r="E616" t="str">
        <f ca="1">IF(B616&lt;='Monte Carlo VaR'!$B$25,"YES ◀ TAIL","")</f>
        <v/>
      </c>
    </row>
    <row r="617" spans="1:5" x14ac:dyDescent="0.2">
      <c r="A617">
        <v>616</v>
      </c>
      <c r="B617" s="17">
        <f ca="1">'Monte Carlo VaR'!$C$17+_xlfn.NORM.S.INV(RAND())*'Monte Carlo VaR'!$C$18</f>
        <v>-2.3067657721745502E-2</v>
      </c>
      <c r="C617" s="18">
        <f t="shared" ca="1" si="9"/>
        <v>-2.2803633343230434</v>
      </c>
      <c r="D617" s="19">
        <f ca="1">'Monte Carlo VaR'!$B$9*(EXP(B617)-1)</f>
        <v>-3.0905764270080209</v>
      </c>
      <c r="E617" t="str">
        <f ca="1">IF(B617&lt;='Monte Carlo VaR'!$B$25,"YES ◀ TAIL","")</f>
        <v/>
      </c>
    </row>
    <row r="618" spans="1:5" x14ac:dyDescent="0.2">
      <c r="A618">
        <v>617</v>
      </c>
      <c r="B618" s="17">
        <f ca="1">'Monte Carlo VaR'!$C$17+_xlfn.NORM.S.INV(RAND())*'Monte Carlo VaR'!$C$18</f>
        <v>-0.16521991042078926</v>
      </c>
      <c r="C618" s="18">
        <f t="shared" ca="1" si="9"/>
        <v>-15.229273607251626</v>
      </c>
      <c r="D618" s="19">
        <f ca="1">'Monte Carlo VaR'!$B$9*(EXP(B618)-1)</f>
        <v>-20.640234519908127</v>
      </c>
      <c r="E618" t="str">
        <f ca="1">IF(B618&lt;='Monte Carlo VaR'!$B$25,"YES ◀ TAIL","")</f>
        <v/>
      </c>
    </row>
    <row r="619" spans="1:5" x14ac:dyDescent="0.2">
      <c r="A619">
        <v>618</v>
      </c>
      <c r="B619" s="17">
        <f ca="1">'Monte Carlo VaR'!$C$17+_xlfn.NORM.S.INV(RAND())*'Monte Carlo VaR'!$C$18</f>
        <v>-9.6188923312009164E-2</v>
      </c>
      <c r="C619" s="18">
        <f t="shared" ca="1" si="9"/>
        <v>-9.170759775061466</v>
      </c>
      <c r="D619" s="19">
        <f ca="1">'Monte Carlo VaR'!$B$9*(EXP(B619)-1)</f>
        <v>-12.429130723140805</v>
      </c>
      <c r="E619" t="str">
        <f ca="1">IF(B619&lt;='Monte Carlo VaR'!$B$25,"YES ◀ TAIL","")</f>
        <v/>
      </c>
    </row>
    <row r="620" spans="1:5" x14ac:dyDescent="0.2">
      <c r="A620">
        <v>619</v>
      </c>
      <c r="B620" s="17">
        <f ca="1">'Monte Carlo VaR'!$C$17+_xlfn.NORM.S.INV(RAND())*'Monte Carlo VaR'!$C$18</f>
        <v>1.2970599351604065E-2</v>
      </c>
      <c r="C620" s="18">
        <f t="shared" ca="1" si="9"/>
        <v>1.3055082445678767</v>
      </c>
      <c r="D620" s="19">
        <f ca="1">'Monte Carlo VaR'!$B$9*(EXP(B620)-1)</f>
        <v>1.7693553238628434</v>
      </c>
      <c r="E620" t="str">
        <f ca="1">IF(B620&lt;='Monte Carlo VaR'!$B$25,"YES ◀ TAIL","")</f>
        <v/>
      </c>
    </row>
    <row r="621" spans="1:5" x14ac:dyDescent="0.2">
      <c r="A621">
        <v>620</v>
      </c>
      <c r="B621" s="17">
        <f ca="1">'Monte Carlo VaR'!$C$17+_xlfn.NORM.S.INV(RAND())*'Monte Carlo VaR'!$C$18</f>
        <v>-2.82164285295394E-2</v>
      </c>
      <c r="C621" s="18">
        <f t="shared" ca="1" si="9"/>
        <v>-2.7822063010792375</v>
      </c>
      <c r="D621" s="19">
        <f ca="1">'Monte Carlo VaR'!$B$9*(EXP(B621)-1)</f>
        <v>-3.7707241998526908</v>
      </c>
      <c r="E621" t="str">
        <f ca="1">IF(B621&lt;='Monte Carlo VaR'!$B$25,"YES ◀ TAIL","")</f>
        <v/>
      </c>
    </row>
    <row r="622" spans="1:5" x14ac:dyDescent="0.2">
      <c r="A622">
        <v>621</v>
      </c>
      <c r="B622" s="17">
        <f ca="1">'Monte Carlo VaR'!$C$17+_xlfn.NORM.S.INV(RAND())*'Monte Carlo VaR'!$C$18</f>
        <v>2.7855938274779946E-2</v>
      </c>
      <c r="C622" s="18">
        <f t="shared" ca="1" si="9"/>
        <v>2.8247542635955192</v>
      </c>
      <c r="D622" s="19">
        <f ca="1">'Monte Carlo VaR'!$B$9*(EXP(B622)-1)</f>
        <v>3.828389453451007</v>
      </c>
      <c r="E622" t="str">
        <f ca="1">IF(B622&lt;='Monte Carlo VaR'!$B$25,"YES ◀ TAIL","")</f>
        <v/>
      </c>
    </row>
    <row r="623" spans="1:5" x14ac:dyDescent="0.2">
      <c r="A623">
        <v>622</v>
      </c>
      <c r="B623" s="17">
        <f ca="1">'Monte Carlo VaR'!$C$17+_xlfn.NORM.S.INV(RAND())*'Monte Carlo VaR'!$C$18</f>
        <v>5.2496938814592387E-2</v>
      </c>
      <c r="C623" s="18">
        <f t="shared" ca="1" si="9"/>
        <v>5.3899335892331202</v>
      </c>
      <c r="D623" s="19">
        <f ca="1">'Monte Carlo VaR'!$B$9*(EXP(B623)-1)</f>
        <v>7.3049769934876476</v>
      </c>
      <c r="E623" t="str">
        <f ca="1">IF(B623&lt;='Monte Carlo VaR'!$B$25,"YES ◀ TAIL","")</f>
        <v/>
      </c>
    </row>
    <row r="624" spans="1:5" x14ac:dyDescent="0.2">
      <c r="A624">
        <v>623</v>
      </c>
      <c r="B624" s="17">
        <f ca="1">'Monte Carlo VaR'!$C$17+_xlfn.NORM.S.INV(RAND())*'Monte Carlo VaR'!$C$18</f>
        <v>0.61273053359755425</v>
      </c>
      <c r="C624" s="18">
        <f t="shared" ca="1" si="9"/>
        <v>84.546362575580432</v>
      </c>
      <c r="D624" s="19">
        <f ca="1">'Monte Carlo VaR'!$B$9*(EXP(B624)-1)</f>
        <v>114.58568519868416</v>
      </c>
      <c r="E624" t="str">
        <f ca="1">IF(B624&lt;='Monte Carlo VaR'!$B$25,"YES ◀ TAIL","")</f>
        <v/>
      </c>
    </row>
    <row r="625" spans="1:5" x14ac:dyDescent="0.2">
      <c r="A625">
        <v>624</v>
      </c>
      <c r="B625" s="17">
        <f ca="1">'Monte Carlo VaR'!$C$17+_xlfn.NORM.S.INV(RAND())*'Monte Carlo VaR'!$C$18</f>
        <v>-9.3824976382127209E-2</v>
      </c>
      <c r="C625" s="18">
        <f t="shared" ca="1" si="9"/>
        <v>-8.9557902833617646</v>
      </c>
      <c r="D625" s="19">
        <f ca="1">'Monte Carlo VaR'!$B$9*(EXP(B625)-1)</f>
        <v>-12.1377825710402</v>
      </c>
      <c r="E625" t="str">
        <f ca="1">IF(B625&lt;='Monte Carlo VaR'!$B$25,"YES ◀ TAIL","")</f>
        <v/>
      </c>
    </row>
    <row r="626" spans="1:5" x14ac:dyDescent="0.2">
      <c r="A626">
        <v>625</v>
      </c>
      <c r="B626" s="17">
        <f ca="1">'Monte Carlo VaR'!$C$17+_xlfn.NORM.S.INV(RAND())*'Monte Carlo VaR'!$C$18</f>
        <v>0.56017179182695631</v>
      </c>
      <c r="C626" s="18">
        <f t="shared" ca="1" si="9"/>
        <v>75.097327735810993</v>
      </c>
      <c r="D626" s="19">
        <f ca="1">'Monte Carlo VaR'!$B$9*(EXP(B626)-1)</f>
        <v>101.77940828034464</v>
      </c>
      <c r="E626" t="str">
        <f ca="1">IF(B626&lt;='Monte Carlo VaR'!$B$25,"YES ◀ TAIL","")</f>
        <v/>
      </c>
    </row>
    <row r="627" spans="1:5" x14ac:dyDescent="0.2">
      <c r="A627">
        <v>626</v>
      </c>
      <c r="B627" s="17">
        <f ca="1">'Monte Carlo VaR'!$C$17+_xlfn.NORM.S.INV(RAND())*'Monte Carlo VaR'!$C$18</f>
        <v>-0.19549941872045667</v>
      </c>
      <c r="C627" s="18">
        <f t="shared" ca="1" si="9"/>
        <v>-17.757617837781314</v>
      </c>
      <c r="D627" s="19">
        <f ca="1">'Monte Carlo VaR'!$B$9*(EXP(B627)-1)</f>
        <v>-24.066899455545016</v>
      </c>
      <c r="E627" t="str">
        <f ca="1">IF(B627&lt;='Monte Carlo VaR'!$B$25,"YES ◀ TAIL","")</f>
        <v/>
      </c>
    </row>
    <row r="628" spans="1:5" x14ac:dyDescent="0.2">
      <c r="A628">
        <v>627</v>
      </c>
      <c r="B628" s="17">
        <f ca="1">'Monte Carlo VaR'!$C$17+_xlfn.NORM.S.INV(RAND())*'Monte Carlo VaR'!$C$18</f>
        <v>0.25977250821405895</v>
      </c>
      <c r="C628" s="18">
        <f t="shared" ca="1" si="9"/>
        <v>29.66350792812662</v>
      </c>
      <c r="D628" s="19">
        <f ca="1">'Monte Carlo VaR'!$B$9*(EXP(B628)-1)</f>
        <v>40.202952294990006</v>
      </c>
      <c r="E628" t="str">
        <f ca="1">IF(B628&lt;='Monte Carlo VaR'!$B$25,"YES ◀ TAIL","")</f>
        <v/>
      </c>
    </row>
    <row r="629" spans="1:5" x14ac:dyDescent="0.2">
      <c r="A629">
        <v>628</v>
      </c>
      <c r="B629" s="17">
        <f ca="1">'Monte Carlo VaR'!$C$17+_xlfn.NORM.S.INV(RAND())*'Monte Carlo VaR'!$C$18</f>
        <v>0.23260876916931295</v>
      </c>
      <c r="C629" s="18">
        <f t="shared" ca="1" si="9"/>
        <v>26.188769337090335</v>
      </c>
      <c r="D629" s="19">
        <f ca="1">'Monte Carlo VaR'!$B$9*(EXP(B629)-1)</f>
        <v>35.493639082558531</v>
      </c>
      <c r="E629" t="str">
        <f ca="1">IF(B629&lt;='Monte Carlo VaR'!$B$25,"YES ◀ TAIL","")</f>
        <v/>
      </c>
    </row>
    <row r="630" spans="1:5" x14ac:dyDescent="0.2">
      <c r="A630">
        <v>629</v>
      </c>
      <c r="B630" s="17">
        <f ca="1">'Monte Carlo VaR'!$C$17+_xlfn.NORM.S.INV(RAND())*'Monte Carlo VaR'!$C$18</f>
        <v>-8.4649841640999549E-2</v>
      </c>
      <c r="C630" s="18">
        <f t="shared" ca="1" si="9"/>
        <v>-8.1166034527943793</v>
      </c>
      <c r="D630" s="19">
        <f ca="1">'Monte Carlo VaR'!$B$9*(EXP(B630)-1)</f>
        <v>-11.000432659572223</v>
      </c>
      <c r="E630" t="str">
        <f ca="1">IF(B630&lt;='Monte Carlo VaR'!$B$25,"YES ◀ TAIL","")</f>
        <v/>
      </c>
    </row>
    <row r="631" spans="1:5" x14ac:dyDescent="0.2">
      <c r="A631">
        <v>630</v>
      </c>
      <c r="B631" s="17">
        <f ca="1">'Monte Carlo VaR'!$C$17+_xlfn.NORM.S.INV(RAND())*'Monte Carlo VaR'!$C$18</f>
        <v>-0.33912621319374042</v>
      </c>
      <c r="C631" s="18">
        <f t="shared" ca="1" si="9"/>
        <v>-28.760746992158971</v>
      </c>
      <c r="D631" s="19">
        <f ca="1">'Monte Carlo VaR'!$B$9*(EXP(B631)-1)</f>
        <v>-38.979440398473052</v>
      </c>
      <c r="E631" t="str">
        <f ca="1">IF(B631&lt;='Monte Carlo VaR'!$B$25,"YES ◀ TAIL","")</f>
        <v>YES ◀ TAIL</v>
      </c>
    </row>
    <row r="632" spans="1:5" x14ac:dyDescent="0.2">
      <c r="A632">
        <v>631</v>
      </c>
      <c r="B632" s="17">
        <f ca="1">'Monte Carlo VaR'!$C$17+_xlfn.NORM.S.INV(RAND())*'Monte Carlo VaR'!$C$18</f>
        <v>2.7941994768653784E-2</v>
      </c>
      <c r="C632" s="18">
        <f t="shared" ca="1" si="9"/>
        <v>2.8336033821874773</v>
      </c>
      <c r="D632" s="19">
        <f ca="1">'Monte Carlo VaR'!$B$9*(EXP(B632)-1)</f>
        <v>3.840382663878688</v>
      </c>
      <c r="E632" t="str">
        <f ca="1">IF(B632&lt;='Monte Carlo VaR'!$B$25,"YES ◀ TAIL","")</f>
        <v/>
      </c>
    </row>
    <row r="633" spans="1:5" x14ac:dyDescent="0.2">
      <c r="A633">
        <v>632</v>
      </c>
      <c r="B633" s="17">
        <f ca="1">'Monte Carlo VaR'!$C$17+_xlfn.NORM.S.INV(RAND())*'Monte Carlo VaR'!$C$18</f>
        <v>0.60828037368119292</v>
      </c>
      <c r="C633" s="18">
        <f t="shared" ca="1" si="9"/>
        <v>83.726926413454777</v>
      </c>
      <c r="D633" s="19">
        <f ca="1">'Monte Carlo VaR'!$B$9*(EXP(B633)-1)</f>
        <v>113.47510336815527</v>
      </c>
      <c r="E633" t="str">
        <f ca="1">IF(B633&lt;='Monte Carlo VaR'!$B$25,"YES ◀ TAIL","")</f>
        <v/>
      </c>
    </row>
    <row r="634" spans="1:5" x14ac:dyDescent="0.2">
      <c r="A634">
        <v>633</v>
      </c>
      <c r="B634" s="17">
        <f ca="1">'Monte Carlo VaR'!$C$17+_xlfn.NORM.S.INV(RAND())*'Monte Carlo VaR'!$C$18</f>
        <v>-5.1562133280891043E-2</v>
      </c>
      <c r="C634" s="18">
        <f t="shared" ca="1" si="9"/>
        <v>-5.0255362621433157</v>
      </c>
      <c r="D634" s="19">
        <f ca="1">'Monte Carlo VaR'!$B$9*(EXP(B634)-1)</f>
        <v>-6.8111092960828357</v>
      </c>
      <c r="E634" t="str">
        <f ca="1">IF(B634&lt;='Monte Carlo VaR'!$B$25,"YES ◀ TAIL","")</f>
        <v/>
      </c>
    </row>
    <row r="635" spans="1:5" x14ac:dyDescent="0.2">
      <c r="A635">
        <v>634</v>
      </c>
      <c r="B635" s="17">
        <f ca="1">'Monte Carlo VaR'!$C$17+_xlfn.NORM.S.INV(RAND())*'Monte Carlo VaR'!$C$18</f>
        <v>-0.13764606876172841</v>
      </c>
      <c r="C635" s="18">
        <f t="shared" ca="1" si="9"/>
        <v>-12.859294464903803</v>
      </c>
      <c r="D635" s="19">
        <f ca="1">'Monte Carlo VaR'!$B$9*(EXP(B635)-1)</f>
        <v>-17.428201788284124</v>
      </c>
      <c r="E635" t="str">
        <f ca="1">IF(B635&lt;='Monte Carlo VaR'!$B$25,"YES ◀ TAIL","")</f>
        <v/>
      </c>
    </row>
    <row r="636" spans="1:5" x14ac:dyDescent="0.2">
      <c r="A636">
        <v>635</v>
      </c>
      <c r="B636" s="17">
        <f ca="1">'Monte Carlo VaR'!$C$17+_xlfn.NORM.S.INV(RAND())*'Monte Carlo VaR'!$C$18</f>
        <v>5.3145536607216111E-2</v>
      </c>
      <c r="C636" s="18">
        <f t="shared" ca="1" si="9"/>
        <v>5.4583114399882948</v>
      </c>
      <c r="D636" s="19">
        <f ca="1">'Monte Carlo VaR'!$B$9*(EXP(B636)-1)</f>
        <v>7.397649494616136</v>
      </c>
      <c r="E636" t="str">
        <f ca="1">IF(B636&lt;='Monte Carlo VaR'!$B$25,"YES ◀ TAIL","")</f>
        <v/>
      </c>
    </row>
    <row r="637" spans="1:5" x14ac:dyDescent="0.2">
      <c r="A637">
        <v>636</v>
      </c>
      <c r="B637" s="17">
        <f ca="1">'Monte Carlo VaR'!$C$17+_xlfn.NORM.S.INV(RAND())*'Monte Carlo VaR'!$C$18</f>
        <v>0.39411422762035525</v>
      </c>
      <c r="C637" s="18">
        <f t="shared" ca="1" si="9"/>
        <v>48.306994655042558</v>
      </c>
      <c r="D637" s="19">
        <f ca="1">'Monte Carlo VaR'!$B$9*(EXP(B637)-1)</f>
        <v>65.470469855979175</v>
      </c>
      <c r="E637" t="str">
        <f ca="1">IF(B637&lt;='Monte Carlo VaR'!$B$25,"YES ◀ TAIL","")</f>
        <v/>
      </c>
    </row>
    <row r="638" spans="1:5" x14ac:dyDescent="0.2">
      <c r="A638">
        <v>637</v>
      </c>
      <c r="B638" s="17">
        <f ca="1">'Monte Carlo VaR'!$C$17+_xlfn.NORM.S.INV(RAND())*'Monte Carlo VaR'!$C$18</f>
        <v>0.13583765961520908</v>
      </c>
      <c r="C638" s="18">
        <f t="shared" ca="1" si="9"/>
        <v>14.549591825147058</v>
      </c>
      <c r="D638" s="19">
        <f ca="1">'Monte Carlo VaR'!$B$9*(EXP(B638)-1)</f>
        <v>19.719061800621805</v>
      </c>
      <c r="E638" t="str">
        <f ca="1">IF(B638&lt;='Monte Carlo VaR'!$B$25,"YES ◀ TAIL","")</f>
        <v/>
      </c>
    </row>
    <row r="639" spans="1:5" x14ac:dyDescent="0.2">
      <c r="A639">
        <v>638</v>
      </c>
      <c r="B639" s="17">
        <f ca="1">'Monte Carlo VaR'!$C$17+_xlfn.NORM.S.INV(RAND())*'Monte Carlo VaR'!$C$18</f>
        <v>0.11043889219619364</v>
      </c>
      <c r="C639" s="18">
        <f t="shared" ca="1" si="9"/>
        <v>11.676810372079904</v>
      </c>
      <c r="D639" s="19">
        <f ca="1">'Monte Carlo VaR'!$B$9*(EXP(B639)-1)</f>
        <v>15.825581097279894</v>
      </c>
      <c r="E639" t="str">
        <f ca="1">IF(B639&lt;='Monte Carlo VaR'!$B$25,"YES ◀ TAIL","")</f>
        <v/>
      </c>
    </row>
    <row r="640" spans="1:5" x14ac:dyDescent="0.2">
      <c r="A640">
        <v>639</v>
      </c>
      <c r="B640" s="17">
        <f ca="1">'Monte Carlo VaR'!$C$17+_xlfn.NORM.S.INV(RAND())*'Monte Carlo VaR'!$C$18</f>
        <v>0.15350317284749798</v>
      </c>
      <c r="C640" s="18">
        <f t="shared" ca="1" si="9"/>
        <v>16.591148637558618</v>
      </c>
      <c r="D640" s="19">
        <f ca="1">'Monte Carlo VaR'!$B$9*(EXP(B640)-1)</f>
        <v>22.485983748483193</v>
      </c>
      <c r="E640" t="str">
        <f ca="1">IF(B640&lt;='Monte Carlo VaR'!$B$25,"YES ◀ TAIL","")</f>
        <v/>
      </c>
    </row>
    <row r="641" spans="1:5" x14ac:dyDescent="0.2">
      <c r="A641">
        <v>640</v>
      </c>
      <c r="B641" s="17">
        <f ca="1">'Monte Carlo VaR'!$C$17+_xlfn.NORM.S.INV(RAND())*'Monte Carlo VaR'!$C$18</f>
        <v>-0.17233075063786168</v>
      </c>
      <c r="C641" s="18">
        <f t="shared" ca="1" si="9"/>
        <v>-15.829926593059863</v>
      </c>
      <c r="D641" s="19">
        <f ca="1">'Monte Carlo VaR'!$B$9*(EXP(B641)-1)</f>
        <v>-21.454299511574032</v>
      </c>
      <c r="E641" t="str">
        <f ca="1">IF(B641&lt;='Monte Carlo VaR'!$B$25,"YES ◀ TAIL","")</f>
        <v/>
      </c>
    </row>
    <row r="642" spans="1:5" x14ac:dyDescent="0.2">
      <c r="A642">
        <v>641</v>
      </c>
      <c r="B642" s="17">
        <f ca="1">'Monte Carlo VaR'!$C$17+_xlfn.NORM.S.INV(RAND())*'Monte Carlo VaR'!$C$18</f>
        <v>0.54263101529340485</v>
      </c>
      <c r="C642" s="18">
        <f t="shared" ca="1" si="9"/>
        <v>72.052764700202061</v>
      </c>
      <c r="D642" s="19">
        <f ca="1">'Monte Carlo VaR'!$B$9*(EXP(B642)-1)</f>
        <v>97.653111998183846</v>
      </c>
      <c r="E642" t="str">
        <f ca="1">IF(B642&lt;='Monte Carlo VaR'!$B$25,"YES ◀ TAIL","")</f>
        <v/>
      </c>
    </row>
    <row r="643" spans="1:5" x14ac:dyDescent="0.2">
      <c r="A643">
        <v>642</v>
      </c>
      <c r="B643" s="17">
        <f ca="1">'Monte Carlo VaR'!$C$17+_xlfn.NORM.S.INV(RAND())*'Monte Carlo VaR'!$C$18</f>
        <v>8.4918907791014797E-2</v>
      </c>
      <c r="C643" s="18">
        <f t="shared" ref="C643:C706" ca="1" si="10">(EXP(B643)-1)*100</f>
        <v>8.8628783806075973</v>
      </c>
      <c r="D643" s="19">
        <f ca="1">'Monte Carlo VaR'!$B$9*(EXP(B643)-1)</f>
        <v>12.011859069237477</v>
      </c>
      <c r="E643" t="str">
        <f ca="1">IF(B643&lt;='Monte Carlo VaR'!$B$25,"YES ◀ TAIL","")</f>
        <v/>
      </c>
    </row>
    <row r="644" spans="1:5" x14ac:dyDescent="0.2">
      <c r="A644">
        <v>643</v>
      </c>
      <c r="B644" s="17">
        <f ca="1">'Monte Carlo VaR'!$C$17+_xlfn.NORM.S.INV(RAND())*'Monte Carlo VaR'!$C$18</f>
        <v>0.29371578265283477</v>
      </c>
      <c r="C644" s="18">
        <f t="shared" ca="1" si="10"/>
        <v>34.140259959458483</v>
      </c>
      <c r="D644" s="19">
        <f ca="1">'Monte Carlo VaR'!$B$9*(EXP(B644)-1)</f>
        <v>46.270294323054088</v>
      </c>
      <c r="E644" t="str">
        <f ca="1">IF(B644&lt;='Monte Carlo VaR'!$B$25,"YES ◀ TAIL","")</f>
        <v/>
      </c>
    </row>
    <row r="645" spans="1:5" x14ac:dyDescent="0.2">
      <c r="A645">
        <v>644</v>
      </c>
      <c r="B645" s="17">
        <f ca="1">'Monte Carlo VaR'!$C$17+_xlfn.NORM.S.INV(RAND())*'Monte Carlo VaR'!$C$18</f>
        <v>-8.7581869004586949E-3</v>
      </c>
      <c r="C645" s="18">
        <f t="shared" ca="1" si="10"/>
        <v>-0.87199457041819972</v>
      </c>
      <c r="D645" s="19">
        <f ca="1">'Monte Carlo VaR'!$B$9*(EXP(B645)-1)</f>
        <v>-1.1818142412877861</v>
      </c>
      <c r="E645" t="str">
        <f ca="1">IF(B645&lt;='Monte Carlo VaR'!$B$25,"YES ◀ TAIL","")</f>
        <v/>
      </c>
    </row>
    <row r="646" spans="1:5" x14ac:dyDescent="0.2">
      <c r="A646">
        <v>645</v>
      </c>
      <c r="B646" s="17">
        <f ca="1">'Monte Carlo VaR'!$C$17+_xlfn.NORM.S.INV(RAND())*'Monte Carlo VaR'!$C$18</f>
        <v>0.27480524214457253</v>
      </c>
      <c r="C646" s="18">
        <f t="shared" ca="1" si="10"/>
        <v>31.627429514357285</v>
      </c>
      <c r="D646" s="19">
        <f ca="1">'Monte Carlo VaR'!$B$9*(EXP(B646)-1)</f>
        <v>42.86465522080843</v>
      </c>
      <c r="E646" t="str">
        <f ca="1">IF(B646&lt;='Monte Carlo VaR'!$B$25,"YES ◀ TAIL","")</f>
        <v/>
      </c>
    </row>
    <row r="647" spans="1:5" x14ac:dyDescent="0.2">
      <c r="A647">
        <v>646</v>
      </c>
      <c r="B647" s="17">
        <f ca="1">'Monte Carlo VaR'!$C$17+_xlfn.NORM.S.INV(RAND())*'Monte Carlo VaR'!$C$18</f>
        <v>0.15302853318840029</v>
      </c>
      <c r="C647" s="18">
        <f t="shared" ca="1" si="10"/>
        <v>16.53582298542846</v>
      </c>
      <c r="D647" s="19">
        <f ca="1">'Monte Carlo VaR'!$B$9*(EXP(B647)-1)</f>
        <v>22.411000892151193</v>
      </c>
      <c r="E647" t="str">
        <f ca="1">IF(B647&lt;='Monte Carlo VaR'!$B$25,"YES ◀ TAIL","")</f>
        <v/>
      </c>
    </row>
    <row r="648" spans="1:5" x14ac:dyDescent="0.2">
      <c r="A648">
        <v>647</v>
      </c>
      <c r="B648" s="17">
        <f ca="1">'Monte Carlo VaR'!$C$17+_xlfn.NORM.S.INV(RAND())*'Monte Carlo VaR'!$C$18</f>
        <v>8.7543054118812691E-2</v>
      </c>
      <c r="C648" s="18">
        <f t="shared" ca="1" si="10"/>
        <v>9.1489256539476713</v>
      </c>
      <c r="D648" s="19">
        <f ca="1">'Monte Carlo VaR'!$B$9*(EXP(B648)-1)</f>
        <v>12.399538938795278</v>
      </c>
      <c r="E648" t="str">
        <f ca="1">IF(B648&lt;='Monte Carlo VaR'!$B$25,"YES ◀ TAIL","")</f>
        <v/>
      </c>
    </row>
    <row r="649" spans="1:5" x14ac:dyDescent="0.2">
      <c r="A649">
        <v>648</v>
      </c>
      <c r="B649" s="17">
        <f ca="1">'Monte Carlo VaR'!$C$17+_xlfn.NORM.S.INV(RAND())*'Monte Carlo VaR'!$C$18</f>
        <v>0.34656296085792726</v>
      </c>
      <c r="C649" s="18">
        <f t="shared" ca="1" si="10"/>
        <v>41.419853018017029</v>
      </c>
      <c r="D649" s="19">
        <f ca="1">'Monte Carlo VaR'!$B$9*(EXP(B649)-1)</f>
        <v>56.136326795318475</v>
      </c>
      <c r="E649" t="str">
        <f ca="1">IF(B649&lt;='Monte Carlo VaR'!$B$25,"YES ◀ TAIL","")</f>
        <v/>
      </c>
    </row>
    <row r="650" spans="1:5" x14ac:dyDescent="0.2">
      <c r="A650">
        <v>649</v>
      </c>
      <c r="B650" s="17">
        <f ca="1">'Monte Carlo VaR'!$C$17+_xlfn.NORM.S.INV(RAND())*'Monte Carlo VaR'!$C$18</f>
        <v>0.11726366178055284</v>
      </c>
      <c r="C650" s="18">
        <f t="shared" ca="1" si="10"/>
        <v>12.441585609736293</v>
      </c>
      <c r="D650" s="19">
        <f ca="1">'Monte Carlo VaR'!$B$9*(EXP(B650)-1)</f>
        <v>16.8620809768756</v>
      </c>
      <c r="E650" t="str">
        <f ca="1">IF(B650&lt;='Monte Carlo VaR'!$B$25,"YES ◀ TAIL","")</f>
        <v/>
      </c>
    </row>
    <row r="651" spans="1:5" x14ac:dyDescent="0.2">
      <c r="A651">
        <v>650</v>
      </c>
      <c r="B651" s="17">
        <f ca="1">'Monte Carlo VaR'!$C$17+_xlfn.NORM.S.INV(RAND())*'Monte Carlo VaR'!$C$18</f>
        <v>1.825225418435019E-2</v>
      </c>
      <c r="C651" s="18">
        <f t="shared" ca="1" si="10"/>
        <v>1.8419844657624029</v>
      </c>
      <c r="D651" s="19">
        <f ca="1">'Monte Carlo VaR'!$B$9*(EXP(B651)-1)</f>
        <v>2.4964415464477847</v>
      </c>
      <c r="E651" t="str">
        <f ca="1">IF(B651&lt;='Monte Carlo VaR'!$B$25,"YES ◀ TAIL","")</f>
        <v/>
      </c>
    </row>
    <row r="652" spans="1:5" x14ac:dyDescent="0.2">
      <c r="A652">
        <v>651</v>
      </c>
      <c r="B652" s="17">
        <f ca="1">'Monte Carlo VaR'!$C$17+_xlfn.NORM.S.INV(RAND())*'Monte Carlo VaR'!$C$18</f>
        <v>-0.20583187335067843</v>
      </c>
      <c r="C652" s="18">
        <f t="shared" ca="1" si="10"/>
        <v>-18.603008518607723</v>
      </c>
      <c r="D652" s="19">
        <f ca="1">'Monte Carlo VaR'!$B$9*(EXP(B652)-1)</f>
        <v>-25.212657445269045</v>
      </c>
      <c r="E652" t="str">
        <f ca="1">IF(B652&lt;='Monte Carlo VaR'!$B$25,"YES ◀ TAIL","")</f>
        <v/>
      </c>
    </row>
    <row r="653" spans="1:5" x14ac:dyDescent="0.2">
      <c r="A653">
        <v>652</v>
      </c>
      <c r="B653" s="17">
        <f ca="1">'Monte Carlo VaR'!$C$17+_xlfn.NORM.S.INV(RAND())*'Monte Carlo VaR'!$C$18</f>
        <v>-0.11650840110773787</v>
      </c>
      <c r="C653" s="18">
        <f t="shared" ca="1" si="10"/>
        <v>-10.997738023064862</v>
      </c>
      <c r="D653" s="19">
        <f ca="1">'Monte Carlo VaR'!$B$9*(EXP(B653)-1)</f>
        <v>-14.905234342659808</v>
      </c>
      <c r="E653" t="str">
        <f ca="1">IF(B653&lt;='Monte Carlo VaR'!$B$25,"YES ◀ TAIL","")</f>
        <v/>
      </c>
    </row>
    <row r="654" spans="1:5" x14ac:dyDescent="0.2">
      <c r="A654">
        <v>653</v>
      </c>
      <c r="B654" s="17">
        <f ca="1">'Monte Carlo VaR'!$C$17+_xlfn.NORM.S.INV(RAND())*'Monte Carlo VaR'!$C$18</f>
        <v>-0.25680588906920099</v>
      </c>
      <c r="C654" s="18">
        <f t="shared" ca="1" si="10"/>
        <v>-22.648165243989261</v>
      </c>
      <c r="D654" s="19">
        <f ca="1">'Monte Carlo VaR'!$B$9*(EXP(B654)-1)</f>
        <v>-30.695058355178645</v>
      </c>
      <c r="E654" t="str">
        <f ca="1">IF(B654&lt;='Monte Carlo VaR'!$B$25,"YES ◀ TAIL","")</f>
        <v>YES ◀ TAIL</v>
      </c>
    </row>
    <row r="655" spans="1:5" x14ac:dyDescent="0.2">
      <c r="A655">
        <v>654</v>
      </c>
      <c r="B655" s="17">
        <f ca="1">'Monte Carlo VaR'!$C$17+_xlfn.NORM.S.INV(RAND())*'Monte Carlo VaR'!$C$18</f>
        <v>0.18983745048682832</v>
      </c>
      <c r="C655" s="18">
        <f t="shared" ca="1" si="10"/>
        <v>20.905305069858816</v>
      </c>
      <c r="D655" s="19">
        <f ca="1">'Monte Carlo VaR'!$B$9*(EXP(B655)-1)</f>
        <v>28.332959961179654</v>
      </c>
      <c r="E655" t="str">
        <f ca="1">IF(B655&lt;='Monte Carlo VaR'!$B$25,"YES ◀ TAIL","")</f>
        <v/>
      </c>
    </row>
    <row r="656" spans="1:5" x14ac:dyDescent="0.2">
      <c r="A656">
        <v>655</v>
      </c>
      <c r="B656" s="17">
        <f ca="1">'Monte Carlo VaR'!$C$17+_xlfn.NORM.S.INV(RAND())*'Monte Carlo VaR'!$C$18</f>
        <v>0.21405145809776815</v>
      </c>
      <c r="C656" s="18">
        <f t="shared" ca="1" si="10"/>
        <v>23.868639359904531</v>
      </c>
      <c r="D656" s="19">
        <f ca="1">'Monte Carlo VaR'!$B$9*(EXP(B656)-1)</f>
        <v>32.34916692447861</v>
      </c>
      <c r="E656" t="str">
        <f ca="1">IF(B656&lt;='Monte Carlo VaR'!$B$25,"YES ◀ TAIL","")</f>
        <v/>
      </c>
    </row>
    <row r="657" spans="1:5" x14ac:dyDescent="0.2">
      <c r="A657">
        <v>656</v>
      </c>
      <c r="B657" s="17">
        <f ca="1">'Monte Carlo VaR'!$C$17+_xlfn.NORM.S.INV(RAND())*'Monte Carlo VaR'!$C$18</f>
        <v>0.38217103266409069</v>
      </c>
      <c r="C657" s="18">
        <f t="shared" ca="1" si="10"/>
        <v>46.546270569087802</v>
      </c>
      <c r="D657" s="19">
        <f ca="1">'Monte Carlo VaR'!$B$9*(EXP(B657)-1)</f>
        <v>63.084160502284696</v>
      </c>
      <c r="E657" t="str">
        <f ca="1">IF(B657&lt;='Monte Carlo VaR'!$B$25,"YES ◀ TAIL","")</f>
        <v/>
      </c>
    </row>
    <row r="658" spans="1:5" x14ac:dyDescent="0.2">
      <c r="A658">
        <v>657</v>
      </c>
      <c r="B658" s="17">
        <f ca="1">'Monte Carlo VaR'!$C$17+_xlfn.NORM.S.INV(RAND())*'Monte Carlo VaR'!$C$18</f>
        <v>-0.16687497356664294</v>
      </c>
      <c r="C658" s="18">
        <f t="shared" ca="1" si="10"/>
        <v>-15.369458472949171</v>
      </c>
      <c r="D658" s="19">
        <f ca="1">'Monte Carlo VaR'!$B$9*(EXP(B658)-1)</f>
        <v>-20.830227068388012</v>
      </c>
      <c r="E658" t="str">
        <f ca="1">IF(B658&lt;='Monte Carlo VaR'!$B$25,"YES ◀ TAIL","")</f>
        <v/>
      </c>
    </row>
    <row r="659" spans="1:5" x14ac:dyDescent="0.2">
      <c r="A659">
        <v>658</v>
      </c>
      <c r="B659" s="17">
        <f ca="1">'Monte Carlo VaR'!$C$17+_xlfn.NORM.S.INV(RAND())*'Monte Carlo VaR'!$C$18</f>
        <v>6.9480281002244279E-2</v>
      </c>
      <c r="C659" s="18">
        <f t="shared" ca="1" si="10"/>
        <v>7.1950923198512706</v>
      </c>
      <c r="D659" s="19">
        <f ca="1">'Monte Carlo VaR'!$B$9*(EXP(B659)-1)</f>
        <v>9.7515086210944268</v>
      </c>
      <c r="E659" t="str">
        <f ca="1">IF(B659&lt;='Monte Carlo VaR'!$B$25,"YES ◀ TAIL","")</f>
        <v/>
      </c>
    </row>
    <row r="660" spans="1:5" x14ac:dyDescent="0.2">
      <c r="A660">
        <v>659</v>
      </c>
      <c r="B660" s="17">
        <f ca="1">'Monte Carlo VaR'!$C$17+_xlfn.NORM.S.INV(RAND())*'Monte Carlo VaR'!$C$18</f>
        <v>2.5712181342812217E-2</v>
      </c>
      <c r="C660" s="18">
        <f t="shared" ca="1" si="10"/>
        <v>2.604559090658376</v>
      </c>
      <c r="D660" s="19">
        <f ca="1">'Monte Carlo VaR'!$B$9*(EXP(B660)-1)</f>
        <v>3.5299589355692969</v>
      </c>
      <c r="E660" t="str">
        <f ca="1">IF(B660&lt;='Monte Carlo VaR'!$B$25,"YES ◀ TAIL","")</f>
        <v/>
      </c>
    </row>
    <row r="661" spans="1:5" x14ac:dyDescent="0.2">
      <c r="A661">
        <v>660</v>
      </c>
      <c r="B661" s="17">
        <f ca="1">'Monte Carlo VaR'!$C$17+_xlfn.NORM.S.INV(RAND())*'Monte Carlo VaR'!$C$18</f>
        <v>0.13233984014250044</v>
      </c>
      <c r="C661" s="18">
        <f t="shared" ca="1" si="10"/>
        <v>14.149617958258286</v>
      </c>
      <c r="D661" s="19">
        <f ca="1">'Monte Carlo VaR'!$B$9*(EXP(B661)-1)</f>
        <v>19.176977218827457</v>
      </c>
      <c r="E661" t="str">
        <f ca="1">IF(B661&lt;='Monte Carlo VaR'!$B$25,"YES ◀ TAIL","")</f>
        <v/>
      </c>
    </row>
    <row r="662" spans="1:5" x14ac:dyDescent="0.2">
      <c r="A662">
        <v>661</v>
      </c>
      <c r="B662" s="17">
        <f ca="1">'Monte Carlo VaR'!$C$17+_xlfn.NORM.S.INV(RAND())*'Monte Carlo VaR'!$C$18</f>
        <v>8.3061661121119221E-2</v>
      </c>
      <c r="C662" s="18">
        <f t="shared" ca="1" si="10"/>
        <v>8.6608807999905437</v>
      </c>
      <c r="D662" s="19">
        <f ca="1">'Monte Carlo VaR'!$B$9*(EXP(B662)-1)</f>
        <v>11.738091748227186</v>
      </c>
      <c r="E662" t="str">
        <f ca="1">IF(B662&lt;='Monte Carlo VaR'!$B$25,"YES ◀ TAIL","")</f>
        <v/>
      </c>
    </row>
    <row r="663" spans="1:5" x14ac:dyDescent="0.2">
      <c r="A663">
        <v>662</v>
      </c>
      <c r="B663" s="17">
        <f ca="1">'Monte Carlo VaR'!$C$17+_xlfn.NORM.S.INV(RAND())*'Monte Carlo VaR'!$C$18</f>
        <v>4.7398713201103754E-3</v>
      </c>
      <c r="C663" s="18">
        <f t="shared" ca="1" si="10"/>
        <v>0.47511222791851715</v>
      </c>
      <c r="D663" s="19">
        <f ca="1">'Monte Carlo VaR'!$B$9*(EXP(B663)-1)</f>
        <v>0.64391960249796631</v>
      </c>
      <c r="E663" t="str">
        <f ca="1">IF(B663&lt;='Monte Carlo VaR'!$B$25,"YES ◀ TAIL","")</f>
        <v/>
      </c>
    </row>
    <row r="664" spans="1:5" x14ac:dyDescent="0.2">
      <c r="A664">
        <v>663</v>
      </c>
      <c r="B664" s="17">
        <f ca="1">'Monte Carlo VaR'!$C$17+_xlfn.NORM.S.INV(RAND())*'Monte Carlo VaR'!$C$18</f>
        <v>0.18188809721096783</v>
      </c>
      <c r="C664" s="18">
        <f t="shared" ca="1" si="10"/>
        <v>19.947996121645527</v>
      </c>
      <c r="D664" s="19">
        <f ca="1">'Monte Carlo VaR'!$B$9*(EXP(B664)-1)</f>
        <v>27.035519143666185</v>
      </c>
      <c r="E664" t="str">
        <f ca="1">IF(B664&lt;='Monte Carlo VaR'!$B$25,"YES ◀ TAIL","")</f>
        <v/>
      </c>
    </row>
    <row r="665" spans="1:5" x14ac:dyDescent="0.2">
      <c r="A665">
        <v>664</v>
      </c>
      <c r="B665" s="17">
        <f ca="1">'Monte Carlo VaR'!$C$17+_xlfn.NORM.S.INV(RAND())*'Monte Carlo VaR'!$C$18</f>
        <v>0.13959587392224598</v>
      </c>
      <c r="C665" s="18">
        <f t="shared" ca="1" si="10"/>
        <v>14.980903713604299</v>
      </c>
      <c r="D665" s="19">
        <f ca="1">'Monte Carlo VaR'!$B$9*(EXP(B665)-1)</f>
        <v>20.303618803047907</v>
      </c>
      <c r="E665" t="str">
        <f ca="1">IF(B665&lt;='Monte Carlo VaR'!$B$25,"YES ◀ TAIL","")</f>
        <v/>
      </c>
    </row>
    <row r="666" spans="1:5" x14ac:dyDescent="0.2">
      <c r="A666">
        <v>665</v>
      </c>
      <c r="B666" s="17">
        <f ca="1">'Monte Carlo VaR'!$C$17+_xlfn.NORM.S.INV(RAND())*'Monte Carlo VaR'!$C$18</f>
        <v>9.8220376392089193E-2</v>
      </c>
      <c r="C666" s="18">
        <f t="shared" ca="1" si="10"/>
        <v>10.320587885277588</v>
      </c>
      <c r="D666" s="19">
        <f ca="1">'Monte Carlo VaR'!$B$9*(EXP(B666)-1)</f>
        <v>13.987492760916714</v>
      </c>
      <c r="E666" t="str">
        <f ca="1">IF(B666&lt;='Monte Carlo VaR'!$B$25,"YES ◀ TAIL","")</f>
        <v/>
      </c>
    </row>
    <row r="667" spans="1:5" x14ac:dyDescent="0.2">
      <c r="A667">
        <v>666</v>
      </c>
      <c r="B667" s="17">
        <f ca="1">'Monte Carlo VaR'!$C$17+_xlfn.NORM.S.INV(RAND())*'Monte Carlo VaR'!$C$18</f>
        <v>-0.16629605594856561</v>
      </c>
      <c r="C667" s="18">
        <f t="shared" ca="1" si="10"/>
        <v>-15.320450176917477</v>
      </c>
      <c r="D667" s="19">
        <f ca="1">'Monte Carlo VaR'!$B$9*(EXP(B667)-1)</f>
        <v>-20.763806124776256</v>
      </c>
      <c r="E667" t="str">
        <f ca="1">IF(B667&lt;='Monte Carlo VaR'!$B$25,"YES ◀ TAIL","")</f>
        <v/>
      </c>
    </row>
    <row r="668" spans="1:5" x14ac:dyDescent="0.2">
      <c r="A668">
        <v>667</v>
      </c>
      <c r="B668" s="17">
        <f ca="1">'Monte Carlo VaR'!$C$17+_xlfn.NORM.S.INV(RAND())*'Monte Carlo VaR'!$C$18</f>
        <v>4.5804840329164098E-2</v>
      </c>
      <c r="C668" s="18">
        <f t="shared" ca="1" si="10"/>
        <v>4.6870084198374018</v>
      </c>
      <c r="D668" s="19">
        <f ca="1">'Monte Carlo VaR'!$B$9*(EXP(B668)-1)</f>
        <v>6.3523025114056306</v>
      </c>
      <c r="E668" t="str">
        <f ca="1">IF(B668&lt;='Monte Carlo VaR'!$B$25,"YES ◀ TAIL","")</f>
        <v/>
      </c>
    </row>
    <row r="669" spans="1:5" x14ac:dyDescent="0.2">
      <c r="A669">
        <v>668</v>
      </c>
      <c r="B669" s="17">
        <f ca="1">'Monte Carlo VaR'!$C$17+_xlfn.NORM.S.INV(RAND())*'Monte Carlo VaR'!$C$18</f>
        <v>0.20706157897835975</v>
      </c>
      <c r="C669" s="18">
        <f t="shared" ca="1" si="10"/>
        <v>23.005831518300003</v>
      </c>
      <c r="D669" s="19">
        <f ca="1">'Monte Carlo VaR'!$B$9*(EXP(B669)-1)</f>
        <v>31.179803456751994</v>
      </c>
      <c r="E669" t="str">
        <f ca="1">IF(B669&lt;='Monte Carlo VaR'!$B$25,"YES ◀ TAIL","")</f>
        <v/>
      </c>
    </row>
    <row r="670" spans="1:5" x14ac:dyDescent="0.2">
      <c r="A670">
        <v>669</v>
      </c>
      <c r="B670" s="17">
        <f ca="1">'Monte Carlo VaR'!$C$17+_xlfn.NORM.S.INV(RAND())*'Monte Carlo VaR'!$C$18</f>
        <v>0.37302453320629697</v>
      </c>
      <c r="C670" s="18">
        <f t="shared" ca="1" si="10"/>
        <v>45.211996455443739</v>
      </c>
      <c r="D670" s="19">
        <f ca="1">'Monte Carlo VaR'!$B$9*(EXP(B670)-1)</f>
        <v>61.2758187960629</v>
      </c>
      <c r="E670" t="str">
        <f ca="1">IF(B670&lt;='Monte Carlo VaR'!$B$25,"YES ◀ TAIL","")</f>
        <v/>
      </c>
    </row>
    <row r="671" spans="1:5" x14ac:dyDescent="0.2">
      <c r="A671">
        <v>670</v>
      </c>
      <c r="B671" s="17">
        <f ca="1">'Monte Carlo VaR'!$C$17+_xlfn.NORM.S.INV(RAND())*'Monte Carlo VaR'!$C$18</f>
        <v>-0.1230557815960245</v>
      </c>
      <c r="C671" s="18">
        <f t="shared" ca="1" si="10"/>
        <v>-11.578566170187743</v>
      </c>
      <c r="D671" s="19">
        <f ca="1">'Monte Carlo VaR'!$B$9*(EXP(B671)-1)</f>
        <v>-15.692430730455449</v>
      </c>
      <c r="E671" t="str">
        <f ca="1">IF(B671&lt;='Monte Carlo VaR'!$B$25,"YES ◀ TAIL","")</f>
        <v/>
      </c>
    </row>
    <row r="672" spans="1:5" x14ac:dyDescent="0.2">
      <c r="A672">
        <v>671</v>
      </c>
      <c r="B672" s="17">
        <f ca="1">'Monte Carlo VaR'!$C$17+_xlfn.NORM.S.INV(RAND())*'Monte Carlo VaR'!$C$18</f>
        <v>-2.4456793197373844E-2</v>
      </c>
      <c r="C672" s="18">
        <f t="shared" ca="1" si="10"/>
        <v>-2.4160149072608217</v>
      </c>
      <c r="D672" s="19">
        <f ca="1">'Monte Carlo VaR'!$B$9*(EXP(B672)-1)</f>
        <v>-3.2744250038105918</v>
      </c>
      <c r="E672" t="str">
        <f ca="1">IF(B672&lt;='Monte Carlo VaR'!$B$25,"YES ◀ TAIL","")</f>
        <v/>
      </c>
    </row>
    <row r="673" spans="1:5" x14ac:dyDescent="0.2">
      <c r="A673">
        <v>672</v>
      </c>
      <c r="B673" s="17">
        <f ca="1">'Monte Carlo VaR'!$C$17+_xlfn.NORM.S.INV(RAND())*'Monte Carlo VaR'!$C$18</f>
        <v>0.16134364251037578</v>
      </c>
      <c r="C673" s="18">
        <f t="shared" ca="1" si="10"/>
        <v>17.508870987277781</v>
      </c>
      <c r="D673" s="19">
        <f ca="1">'Monte Carlo VaR'!$B$9*(EXP(B673)-1)</f>
        <v>23.729772849057575</v>
      </c>
      <c r="E673" t="str">
        <f ca="1">IF(B673&lt;='Monte Carlo VaR'!$B$25,"YES ◀ TAIL","")</f>
        <v/>
      </c>
    </row>
    <row r="674" spans="1:5" x14ac:dyDescent="0.2">
      <c r="A674">
        <v>673</v>
      </c>
      <c r="B674" s="17">
        <f ca="1">'Monte Carlo VaR'!$C$17+_xlfn.NORM.S.INV(RAND())*'Monte Carlo VaR'!$C$18</f>
        <v>0.1918169350224902</v>
      </c>
      <c r="C674" s="18">
        <f t="shared" ca="1" si="10"/>
        <v>21.144872283095161</v>
      </c>
      <c r="D674" s="19">
        <f ca="1">'Monte Carlo VaR'!$B$9*(EXP(B674)-1)</f>
        <v>28.657645405278874</v>
      </c>
      <c r="E674" t="str">
        <f ca="1">IF(B674&lt;='Monte Carlo VaR'!$B$25,"YES ◀ TAIL","")</f>
        <v/>
      </c>
    </row>
    <row r="675" spans="1:5" x14ac:dyDescent="0.2">
      <c r="A675">
        <v>674</v>
      </c>
      <c r="B675" s="17">
        <f ca="1">'Monte Carlo VaR'!$C$17+_xlfn.NORM.S.INV(RAND())*'Monte Carlo VaR'!$C$18</f>
        <v>0.17346904039252159</v>
      </c>
      <c r="C675" s="18">
        <f t="shared" ca="1" si="10"/>
        <v>18.942386210367658</v>
      </c>
      <c r="D675" s="19">
        <f ca="1">'Monte Carlo VaR'!$B$9*(EXP(B675)-1)</f>
        <v>25.672616030911286</v>
      </c>
      <c r="E675" t="str">
        <f ca="1">IF(B675&lt;='Monte Carlo VaR'!$B$25,"YES ◀ TAIL","")</f>
        <v/>
      </c>
    </row>
    <row r="676" spans="1:5" x14ac:dyDescent="0.2">
      <c r="A676">
        <v>675</v>
      </c>
      <c r="B676" s="17">
        <f ca="1">'Monte Carlo VaR'!$C$17+_xlfn.NORM.S.INV(RAND())*'Monte Carlo VaR'!$C$18</f>
        <v>-0.13719911532634088</v>
      </c>
      <c r="C676" s="18">
        <f t="shared" ca="1" si="10"/>
        <v>-12.820337921970971</v>
      </c>
      <c r="D676" s="19">
        <f ca="1">'Monte Carlo VaR'!$B$9*(EXP(B676)-1)</f>
        <v>-17.375403985647257</v>
      </c>
      <c r="E676" t="str">
        <f ca="1">IF(B676&lt;='Monte Carlo VaR'!$B$25,"YES ◀ TAIL","")</f>
        <v/>
      </c>
    </row>
    <row r="677" spans="1:5" x14ac:dyDescent="0.2">
      <c r="A677">
        <v>676</v>
      </c>
      <c r="B677" s="17">
        <f ca="1">'Monte Carlo VaR'!$C$17+_xlfn.NORM.S.INV(RAND())*'Monte Carlo VaR'!$C$18</f>
        <v>-4.2364915798570602E-2</v>
      </c>
      <c r="C677" s="18">
        <f t="shared" ca="1" si="10"/>
        <v>-4.1480062323736133</v>
      </c>
      <c r="D677" s="19">
        <f ca="1">'Monte Carlo VaR'!$B$9*(EXP(B677)-1)</f>
        <v>-5.6217928467359579</v>
      </c>
      <c r="E677" t="str">
        <f ca="1">IF(B677&lt;='Monte Carlo VaR'!$B$25,"YES ◀ TAIL","")</f>
        <v/>
      </c>
    </row>
    <row r="678" spans="1:5" x14ac:dyDescent="0.2">
      <c r="A678">
        <v>677</v>
      </c>
      <c r="B678" s="17">
        <f ca="1">'Monte Carlo VaR'!$C$17+_xlfn.NORM.S.INV(RAND())*'Monte Carlo VaR'!$C$18</f>
        <v>9.503004894734525E-2</v>
      </c>
      <c r="C678" s="18">
        <f t="shared" ca="1" si="10"/>
        <v>9.9691899213605986</v>
      </c>
      <c r="D678" s="19">
        <f ca="1">'Monte Carlo VaR'!$B$9*(EXP(B678)-1)</f>
        <v>13.511243100420021</v>
      </c>
      <c r="E678" t="str">
        <f ca="1">IF(B678&lt;='Monte Carlo VaR'!$B$25,"YES ◀ TAIL","")</f>
        <v/>
      </c>
    </row>
    <row r="679" spans="1:5" x14ac:dyDescent="0.2">
      <c r="A679">
        <v>678</v>
      </c>
      <c r="B679" s="17">
        <f ca="1">'Monte Carlo VaR'!$C$17+_xlfn.NORM.S.INV(RAND())*'Monte Carlo VaR'!$C$18</f>
        <v>-0.19872320593084258</v>
      </c>
      <c r="C679" s="18">
        <f t="shared" ca="1" si="10"/>
        <v>-18.022322871943462</v>
      </c>
      <c r="D679" s="19">
        <f ca="1">'Monte Carlo VaR'!$B$9*(EXP(B679)-1)</f>
        <v>-24.425654188344975</v>
      </c>
      <c r="E679" t="str">
        <f ca="1">IF(B679&lt;='Monte Carlo VaR'!$B$25,"YES ◀ TAIL","")</f>
        <v/>
      </c>
    </row>
    <row r="680" spans="1:5" x14ac:dyDescent="0.2">
      <c r="A680">
        <v>679</v>
      </c>
      <c r="B680" s="17">
        <f ca="1">'Monte Carlo VaR'!$C$17+_xlfn.NORM.S.INV(RAND())*'Monte Carlo VaR'!$C$18</f>
        <v>-0.12433449111636362</v>
      </c>
      <c r="C680" s="18">
        <f t="shared" ca="1" si="10"/>
        <v>-11.691559241373795</v>
      </c>
      <c r="D680" s="19">
        <f ca="1">'Monte Carlo VaR'!$B$9*(EXP(B680)-1)</f>
        <v>-15.845570239833904</v>
      </c>
      <c r="E680" t="str">
        <f ca="1">IF(B680&lt;='Monte Carlo VaR'!$B$25,"YES ◀ TAIL","")</f>
        <v/>
      </c>
    </row>
    <row r="681" spans="1:5" x14ac:dyDescent="0.2">
      <c r="A681">
        <v>680</v>
      </c>
      <c r="B681" s="17">
        <f ca="1">'Monte Carlo VaR'!$C$17+_xlfn.NORM.S.INV(RAND())*'Monte Carlo VaR'!$C$18</f>
        <v>0.15290615795697546</v>
      </c>
      <c r="C681" s="18">
        <f t="shared" ca="1" si="10"/>
        <v>16.521562759688347</v>
      </c>
      <c r="D681" s="19">
        <f ca="1">'Monte Carlo VaR'!$B$9*(EXP(B681)-1)</f>
        <v>22.391674008205616</v>
      </c>
      <c r="E681" t="str">
        <f ca="1">IF(B681&lt;='Monte Carlo VaR'!$B$25,"YES ◀ TAIL","")</f>
        <v/>
      </c>
    </row>
    <row r="682" spans="1:5" x14ac:dyDescent="0.2">
      <c r="A682">
        <v>681</v>
      </c>
      <c r="B682" s="17">
        <f ca="1">'Monte Carlo VaR'!$C$17+_xlfn.NORM.S.INV(RAND())*'Monte Carlo VaR'!$C$18</f>
        <v>0.25663634924322254</v>
      </c>
      <c r="C682" s="18">
        <f t="shared" ca="1" si="10"/>
        <v>29.257499540745215</v>
      </c>
      <c r="D682" s="19">
        <f ca="1">'Monte Carlo VaR'!$B$9*(EXP(B682)-1)</f>
        <v>39.652689127571989</v>
      </c>
      <c r="E682" t="str">
        <f ca="1">IF(B682&lt;='Monte Carlo VaR'!$B$25,"YES ◀ TAIL","")</f>
        <v/>
      </c>
    </row>
    <row r="683" spans="1:5" x14ac:dyDescent="0.2">
      <c r="A683">
        <v>682</v>
      </c>
      <c r="B683" s="17">
        <f ca="1">'Monte Carlo VaR'!$C$17+_xlfn.NORM.S.INV(RAND())*'Monte Carlo VaR'!$C$18</f>
        <v>0.30735532973192825</v>
      </c>
      <c r="C683" s="18">
        <f t="shared" ca="1" si="10"/>
        <v>35.982406815859378</v>
      </c>
      <c r="D683" s="19">
        <f ca="1">'Monte Carlo VaR'!$B$9*(EXP(B683)-1)</f>
        <v>48.766955957534215</v>
      </c>
      <c r="E683" t="str">
        <f ca="1">IF(B683&lt;='Monte Carlo VaR'!$B$25,"YES ◀ TAIL","")</f>
        <v/>
      </c>
    </row>
    <row r="684" spans="1:5" x14ac:dyDescent="0.2">
      <c r="A684">
        <v>683</v>
      </c>
      <c r="B684" s="17">
        <f ca="1">'Monte Carlo VaR'!$C$17+_xlfn.NORM.S.INV(RAND())*'Monte Carlo VaR'!$C$18</f>
        <v>0.13617209294209398</v>
      </c>
      <c r="C684" s="18">
        <f t="shared" ca="1" si="10"/>
        <v>14.587907432885405</v>
      </c>
      <c r="D684" s="19">
        <f ca="1">'Monte Carlo VaR'!$B$9*(EXP(B684)-1)</f>
        <v>19.770990943789592</v>
      </c>
      <c r="E684" t="str">
        <f ca="1">IF(B684&lt;='Monte Carlo VaR'!$B$25,"YES ◀ TAIL","")</f>
        <v/>
      </c>
    </row>
    <row r="685" spans="1:5" x14ac:dyDescent="0.2">
      <c r="A685">
        <v>684</v>
      </c>
      <c r="B685" s="17">
        <f ca="1">'Monte Carlo VaR'!$C$17+_xlfn.NORM.S.INV(RAND())*'Monte Carlo VaR'!$C$18</f>
        <v>-0.39002257518157935</v>
      </c>
      <c r="C685" s="18">
        <f t="shared" ca="1" si="10"/>
        <v>-32.295841001119072</v>
      </c>
      <c r="D685" s="19">
        <f ca="1">'Monte Carlo VaR'!$B$9*(EXP(B685)-1)</f>
        <v>-43.77055330881668</v>
      </c>
      <c r="E685" t="str">
        <f ca="1">IF(B685&lt;='Monte Carlo VaR'!$B$25,"YES ◀ TAIL","")</f>
        <v>YES ◀ TAIL</v>
      </c>
    </row>
    <row r="686" spans="1:5" x14ac:dyDescent="0.2">
      <c r="A686">
        <v>685</v>
      </c>
      <c r="B686" s="17">
        <f ca="1">'Monte Carlo VaR'!$C$17+_xlfn.NORM.S.INV(RAND())*'Monte Carlo VaR'!$C$18</f>
        <v>-0.14419667247962564</v>
      </c>
      <c r="C686" s="18">
        <f t="shared" ca="1" si="10"/>
        <v>-13.428253148608416</v>
      </c>
      <c r="D686" s="19">
        <f ca="1">'Monte Carlo VaR'!$B$9*(EXP(B686)-1)</f>
        <v>-18.199311492308986</v>
      </c>
      <c r="E686" t="str">
        <f ca="1">IF(B686&lt;='Monte Carlo VaR'!$B$25,"YES ◀ TAIL","")</f>
        <v/>
      </c>
    </row>
    <row r="687" spans="1:5" x14ac:dyDescent="0.2">
      <c r="A687">
        <v>686</v>
      </c>
      <c r="B687" s="17">
        <f ca="1">'Monte Carlo VaR'!$C$17+_xlfn.NORM.S.INV(RAND())*'Monte Carlo VaR'!$C$18</f>
        <v>-1.0608145761062227E-2</v>
      </c>
      <c r="C687" s="18">
        <f t="shared" ca="1" si="10"/>
        <v>-1.0552077816932126</v>
      </c>
      <c r="D687" s="19">
        <f ca="1">'Monte Carlo VaR'!$B$9*(EXP(B687)-1)</f>
        <v>-1.4301231065288111</v>
      </c>
      <c r="E687" t="str">
        <f ca="1">IF(B687&lt;='Monte Carlo VaR'!$B$25,"YES ◀ TAIL","")</f>
        <v/>
      </c>
    </row>
    <row r="688" spans="1:5" x14ac:dyDescent="0.2">
      <c r="A688">
        <v>687</v>
      </c>
      <c r="B688" s="17">
        <f ca="1">'Monte Carlo VaR'!$C$17+_xlfn.NORM.S.INV(RAND())*'Monte Carlo VaR'!$C$18</f>
        <v>0.22781820495453098</v>
      </c>
      <c r="C688" s="18">
        <f t="shared" ca="1" si="10"/>
        <v>25.585699609869383</v>
      </c>
      <c r="D688" s="19">
        <f ca="1">'Monte Carlo VaR'!$B$9*(EXP(B688)-1)</f>
        <v>34.676298681255979</v>
      </c>
      <c r="E688" t="str">
        <f ca="1">IF(B688&lt;='Monte Carlo VaR'!$B$25,"YES ◀ TAIL","")</f>
        <v/>
      </c>
    </row>
    <row r="689" spans="1:5" x14ac:dyDescent="0.2">
      <c r="A689">
        <v>688</v>
      </c>
      <c r="B689" s="17">
        <f ca="1">'Monte Carlo VaR'!$C$17+_xlfn.NORM.S.INV(RAND())*'Monte Carlo VaR'!$C$18</f>
        <v>0.18997471833118884</v>
      </c>
      <c r="C689" s="18">
        <f t="shared" ca="1" si="10"/>
        <v>20.921902619586398</v>
      </c>
      <c r="D689" s="19">
        <f ca="1">'Monte Carlo VaR'!$B$9*(EXP(B689)-1)</f>
        <v>28.355454620325443</v>
      </c>
      <c r="E689" t="str">
        <f ca="1">IF(B689&lt;='Monte Carlo VaR'!$B$25,"YES ◀ TAIL","")</f>
        <v/>
      </c>
    </row>
    <row r="690" spans="1:5" x14ac:dyDescent="0.2">
      <c r="A690">
        <v>689</v>
      </c>
      <c r="B690" s="17">
        <f ca="1">'Monte Carlo VaR'!$C$17+_xlfn.NORM.S.INV(RAND())*'Monte Carlo VaR'!$C$18</f>
        <v>0.17930787895485986</v>
      </c>
      <c r="C690" s="18">
        <f t="shared" ca="1" si="10"/>
        <v>19.638903047548119</v>
      </c>
      <c r="D690" s="19">
        <f ca="1">'Monte Carlo VaR'!$B$9*(EXP(B690)-1)</f>
        <v>26.616605300341963</v>
      </c>
      <c r="E690" t="str">
        <f ca="1">IF(B690&lt;='Monte Carlo VaR'!$B$25,"YES ◀ TAIL","")</f>
        <v/>
      </c>
    </row>
    <row r="691" spans="1:5" x14ac:dyDescent="0.2">
      <c r="A691">
        <v>690</v>
      </c>
      <c r="B691" s="17">
        <f ca="1">'Monte Carlo VaR'!$C$17+_xlfn.NORM.S.INV(RAND())*'Monte Carlo VaR'!$C$18</f>
        <v>-1.8316271841211332E-2</v>
      </c>
      <c r="C691" s="18">
        <f t="shared" ca="1" si="10"/>
        <v>-1.8149548403205706</v>
      </c>
      <c r="D691" s="19">
        <f ca="1">'Monte Carlo VaR'!$B$9*(EXP(B691)-1)</f>
        <v>-2.4598082950864693</v>
      </c>
      <c r="E691" t="str">
        <f ca="1">IF(B691&lt;='Monte Carlo VaR'!$B$25,"YES ◀ TAIL","")</f>
        <v/>
      </c>
    </row>
    <row r="692" spans="1:5" x14ac:dyDescent="0.2">
      <c r="A692">
        <v>691</v>
      </c>
      <c r="B692" s="17">
        <f ca="1">'Monte Carlo VaR'!$C$17+_xlfn.NORM.S.INV(RAND())*'Monte Carlo VaR'!$C$18</f>
        <v>0.2161579258249246</v>
      </c>
      <c r="C692" s="18">
        <f t="shared" ca="1" si="10"/>
        <v>24.129839659540409</v>
      </c>
      <c r="D692" s="19">
        <f ca="1">'Monte Carlo VaR'!$B$9*(EXP(B692)-1)</f>
        <v>32.703171690575118</v>
      </c>
      <c r="E692" t="str">
        <f ca="1">IF(B692&lt;='Monte Carlo VaR'!$B$25,"YES ◀ TAIL","")</f>
        <v/>
      </c>
    </row>
    <row r="693" spans="1:5" x14ac:dyDescent="0.2">
      <c r="A693">
        <v>692</v>
      </c>
      <c r="B693" s="17">
        <f ca="1">'Monte Carlo VaR'!$C$17+_xlfn.NORM.S.INV(RAND())*'Monte Carlo VaR'!$C$18</f>
        <v>-0.22153309277488176</v>
      </c>
      <c r="C693" s="18">
        <f t="shared" ca="1" si="10"/>
        <v>-19.871059518071753</v>
      </c>
      <c r="D693" s="19">
        <f ca="1">'Monte Carlo VaR'!$B$9*(EXP(B693)-1)</f>
        <v>-26.93124696484265</v>
      </c>
      <c r="E693" t="str">
        <f ca="1">IF(B693&lt;='Monte Carlo VaR'!$B$25,"YES ◀ TAIL","")</f>
        <v/>
      </c>
    </row>
    <row r="694" spans="1:5" x14ac:dyDescent="0.2">
      <c r="A694">
        <v>693</v>
      </c>
      <c r="B694" s="17">
        <f ca="1">'Monte Carlo VaR'!$C$17+_xlfn.NORM.S.INV(RAND())*'Monte Carlo VaR'!$C$18</f>
        <v>0.12736326743880147</v>
      </c>
      <c r="C694" s="18">
        <f t="shared" ca="1" si="10"/>
        <v>13.58295527392297</v>
      </c>
      <c r="D694" s="19">
        <f ca="1">'Monte Carlo VaR'!$B$9*(EXP(B694)-1)</f>
        <v>18.408979282747801</v>
      </c>
      <c r="E694" t="str">
        <f ca="1">IF(B694&lt;='Monte Carlo VaR'!$B$25,"YES ◀ TAIL","")</f>
        <v/>
      </c>
    </row>
    <row r="695" spans="1:5" x14ac:dyDescent="0.2">
      <c r="A695">
        <v>694</v>
      </c>
      <c r="B695" s="17">
        <f ca="1">'Monte Carlo VaR'!$C$17+_xlfn.NORM.S.INV(RAND())*'Monte Carlo VaR'!$C$18</f>
        <v>4.7395537359779111E-3</v>
      </c>
      <c r="C695" s="18">
        <f t="shared" ca="1" si="10"/>
        <v>0.475080318622223</v>
      </c>
      <c r="D695" s="19">
        <f ca="1">'Monte Carlo VaR'!$B$9*(EXP(B695)-1)</f>
        <v>0.64387635582869884</v>
      </c>
      <c r="E695" t="str">
        <f ca="1">IF(B695&lt;='Monte Carlo VaR'!$B$25,"YES ◀ TAIL","")</f>
        <v/>
      </c>
    </row>
    <row r="696" spans="1:5" x14ac:dyDescent="0.2">
      <c r="A696">
        <v>695</v>
      </c>
      <c r="B696" s="17">
        <f ca="1">'Monte Carlo VaR'!$C$17+_xlfn.NORM.S.INV(RAND())*'Monte Carlo VaR'!$C$18</f>
        <v>-2.9385244371461477E-2</v>
      </c>
      <c r="C696" s="18">
        <f t="shared" ca="1" si="10"/>
        <v>-2.8957696182406401</v>
      </c>
      <c r="D696" s="19">
        <f ca="1">'Monte Carlo VaR'!$B$9*(EXP(B696)-1)</f>
        <v>-3.9246365636015397</v>
      </c>
      <c r="E696" t="str">
        <f ca="1">IF(B696&lt;='Monte Carlo VaR'!$B$25,"YES ◀ TAIL","")</f>
        <v/>
      </c>
    </row>
    <row r="697" spans="1:5" x14ac:dyDescent="0.2">
      <c r="A697">
        <v>696</v>
      </c>
      <c r="B697" s="17">
        <f ca="1">'Monte Carlo VaR'!$C$17+_xlfn.NORM.S.INV(RAND())*'Monte Carlo VaR'!$C$18</f>
        <v>8.0633184045841036E-2</v>
      </c>
      <c r="C697" s="18">
        <f t="shared" ca="1" si="10"/>
        <v>8.3973204965945172</v>
      </c>
      <c r="D697" s="19">
        <f ca="1">'Monte Carlo VaR'!$B$9*(EXP(B697)-1)</f>
        <v>11.38088846903455</v>
      </c>
      <c r="E697" t="str">
        <f ca="1">IF(B697&lt;='Monte Carlo VaR'!$B$25,"YES ◀ TAIL","")</f>
        <v/>
      </c>
    </row>
    <row r="698" spans="1:5" x14ac:dyDescent="0.2">
      <c r="A698">
        <v>697</v>
      </c>
      <c r="B698" s="17">
        <f ca="1">'Monte Carlo VaR'!$C$17+_xlfn.NORM.S.INV(RAND())*'Monte Carlo VaR'!$C$18</f>
        <v>-8.134812701381583E-3</v>
      </c>
      <c r="C698" s="18">
        <f t="shared" ca="1" si="10"/>
        <v>-0.81018146508160527</v>
      </c>
      <c r="D698" s="19">
        <f ca="1">'Monte Carlo VaR'!$B$9*(EXP(B698)-1)</f>
        <v>-1.0980389396250996</v>
      </c>
      <c r="E698" t="str">
        <f ca="1">IF(B698&lt;='Monte Carlo VaR'!$B$25,"YES ◀ TAIL","")</f>
        <v/>
      </c>
    </row>
    <row r="699" spans="1:5" x14ac:dyDescent="0.2">
      <c r="A699">
        <v>698</v>
      </c>
      <c r="B699" s="17">
        <f ca="1">'Monte Carlo VaR'!$C$17+_xlfn.NORM.S.INV(RAND())*'Monte Carlo VaR'!$C$18</f>
        <v>1.4952342498810847E-2</v>
      </c>
      <c r="C699" s="18">
        <f t="shared" ca="1" si="10"/>
        <v>1.5064688016398042</v>
      </c>
      <c r="D699" s="19">
        <f ca="1">'Monte Carlo VaR'!$B$9*(EXP(B699)-1)</f>
        <v>2.0417171668624268</v>
      </c>
      <c r="E699" t="str">
        <f ca="1">IF(B699&lt;='Monte Carlo VaR'!$B$25,"YES ◀ TAIL","")</f>
        <v/>
      </c>
    </row>
    <row r="700" spans="1:5" x14ac:dyDescent="0.2">
      <c r="A700">
        <v>699</v>
      </c>
      <c r="B700" s="17">
        <f ca="1">'Monte Carlo VaR'!$C$17+_xlfn.NORM.S.INV(RAND())*'Monte Carlo VaR'!$C$18</f>
        <v>5.5082001070690896E-2</v>
      </c>
      <c r="C700" s="18">
        <f t="shared" ca="1" si="10"/>
        <v>5.6627255689405409</v>
      </c>
      <c r="D700" s="19">
        <f ca="1">'Monte Carlo VaR'!$B$9*(EXP(B700)-1)</f>
        <v>7.674691963585115</v>
      </c>
      <c r="E700" t="str">
        <f ca="1">IF(B700&lt;='Monte Carlo VaR'!$B$25,"YES ◀ TAIL","")</f>
        <v/>
      </c>
    </row>
    <row r="701" spans="1:5" x14ac:dyDescent="0.2">
      <c r="A701">
        <v>700</v>
      </c>
      <c r="B701" s="17">
        <f ca="1">'Monte Carlo VaR'!$C$17+_xlfn.NORM.S.INV(RAND())*'Monte Carlo VaR'!$C$18</f>
        <v>-1.3325409539094418E-2</v>
      </c>
      <c r="C701" s="18">
        <f t="shared" ca="1" si="10"/>
        <v>-1.3237019316960419</v>
      </c>
      <c r="D701" s="19">
        <f ca="1">'Monte Carlo VaR'!$B$9*(EXP(B701)-1)</f>
        <v>-1.7940132280276455</v>
      </c>
      <c r="E701" t="str">
        <f ca="1">IF(B701&lt;='Monte Carlo VaR'!$B$25,"YES ◀ TAIL","")</f>
        <v/>
      </c>
    </row>
    <row r="702" spans="1:5" x14ac:dyDescent="0.2">
      <c r="A702">
        <v>701</v>
      </c>
      <c r="B702" s="17">
        <f ca="1">'Monte Carlo VaR'!$C$17+_xlfn.NORM.S.INV(RAND())*'Monte Carlo VaR'!$C$18</f>
        <v>-2.1549934876494078E-3</v>
      </c>
      <c r="C702" s="18">
        <f t="shared" ca="1" si="10"/>
        <v>-0.21526731562491186</v>
      </c>
      <c r="D702" s="19">
        <f ca="1">'Monte Carlo VaR'!$B$9*(EXP(B702)-1)</f>
        <v>-0.29175179286644304</v>
      </c>
      <c r="E702" t="str">
        <f ca="1">IF(B702&lt;='Monte Carlo VaR'!$B$25,"YES ◀ TAIL","")</f>
        <v/>
      </c>
    </row>
    <row r="703" spans="1:5" x14ac:dyDescent="0.2">
      <c r="A703">
        <v>702</v>
      </c>
      <c r="B703" s="17">
        <f ca="1">'Monte Carlo VaR'!$C$17+_xlfn.NORM.S.INV(RAND())*'Monte Carlo VaR'!$C$18</f>
        <v>-8.2247482436669642E-2</v>
      </c>
      <c r="C703" s="18">
        <f t="shared" ca="1" si="10"/>
        <v>-7.8956011722324027</v>
      </c>
      <c r="D703" s="19">
        <f ca="1">'Monte Carlo VaR'!$B$9*(EXP(B703)-1)</f>
        <v>-10.700908268726575</v>
      </c>
      <c r="E703" t="str">
        <f ca="1">IF(B703&lt;='Monte Carlo VaR'!$B$25,"YES ◀ TAIL","")</f>
        <v/>
      </c>
    </row>
    <row r="704" spans="1:5" x14ac:dyDescent="0.2">
      <c r="A704">
        <v>703</v>
      </c>
      <c r="B704" s="17">
        <f ca="1">'Monte Carlo VaR'!$C$17+_xlfn.NORM.S.INV(RAND())*'Monte Carlo VaR'!$C$18</f>
        <v>-0.30996078730022175</v>
      </c>
      <c r="C704" s="18">
        <f t="shared" ca="1" si="10"/>
        <v>-26.65242827765185</v>
      </c>
      <c r="D704" s="19">
        <f ca="1">'Monte Carlo VaR'!$B$9*(EXP(B704)-1)</f>
        <v>-36.122036044701552</v>
      </c>
      <c r="E704" t="str">
        <f ca="1">IF(B704&lt;='Monte Carlo VaR'!$B$25,"YES ◀ TAIL","")</f>
        <v>YES ◀ TAIL</v>
      </c>
    </row>
    <row r="705" spans="1:5" x14ac:dyDescent="0.2">
      <c r="A705">
        <v>704</v>
      </c>
      <c r="B705" s="17">
        <f ca="1">'Monte Carlo VaR'!$C$17+_xlfn.NORM.S.INV(RAND())*'Monte Carlo VaR'!$C$18</f>
        <v>-0.21381706470908957</v>
      </c>
      <c r="C705" s="18">
        <f t="shared" ca="1" si="10"/>
        <v>-19.250390895572821</v>
      </c>
      <c r="D705" s="19">
        <f ca="1">'Monte Carlo VaR'!$B$9*(EXP(B705)-1)</f>
        <v>-26.090054780769847</v>
      </c>
      <c r="E705" t="str">
        <f ca="1">IF(B705&lt;='Monte Carlo VaR'!$B$25,"YES ◀ TAIL","")</f>
        <v/>
      </c>
    </row>
    <row r="706" spans="1:5" x14ac:dyDescent="0.2">
      <c r="A706">
        <v>705</v>
      </c>
      <c r="B706" s="17">
        <f ca="1">'Monte Carlo VaR'!$C$17+_xlfn.NORM.S.INV(RAND())*'Monte Carlo VaR'!$C$18</f>
        <v>-0.18175332168510533</v>
      </c>
      <c r="C706" s="18">
        <f t="shared" ca="1" si="10"/>
        <v>-16.619300284583105</v>
      </c>
      <c r="D706" s="19">
        <f ca="1">'Monte Carlo VaR'!$B$9*(EXP(B706)-1)</f>
        <v>-22.524137675695481</v>
      </c>
      <c r="E706" t="str">
        <f ca="1">IF(B706&lt;='Monte Carlo VaR'!$B$25,"YES ◀ TAIL","")</f>
        <v/>
      </c>
    </row>
    <row r="707" spans="1:5" x14ac:dyDescent="0.2">
      <c r="A707">
        <v>706</v>
      </c>
      <c r="B707" s="17">
        <f ca="1">'Monte Carlo VaR'!$C$17+_xlfn.NORM.S.INV(RAND())*'Monte Carlo VaR'!$C$18</f>
        <v>-5.2792997551712781E-2</v>
      </c>
      <c r="C707" s="18">
        <f t="shared" ref="C707:C770" ca="1" si="11">(EXP(B707)-1)*100</f>
        <v>-5.1423650212760963</v>
      </c>
      <c r="D707" s="19">
        <f ca="1">'Monte Carlo VaR'!$B$9*(EXP(B707)-1)</f>
        <v>-6.9694473133354933</v>
      </c>
      <c r="E707" t="str">
        <f ca="1">IF(B707&lt;='Monte Carlo VaR'!$B$25,"YES ◀ TAIL","")</f>
        <v/>
      </c>
    </row>
    <row r="708" spans="1:5" x14ac:dyDescent="0.2">
      <c r="A708">
        <v>707</v>
      </c>
      <c r="B708" s="17">
        <f ca="1">'Monte Carlo VaR'!$C$17+_xlfn.NORM.S.INV(RAND())*'Monte Carlo VaR'!$C$18</f>
        <v>0.1366560346867236</v>
      </c>
      <c r="C708" s="18">
        <f t="shared" ca="1" si="11"/>
        <v>14.643374725108483</v>
      </c>
      <c r="D708" s="19">
        <f ca="1">'Monte Carlo VaR'!$B$9*(EXP(B708)-1)</f>
        <v>19.846165764939528</v>
      </c>
      <c r="E708" t="str">
        <f ca="1">IF(B708&lt;='Monte Carlo VaR'!$B$25,"YES ◀ TAIL","")</f>
        <v/>
      </c>
    </row>
    <row r="709" spans="1:5" x14ac:dyDescent="0.2">
      <c r="A709">
        <v>708</v>
      </c>
      <c r="B709" s="17">
        <f ca="1">'Monte Carlo VaR'!$C$17+_xlfn.NORM.S.INV(RAND())*'Monte Carlo VaR'!$C$18</f>
        <v>0.14643435714326758</v>
      </c>
      <c r="C709" s="18">
        <f t="shared" ca="1" si="11"/>
        <v>15.769893365890697</v>
      </c>
      <c r="D709" s="19">
        <f ca="1">'Monte Carlo VaR'!$B$9*(EXP(B709)-1)</f>
        <v>21.372936478791662</v>
      </c>
      <c r="E709" t="str">
        <f ca="1">IF(B709&lt;='Monte Carlo VaR'!$B$25,"YES ◀ TAIL","")</f>
        <v/>
      </c>
    </row>
    <row r="710" spans="1:5" x14ac:dyDescent="0.2">
      <c r="A710">
        <v>709</v>
      </c>
      <c r="B710" s="17">
        <f ca="1">'Monte Carlo VaR'!$C$17+_xlfn.NORM.S.INV(RAND())*'Monte Carlo VaR'!$C$18</f>
        <v>0.20960881298777334</v>
      </c>
      <c r="C710" s="18">
        <f t="shared" ca="1" si="11"/>
        <v>23.319555550331007</v>
      </c>
      <c r="D710" s="19">
        <f ca="1">'Monte Carlo VaR'!$B$9*(EXP(B710)-1)</f>
        <v>31.604993637363613</v>
      </c>
      <c r="E710" t="str">
        <f ca="1">IF(B710&lt;='Monte Carlo VaR'!$B$25,"YES ◀ TAIL","")</f>
        <v/>
      </c>
    </row>
    <row r="711" spans="1:5" x14ac:dyDescent="0.2">
      <c r="A711">
        <v>710</v>
      </c>
      <c r="B711" s="17">
        <f ca="1">'Monte Carlo VaR'!$C$17+_xlfn.NORM.S.INV(RAND())*'Monte Carlo VaR'!$C$18</f>
        <v>0.21196535368938363</v>
      </c>
      <c r="C711" s="18">
        <f t="shared" ca="1" si="11"/>
        <v>23.610505785681625</v>
      </c>
      <c r="D711" s="19">
        <f ca="1">'Monte Carlo VaR'!$B$9*(EXP(B711)-1)</f>
        <v>31.999318491334304</v>
      </c>
      <c r="E711" t="str">
        <f ca="1">IF(B711&lt;='Monte Carlo VaR'!$B$25,"YES ◀ TAIL","")</f>
        <v/>
      </c>
    </row>
    <row r="712" spans="1:5" x14ac:dyDescent="0.2">
      <c r="A712">
        <v>711</v>
      </c>
      <c r="B712" s="17">
        <f ca="1">'Monte Carlo VaR'!$C$17+_xlfn.NORM.S.INV(RAND())*'Monte Carlo VaR'!$C$18</f>
        <v>-4.5203111953897521E-2</v>
      </c>
      <c r="C712" s="18">
        <f t="shared" ca="1" si="11"/>
        <v>-4.4196672965108652</v>
      </c>
      <c r="D712" s="19">
        <f ca="1">'Monte Carlo VaR'!$B$9*(EXP(B712)-1)</f>
        <v>-5.9899750869611754</v>
      </c>
      <c r="E712" t="str">
        <f ca="1">IF(B712&lt;='Monte Carlo VaR'!$B$25,"YES ◀ TAIL","")</f>
        <v/>
      </c>
    </row>
    <row r="713" spans="1:5" x14ac:dyDescent="0.2">
      <c r="A713">
        <v>712</v>
      </c>
      <c r="B713" s="17">
        <f ca="1">'Monte Carlo VaR'!$C$17+_xlfn.NORM.S.INV(RAND())*'Monte Carlo VaR'!$C$18</f>
        <v>3.4601174989177613E-2</v>
      </c>
      <c r="C713" s="18">
        <f t="shared" ca="1" si="11"/>
        <v>3.5206760110659818</v>
      </c>
      <c r="D713" s="19">
        <f ca="1">'Monte Carlo VaR'!$B$9*(EXP(B713)-1)</f>
        <v>4.7715721977977248</v>
      </c>
      <c r="E713" t="str">
        <f ca="1">IF(B713&lt;='Monte Carlo VaR'!$B$25,"YES ◀ TAIL","")</f>
        <v/>
      </c>
    </row>
    <row r="714" spans="1:5" x14ac:dyDescent="0.2">
      <c r="A714">
        <v>713</v>
      </c>
      <c r="B714" s="17">
        <f ca="1">'Monte Carlo VaR'!$C$17+_xlfn.NORM.S.INV(RAND())*'Monte Carlo VaR'!$C$18</f>
        <v>0.20373687911890676</v>
      </c>
      <c r="C714" s="18">
        <f t="shared" ca="1" si="11"/>
        <v>22.597553125177082</v>
      </c>
      <c r="D714" s="19">
        <f ca="1">'Monte Carlo VaR'!$B$9*(EXP(B714)-1)</f>
        <v>30.626463750552503</v>
      </c>
      <c r="E714" t="str">
        <f ca="1">IF(B714&lt;='Monte Carlo VaR'!$B$25,"YES ◀ TAIL","")</f>
        <v/>
      </c>
    </row>
    <row r="715" spans="1:5" x14ac:dyDescent="0.2">
      <c r="A715">
        <v>714</v>
      </c>
      <c r="B715" s="17">
        <f ca="1">'Monte Carlo VaR'!$C$17+_xlfn.NORM.S.INV(RAND())*'Monte Carlo VaR'!$C$18</f>
        <v>5.738364791409737E-2</v>
      </c>
      <c r="C715" s="18">
        <f t="shared" ca="1" si="11"/>
        <v>5.9062039408379619</v>
      </c>
      <c r="D715" s="19">
        <f ca="1">'Monte Carlo VaR'!$B$9*(EXP(B715)-1)</f>
        <v>8.0046782010176898</v>
      </c>
      <c r="E715" t="str">
        <f ca="1">IF(B715&lt;='Monte Carlo VaR'!$B$25,"YES ◀ TAIL","")</f>
        <v/>
      </c>
    </row>
    <row r="716" spans="1:5" x14ac:dyDescent="0.2">
      <c r="A716">
        <v>715</v>
      </c>
      <c r="B716" s="17">
        <f ca="1">'Monte Carlo VaR'!$C$17+_xlfn.NORM.S.INV(RAND())*'Monte Carlo VaR'!$C$18</f>
        <v>3.268343790355329E-2</v>
      </c>
      <c r="C716" s="18">
        <f t="shared" ca="1" si="11"/>
        <v>3.3223408097211804</v>
      </c>
      <c r="D716" s="19">
        <f ca="1">'Monte Carlo VaR'!$B$9*(EXP(B716)-1)</f>
        <v>4.502768499415116</v>
      </c>
      <c r="E716" t="str">
        <f ca="1">IF(B716&lt;='Monte Carlo VaR'!$B$25,"YES ◀ TAIL","")</f>
        <v/>
      </c>
    </row>
    <row r="717" spans="1:5" x14ac:dyDescent="0.2">
      <c r="A717">
        <v>716</v>
      </c>
      <c r="B717" s="17">
        <f ca="1">'Monte Carlo VaR'!$C$17+_xlfn.NORM.S.INV(RAND())*'Monte Carlo VaR'!$C$18</f>
        <v>2.9682698240309578E-2</v>
      </c>
      <c r="C717" s="18">
        <f t="shared" ca="1" si="11"/>
        <v>3.0127620784417219</v>
      </c>
      <c r="D717" s="19">
        <f ca="1">'Monte Carlo VaR'!$B$9*(EXP(B717)-1)</f>
        <v>4.0831964449120655</v>
      </c>
      <c r="E717" t="str">
        <f ca="1">IF(B717&lt;='Monte Carlo VaR'!$B$25,"YES ◀ TAIL","")</f>
        <v/>
      </c>
    </row>
    <row r="718" spans="1:5" x14ac:dyDescent="0.2">
      <c r="A718">
        <v>717</v>
      </c>
      <c r="B718" s="17">
        <f ca="1">'Monte Carlo VaR'!$C$17+_xlfn.NORM.S.INV(RAND())*'Monte Carlo VaR'!$C$18</f>
        <v>0.12983764116887631</v>
      </c>
      <c r="C718" s="18">
        <f t="shared" ca="1" si="11"/>
        <v>13.864349948862277</v>
      </c>
      <c r="D718" s="19">
        <f ca="1">'Monte Carlo VaR'!$B$9*(EXP(B718)-1)</f>
        <v>18.790353485693043</v>
      </c>
      <c r="E718" t="str">
        <f ca="1">IF(B718&lt;='Monte Carlo VaR'!$B$25,"YES ◀ TAIL","")</f>
        <v/>
      </c>
    </row>
    <row r="719" spans="1:5" x14ac:dyDescent="0.2">
      <c r="A719">
        <v>718</v>
      </c>
      <c r="B719" s="17">
        <f ca="1">'Monte Carlo VaR'!$C$17+_xlfn.NORM.S.INV(RAND())*'Monte Carlo VaR'!$C$18</f>
        <v>0.55728683357339781</v>
      </c>
      <c r="C719" s="18">
        <f t="shared" ca="1" si="11"/>
        <v>74.592907220904351</v>
      </c>
      <c r="D719" s="19">
        <f ca="1">'Monte Carlo VaR'!$B$9*(EXP(B719)-1)</f>
        <v>101.09576715649166</v>
      </c>
      <c r="E719" t="str">
        <f ca="1">IF(B719&lt;='Monte Carlo VaR'!$B$25,"YES ◀ TAIL","")</f>
        <v/>
      </c>
    </row>
    <row r="720" spans="1:5" x14ac:dyDescent="0.2">
      <c r="A720">
        <v>719</v>
      </c>
      <c r="B720" s="17">
        <f ca="1">'Monte Carlo VaR'!$C$17+_xlfn.NORM.S.INV(RAND())*'Monte Carlo VaR'!$C$18</f>
        <v>-2.3179697598140064E-2</v>
      </c>
      <c r="C720" s="18">
        <f t="shared" ca="1" si="11"/>
        <v>-2.2913112170252159</v>
      </c>
      <c r="D720" s="19">
        <f ca="1">'Monte Carlo VaR'!$B$9*(EXP(B720)-1)</f>
        <v>-3.105414092434275</v>
      </c>
      <c r="E720" t="str">
        <f ca="1">IF(B720&lt;='Monte Carlo VaR'!$B$25,"YES ◀ TAIL","")</f>
        <v/>
      </c>
    </row>
    <row r="721" spans="1:5" x14ac:dyDescent="0.2">
      <c r="A721">
        <v>720</v>
      </c>
      <c r="B721" s="17">
        <f ca="1">'Monte Carlo VaR'!$C$17+_xlfn.NORM.S.INV(RAND())*'Monte Carlo VaR'!$C$18</f>
        <v>0.20362587571846047</v>
      </c>
      <c r="C721" s="18">
        <f t="shared" ca="1" si="11"/>
        <v>22.583945135174343</v>
      </c>
      <c r="D721" s="19">
        <f ca="1">'Monte Carlo VaR'!$B$9*(EXP(B721)-1)</f>
        <v>30.608020841701787</v>
      </c>
      <c r="E721" t="str">
        <f ca="1">IF(B721&lt;='Monte Carlo VaR'!$B$25,"YES ◀ TAIL","")</f>
        <v/>
      </c>
    </row>
    <row r="722" spans="1:5" x14ac:dyDescent="0.2">
      <c r="A722">
        <v>721</v>
      </c>
      <c r="B722" s="17">
        <f ca="1">'Monte Carlo VaR'!$C$17+_xlfn.NORM.S.INV(RAND())*'Monte Carlo VaR'!$C$18</f>
        <v>-7.4969897999641807E-2</v>
      </c>
      <c r="C722" s="18">
        <f t="shared" ca="1" si="11"/>
        <v>-7.2228586316356864</v>
      </c>
      <c r="D722" s="19">
        <f ca="1">'Monte Carlo VaR'!$B$9*(EXP(B722)-1)</f>
        <v>-9.7891403034558468</v>
      </c>
      <c r="E722" t="str">
        <f ca="1">IF(B722&lt;='Monte Carlo VaR'!$B$25,"YES ◀ TAIL","")</f>
        <v/>
      </c>
    </row>
    <row r="723" spans="1:5" x14ac:dyDescent="0.2">
      <c r="A723">
        <v>722</v>
      </c>
      <c r="B723" s="17">
        <f ca="1">'Monte Carlo VaR'!$C$17+_xlfn.NORM.S.INV(RAND())*'Monte Carlo VaR'!$C$18</f>
        <v>-0.14176921420658595</v>
      </c>
      <c r="C723" s="18">
        <f t="shared" ca="1" si="11"/>
        <v>-13.217848574658998</v>
      </c>
      <c r="D723" s="19">
        <f ca="1">'Monte Carlo VaR'!$B$9*(EXP(B723)-1)</f>
        <v>-17.914150173235338</v>
      </c>
      <c r="E723" t="str">
        <f ca="1">IF(B723&lt;='Monte Carlo VaR'!$B$25,"YES ◀ TAIL","")</f>
        <v/>
      </c>
    </row>
    <row r="724" spans="1:5" x14ac:dyDescent="0.2">
      <c r="A724">
        <v>723</v>
      </c>
      <c r="B724" s="17">
        <f ca="1">'Monte Carlo VaR'!$C$17+_xlfn.NORM.S.INV(RAND())*'Monte Carlo VaR'!$C$18</f>
        <v>-3.6564993233746471E-2</v>
      </c>
      <c r="C724" s="18">
        <f t="shared" ca="1" si="11"/>
        <v>-3.5904567819725286</v>
      </c>
      <c r="D724" s="19">
        <f ca="1">'Monte Carlo VaR'!$B$9*(EXP(B724)-1)</f>
        <v>-4.8661460766073681</v>
      </c>
      <c r="E724" t="str">
        <f ca="1">IF(B724&lt;='Monte Carlo VaR'!$B$25,"YES ◀ TAIL","")</f>
        <v/>
      </c>
    </row>
    <row r="725" spans="1:5" x14ac:dyDescent="0.2">
      <c r="A725">
        <v>724</v>
      </c>
      <c r="B725" s="17">
        <f ca="1">'Monte Carlo VaR'!$C$17+_xlfn.NORM.S.INV(RAND())*'Monte Carlo VaR'!$C$18</f>
        <v>0.24082514988145737</v>
      </c>
      <c r="C725" s="18">
        <f t="shared" ca="1" si="11"/>
        <v>27.22985543053391</v>
      </c>
      <c r="D725" s="19">
        <f ca="1">'Monte Carlo VaR'!$B$9*(EXP(B725)-1)</f>
        <v>36.90462306500261</v>
      </c>
      <c r="E725" t="str">
        <f ca="1">IF(B725&lt;='Monte Carlo VaR'!$B$25,"YES ◀ TAIL","")</f>
        <v/>
      </c>
    </row>
    <row r="726" spans="1:5" x14ac:dyDescent="0.2">
      <c r="A726">
        <v>725</v>
      </c>
      <c r="B726" s="17">
        <f ca="1">'Monte Carlo VaR'!$C$17+_xlfn.NORM.S.INV(RAND())*'Monte Carlo VaR'!$C$18</f>
        <v>-4.42259651662677E-3</v>
      </c>
      <c r="C726" s="18">
        <f t="shared" ca="1" si="11"/>
        <v>-0.44128312379189127</v>
      </c>
      <c r="D726" s="19">
        <f ca="1">'Monte Carlo VaR'!$B$9*(EXP(B726)-1)</f>
        <v>-0.59807101767515025</v>
      </c>
      <c r="E726" t="str">
        <f ca="1">IF(B726&lt;='Monte Carlo VaR'!$B$25,"YES ◀ TAIL","")</f>
        <v/>
      </c>
    </row>
    <row r="727" spans="1:5" x14ac:dyDescent="0.2">
      <c r="A727">
        <v>726</v>
      </c>
      <c r="B727" s="17">
        <f ca="1">'Monte Carlo VaR'!$C$17+_xlfn.NORM.S.INV(RAND())*'Monte Carlo VaR'!$C$18</f>
        <v>-0.18050850451551076</v>
      </c>
      <c r="C727" s="18">
        <f t="shared" ca="1" si="11"/>
        <v>-16.51544192904376</v>
      </c>
      <c r="D727" s="19">
        <f ca="1">'Monte Carlo VaR'!$B$9*(EXP(B727)-1)</f>
        <v>-22.38337844643301</v>
      </c>
      <c r="E727" t="str">
        <f ca="1">IF(B727&lt;='Monte Carlo VaR'!$B$25,"YES ◀ TAIL","")</f>
        <v/>
      </c>
    </row>
    <row r="728" spans="1:5" x14ac:dyDescent="0.2">
      <c r="A728">
        <v>727</v>
      </c>
      <c r="B728" s="17">
        <f ca="1">'Monte Carlo VaR'!$C$17+_xlfn.NORM.S.INV(RAND())*'Monte Carlo VaR'!$C$18</f>
        <v>0.27972510383860177</v>
      </c>
      <c r="C728" s="18">
        <f t="shared" ca="1" si="11"/>
        <v>32.276613901948359</v>
      </c>
      <c r="D728" s="19">
        <f ca="1">'Monte Carlo VaR'!$B$9*(EXP(B728)-1)</f>
        <v>43.74449482131061</v>
      </c>
      <c r="E728" t="str">
        <f ca="1">IF(B728&lt;='Monte Carlo VaR'!$B$25,"YES ◀ TAIL","")</f>
        <v/>
      </c>
    </row>
    <row r="729" spans="1:5" x14ac:dyDescent="0.2">
      <c r="A729">
        <v>728</v>
      </c>
      <c r="B729" s="17">
        <f ca="1">'Monte Carlo VaR'!$C$17+_xlfn.NORM.S.INV(RAND())*'Monte Carlo VaR'!$C$18</f>
        <v>-0.1766397169043849</v>
      </c>
      <c r="C729" s="18">
        <f t="shared" ca="1" si="11"/>
        <v>-16.19183232027185</v>
      </c>
      <c r="D729" s="19">
        <f ca="1">'Monte Carlo VaR'!$B$9*(EXP(B729)-1)</f>
        <v>-21.944790343664437</v>
      </c>
      <c r="E729" t="str">
        <f ca="1">IF(B729&lt;='Monte Carlo VaR'!$B$25,"YES ◀ TAIL","")</f>
        <v/>
      </c>
    </row>
    <row r="730" spans="1:5" x14ac:dyDescent="0.2">
      <c r="A730">
        <v>729</v>
      </c>
      <c r="B730" s="17">
        <f ca="1">'Monte Carlo VaR'!$C$17+_xlfn.NORM.S.INV(RAND())*'Monte Carlo VaR'!$C$18</f>
        <v>-0.15777769173077844</v>
      </c>
      <c r="C730" s="18">
        <f t="shared" ca="1" si="11"/>
        <v>-14.596037906370929</v>
      </c>
      <c r="D730" s="19">
        <f ca="1">'Monte Carlo VaR'!$B$9*(EXP(B730)-1)</f>
        <v>-19.782010174504521</v>
      </c>
      <c r="E730" t="str">
        <f ca="1">IF(B730&lt;='Monte Carlo VaR'!$B$25,"YES ◀ TAIL","")</f>
        <v/>
      </c>
    </row>
    <row r="731" spans="1:5" x14ac:dyDescent="0.2">
      <c r="A731">
        <v>730</v>
      </c>
      <c r="B731" s="17">
        <f ca="1">'Monte Carlo VaR'!$C$17+_xlfn.NORM.S.INV(RAND())*'Monte Carlo VaR'!$C$18</f>
        <v>-0.18332335220737023</v>
      </c>
      <c r="C731" s="18">
        <f t="shared" ca="1" si="11"/>
        <v>-16.75010781532621</v>
      </c>
      <c r="D731" s="19">
        <f ca="1">'Monte Carlo VaR'!$B$9*(EXP(B731)-1)</f>
        <v>-22.701421122111611</v>
      </c>
      <c r="E731" t="str">
        <f ca="1">IF(B731&lt;='Monte Carlo VaR'!$B$25,"YES ◀ TAIL","")</f>
        <v/>
      </c>
    </row>
    <row r="732" spans="1:5" x14ac:dyDescent="0.2">
      <c r="A732">
        <v>731</v>
      </c>
      <c r="B732" s="17">
        <f ca="1">'Monte Carlo VaR'!$C$17+_xlfn.NORM.S.INV(RAND())*'Monte Carlo VaR'!$C$18</f>
        <v>0.1625134151602422</v>
      </c>
      <c r="C732" s="18">
        <f t="shared" ca="1" si="11"/>
        <v>17.646410079726028</v>
      </c>
      <c r="D732" s="19">
        <f ca="1">'Monte Carlo VaR'!$B$9*(EXP(B732)-1)</f>
        <v>23.916179581052685</v>
      </c>
      <c r="E732" t="str">
        <f ca="1">IF(B732&lt;='Monte Carlo VaR'!$B$25,"YES ◀ TAIL","")</f>
        <v/>
      </c>
    </row>
    <row r="733" spans="1:5" x14ac:dyDescent="0.2">
      <c r="A733">
        <v>732</v>
      </c>
      <c r="B733" s="17">
        <f ca="1">'Monte Carlo VaR'!$C$17+_xlfn.NORM.S.INV(RAND())*'Monte Carlo VaR'!$C$18</f>
        <v>0.23948178268165682</v>
      </c>
      <c r="C733" s="18">
        <f t="shared" ca="1" si="11"/>
        <v>27.059053766276108</v>
      </c>
      <c r="D733" s="19">
        <f ca="1">'Monte Carlo VaR'!$B$9*(EXP(B733)-1)</f>
        <v>36.67313556943401</v>
      </c>
      <c r="E733" t="str">
        <f ca="1">IF(B733&lt;='Monte Carlo VaR'!$B$25,"YES ◀ TAIL","")</f>
        <v/>
      </c>
    </row>
    <row r="734" spans="1:5" x14ac:dyDescent="0.2">
      <c r="A734">
        <v>733</v>
      </c>
      <c r="B734" s="17">
        <f ca="1">'Monte Carlo VaR'!$C$17+_xlfn.NORM.S.INV(RAND())*'Monte Carlo VaR'!$C$18</f>
        <v>0.30571037002810458</v>
      </c>
      <c r="C734" s="18">
        <f t="shared" ca="1" si="11"/>
        <v>35.758905112264053</v>
      </c>
      <c r="D734" s="19">
        <f ca="1">'Monte Carlo VaR'!$B$9*(EXP(B734)-1)</f>
        <v>48.46404409865147</v>
      </c>
      <c r="E734" t="str">
        <f ca="1">IF(B734&lt;='Monte Carlo VaR'!$B$25,"YES ◀ TAIL","")</f>
        <v/>
      </c>
    </row>
    <row r="735" spans="1:5" x14ac:dyDescent="0.2">
      <c r="A735">
        <v>734</v>
      </c>
      <c r="B735" s="17">
        <f ca="1">'Monte Carlo VaR'!$C$17+_xlfn.NORM.S.INV(RAND())*'Monte Carlo VaR'!$C$18</f>
        <v>0.3811771911750686</v>
      </c>
      <c r="C735" s="18">
        <f t="shared" ca="1" si="11"/>
        <v>46.400699154772362</v>
      </c>
      <c r="D735" s="19">
        <f ca="1">'Monte Carlo VaR'!$B$9*(EXP(B735)-1)</f>
        <v>62.886867564462982</v>
      </c>
      <c r="E735" t="str">
        <f ca="1">IF(B735&lt;='Monte Carlo VaR'!$B$25,"YES ◀ TAIL","")</f>
        <v/>
      </c>
    </row>
    <row r="736" spans="1:5" x14ac:dyDescent="0.2">
      <c r="A736">
        <v>735</v>
      </c>
      <c r="B736" s="17">
        <f ca="1">'Monte Carlo VaR'!$C$17+_xlfn.NORM.S.INV(RAND())*'Monte Carlo VaR'!$C$18</f>
        <v>0.29555749994409464</v>
      </c>
      <c r="C736" s="18">
        <f t="shared" ca="1" si="11"/>
        <v>34.387536032094168</v>
      </c>
      <c r="D736" s="19">
        <f ca="1">'Monte Carlo VaR'!$B$9*(EXP(B736)-1)</f>
        <v>46.605427584297225</v>
      </c>
      <c r="E736" t="str">
        <f ca="1">IF(B736&lt;='Monte Carlo VaR'!$B$25,"YES ◀ TAIL","")</f>
        <v/>
      </c>
    </row>
    <row r="737" spans="1:5" x14ac:dyDescent="0.2">
      <c r="A737">
        <v>736</v>
      </c>
      <c r="B737" s="17">
        <f ca="1">'Monte Carlo VaR'!$C$17+_xlfn.NORM.S.INV(RAND())*'Monte Carlo VaR'!$C$18</f>
        <v>-3.3938803828900993E-2</v>
      </c>
      <c r="C737" s="18">
        <f t="shared" ca="1" si="11"/>
        <v>-3.3369343077387925</v>
      </c>
      <c r="D737" s="19">
        <f ca="1">'Monte Carlo VaR'!$B$9*(EXP(B737)-1)</f>
        <v>-4.5225470672783858</v>
      </c>
      <c r="E737" t="str">
        <f ca="1">IF(B737&lt;='Monte Carlo VaR'!$B$25,"YES ◀ TAIL","")</f>
        <v/>
      </c>
    </row>
    <row r="738" spans="1:5" x14ac:dyDescent="0.2">
      <c r="A738">
        <v>737</v>
      </c>
      <c r="B738" s="17">
        <f ca="1">'Monte Carlo VaR'!$C$17+_xlfn.NORM.S.INV(RAND())*'Monte Carlo VaR'!$C$18</f>
        <v>-1.8437587850481926E-2</v>
      </c>
      <c r="C738" s="18">
        <f t="shared" ca="1" si="11"/>
        <v>-1.8268655356757812</v>
      </c>
      <c r="D738" s="19">
        <f ca="1">'Monte Carlo VaR'!$B$9*(EXP(B738)-1)</f>
        <v>-2.4759508605013862</v>
      </c>
      <c r="E738" t="str">
        <f ca="1">IF(B738&lt;='Monte Carlo VaR'!$B$25,"YES ◀ TAIL","")</f>
        <v/>
      </c>
    </row>
    <row r="739" spans="1:5" x14ac:dyDescent="0.2">
      <c r="A739">
        <v>738</v>
      </c>
      <c r="B739" s="17">
        <f ca="1">'Monte Carlo VaR'!$C$17+_xlfn.NORM.S.INV(RAND())*'Monte Carlo VaR'!$C$18</f>
        <v>-0.25366871956405196</v>
      </c>
      <c r="C739" s="18">
        <f t="shared" ca="1" si="11"/>
        <v>-22.405118386566169</v>
      </c>
      <c r="D739" s="19">
        <f ca="1">'Monte Carlo VaR'!$B$9*(EXP(B739)-1)</f>
        <v>-30.365656949313131</v>
      </c>
      <c r="E739" t="str">
        <f ca="1">IF(B739&lt;='Monte Carlo VaR'!$B$25,"YES ◀ TAIL","")</f>
        <v>YES ◀ TAIL</v>
      </c>
    </row>
    <row r="740" spans="1:5" x14ac:dyDescent="0.2">
      <c r="A740">
        <v>739</v>
      </c>
      <c r="B740" s="17">
        <f ca="1">'Monte Carlo VaR'!$C$17+_xlfn.NORM.S.INV(RAND())*'Monte Carlo VaR'!$C$18</f>
        <v>0.32615999887497982</v>
      </c>
      <c r="C740" s="18">
        <f t="shared" ca="1" si="11"/>
        <v>38.56370515071972</v>
      </c>
      <c r="D740" s="19">
        <f ca="1">'Monte Carlo VaR'!$B$9*(EXP(B740)-1)</f>
        <v>52.265389590770432</v>
      </c>
      <c r="E740" t="str">
        <f ca="1">IF(B740&lt;='Monte Carlo VaR'!$B$25,"YES ◀ TAIL","")</f>
        <v/>
      </c>
    </row>
    <row r="741" spans="1:5" x14ac:dyDescent="0.2">
      <c r="A741">
        <v>740</v>
      </c>
      <c r="B741" s="17">
        <f ca="1">'Monte Carlo VaR'!$C$17+_xlfn.NORM.S.INV(RAND())*'Monte Carlo VaR'!$C$18</f>
        <v>5.7644294508049171E-2</v>
      </c>
      <c r="C741" s="18">
        <f t="shared" ca="1" si="11"/>
        <v>5.933811629942265</v>
      </c>
      <c r="D741" s="19">
        <f ca="1">'Monte Carlo VaR'!$B$9*(EXP(B741)-1)</f>
        <v>8.0420949020607519</v>
      </c>
      <c r="E741" t="str">
        <f ca="1">IF(B741&lt;='Monte Carlo VaR'!$B$25,"YES ◀ TAIL","")</f>
        <v/>
      </c>
    </row>
    <row r="742" spans="1:5" x14ac:dyDescent="0.2">
      <c r="A742">
        <v>741</v>
      </c>
      <c r="B742" s="17">
        <f ca="1">'Monte Carlo VaR'!$C$17+_xlfn.NORM.S.INV(RAND())*'Monte Carlo VaR'!$C$18</f>
        <v>-3.7512177449112491E-2</v>
      </c>
      <c r="C742" s="18">
        <f t="shared" ca="1" si="11"/>
        <v>-3.6817311458769542</v>
      </c>
      <c r="D742" s="19">
        <f ca="1">'Monte Carlo VaR'!$B$9*(EXP(B742)-1)</f>
        <v>-4.9898502220070364</v>
      </c>
      <c r="E742" t="str">
        <f ca="1">IF(B742&lt;='Monte Carlo VaR'!$B$25,"YES ◀ TAIL","")</f>
        <v/>
      </c>
    </row>
    <row r="743" spans="1:5" x14ac:dyDescent="0.2">
      <c r="A743">
        <v>742</v>
      </c>
      <c r="B743" s="17">
        <f ca="1">'Monte Carlo VaR'!$C$17+_xlfn.NORM.S.INV(RAND())*'Monte Carlo VaR'!$C$18</f>
        <v>0.33822047605735217</v>
      </c>
      <c r="C743" s="18">
        <f t="shared" ca="1" si="11"/>
        <v>40.244967589667866</v>
      </c>
      <c r="D743" s="19">
        <f ca="1">'Monte Carlo VaR'!$B$9*(EXP(B743)-1)</f>
        <v>54.544004574276862</v>
      </c>
      <c r="E743" t="str">
        <f ca="1">IF(B743&lt;='Monte Carlo VaR'!$B$25,"YES ◀ TAIL","")</f>
        <v/>
      </c>
    </row>
    <row r="744" spans="1:5" x14ac:dyDescent="0.2">
      <c r="A744">
        <v>743</v>
      </c>
      <c r="B744" s="17">
        <f ca="1">'Monte Carlo VaR'!$C$17+_xlfn.NORM.S.INV(RAND())*'Monte Carlo VaR'!$C$18</f>
        <v>-2.8802062148815505E-2</v>
      </c>
      <c r="C744" s="18">
        <f t="shared" ca="1" si="11"/>
        <v>-2.8391236414804122</v>
      </c>
      <c r="D744" s="19">
        <f ca="1">'Monte Carlo VaR'!$B$9*(EXP(B744)-1)</f>
        <v>-3.8478642712984028</v>
      </c>
      <c r="E744" t="str">
        <f ca="1">IF(B744&lt;='Monte Carlo VaR'!$B$25,"YES ◀ TAIL","")</f>
        <v/>
      </c>
    </row>
    <row r="745" spans="1:5" x14ac:dyDescent="0.2">
      <c r="A745">
        <v>744</v>
      </c>
      <c r="B745" s="17">
        <f ca="1">'Monte Carlo VaR'!$C$17+_xlfn.NORM.S.INV(RAND())*'Monte Carlo VaR'!$C$18</f>
        <v>3.2293196701963026E-2</v>
      </c>
      <c r="C745" s="18">
        <f t="shared" ca="1" si="11"/>
        <v>3.2820280416556047</v>
      </c>
      <c r="D745" s="19">
        <f ca="1">'Monte Carlo VaR'!$B$9*(EXP(B745)-1)</f>
        <v>4.4481326048558412</v>
      </c>
      <c r="E745" t="str">
        <f ca="1">IF(B745&lt;='Monte Carlo VaR'!$B$25,"YES ◀ TAIL","")</f>
        <v/>
      </c>
    </row>
    <row r="746" spans="1:5" x14ac:dyDescent="0.2">
      <c r="A746">
        <v>745</v>
      </c>
      <c r="B746" s="17">
        <f ca="1">'Monte Carlo VaR'!$C$17+_xlfn.NORM.S.INV(RAND())*'Monte Carlo VaR'!$C$18</f>
        <v>-0.22985357600120282</v>
      </c>
      <c r="C746" s="18">
        <f t="shared" ca="1" si="11"/>
        <v>-20.535005019159779</v>
      </c>
      <c r="D746" s="19">
        <f ca="1">'Monte Carlo VaR'!$B$9*(EXP(B746)-1)</f>
        <v>-27.831092302467251</v>
      </c>
      <c r="E746" t="str">
        <f ca="1">IF(B746&lt;='Monte Carlo VaR'!$B$25,"YES ◀ TAIL","")</f>
        <v/>
      </c>
    </row>
    <row r="747" spans="1:5" x14ac:dyDescent="0.2">
      <c r="A747">
        <v>746</v>
      </c>
      <c r="B747" s="17">
        <f ca="1">'Monte Carlo VaR'!$C$17+_xlfn.NORM.S.INV(RAND())*'Monte Carlo VaR'!$C$18</f>
        <v>-5.774392762907167E-2</v>
      </c>
      <c r="C747" s="18">
        <f t="shared" ca="1" si="11"/>
        <v>-5.6108378942187009</v>
      </c>
      <c r="D747" s="19">
        <f ca="1">'Monte Carlo VaR'!$B$9*(EXP(B747)-1)</f>
        <v>-7.6043685980346059</v>
      </c>
      <c r="E747" t="str">
        <f ca="1">IF(B747&lt;='Monte Carlo VaR'!$B$25,"YES ◀ TAIL","")</f>
        <v/>
      </c>
    </row>
    <row r="748" spans="1:5" x14ac:dyDescent="0.2">
      <c r="A748">
        <v>747</v>
      </c>
      <c r="B748" s="17">
        <f ca="1">'Monte Carlo VaR'!$C$17+_xlfn.NORM.S.INV(RAND())*'Monte Carlo VaR'!$C$18</f>
        <v>0.35832425597602463</v>
      </c>
      <c r="C748" s="18">
        <f t="shared" ca="1" si="11"/>
        <v>43.092953271492895</v>
      </c>
      <c r="D748" s="19">
        <f ca="1">'Monte Carlo VaR'!$B$9*(EXP(B748)-1)</f>
        <v>58.403879568854322</v>
      </c>
      <c r="E748" t="str">
        <f ca="1">IF(B748&lt;='Monte Carlo VaR'!$B$25,"YES ◀ TAIL","")</f>
        <v/>
      </c>
    </row>
    <row r="749" spans="1:5" x14ac:dyDescent="0.2">
      <c r="A749">
        <v>748</v>
      </c>
      <c r="B749" s="17">
        <f ca="1">'Monte Carlo VaR'!$C$17+_xlfn.NORM.S.INV(RAND())*'Monte Carlo VaR'!$C$18</f>
        <v>0.46249024629950652</v>
      </c>
      <c r="C749" s="18">
        <f t="shared" ca="1" si="11"/>
        <v>58.802363513349135</v>
      </c>
      <c r="D749" s="19">
        <f ca="1">'Monte Carlo VaR'!$B$9*(EXP(B749)-1)</f>
        <v>79.694843269642078</v>
      </c>
      <c r="E749" t="str">
        <f ca="1">IF(B749&lt;='Monte Carlo VaR'!$B$25,"YES ◀ TAIL","")</f>
        <v/>
      </c>
    </row>
    <row r="750" spans="1:5" x14ac:dyDescent="0.2">
      <c r="A750">
        <v>749</v>
      </c>
      <c r="B750" s="17">
        <f ca="1">'Monte Carlo VaR'!$C$17+_xlfn.NORM.S.INV(RAND())*'Monte Carlo VaR'!$C$18</f>
        <v>0.20202994578461553</v>
      </c>
      <c r="C750" s="18">
        <f t="shared" ca="1" si="11"/>
        <v>22.388465774895948</v>
      </c>
      <c r="D750" s="19">
        <f ca="1">'Monte Carlo VaR'!$B$9*(EXP(B750)-1)</f>
        <v>30.343087664716482</v>
      </c>
      <c r="E750" t="str">
        <f ca="1">IF(B750&lt;='Monte Carlo VaR'!$B$25,"YES ◀ TAIL","")</f>
        <v/>
      </c>
    </row>
    <row r="751" spans="1:5" x14ac:dyDescent="0.2">
      <c r="A751">
        <v>750</v>
      </c>
      <c r="B751" s="17">
        <f ca="1">'Monte Carlo VaR'!$C$17+_xlfn.NORM.S.INV(RAND())*'Monte Carlo VaR'!$C$18</f>
        <v>0.28760852731936837</v>
      </c>
      <c r="C751" s="18">
        <f t="shared" ca="1" si="11"/>
        <v>33.323527676261918</v>
      </c>
      <c r="D751" s="19">
        <f ca="1">'Monte Carlo VaR'!$B$9*(EXP(B751)-1)</f>
        <v>45.163377059637781</v>
      </c>
      <c r="E751" t="str">
        <f ca="1">IF(B751&lt;='Monte Carlo VaR'!$B$25,"YES ◀ TAIL","")</f>
        <v/>
      </c>
    </row>
    <row r="752" spans="1:5" x14ac:dyDescent="0.2">
      <c r="A752">
        <v>751</v>
      </c>
      <c r="B752" s="17">
        <f ca="1">'Monte Carlo VaR'!$C$17+_xlfn.NORM.S.INV(RAND())*'Monte Carlo VaR'!$C$18</f>
        <v>0.16686430569618529</v>
      </c>
      <c r="C752" s="18">
        <f t="shared" ca="1" si="11"/>
        <v>18.159391886534593</v>
      </c>
      <c r="D752" s="19">
        <f ca="1">'Monte Carlo VaR'!$B$9*(EXP(B752)-1)</f>
        <v>24.611423823820335</v>
      </c>
      <c r="E752" t="str">
        <f ca="1">IF(B752&lt;='Monte Carlo VaR'!$B$25,"YES ◀ TAIL","")</f>
        <v/>
      </c>
    </row>
    <row r="753" spans="1:5" x14ac:dyDescent="0.2">
      <c r="A753">
        <v>752</v>
      </c>
      <c r="B753" s="17">
        <f ca="1">'Monte Carlo VaR'!$C$17+_xlfn.NORM.S.INV(RAND())*'Monte Carlo VaR'!$C$18</f>
        <v>6.4657888981706144E-2</v>
      </c>
      <c r="C753" s="18">
        <f t="shared" ca="1" si="11"/>
        <v>6.6793999966676898</v>
      </c>
      <c r="D753" s="19">
        <f ca="1">'Monte Carlo VaR'!$B$9*(EXP(B753)-1)</f>
        <v>9.05259081548372</v>
      </c>
      <c r="E753" t="str">
        <f ca="1">IF(B753&lt;='Monte Carlo VaR'!$B$25,"YES ◀ TAIL","")</f>
        <v/>
      </c>
    </row>
    <row r="754" spans="1:5" x14ac:dyDescent="0.2">
      <c r="A754">
        <v>753</v>
      </c>
      <c r="B754" s="17">
        <f ca="1">'Monte Carlo VaR'!$C$17+_xlfn.NORM.S.INV(RAND())*'Monte Carlo VaR'!$C$18</f>
        <v>0.21001131969144354</v>
      </c>
      <c r="C754" s="18">
        <f t="shared" ca="1" si="11"/>
        <v>23.369202489076191</v>
      </c>
      <c r="D754" s="19">
        <f ca="1">'Monte Carlo VaR'!$B$9*(EXP(B754)-1)</f>
        <v>31.672280133444961</v>
      </c>
      <c r="E754" t="str">
        <f ca="1">IF(B754&lt;='Monte Carlo VaR'!$B$25,"YES ◀ TAIL","")</f>
        <v/>
      </c>
    </row>
    <row r="755" spans="1:5" x14ac:dyDescent="0.2">
      <c r="A755">
        <v>754</v>
      </c>
      <c r="B755" s="17">
        <f ca="1">'Monte Carlo VaR'!$C$17+_xlfn.NORM.S.INV(RAND())*'Monte Carlo VaR'!$C$18</f>
        <v>8.8402543212188364E-2</v>
      </c>
      <c r="C755" s="18">
        <f t="shared" ca="1" si="11"/>
        <v>9.2427782919827006</v>
      </c>
      <c r="D755" s="19">
        <f ca="1">'Monte Carlo VaR'!$B$9*(EXP(B755)-1)</f>
        <v>12.526737419124155</v>
      </c>
      <c r="E755" t="str">
        <f ca="1">IF(B755&lt;='Monte Carlo VaR'!$B$25,"YES ◀ TAIL","")</f>
        <v/>
      </c>
    </row>
    <row r="756" spans="1:5" x14ac:dyDescent="0.2">
      <c r="A756">
        <v>755</v>
      </c>
      <c r="B756" s="17">
        <f ca="1">'Monte Carlo VaR'!$C$17+_xlfn.NORM.S.INV(RAND())*'Monte Carlo VaR'!$C$18</f>
        <v>-3.5073899186289642E-3</v>
      </c>
      <c r="C756" s="18">
        <f t="shared" ca="1" si="11"/>
        <v>-0.3501246211499387</v>
      </c>
      <c r="D756" s="19">
        <f ca="1">'Monte Carlo VaR'!$B$9*(EXP(B756)-1)</f>
        <v>-0.47452389904451192</v>
      </c>
      <c r="E756" t="str">
        <f ca="1">IF(B756&lt;='Monte Carlo VaR'!$B$25,"YES ◀ TAIL","")</f>
        <v/>
      </c>
    </row>
    <row r="757" spans="1:5" x14ac:dyDescent="0.2">
      <c r="A757">
        <v>756</v>
      </c>
      <c r="B757" s="17">
        <f ca="1">'Monte Carlo VaR'!$C$17+_xlfn.NORM.S.INV(RAND())*'Monte Carlo VaR'!$C$18</f>
        <v>0.21159695412514151</v>
      </c>
      <c r="C757" s="18">
        <f t="shared" ca="1" si="11"/>
        <v>23.564976116284541</v>
      </c>
      <c r="D757" s="19">
        <f ca="1">'Monte Carlo VaR'!$B$9*(EXP(B757)-1)</f>
        <v>31.937612130400439</v>
      </c>
      <c r="E757" t="str">
        <f ca="1">IF(B757&lt;='Monte Carlo VaR'!$B$25,"YES ◀ TAIL","")</f>
        <v/>
      </c>
    </row>
    <row r="758" spans="1:5" x14ac:dyDescent="0.2">
      <c r="A758">
        <v>757</v>
      </c>
      <c r="B758" s="17">
        <f ca="1">'Monte Carlo VaR'!$C$17+_xlfn.NORM.S.INV(RAND())*'Monte Carlo VaR'!$C$18</f>
        <v>0.18888275647745423</v>
      </c>
      <c r="C758" s="18">
        <f t="shared" ca="1" si="11"/>
        <v>20.789932580882041</v>
      </c>
      <c r="D758" s="19">
        <f ca="1">'Monte Carlo VaR'!$B$9*(EXP(B758)-1)</f>
        <v>28.176595626869432</v>
      </c>
      <c r="E758" t="str">
        <f ca="1">IF(B758&lt;='Monte Carlo VaR'!$B$25,"YES ◀ TAIL","")</f>
        <v/>
      </c>
    </row>
    <row r="759" spans="1:5" x14ac:dyDescent="0.2">
      <c r="A759">
        <v>758</v>
      </c>
      <c r="B759" s="17">
        <f ca="1">'Monte Carlo VaR'!$C$17+_xlfn.NORM.S.INV(RAND())*'Monte Carlo VaR'!$C$18</f>
        <v>0.16848070756276079</v>
      </c>
      <c r="C759" s="18">
        <f t="shared" ca="1" si="11"/>
        <v>18.350539392107358</v>
      </c>
      <c r="D759" s="19">
        <f ca="1">'Monte Carlo VaR'!$B$9*(EXP(B759)-1)</f>
        <v>24.870486038123101</v>
      </c>
      <c r="E759" t="str">
        <f ca="1">IF(B759&lt;='Monte Carlo VaR'!$B$25,"YES ◀ TAIL","")</f>
        <v/>
      </c>
    </row>
    <row r="760" spans="1:5" x14ac:dyDescent="0.2">
      <c r="A760">
        <v>759</v>
      </c>
      <c r="B760" s="17">
        <f ca="1">'Monte Carlo VaR'!$C$17+_xlfn.NORM.S.INV(RAND())*'Monte Carlo VaR'!$C$18</f>
        <v>2.1494293568661657E-2</v>
      </c>
      <c r="C760" s="18">
        <f t="shared" ca="1" si="11"/>
        <v>2.1726959906003263</v>
      </c>
      <c r="D760" s="19">
        <f ca="1">'Monte Carlo VaR'!$B$9*(EXP(B760)-1)</f>
        <v>2.9446548760606222</v>
      </c>
      <c r="E760" t="str">
        <f ca="1">IF(B760&lt;='Monte Carlo VaR'!$B$25,"YES ◀ TAIL","")</f>
        <v/>
      </c>
    </row>
    <row r="761" spans="1:5" x14ac:dyDescent="0.2">
      <c r="A761">
        <v>760</v>
      </c>
      <c r="B761" s="17">
        <f ca="1">'Monte Carlo VaR'!$C$17+_xlfn.NORM.S.INV(RAND())*'Monte Carlo VaR'!$C$18</f>
        <v>4.4181818346708604E-2</v>
      </c>
      <c r="C761" s="18">
        <f t="shared" ca="1" si="11"/>
        <v>4.5172369126063039</v>
      </c>
      <c r="D761" s="19">
        <f ca="1">'Monte Carlo VaR'!$B$9*(EXP(B761)-1)</f>
        <v>6.1222111876553234</v>
      </c>
      <c r="E761" t="str">
        <f ca="1">IF(B761&lt;='Monte Carlo VaR'!$B$25,"YES ◀ TAIL","")</f>
        <v/>
      </c>
    </row>
    <row r="762" spans="1:5" x14ac:dyDescent="0.2">
      <c r="A762">
        <v>761</v>
      </c>
      <c r="B762" s="17">
        <f ca="1">'Monte Carlo VaR'!$C$17+_xlfn.NORM.S.INV(RAND())*'Monte Carlo VaR'!$C$18</f>
        <v>-6.4160328493776161E-2</v>
      </c>
      <c r="C762" s="18">
        <f t="shared" ca="1" si="11"/>
        <v>-6.2145377342828878</v>
      </c>
      <c r="D762" s="19">
        <f ca="1">'Monte Carlo VaR'!$B$9*(EXP(B762)-1)</f>
        <v>-8.4225629912735975</v>
      </c>
      <c r="E762" t="str">
        <f ca="1">IF(B762&lt;='Monte Carlo VaR'!$B$25,"YES ◀ TAIL","")</f>
        <v/>
      </c>
    </row>
    <row r="763" spans="1:5" x14ac:dyDescent="0.2">
      <c r="A763">
        <v>762</v>
      </c>
      <c r="B763" s="17">
        <f ca="1">'Monte Carlo VaR'!$C$17+_xlfn.NORM.S.INV(RAND())*'Monte Carlo VaR'!$C$18</f>
        <v>0.18942075121409652</v>
      </c>
      <c r="C763" s="18">
        <f t="shared" ca="1" si="11"/>
        <v>20.854934412603775</v>
      </c>
      <c r="D763" s="19">
        <f ca="1">'Monte Carlo VaR'!$B$9*(EXP(B763)-1)</f>
        <v>28.264692609401898</v>
      </c>
      <c r="E763" t="str">
        <f ca="1">IF(B763&lt;='Monte Carlo VaR'!$B$25,"YES ◀ TAIL","")</f>
        <v/>
      </c>
    </row>
    <row r="764" spans="1:5" x14ac:dyDescent="0.2">
      <c r="A764">
        <v>763</v>
      </c>
      <c r="B764" s="17">
        <f ca="1">'Monte Carlo VaR'!$C$17+_xlfn.NORM.S.INV(RAND())*'Monte Carlo VaR'!$C$18</f>
        <v>0.1842644835905447</v>
      </c>
      <c r="C764" s="18">
        <f t="shared" ca="1" si="11"/>
        <v>20.2333778602239</v>
      </c>
      <c r="D764" s="19">
        <f ca="1">'Monte Carlo VaR'!$B$9*(EXP(B764)-1)</f>
        <v>27.422297013961451</v>
      </c>
      <c r="E764" t="str">
        <f ca="1">IF(B764&lt;='Monte Carlo VaR'!$B$25,"YES ◀ TAIL","")</f>
        <v/>
      </c>
    </row>
    <row r="765" spans="1:5" x14ac:dyDescent="0.2">
      <c r="A765">
        <v>764</v>
      </c>
      <c r="B765" s="17">
        <f ca="1">'Monte Carlo VaR'!$C$17+_xlfn.NORM.S.INV(RAND())*'Monte Carlo VaR'!$C$18</f>
        <v>0.25106927415329172</v>
      </c>
      <c r="C765" s="18">
        <f t="shared" ca="1" si="11"/>
        <v>28.53991261831186</v>
      </c>
      <c r="D765" s="19">
        <f ca="1">'Monte Carlo VaR'!$B$9*(EXP(B765)-1)</f>
        <v>38.680143571598059</v>
      </c>
      <c r="E765" t="str">
        <f ca="1">IF(B765&lt;='Monte Carlo VaR'!$B$25,"YES ◀ TAIL","")</f>
        <v/>
      </c>
    </row>
    <row r="766" spans="1:5" x14ac:dyDescent="0.2">
      <c r="A766">
        <v>765</v>
      </c>
      <c r="B766" s="17">
        <f ca="1">'Monte Carlo VaR'!$C$17+_xlfn.NORM.S.INV(RAND())*'Monte Carlo VaR'!$C$18</f>
        <v>-3.824324619086085E-2</v>
      </c>
      <c r="C766" s="18">
        <f t="shared" ca="1" si="11"/>
        <v>-3.7521206885632763</v>
      </c>
      <c r="D766" s="19">
        <f ca="1">'Monte Carlo VaR'!$B$9*(EXP(B766)-1)</f>
        <v>-5.0852491692098081</v>
      </c>
      <c r="E766" t="str">
        <f ca="1">IF(B766&lt;='Monte Carlo VaR'!$B$25,"YES ◀ TAIL","")</f>
        <v/>
      </c>
    </row>
    <row r="767" spans="1:5" x14ac:dyDescent="0.2">
      <c r="A767">
        <v>766</v>
      </c>
      <c r="B767" s="17">
        <f ca="1">'Monte Carlo VaR'!$C$17+_xlfn.NORM.S.INV(RAND())*'Monte Carlo VaR'!$C$18</f>
        <v>0.16865059547947397</v>
      </c>
      <c r="C767" s="18">
        <f t="shared" ca="1" si="11"/>
        <v>18.370647426694255</v>
      </c>
      <c r="D767" s="19">
        <f ca="1">'Monte Carlo VaR'!$B$9*(EXP(B767)-1)</f>
        <v>24.89773845739872</v>
      </c>
      <c r="E767" t="str">
        <f ca="1">IF(B767&lt;='Monte Carlo VaR'!$B$25,"YES ◀ TAIL","")</f>
        <v/>
      </c>
    </row>
    <row r="768" spans="1:5" x14ac:dyDescent="0.2">
      <c r="A768">
        <v>767</v>
      </c>
      <c r="B768" s="17">
        <f ca="1">'Monte Carlo VaR'!$C$17+_xlfn.NORM.S.INV(RAND())*'Monte Carlo VaR'!$C$18</f>
        <v>0.23112106651530356</v>
      </c>
      <c r="C768" s="18">
        <f t="shared" ca="1" si="11"/>
        <v>26.00117754504392</v>
      </c>
      <c r="D768" s="19">
        <f ca="1">'Monte Carlo VaR'!$B$9*(EXP(B768)-1)</f>
        <v>35.239395926798025</v>
      </c>
      <c r="E768" t="str">
        <f ca="1">IF(B768&lt;='Monte Carlo VaR'!$B$25,"YES ◀ TAIL","")</f>
        <v/>
      </c>
    </row>
    <row r="769" spans="1:5" x14ac:dyDescent="0.2">
      <c r="A769">
        <v>768</v>
      </c>
      <c r="B769" s="17">
        <f ca="1">'Monte Carlo VaR'!$C$17+_xlfn.NORM.S.INV(RAND())*'Monte Carlo VaR'!$C$18</f>
        <v>-6.4311304644639286E-2</v>
      </c>
      <c r="C769" s="18">
        <f t="shared" ca="1" si="11"/>
        <v>-6.2286960335730228</v>
      </c>
      <c r="D769" s="19">
        <f ca="1">'Monte Carlo VaR'!$B$9*(EXP(B769)-1)</f>
        <v>-8.4417517343015174</v>
      </c>
      <c r="E769" t="str">
        <f ca="1">IF(B769&lt;='Monte Carlo VaR'!$B$25,"YES ◀ TAIL","")</f>
        <v/>
      </c>
    </row>
    <row r="770" spans="1:5" x14ac:dyDescent="0.2">
      <c r="A770">
        <v>769</v>
      </c>
      <c r="B770" s="17">
        <f ca="1">'Monte Carlo VaR'!$C$17+_xlfn.NORM.S.INV(RAND())*'Monte Carlo VaR'!$C$18</f>
        <v>0.24182719866366509</v>
      </c>
      <c r="C770" s="18">
        <f t="shared" ca="1" si="11"/>
        <v>27.357409849430468</v>
      </c>
      <c r="D770" s="19">
        <f ca="1">'Monte Carlo VaR'!$B$9*(EXP(B770)-1)</f>
        <v>37.077497568933119</v>
      </c>
      <c r="E770" t="str">
        <f ca="1">IF(B770&lt;='Monte Carlo VaR'!$B$25,"YES ◀ TAIL","")</f>
        <v/>
      </c>
    </row>
    <row r="771" spans="1:5" x14ac:dyDescent="0.2">
      <c r="A771">
        <v>770</v>
      </c>
      <c r="B771" s="17">
        <f ca="1">'Monte Carlo VaR'!$C$17+_xlfn.NORM.S.INV(RAND())*'Monte Carlo VaR'!$C$18</f>
        <v>0.32632550759592671</v>
      </c>
      <c r="C771" s="18">
        <f t="shared" ref="C771:C834" ca="1" si="12">(EXP(B771)-1)*100</f>
        <v>38.586640550280848</v>
      </c>
      <c r="D771" s="19">
        <f ca="1">'Monte Carlo VaR'!$B$9*(EXP(B771)-1)</f>
        <v>52.296473937795632</v>
      </c>
      <c r="E771" t="str">
        <f ca="1">IF(B771&lt;='Monte Carlo VaR'!$B$25,"YES ◀ TAIL","")</f>
        <v/>
      </c>
    </row>
    <row r="772" spans="1:5" x14ac:dyDescent="0.2">
      <c r="A772">
        <v>771</v>
      </c>
      <c r="B772" s="17">
        <f ca="1">'Monte Carlo VaR'!$C$17+_xlfn.NORM.S.INV(RAND())*'Monte Carlo VaR'!$C$18</f>
        <v>-3.6522880853122414E-2</v>
      </c>
      <c r="C772" s="18">
        <f t="shared" ca="1" si="12"/>
        <v>-3.5863966611026643</v>
      </c>
      <c r="D772" s="19">
        <f ca="1">'Monte Carlo VaR'!$B$9*(EXP(B772)-1)</f>
        <v>-4.860643394792441</v>
      </c>
      <c r="E772" t="str">
        <f ca="1">IF(B772&lt;='Monte Carlo VaR'!$B$25,"YES ◀ TAIL","")</f>
        <v/>
      </c>
    </row>
    <row r="773" spans="1:5" x14ac:dyDescent="0.2">
      <c r="A773">
        <v>772</v>
      </c>
      <c r="B773" s="17">
        <f ca="1">'Monte Carlo VaR'!$C$17+_xlfn.NORM.S.INV(RAND())*'Monte Carlo VaR'!$C$18</f>
        <v>-6.8662989020489354E-2</v>
      </c>
      <c r="C773" s="18">
        <f t="shared" ca="1" si="12"/>
        <v>-6.6358725575244577</v>
      </c>
      <c r="D773" s="19">
        <f ca="1">'Monte Carlo VaR'!$B$9*(EXP(B773)-1)</f>
        <v>-8.9935980772128978</v>
      </c>
      <c r="E773" t="str">
        <f ca="1">IF(B773&lt;='Monte Carlo VaR'!$B$25,"YES ◀ TAIL","")</f>
        <v/>
      </c>
    </row>
    <row r="774" spans="1:5" x14ac:dyDescent="0.2">
      <c r="A774">
        <v>773</v>
      </c>
      <c r="B774" s="17">
        <f ca="1">'Monte Carlo VaR'!$C$17+_xlfn.NORM.S.INV(RAND())*'Monte Carlo VaR'!$C$18</f>
        <v>0.23823662409295299</v>
      </c>
      <c r="C774" s="18">
        <f t="shared" ca="1" si="12"/>
        <v>26.900943550780944</v>
      </c>
      <c r="D774" s="19">
        <f ca="1">'Monte Carlo VaR'!$B$9*(EXP(B774)-1)</f>
        <v>36.458848794373409</v>
      </c>
      <c r="E774" t="str">
        <f ca="1">IF(B774&lt;='Monte Carlo VaR'!$B$25,"YES ◀ TAIL","")</f>
        <v/>
      </c>
    </row>
    <row r="775" spans="1:5" x14ac:dyDescent="0.2">
      <c r="A775">
        <v>774</v>
      </c>
      <c r="B775" s="17">
        <f ca="1">'Monte Carlo VaR'!$C$17+_xlfn.NORM.S.INV(RAND())*'Monte Carlo VaR'!$C$18</f>
        <v>-0.29874302760566146</v>
      </c>
      <c r="C775" s="18">
        <f t="shared" ca="1" si="12"/>
        <v>-25.825000578153745</v>
      </c>
      <c r="D775" s="19">
        <f ca="1">'Monte Carlo VaR'!$B$9*(EXP(B775)-1)</f>
        <v>-35.00062328357177</v>
      </c>
      <c r="E775" t="str">
        <f ca="1">IF(B775&lt;='Monte Carlo VaR'!$B$25,"YES ◀ TAIL","")</f>
        <v>YES ◀ TAIL</v>
      </c>
    </row>
    <row r="776" spans="1:5" x14ac:dyDescent="0.2">
      <c r="A776">
        <v>775</v>
      </c>
      <c r="B776" s="17">
        <f ca="1">'Monte Carlo VaR'!$C$17+_xlfn.NORM.S.INV(RAND())*'Monte Carlo VaR'!$C$18</f>
        <v>0.30390555282919512</v>
      </c>
      <c r="C776" s="18">
        <f t="shared" ca="1" si="12"/>
        <v>35.514106080613608</v>
      </c>
      <c r="D776" s="19">
        <f ca="1">'Monte Carlo VaR'!$B$9*(EXP(B776)-1)</f>
        <v>48.132267971055619</v>
      </c>
      <c r="E776" t="str">
        <f ca="1">IF(B776&lt;='Monte Carlo VaR'!$B$25,"YES ◀ TAIL","")</f>
        <v/>
      </c>
    </row>
    <row r="777" spans="1:5" x14ac:dyDescent="0.2">
      <c r="A777">
        <v>776</v>
      </c>
      <c r="B777" s="17">
        <f ca="1">'Monte Carlo VaR'!$C$17+_xlfn.NORM.S.INV(RAND())*'Monte Carlo VaR'!$C$18</f>
        <v>0.17342741538995191</v>
      </c>
      <c r="C777" s="18">
        <f t="shared" ca="1" si="12"/>
        <v>18.93743533627681</v>
      </c>
      <c r="D777" s="19">
        <f ca="1">'Monte Carlo VaR'!$B$9*(EXP(B777)-1)</f>
        <v>25.665906111255961</v>
      </c>
      <c r="E777" t="str">
        <f ca="1">IF(B777&lt;='Monte Carlo VaR'!$B$25,"YES ◀ TAIL","")</f>
        <v/>
      </c>
    </row>
    <row r="778" spans="1:5" x14ac:dyDescent="0.2">
      <c r="A778">
        <v>777</v>
      </c>
      <c r="B778" s="17">
        <f ca="1">'Monte Carlo VaR'!$C$17+_xlfn.NORM.S.INV(RAND())*'Monte Carlo VaR'!$C$18</f>
        <v>3.4011979489621064E-2</v>
      </c>
      <c r="C778" s="18">
        <f t="shared" ca="1" si="12"/>
        <v>3.4597000597912375</v>
      </c>
      <c r="D778" s="19">
        <f ca="1">'Monte Carlo VaR'!$B$9*(EXP(B778)-1)</f>
        <v>4.6889314910350643</v>
      </c>
      <c r="E778" t="str">
        <f ca="1">IF(B778&lt;='Monte Carlo VaR'!$B$25,"YES ◀ TAIL","")</f>
        <v/>
      </c>
    </row>
    <row r="779" spans="1:5" x14ac:dyDescent="0.2">
      <c r="A779">
        <v>778</v>
      </c>
      <c r="B779" s="17">
        <f ca="1">'Monte Carlo VaR'!$C$17+_xlfn.NORM.S.INV(RAND())*'Monte Carlo VaR'!$C$18</f>
        <v>-4.4348780061590945E-2</v>
      </c>
      <c r="C779" s="18">
        <f t="shared" ca="1" si="12"/>
        <v>-4.3379750788403619</v>
      </c>
      <c r="D779" s="19">
        <f ca="1">'Monte Carlo VaR'!$B$9*(EXP(B779)-1)</f>
        <v>-5.8792576243523422</v>
      </c>
      <c r="E779" t="str">
        <f ca="1">IF(B779&lt;='Monte Carlo VaR'!$B$25,"YES ◀ TAIL","")</f>
        <v/>
      </c>
    </row>
    <row r="780" spans="1:5" x14ac:dyDescent="0.2">
      <c r="A780">
        <v>779</v>
      </c>
      <c r="B780" s="17">
        <f ca="1">'Monte Carlo VaR'!$C$17+_xlfn.NORM.S.INV(RAND())*'Monte Carlo VaR'!$C$18</f>
        <v>0.15932909088112227</v>
      </c>
      <c r="C780" s="18">
        <f t="shared" ca="1" si="12"/>
        <v>17.27238158981017</v>
      </c>
      <c r="D780" s="19">
        <f ca="1">'Monte Carlo VaR'!$B$9*(EXP(B780)-1)</f>
        <v>23.409258768669723</v>
      </c>
      <c r="E780" t="str">
        <f ca="1">IF(B780&lt;='Monte Carlo VaR'!$B$25,"YES ◀ TAIL","")</f>
        <v/>
      </c>
    </row>
    <row r="781" spans="1:5" x14ac:dyDescent="0.2">
      <c r="A781">
        <v>780</v>
      </c>
      <c r="B781" s="17">
        <f ca="1">'Monte Carlo VaR'!$C$17+_xlfn.NORM.S.INV(RAND())*'Monte Carlo VaR'!$C$18</f>
        <v>0.12717062440202215</v>
      </c>
      <c r="C781" s="18">
        <f t="shared" ca="1" si="12"/>
        <v>13.561076415965111</v>
      </c>
      <c r="D781" s="19">
        <f ca="1">'Monte Carlo VaR'!$B$9*(EXP(B781)-1)</f>
        <v>18.379326866557516</v>
      </c>
      <c r="E781" t="str">
        <f ca="1">IF(B781&lt;='Monte Carlo VaR'!$B$25,"YES ◀ TAIL","")</f>
        <v/>
      </c>
    </row>
    <row r="782" spans="1:5" x14ac:dyDescent="0.2">
      <c r="A782">
        <v>781</v>
      </c>
      <c r="B782" s="17">
        <f ca="1">'Monte Carlo VaR'!$C$17+_xlfn.NORM.S.INV(RAND())*'Monte Carlo VaR'!$C$18</f>
        <v>-3.9186903083895414E-2</v>
      </c>
      <c r="C782" s="18">
        <f t="shared" ca="1" si="12"/>
        <v>-3.8429028229853168</v>
      </c>
      <c r="D782" s="19">
        <f ca="1">'Monte Carlo VaR'!$B$9*(EXP(B782)-1)</f>
        <v>-5.2082861959919997</v>
      </c>
      <c r="E782" t="str">
        <f ca="1">IF(B782&lt;='Monte Carlo VaR'!$B$25,"YES ◀ TAIL","")</f>
        <v/>
      </c>
    </row>
    <row r="783" spans="1:5" x14ac:dyDescent="0.2">
      <c r="A783">
        <v>782</v>
      </c>
      <c r="B783" s="17">
        <f ca="1">'Monte Carlo VaR'!$C$17+_xlfn.NORM.S.INV(RAND())*'Monte Carlo VaR'!$C$18</f>
        <v>0.71029013452166578</v>
      </c>
      <c r="C783" s="18">
        <f t="shared" ca="1" si="12"/>
        <v>103.45814753446301</v>
      </c>
      <c r="D783" s="19">
        <f ca="1">'Monte Carlo VaR'!$B$9*(EXP(B783)-1)</f>
        <v>140.21682735345772</v>
      </c>
      <c r="E783" t="str">
        <f ca="1">IF(B783&lt;='Monte Carlo VaR'!$B$25,"YES ◀ TAIL","")</f>
        <v/>
      </c>
    </row>
    <row r="784" spans="1:5" x14ac:dyDescent="0.2">
      <c r="A784">
        <v>783</v>
      </c>
      <c r="B784" s="17">
        <f ca="1">'Monte Carlo VaR'!$C$17+_xlfn.NORM.S.INV(RAND())*'Monte Carlo VaR'!$C$18</f>
        <v>-6.7477912940438409E-2</v>
      </c>
      <c r="C784" s="18">
        <f t="shared" ca="1" si="12"/>
        <v>-6.5251633769133672</v>
      </c>
      <c r="D784" s="19">
        <f ca="1">'Monte Carlo VaR'!$B$9*(EXP(B784)-1)</f>
        <v>-8.8435539247306867</v>
      </c>
      <c r="E784" t="str">
        <f ca="1">IF(B784&lt;='Monte Carlo VaR'!$B$25,"YES ◀ TAIL","")</f>
        <v/>
      </c>
    </row>
    <row r="785" spans="1:5" x14ac:dyDescent="0.2">
      <c r="A785">
        <v>784</v>
      </c>
      <c r="B785" s="17">
        <f ca="1">'Monte Carlo VaR'!$C$17+_xlfn.NORM.S.INV(RAND())*'Monte Carlo VaR'!$C$18</f>
        <v>0.28432427407585253</v>
      </c>
      <c r="C785" s="18">
        <f t="shared" ca="1" si="12"/>
        <v>32.886377696610005</v>
      </c>
      <c r="D785" s="19">
        <f ca="1">'Monte Carlo VaR'!$B$9*(EXP(B785)-1)</f>
        <v>44.570907692215535</v>
      </c>
      <c r="E785" t="str">
        <f ca="1">IF(B785&lt;='Monte Carlo VaR'!$B$25,"YES ◀ TAIL","")</f>
        <v/>
      </c>
    </row>
    <row r="786" spans="1:5" x14ac:dyDescent="0.2">
      <c r="A786">
        <v>785</v>
      </c>
      <c r="B786" s="17">
        <f ca="1">'Monte Carlo VaR'!$C$17+_xlfn.NORM.S.INV(RAND())*'Monte Carlo VaR'!$C$18</f>
        <v>-0.14635391707327444</v>
      </c>
      <c r="C786" s="18">
        <f t="shared" ca="1" si="12"/>
        <v>-13.614808286587209</v>
      </c>
      <c r="D786" s="19">
        <f ca="1">'Monte Carlo VaR'!$B$9*(EXP(B786)-1)</f>
        <v>-18.452149670811647</v>
      </c>
      <c r="E786" t="str">
        <f ca="1">IF(B786&lt;='Monte Carlo VaR'!$B$25,"YES ◀ TAIL","")</f>
        <v/>
      </c>
    </row>
    <row r="787" spans="1:5" x14ac:dyDescent="0.2">
      <c r="A787">
        <v>786</v>
      </c>
      <c r="B787" s="17">
        <f ca="1">'Monte Carlo VaR'!$C$17+_xlfn.NORM.S.INV(RAND())*'Monte Carlo VaR'!$C$18</f>
        <v>0.50965100465601498</v>
      </c>
      <c r="C787" s="18">
        <f t="shared" ca="1" si="12"/>
        <v>66.471011747503468</v>
      </c>
      <c r="D787" s="19">
        <f ca="1">'Monte Carlo VaR'!$B$9*(EXP(B787)-1)</f>
        <v>90.088162221391457</v>
      </c>
      <c r="E787" t="str">
        <f ca="1">IF(B787&lt;='Monte Carlo VaR'!$B$25,"YES ◀ TAIL","")</f>
        <v/>
      </c>
    </row>
    <row r="788" spans="1:5" x14ac:dyDescent="0.2">
      <c r="A788">
        <v>787</v>
      </c>
      <c r="B788" s="17">
        <f ca="1">'Monte Carlo VaR'!$C$17+_xlfn.NORM.S.INV(RAND())*'Monte Carlo VaR'!$C$18</f>
        <v>-0.18388173612651065</v>
      </c>
      <c r="C788" s="18">
        <f t="shared" ca="1" si="12"/>
        <v>-16.796580240457381</v>
      </c>
      <c r="D788" s="19">
        <f ca="1">'Monte Carlo VaR'!$B$9*(EXP(B788)-1)</f>
        <v>-22.76440519989189</v>
      </c>
      <c r="E788" t="str">
        <f ca="1">IF(B788&lt;='Monte Carlo VaR'!$B$25,"YES ◀ TAIL","")</f>
        <v/>
      </c>
    </row>
    <row r="789" spans="1:5" x14ac:dyDescent="0.2">
      <c r="A789">
        <v>788</v>
      </c>
      <c r="B789" s="17">
        <f ca="1">'Monte Carlo VaR'!$C$17+_xlfn.NORM.S.INV(RAND())*'Monte Carlo VaR'!$C$18</f>
        <v>-4.4478795876526103E-2</v>
      </c>
      <c r="C789" s="18">
        <f t="shared" ca="1" si="12"/>
        <v>-4.3504118464630759</v>
      </c>
      <c r="D789" s="19">
        <f ca="1">'Monte Carlo VaR'!$B$9*(EXP(B789)-1)</f>
        <v>-5.8961131755114069</v>
      </c>
      <c r="E789" t="str">
        <f ca="1">IF(B789&lt;='Monte Carlo VaR'!$B$25,"YES ◀ TAIL","")</f>
        <v/>
      </c>
    </row>
    <row r="790" spans="1:5" x14ac:dyDescent="0.2">
      <c r="A790">
        <v>789</v>
      </c>
      <c r="B790" s="17">
        <f ca="1">'Monte Carlo VaR'!$C$17+_xlfn.NORM.S.INV(RAND())*'Monte Carlo VaR'!$C$18</f>
        <v>0.52773708053647772</v>
      </c>
      <c r="C790" s="18">
        <f t="shared" ca="1" si="12"/>
        <v>69.509210830093494</v>
      </c>
      <c r="D790" s="19">
        <f ca="1">'Monte Carlo VaR'!$B$9*(EXP(B790)-1)</f>
        <v>94.205833438025707</v>
      </c>
      <c r="E790" t="str">
        <f ca="1">IF(B790&lt;='Monte Carlo VaR'!$B$25,"YES ◀ TAIL","")</f>
        <v/>
      </c>
    </row>
    <row r="791" spans="1:5" x14ac:dyDescent="0.2">
      <c r="A791">
        <v>790</v>
      </c>
      <c r="B791" s="17">
        <f ca="1">'Monte Carlo VaR'!$C$17+_xlfn.NORM.S.INV(RAND())*'Monte Carlo VaR'!$C$18</f>
        <v>-7.2957219039895591E-2</v>
      </c>
      <c r="C791" s="18">
        <f t="shared" ca="1" si="12"/>
        <v>-7.0359399907490179</v>
      </c>
      <c r="D791" s="19">
        <f ca="1">'Monte Carlo VaR'!$B$9*(EXP(B791)-1)</f>
        <v>-9.5358094694621442</v>
      </c>
      <c r="E791" t="str">
        <f ca="1">IF(B791&lt;='Monte Carlo VaR'!$B$25,"YES ◀ TAIL","")</f>
        <v/>
      </c>
    </row>
    <row r="792" spans="1:5" x14ac:dyDescent="0.2">
      <c r="A792">
        <v>791</v>
      </c>
      <c r="B792" s="17">
        <f ca="1">'Monte Carlo VaR'!$C$17+_xlfn.NORM.S.INV(RAND())*'Monte Carlo VaR'!$C$18</f>
        <v>0.10879008620629105</v>
      </c>
      <c r="C792" s="18">
        <f t="shared" ca="1" si="12"/>
        <v>11.492828694931312</v>
      </c>
      <c r="D792" s="19">
        <f ca="1">'Monte Carlo VaR'!$B$9*(EXP(B792)-1)</f>
        <v>15.576230730240407</v>
      </c>
      <c r="E792" t="str">
        <f ca="1">IF(B792&lt;='Monte Carlo VaR'!$B$25,"YES ◀ TAIL","")</f>
        <v/>
      </c>
    </row>
    <row r="793" spans="1:5" x14ac:dyDescent="0.2">
      <c r="A793">
        <v>792</v>
      </c>
      <c r="B793" s="17">
        <f ca="1">'Monte Carlo VaR'!$C$17+_xlfn.NORM.S.INV(RAND())*'Monte Carlo VaR'!$C$18</f>
        <v>-4.3006659827873425E-2</v>
      </c>
      <c r="C793" s="18">
        <f t="shared" ca="1" si="12"/>
        <v>-4.2094989436701979</v>
      </c>
      <c r="D793" s="19">
        <f ca="1">'Monte Carlo VaR'!$B$9*(EXP(B793)-1)</f>
        <v>-5.7051339183562195</v>
      </c>
      <c r="E793" t="str">
        <f ca="1">IF(B793&lt;='Monte Carlo VaR'!$B$25,"YES ◀ TAIL","")</f>
        <v/>
      </c>
    </row>
    <row r="794" spans="1:5" x14ac:dyDescent="0.2">
      <c r="A794">
        <v>793</v>
      </c>
      <c r="B794" s="17">
        <f ca="1">'Monte Carlo VaR'!$C$17+_xlfn.NORM.S.INV(RAND())*'Monte Carlo VaR'!$C$18</f>
        <v>0.15210293664985947</v>
      </c>
      <c r="C794" s="18">
        <f t="shared" ca="1" si="12"/>
        <v>16.428007735465599</v>
      </c>
      <c r="D794" s="19">
        <f ca="1">'Monte Carlo VaR'!$B$9*(EXP(B794)-1)</f>
        <v>22.264878883876527</v>
      </c>
      <c r="E794" t="str">
        <f ca="1">IF(B794&lt;='Monte Carlo VaR'!$B$25,"YES ◀ TAIL","")</f>
        <v/>
      </c>
    </row>
    <row r="795" spans="1:5" x14ac:dyDescent="0.2">
      <c r="A795">
        <v>794</v>
      </c>
      <c r="B795" s="17">
        <f ca="1">'Monte Carlo VaR'!$C$17+_xlfn.NORM.S.INV(RAND())*'Monte Carlo VaR'!$C$18</f>
        <v>-4.6363519658896041E-2</v>
      </c>
      <c r="C795" s="18">
        <f t="shared" ca="1" si="12"/>
        <v>-4.5305151242511439</v>
      </c>
      <c r="D795" s="19">
        <f ca="1">'Monte Carlo VaR'!$B$9*(EXP(B795)-1)</f>
        <v>-6.1402071478975762</v>
      </c>
      <c r="E795" t="str">
        <f ca="1">IF(B795&lt;='Monte Carlo VaR'!$B$25,"YES ◀ TAIL","")</f>
        <v/>
      </c>
    </row>
    <row r="796" spans="1:5" x14ac:dyDescent="0.2">
      <c r="A796">
        <v>795</v>
      </c>
      <c r="B796" s="17">
        <f ca="1">'Monte Carlo VaR'!$C$17+_xlfn.NORM.S.INV(RAND())*'Monte Carlo VaR'!$C$18</f>
        <v>3.8195458257093189E-2</v>
      </c>
      <c r="C796" s="18">
        <f t="shared" ca="1" si="12"/>
        <v>3.8934281317964947</v>
      </c>
      <c r="D796" s="19">
        <f ca="1">'Monte Carlo VaR'!$B$9*(EXP(B796)-1)</f>
        <v>5.2767631470237895</v>
      </c>
      <c r="E796" t="str">
        <f ca="1">IF(B796&lt;='Monte Carlo VaR'!$B$25,"YES ◀ TAIL","")</f>
        <v/>
      </c>
    </row>
    <row r="797" spans="1:5" x14ac:dyDescent="0.2">
      <c r="A797">
        <v>796</v>
      </c>
      <c r="B797" s="17">
        <f ca="1">'Monte Carlo VaR'!$C$17+_xlfn.NORM.S.INV(RAND())*'Monte Carlo VaR'!$C$18</f>
        <v>0.27262960152404486</v>
      </c>
      <c r="C797" s="18">
        <f t="shared" ca="1" si="12"/>
        <v>31.341366829566454</v>
      </c>
      <c r="D797" s="19">
        <f ca="1">'Monte Carlo VaR'!$B$9*(EXP(B797)-1)</f>
        <v>42.476954464111415</v>
      </c>
      <c r="E797" t="str">
        <f ca="1">IF(B797&lt;='Monte Carlo VaR'!$B$25,"YES ◀ TAIL","")</f>
        <v/>
      </c>
    </row>
    <row r="798" spans="1:5" x14ac:dyDescent="0.2">
      <c r="A798">
        <v>797</v>
      </c>
      <c r="B798" s="17">
        <f ca="1">'Monte Carlo VaR'!$C$17+_xlfn.NORM.S.INV(RAND())*'Monte Carlo VaR'!$C$18</f>
        <v>0.26319404075866382</v>
      </c>
      <c r="C798" s="18">
        <f t="shared" ca="1" si="12"/>
        <v>30.107915684598808</v>
      </c>
      <c r="D798" s="19">
        <f ca="1">'Monte Carlo VaR'!$B$9*(EXP(B798)-1)</f>
        <v>40.805258127336764</v>
      </c>
      <c r="E798" t="str">
        <f ca="1">IF(B798&lt;='Monte Carlo VaR'!$B$25,"YES ◀ TAIL","")</f>
        <v/>
      </c>
    </row>
    <row r="799" spans="1:5" x14ac:dyDescent="0.2">
      <c r="A799">
        <v>798</v>
      </c>
      <c r="B799" s="17">
        <f ca="1">'Monte Carlo VaR'!$C$17+_xlfn.NORM.S.INV(RAND())*'Monte Carlo VaR'!$C$18</f>
        <v>3.4976193391795904E-2</v>
      </c>
      <c r="C799" s="18">
        <f t="shared" ca="1" si="12"/>
        <v>3.5595054500436207</v>
      </c>
      <c r="D799" s="19">
        <f ca="1">'Monte Carlo VaR'!$B$9*(EXP(B799)-1)</f>
        <v>4.8241977364441189</v>
      </c>
      <c r="E799" t="str">
        <f ca="1">IF(B799&lt;='Monte Carlo VaR'!$B$25,"YES ◀ TAIL","")</f>
        <v/>
      </c>
    </row>
    <row r="800" spans="1:5" x14ac:dyDescent="0.2">
      <c r="A800">
        <v>799</v>
      </c>
      <c r="B800" s="17">
        <f ca="1">'Monte Carlo VaR'!$C$17+_xlfn.NORM.S.INV(RAND())*'Monte Carlo VaR'!$C$18</f>
        <v>0.24654335461566684</v>
      </c>
      <c r="C800" s="18">
        <f t="shared" ca="1" si="12"/>
        <v>27.959465834966469</v>
      </c>
      <c r="D800" s="19">
        <f ca="1">'Monte Carlo VaR'!$B$9*(EXP(B800)-1)</f>
        <v>37.893464046130056</v>
      </c>
      <c r="E800" t="str">
        <f ca="1">IF(B800&lt;='Monte Carlo VaR'!$B$25,"YES ◀ TAIL","")</f>
        <v/>
      </c>
    </row>
    <row r="801" spans="1:5" x14ac:dyDescent="0.2">
      <c r="A801">
        <v>800</v>
      </c>
      <c r="B801" s="17">
        <f ca="1">'Monte Carlo VaR'!$C$17+_xlfn.NORM.S.INV(RAND())*'Monte Carlo VaR'!$C$18</f>
        <v>1.0142114894475314E-2</v>
      </c>
      <c r="C801" s="18">
        <f t="shared" ca="1" si="12"/>
        <v>1.0193720457372546</v>
      </c>
      <c r="D801" s="19">
        <f ca="1">'Monte Carlo VaR'!$B$9*(EXP(B801)-1)</f>
        <v>1.3815549335877011</v>
      </c>
      <c r="E801" t="str">
        <f ca="1">IF(B801&lt;='Monte Carlo VaR'!$B$25,"YES ◀ TAIL","")</f>
        <v/>
      </c>
    </row>
    <row r="802" spans="1:5" x14ac:dyDescent="0.2">
      <c r="A802">
        <v>801</v>
      </c>
      <c r="B802" s="17">
        <f ca="1">'Monte Carlo VaR'!$C$17+_xlfn.NORM.S.INV(RAND())*'Monte Carlo VaR'!$C$18</f>
        <v>1.390636918379639E-2</v>
      </c>
      <c r="C802" s="18">
        <f t="shared" ca="1" si="12"/>
        <v>1.4003512517095862</v>
      </c>
      <c r="D802" s="19">
        <f ca="1">'Monte Carlo VaR'!$B$9*(EXP(B802)-1)</f>
        <v>1.8978960514420022</v>
      </c>
      <c r="E802" t="str">
        <f ca="1">IF(B802&lt;='Monte Carlo VaR'!$B$25,"YES ◀ TAIL","")</f>
        <v/>
      </c>
    </row>
    <row r="803" spans="1:5" x14ac:dyDescent="0.2">
      <c r="A803">
        <v>802</v>
      </c>
      <c r="B803" s="17">
        <f ca="1">'Monte Carlo VaR'!$C$17+_xlfn.NORM.S.INV(RAND())*'Monte Carlo VaR'!$C$18</f>
        <v>4.5180987212548734E-3</v>
      </c>
      <c r="C803" s="18">
        <f t="shared" ca="1" si="12"/>
        <v>0.45283207181481266</v>
      </c>
      <c r="D803" s="19">
        <f ca="1">'Monte Carlo VaR'!$B$9*(EXP(B803)-1)</f>
        <v>0.61372330693061561</v>
      </c>
      <c r="E803" t="str">
        <f ca="1">IF(B803&lt;='Monte Carlo VaR'!$B$25,"YES ◀ TAIL","")</f>
        <v/>
      </c>
    </row>
    <row r="804" spans="1:5" x14ac:dyDescent="0.2">
      <c r="A804">
        <v>803</v>
      </c>
      <c r="B804" s="17">
        <f ca="1">'Monte Carlo VaR'!$C$17+_xlfn.NORM.S.INV(RAND())*'Monte Carlo VaR'!$C$18</f>
        <v>-5.4430363702226217E-2</v>
      </c>
      <c r="C804" s="18">
        <f t="shared" ca="1" si="12"/>
        <v>-5.2975546161417197</v>
      </c>
      <c r="D804" s="19">
        <f ca="1">'Monte Carlo VaR'!$B$9*(EXP(B804)-1)</f>
        <v>-7.1797757712568728</v>
      </c>
      <c r="E804" t="str">
        <f ca="1">IF(B804&lt;='Monte Carlo VaR'!$B$25,"YES ◀ TAIL","")</f>
        <v/>
      </c>
    </row>
    <row r="805" spans="1:5" x14ac:dyDescent="0.2">
      <c r="A805">
        <v>804</v>
      </c>
      <c r="B805" s="17">
        <f ca="1">'Monte Carlo VaR'!$C$17+_xlfn.NORM.S.INV(RAND())*'Monte Carlo VaR'!$C$18</f>
        <v>-7.0935272470717278E-2</v>
      </c>
      <c r="C805" s="18">
        <f t="shared" ca="1" si="12"/>
        <v>-6.8477814694216317</v>
      </c>
      <c r="D805" s="19">
        <f ca="1">'Monte Carlo VaR'!$B$9*(EXP(B805)-1)</f>
        <v>-9.2807982255071373</v>
      </c>
      <c r="E805" t="str">
        <f ca="1">IF(B805&lt;='Monte Carlo VaR'!$B$25,"YES ◀ TAIL","")</f>
        <v/>
      </c>
    </row>
    <row r="806" spans="1:5" x14ac:dyDescent="0.2">
      <c r="A806">
        <v>805</v>
      </c>
      <c r="B806" s="17">
        <f ca="1">'Monte Carlo VaR'!$C$17+_xlfn.NORM.S.INV(RAND())*'Monte Carlo VaR'!$C$18</f>
        <v>-8.5526031403897376E-2</v>
      </c>
      <c r="C806" s="18">
        <f t="shared" ca="1" si="12"/>
        <v>-8.1970754846957927</v>
      </c>
      <c r="D806" s="19">
        <f ca="1">'Monte Carlo VaR'!$B$9*(EXP(B806)-1)</f>
        <v>-11.109496404408208</v>
      </c>
      <c r="E806" t="str">
        <f ca="1">IF(B806&lt;='Monte Carlo VaR'!$B$25,"YES ◀ TAIL","")</f>
        <v/>
      </c>
    </row>
    <row r="807" spans="1:5" x14ac:dyDescent="0.2">
      <c r="A807">
        <v>806</v>
      </c>
      <c r="B807" s="17">
        <f ca="1">'Monte Carlo VaR'!$C$17+_xlfn.NORM.S.INV(RAND())*'Monte Carlo VaR'!$C$18</f>
        <v>5.3286543634644211E-2</v>
      </c>
      <c r="C807" s="18">
        <f t="shared" ca="1" si="12"/>
        <v>5.4731828514641645</v>
      </c>
      <c r="D807" s="19">
        <f ca="1">'Monte Carlo VaR'!$B$9*(EXP(B807)-1)</f>
        <v>7.4178047185893821</v>
      </c>
      <c r="E807" t="str">
        <f ca="1">IF(B807&lt;='Monte Carlo VaR'!$B$25,"YES ◀ TAIL","")</f>
        <v/>
      </c>
    </row>
    <row r="808" spans="1:5" x14ac:dyDescent="0.2">
      <c r="A808">
        <v>807</v>
      </c>
      <c r="B808" s="17">
        <f ca="1">'Monte Carlo VaR'!$C$17+_xlfn.NORM.S.INV(RAND())*'Monte Carlo VaR'!$C$18</f>
        <v>-3.4240297720079943E-2</v>
      </c>
      <c r="C808" s="18">
        <f t="shared" ca="1" si="12"/>
        <v>-3.3660732387220671</v>
      </c>
      <c r="D808" s="19">
        <f ca="1">'Monte Carlo VaR'!$B$9*(EXP(B808)-1)</f>
        <v>-4.5620390604400178</v>
      </c>
      <c r="E808" t="str">
        <f ca="1">IF(B808&lt;='Monte Carlo VaR'!$B$25,"YES ◀ TAIL","")</f>
        <v/>
      </c>
    </row>
    <row r="809" spans="1:5" x14ac:dyDescent="0.2">
      <c r="A809">
        <v>808</v>
      </c>
      <c r="B809" s="17">
        <f ca="1">'Monte Carlo VaR'!$C$17+_xlfn.NORM.S.INV(RAND())*'Monte Carlo VaR'!$C$18</f>
        <v>-0.16081317737873235</v>
      </c>
      <c r="C809" s="18">
        <f t="shared" ca="1" si="12"/>
        <v>-14.854887341954271</v>
      </c>
      <c r="D809" s="19">
        <f ca="1">'Monte Carlo VaR'!$B$9*(EXP(B809)-1)</f>
        <v>-20.132828814550624</v>
      </c>
      <c r="E809" t="str">
        <f ca="1">IF(B809&lt;='Monte Carlo VaR'!$B$25,"YES ◀ TAIL","")</f>
        <v/>
      </c>
    </row>
    <row r="810" spans="1:5" x14ac:dyDescent="0.2">
      <c r="A810">
        <v>809</v>
      </c>
      <c r="B810" s="17">
        <f ca="1">'Monte Carlo VaR'!$C$17+_xlfn.NORM.S.INV(RAND())*'Monte Carlo VaR'!$C$18</f>
        <v>0.42767762333700071</v>
      </c>
      <c r="C810" s="18">
        <f t="shared" ca="1" si="12"/>
        <v>53.369157489126941</v>
      </c>
      <c r="D810" s="19">
        <f ca="1">'Monte Carlo VaR'!$B$9*(EXP(B810)-1)</f>
        <v>72.331219145013748</v>
      </c>
      <c r="E810" t="str">
        <f ca="1">IF(B810&lt;='Monte Carlo VaR'!$B$25,"YES ◀ TAIL","")</f>
        <v/>
      </c>
    </row>
    <row r="811" spans="1:5" x14ac:dyDescent="0.2">
      <c r="A811">
        <v>810</v>
      </c>
      <c r="B811" s="17">
        <f ca="1">'Monte Carlo VaR'!$C$17+_xlfn.NORM.S.INV(RAND())*'Monte Carlo VaR'!$C$18</f>
        <v>-8.1915095330556117E-2</v>
      </c>
      <c r="C811" s="18">
        <f t="shared" ca="1" si="12"/>
        <v>-7.8649817691802344</v>
      </c>
      <c r="D811" s="19">
        <f ca="1">'Monte Carlo VaR'!$B$9*(EXP(B811)-1)</f>
        <v>-10.659409791769972</v>
      </c>
      <c r="E811" t="str">
        <f ca="1">IF(B811&lt;='Monte Carlo VaR'!$B$25,"YES ◀ TAIL","")</f>
        <v/>
      </c>
    </row>
    <row r="812" spans="1:5" x14ac:dyDescent="0.2">
      <c r="A812">
        <v>811</v>
      </c>
      <c r="B812" s="17">
        <f ca="1">'Monte Carlo VaR'!$C$17+_xlfn.NORM.S.INV(RAND())*'Monte Carlo VaR'!$C$18</f>
        <v>0.18044457743635128</v>
      </c>
      <c r="C812" s="18">
        <f t="shared" ca="1" si="12"/>
        <v>19.774973727986268</v>
      </c>
      <c r="D812" s="19">
        <f ca="1">'Monte Carlo VaR'!$B$9*(EXP(B812)-1)</f>
        <v>26.801021893539787</v>
      </c>
      <c r="E812" t="str">
        <f ca="1">IF(B812&lt;='Monte Carlo VaR'!$B$25,"YES ◀ TAIL","")</f>
        <v/>
      </c>
    </row>
    <row r="813" spans="1:5" x14ac:dyDescent="0.2">
      <c r="A813">
        <v>812</v>
      </c>
      <c r="B813" s="17">
        <f ca="1">'Monte Carlo VaR'!$C$17+_xlfn.NORM.S.INV(RAND())*'Monte Carlo VaR'!$C$18</f>
        <v>0.44838291706905681</v>
      </c>
      <c r="C813" s="18">
        <f t="shared" ca="1" si="12"/>
        <v>56.577814405439916</v>
      </c>
      <c r="D813" s="19">
        <f ca="1">'Monte Carlo VaR'!$B$9*(EXP(B813)-1)</f>
        <v>76.679911863692723</v>
      </c>
      <c r="E813" t="str">
        <f ca="1">IF(B813&lt;='Monte Carlo VaR'!$B$25,"YES ◀ TAIL","")</f>
        <v/>
      </c>
    </row>
    <row r="814" spans="1:5" x14ac:dyDescent="0.2">
      <c r="A814">
        <v>813</v>
      </c>
      <c r="B814" s="17">
        <f ca="1">'Monte Carlo VaR'!$C$17+_xlfn.NORM.S.INV(RAND())*'Monte Carlo VaR'!$C$18</f>
        <v>-0.18746066691279739</v>
      </c>
      <c r="C814" s="18">
        <f t="shared" ca="1" si="12"/>
        <v>-17.093827290370033</v>
      </c>
      <c r="D814" s="19">
        <f ca="1">'Monte Carlo VaR'!$B$9*(EXP(B814)-1)</f>
        <v>-23.167264126638507</v>
      </c>
      <c r="E814" t="str">
        <f ca="1">IF(B814&lt;='Monte Carlo VaR'!$B$25,"YES ◀ TAIL","")</f>
        <v/>
      </c>
    </row>
    <row r="815" spans="1:5" x14ac:dyDescent="0.2">
      <c r="A815">
        <v>814</v>
      </c>
      <c r="B815" s="17">
        <f ca="1">'Monte Carlo VaR'!$C$17+_xlfn.NORM.S.INV(RAND())*'Monte Carlo VaR'!$C$18</f>
        <v>9.2313486698682015E-2</v>
      </c>
      <c r="C815" s="18">
        <f t="shared" ca="1" si="12"/>
        <v>9.6708571747101004</v>
      </c>
      <c r="D815" s="19">
        <f ca="1">'Monte Carlo VaR'!$B$9*(EXP(B815)-1)</f>
        <v>13.1069127288846</v>
      </c>
      <c r="E815" t="str">
        <f ca="1">IF(B815&lt;='Monte Carlo VaR'!$B$25,"YES ◀ TAIL","")</f>
        <v/>
      </c>
    </row>
    <row r="816" spans="1:5" x14ac:dyDescent="0.2">
      <c r="A816">
        <v>815</v>
      </c>
      <c r="B816" s="17">
        <f ca="1">'Monte Carlo VaR'!$C$17+_xlfn.NORM.S.INV(RAND())*'Monte Carlo VaR'!$C$18</f>
        <v>7.9298003299064265E-2</v>
      </c>
      <c r="C816" s="18">
        <f t="shared" ca="1" si="12"/>
        <v>8.2526870586427279</v>
      </c>
      <c r="D816" s="19">
        <f ca="1">'Monte Carlo VaR'!$B$9*(EXP(B816)-1)</f>
        <v>11.184866770578488</v>
      </c>
      <c r="E816" t="str">
        <f ca="1">IF(B816&lt;='Monte Carlo VaR'!$B$25,"YES ◀ TAIL","")</f>
        <v/>
      </c>
    </row>
    <row r="817" spans="1:5" x14ac:dyDescent="0.2">
      <c r="A817">
        <v>816</v>
      </c>
      <c r="B817" s="17">
        <f ca="1">'Monte Carlo VaR'!$C$17+_xlfn.NORM.S.INV(RAND())*'Monte Carlo VaR'!$C$18</f>
        <v>-6.2678673942160479E-2</v>
      </c>
      <c r="C817" s="18">
        <f t="shared" ca="1" si="12"/>
        <v>-6.0754770827578515</v>
      </c>
      <c r="D817" s="19">
        <f ca="1">'Monte Carlo VaR'!$B$9*(EXP(B817)-1)</f>
        <v>-8.234094090261717</v>
      </c>
      <c r="E817" t="str">
        <f ca="1">IF(B817&lt;='Monte Carlo VaR'!$B$25,"YES ◀ TAIL","")</f>
        <v/>
      </c>
    </row>
    <row r="818" spans="1:5" x14ac:dyDescent="0.2">
      <c r="A818">
        <v>817</v>
      </c>
      <c r="B818" s="17">
        <f ca="1">'Monte Carlo VaR'!$C$17+_xlfn.NORM.S.INV(RAND())*'Monte Carlo VaR'!$C$18</f>
        <v>-0.34528079175650372</v>
      </c>
      <c r="C818" s="18">
        <f t="shared" ca="1" si="12"/>
        <v>-29.197848105238844</v>
      </c>
      <c r="D818" s="19">
        <f ca="1">'Monte Carlo VaR'!$B$9*(EXP(B818)-1)</f>
        <v>-39.571843537030205</v>
      </c>
      <c r="E818" t="str">
        <f ca="1">IF(B818&lt;='Monte Carlo VaR'!$B$25,"YES ◀ TAIL","")</f>
        <v>YES ◀ TAIL</v>
      </c>
    </row>
    <row r="819" spans="1:5" x14ac:dyDescent="0.2">
      <c r="A819">
        <v>818</v>
      </c>
      <c r="B819" s="17">
        <f ca="1">'Monte Carlo VaR'!$C$17+_xlfn.NORM.S.INV(RAND())*'Monte Carlo VaR'!$C$18</f>
        <v>0.2501348894604894</v>
      </c>
      <c r="C819" s="18">
        <f t="shared" ca="1" si="12"/>
        <v>28.419862986550658</v>
      </c>
      <c r="D819" s="19">
        <f ca="1">'Monte Carlo VaR'!$B$9*(EXP(B819)-1)</f>
        <v>38.51744030567211</v>
      </c>
      <c r="E819" t="str">
        <f ca="1">IF(B819&lt;='Monte Carlo VaR'!$B$25,"YES ◀ TAIL","")</f>
        <v/>
      </c>
    </row>
    <row r="820" spans="1:5" x14ac:dyDescent="0.2">
      <c r="A820">
        <v>819</v>
      </c>
      <c r="B820" s="17">
        <f ca="1">'Monte Carlo VaR'!$C$17+_xlfn.NORM.S.INV(RAND())*'Monte Carlo VaR'!$C$18</f>
        <v>-0.39442968476563917</v>
      </c>
      <c r="C820" s="18">
        <f t="shared" ca="1" si="12"/>
        <v>-32.593564118042785</v>
      </c>
      <c r="D820" s="19">
        <f ca="1">'Monte Carlo VaR'!$B$9*(EXP(B820)-1)</f>
        <v>-44.174057449183387</v>
      </c>
      <c r="E820" t="str">
        <f ca="1">IF(B820&lt;='Monte Carlo VaR'!$B$25,"YES ◀ TAIL","")</f>
        <v>YES ◀ TAIL</v>
      </c>
    </row>
    <row r="821" spans="1:5" x14ac:dyDescent="0.2">
      <c r="A821">
        <v>820</v>
      </c>
      <c r="B821" s="17">
        <f ca="1">'Monte Carlo VaR'!$C$17+_xlfn.NORM.S.INV(RAND())*'Monte Carlo VaR'!$C$18</f>
        <v>-0.21322547577100837</v>
      </c>
      <c r="C821" s="18">
        <f t="shared" ca="1" si="12"/>
        <v>-19.202606187013394</v>
      </c>
      <c r="D821" s="19">
        <f ca="1">'Monte Carlo VaR'!$B$9*(EXP(B821)-1)</f>
        <v>-26.025292165259252</v>
      </c>
      <c r="E821" t="str">
        <f ca="1">IF(B821&lt;='Monte Carlo VaR'!$B$25,"YES ◀ TAIL","")</f>
        <v/>
      </c>
    </row>
    <row r="822" spans="1:5" x14ac:dyDescent="0.2">
      <c r="A822">
        <v>821</v>
      </c>
      <c r="B822" s="17">
        <f ca="1">'Monte Carlo VaR'!$C$17+_xlfn.NORM.S.INV(RAND())*'Monte Carlo VaR'!$C$18</f>
        <v>0.31669533851827908</v>
      </c>
      <c r="C822" s="18">
        <f t="shared" ca="1" si="12"/>
        <v>37.258433464111974</v>
      </c>
      <c r="D822" s="19">
        <f ca="1">'Monte Carlo VaR'!$B$9*(EXP(B822)-1)</f>
        <v>50.49635487391096</v>
      </c>
      <c r="E822" t="str">
        <f ca="1">IF(B822&lt;='Monte Carlo VaR'!$B$25,"YES ◀ TAIL","")</f>
        <v/>
      </c>
    </row>
    <row r="823" spans="1:5" x14ac:dyDescent="0.2">
      <c r="A823">
        <v>822</v>
      </c>
      <c r="B823" s="17">
        <f ca="1">'Monte Carlo VaR'!$C$17+_xlfn.NORM.S.INV(RAND())*'Monte Carlo VaR'!$C$18</f>
        <v>0.11968243476372001</v>
      </c>
      <c r="C823" s="18">
        <f t="shared" ca="1" si="12"/>
        <v>12.713885462200158</v>
      </c>
      <c r="D823" s="19">
        <f ca="1">'Monte Carlo VaR'!$B$9*(EXP(B823)-1)</f>
        <v>17.231128966919876</v>
      </c>
      <c r="E823" t="str">
        <f ca="1">IF(B823&lt;='Monte Carlo VaR'!$B$25,"YES ◀ TAIL","")</f>
        <v/>
      </c>
    </row>
    <row r="824" spans="1:5" x14ac:dyDescent="0.2">
      <c r="A824">
        <v>823</v>
      </c>
      <c r="B824" s="17">
        <f ca="1">'Monte Carlo VaR'!$C$17+_xlfn.NORM.S.INV(RAND())*'Monte Carlo VaR'!$C$18</f>
        <v>8.6783561268719805E-2</v>
      </c>
      <c r="C824" s="18">
        <f t="shared" ca="1" si="12"/>
        <v>9.0660592975041041</v>
      </c>
      <c r="D824" s="19">
        <f ca="1">'Monte Carlo VaR'!$B$9*(EXP(B824)-1)</f>
        <v>12.287230165907312</v>
      </c>
      <c r="E824" t="str">
        <f ca="1">IF(B824&lt;='Monte Carlo VaR'!$B$25,"YES ◀ TAIL","")</f>
        <v/>
      </c>
    </row>
    <row r="825" spans="1:5" x14ac:dyDescent="0.2">
      <c r="A825">
        <v>824</v>
      </c>
      <c r="B825" s="17">
        <f ca="1">'Monte Carlo VaR'!$C$17+_xlfn.NORM.S.INV(RAND())*'Monte Carlo VaR'!$C$18</f>
        <v>1.0227666441907424E-2</v>
      </c>
      <c r="C825" s="18">
        <f t="shared" ca="1" si="12"/>
        <v>1.0280147790307392</v>
      </c>
      <c r="D825" s="19">
        <f ca="1">'Monte Carlo VaR'!$B$9*(EXP(B825)-1)</f>
        <v>1.3932684300203608</v>
      </c>
      <c r="E825" t="str">
        <f ca="1">IF(B825&lt;='Monte Carlo VaR'!$B$25,"YES ◀ TAIL","")</f>
        <v/>
      </c>
    </row>
    <row r="826" spans="1:5" x14ac:dyDescent="0.2">
      <c r="A826">
        <v>825</v>
      </c>
      <c r="B826" s="17">
        <f ca="1">'Monte Carlo VaR'!$C$17+_xlfn.NORM.S.INV(RAND())*'Monte Carlo VaR'!$C$18</f>
        <v>0.16798385433633975</v>
      </c>
      <c r="C826" s="18">
        <f t="shared" ca="1" si="12"/>
        <v>18.29175115053485</v>
      </c>
      <c r="D826" s="19">
        <f ca="1">'Monte Carlo VaR'!$B$9*(EXP(B826)-1)</f>
        <v>24.790810334319886</v>
      </c>
      <c r="E826" t="str">
        <f ca="1">IF(B826&lt;='Monte Carlo VaR'!$B$25,"YES ◀ TAIL","")</f>
        <v/>
      </c>
    </row>
    <row r="827" spans="1:5" x14ac:dyDescent="0.2">
      <c r="A827">
        <v>826</v>
      </c>
      <c r="B827" s="17">
        <f ca="1">'Monte Carlo VaR'!$C$17+_xlfn.NORM.S.INV(RAND())*'Monte Carlo VaR'!$C$18</f>
        <v>0.1722658087412646</v>
      </c>
      <c r="C827" s="18">
        <f t="shared" ca="1" si="12"/>
        <v>18.799357032476326</v>
      </c>
      <c r="D827" s="19">
        <f ca="1">'Monte Carlo VaR'!$B$9*(EXP(B827)-1)</f>
        <v>25.478768586115166</v>
      </c>
      <c r="E827" t="str">
        <f ca="1">IF(B827&lt;='Monte Carlo VaR'!$B$25,"YES ◀ TAIL","")</f>
        <v/>
      </c>
    </row>
    <row r="828" spans="1:5" x14ac:dyDescent="0.2">
      <c r="A828">
        <v>827</v>
      </c>
      <c r="B828" s="17">
        <f ca="1">'Monte Carlo VaR'!$C$17+_xlfn.NORM.S.INV(RAND())*'Monte Carlo VaR'!$C$18</f>
        <v>-0.14914358149507756</v>
      </c>
      <c r="C828" s="18">
        <f t="shared" ca="1" si="12"/>
        <v>-13.855458160219481</v>
      </c>
      <c r="D828" s="19">
        <f ca="1">'Monte Carlo VaR'!$B$9*(EXP(B828)-1)</f>
        <v>-18.778302444545464</v>
      </c>
      <c r="E828" t="str">
        <f ca="1">IF(B828&lt;='Monte Carlo VaR'!$B$25,"YES ◀ TAIL","")</f>
        <v/>
      </c>
    </row>
    <row r="829" spans="1:5" x14ac:dyDescent="0.2">
      <c r="A829">
        <v>828</v>
      </c>
      <c r="B829" s="17">
        <f ca="1">'Monte Carlo VaR'!$C$17+_xlfn.NORM.S.INV(RAND())*'Monte Carlo VaR'!$C$18</f>
        <v>1.2422142448316444E-2</v>
      </c>
      <c r="C829" s="18">
        <f t="shared" ca="1" si="12"/>
        <v>1.2499617730453494</v>
      </c>
      <c r="D829" s="19">
        <f ca="1">'Monte Carlo VaR'!$B$9*(EXP(B829)-1)</f>
        <v>1.694073191008362</v>
      </c>
      <c r="E829" t="str">
        <f ca="1">IF(B829&lt;='Monte Carlo VaR'!$B$25,"YES ◀ TAIL","")</f>
        <v/>
      </c>
    </row>
    <row r="830" spans="1:5" x14ac:dyDescent="0.2">
      <c r="A830">
        <v>829</v>
      </c>
      <c r="B830" s="17">
        <f ca="1">'Monte Carlo VaR'!$C$17+_xlfn.NORM.S.INV(RAND())*'Monte Carlo VaR'!$C$18</f>
        <v>-0.11421953855917215</v>
      </c>
      <c r="C830" s="18">
        <f t="shared" ca="1" si="12"/>
        <v>-10.793790764305122</v>
      </c>
      <c r="D830" s="19">
        <f ca="1">'Monte Carlo VaR'!$B$9*(EXP(B830)-1)</f>
        <v>-14.628824622862732</v>
      </c>
      <c r="E830" t="str">
        <f ca="1">IF(B830&lt;='Monte Carlo VaR'!$B$25,"YES ◀ TAIL","")</f>
        <v/>
      </c>
    </row>
    <row r="831" spans="1:5" x14ac:dyDescent="0.2">
      <c r="A831">
        <v>830</v>
      </c>
      <c r="B831" s="17">
        <f ca="1">'Monte Carlo VaR'!$C$17+_xlfn.NORM.S.INV(RAND())*'Monte Carlo VaR'!$C$18</f>
        <v>0.44373626771685842</v>
      </c>
      <c r="C831" s="18">
        <f t="shared" ca="1" si="12"/>
        <v>55.851939953640198</v>
      </c>
      <c r="D831" s="19">
        <f ca="1">'Monte Carlo VaR'!$B$9*(EXP(B831)-1)</f>
        <v>75.696134219168556</v>
      </c>
      <c r="E831" t="str">
        <f ca="1">IF(B831&lt;='Monte Carlo VaR'!$B$25,"YES ◀ TAIL","")</f>
        <v/>
      </c>
    </row>
    <row r="832" spans="1:5" x14ac:dyDescent="0.2">
      <c r="A832">
        <v>831</v>
      </c>
      <c r="B832" s="17">
        <f ca="1">'Monte Carlo VaR'!$C$17+_xlfn.NORM.S.INV(RAND())*'Monte Carlo VaR'!$C$18</f>
        <v>0.22067254240018702</v>
      </c>
      <c r="C832" s="18">
        <f t="shared" ca="1" si="12"/>
        <v>24.691505189430064</v>
      </c>
      <c r="D832" s="19">
        <f ca="1">'Monte Carlo VaR'!$B$9*(EXP(B832)-1)</f>
        <v>33.464396983234565</v>
      </c>
      <c r="E832" t="str">
        <f ca="1">IF(B832&lt;='Monte Carlo VaR'!$B$25,"YES ◀ TAIL","")</f>
        <v/>
      </c>
    </row>
    <row r="833" spans="1:5" x14ac:dyDescent="0.2">
      <c r="A833">
        <v>832</v>
      </c>
      <c r="B833" s="17">
        <f ca="1">'Monte Carlo VaR'!$C$17+_xlfn.NORM.S.INV(RAND())*'Monte Carlo VaR'!$C$18</f>
        <v>-0.22550267674534413</v>
      </c>
      <c r="C833" s="18">
        <f t="shared" ca="1" si="12"/>
        <v>-20.18850759053754</v>
      </c>
      <c r="D833" s="19">
        <f ca="1">'Monte Carlo VaR'!$B$9*(EXP(B833)-1)</f>
        <v>-27.361484337455529</v>
      </c>
      <c r="E833" t="str">
        <f ca="1">IF(B833&lt;='Monte Carlo VaR'!$B$25,"YES ◀ TAIL","")</f>
        <v/>
      </c>
    </row>
    <row r="834" spans="1:5" x14ac:dyDescent="0.2">
      <c r="A834">
        <v>833</v>
      </c>
      <c r="B834" s="17">
        <f ca="1">'Monte Carlo VaR'!$C$17+_xlfn.NORM.S.INV(RAND())*'Monte Carlo VaR'!$C$18</f>
        <v>7.2992128980581564E-2</v>
      </c>
      <c r="C834" s="18">
        <f t="shared" ca="1" si="12"/>
        <v>7.5722069852080631</v>
      </c>
      <c r="D834" s="19">
        <f ca="1">'Monte Carlo VaR'!$B$9*(EXP(B834)-1)</f>
        <v>10.262612127052488</v>
      </c>
      <c r="E834" t="str">
        <f ca="1">IF(B834&lt;='Monte Carlo VaR'!$B$25,"YES ◀ TAIL","")</f>
        <v/>
      </c>
    </row>
    <row r="835" spans="1:5" x14ac:dyDescent="0.2">
      <c r="A835">
        <v>834</v>
      </c>
      <c r="B835" s="17">
        <f ca="1">'Monte Carlo VaR'!$C$17+_xlfn.NORM.S.INV(RAND())*'Monte Carlo VaR'!$C$18</f>
        <v>-0.14988892888573063</v>
      </c>
      <c r="C835" s="18">
        <f t="shared" ref="C835:C898" ca="1" si="13">(EXP(B835)-1)*100</f>
        <v>-13.919641847155573</v>
      </c>
      <c r="D835" s="19">
        <f ca="1">'Monte Carlo VaR'!$B$9*(EXP(B835)-1)</f>
        <v>-18.865290595449949</v>
      </c>
      <c r="E835" t="str">
        <f ca="1">IF(B835&lt;='Monte Carlo VaR'!$B$25,"YES ◀ TAIL","")</f>
        <v/>
      </c>
    </row>
    <row r="836" spans="1:5" x14ac:dyDescent="0.2">
      <c r="A836">
        <v>835</v>
      </c>
      <c r="B836" s="17">
        <f ca="1">'Monte Carlo VaR'!$C$17+_xlfn.NORM.S.INV(RAND())*'Monte Carlo VaR'!$C$18</f>
        <v>5.8689548776621019E-2</v>
      </c>
      <c r="C836" s="18">
        <f t="shared" ca="1" si="13"/>
        <v>6.0445972882390286</v>
      </c>
      <c r="D836" s="19">
        <f ca="1">'Monte Carlo VaR'!$B$9*(EXP(B836)-1)</f>
        <v>8.1922427047503561</v>
      </c>
      <c r="E836" t="str">
        <f ca="1">IF(B836&lt;='Monte Carlo VaR'!$B$25,"YES ◀ TAIL","")</f>
        <v/>
      </c>
    </row>
    <row r="837" spans="1:5" x14ac:dyDescent="0.2">
      <c r="A837">
        <v>836</v>
      </c>
      <c r="B837" s="17">
        <f ca="1">'Monte Carlo VaR'!$C$17+_xlfn.NORM.S.INV(RAND())*'Monte Carlo VaR'!$C$18</f>
        <v>-0.18246319121837934</v>
      </c>
      <c r="C837" s="18">
        <f t="shared" ca="1" si="13"/>
        <v>-16.678468699561932</v>
      </c>
      <c r="D837" s="19">
        <f ca="1">'Monte Carlo VaR'!$B$9*(EXP(B837)-1)</f>
        <v>-22.604328628516289</v>
      </c>
      <c r="E837" t="str">
        <f ca="1">IF(B837&lt;='Monte Carlo VaR'!$B$25,"YES ◀ TAIL","")</f>
        <v/>
      </c>
    </row>
    <row r="838" spans="1:5" x14ac:dyDescent="0.2">
      <c r="A838">
        <v>837</v>
      </c>
      <c r="B838" s="17">
        <f ca="1">'Monte Carlo VaR'!$C$17+_xlfn.NORM.S.INV(RAND())*'Monte Carlo VaR'!$C$18</f>
        <v>3.6046014000373966E-2</v>
      </c>
      <c r="C838" s="18">
        <f t="shared" ca="1" si="13"/>
        <v>3.670354827089839</v>
      </c>
      <c r="D838" s="19">
        <f ca="1">'Monte Carlo VaR'!$B$9*(EXP(B838)-1)</f>
        <v>4.9744318971548589</v>
      </c>
      <c r="E838" t="str">
        <f ca="1">IF(B838&lt;='Monte Carlo VaR'!$B$25,"YES ◀ TAIL","")</f>
        <v/>
      </c>
    </row>
    <row r="839" spans="1:5" x14ac:dyDescent="0.2">
      <c r="A839">
        <v>838</v>
      </c>
      <c r="B839" s="17">
        <f ca="1">'Monte Carlo VaR'!$C$17+_xlfn.NORM.S.INV(RAND())*'Monte Carlo VaR'!$C$18</f>
        <v>-9.225174559837436E-2</v>
      </c>
      <c r="C839" s="18">
        <f t="shared" ca="1" si="13"/>
        <v>-8.812444001126952</v>
      </c>
      <c r="D839" s="19">
        <f ca="1">'Monte Carlo VaR'!$B$9*(EXP(B839)-1)</f>
        <v>-11.943505354727357</v>
      </c>
      <c r="E839" t="str">
        <f ca="1">IF(B839&lt;='Monte Carlo VaR'!$B$25,"YES ◀ TAIL","")</f>
        <v/>
      </c>
    </row>
    <row r="840" spans="1:5" x14ac:dyDescent="0.2">
      <c r="A840">
        <v>839</v>
      </c>
      <c r="B840" s="17">
        <f ca="1">'Monte Carlo VaR'!$C$17+_xlfn.NORM.S.INV(RAND())*'Monte Carlo VaR'!$C$18</f>
        <v>8.5710773756256756E-2</v>
      </c>
      <c r="C840" s="18">
        <f t="shared" ca="1" si="13"/>
        <v>8.9491173292132622</v>
      </c>
      <c r="D840" s="19">
        <f ca="1">'Monte Carlo VaR'!$B$9*(EXP(B840)-1)</f>
        <v>12.128738716282735</v>
      </c>
      <c r="E840" t="str">
        <f ca="1">IF(B840&lt;='Monte Carlo VaR'!$B$25,"YES ◀ TAIL","")</f>
        <v/>
      </c>
    </row>
    <row r="841" spans="1:5" x14ac:dyDescent="0.2">
      <c r="A841">
        <v>840</v>
      </c>
      <c r="B841" s="17">
        <f ca="1">'Monte Carlo VaR'!$C$17+_xlfn.NORM.S.INV(RAND())*'Monte Carlo VaR'!$C$18</f>
        <v>-0.30530028961725725</v>
      </c>
      <c r="C841" s="18">
        <f t="shared" ca="1" si="13"/>
        <v>-26.309794287303824</v>
      </c>
      <c r="D841" s="19">
        <f ca="1">'Monte Carlo VaR'!$B$9*(EXP(B841)-1)</f>
        <v>-35.657664197582868</v>
      </c>
      <c r="E841" t="str">
        <f ca="1">IF(B841&lt;='Monte Carlo VaR'!$B$25,"YES ◀ TAIL","")</f>
        <v>YES ◀ TAIL</v>
      </c>
    </row>
    <row r="842" spans="1:5" x14ac:dyDescent="0.2">
      <c r="A842">
        <v>841</v>
      </c>
      <c r="B842" s="17">
        <f ca="1">'Monte Carlo VaR'!$C$17+_xlfn.NORM.S.INV(RAND())*'Monte Carlo VaR'!$C$18</f>
        <v>0.40362440756807277</v>
      </c>
      <c r="C842" s="18">
        <f t="shared" ca="1" si="13"/>
        <v>49.724148876528297</v>
      </c>
      <c r="D842" s="19">
        <f ca="1">'Monte Carlo VaR'!$B$9*(EXP(B842)-1)</f>
        <v>67.391138972358803</v>
      </c>
      <c r="E842" t="str">
        <f ca="1">IF(B842&lt;='Monte Carlo VaR'!$B$25,"YES ◀ TAIL","")</f>
        <v/>
      </c>
    </row>
    <row r="843" spans="1:5" x14ac:dyDescent="0.2">
      <c r="A843">
        <v>842</v>
      </c>
      <c r="B843" s="17">
        <f ca="1">'Monte Carlo VaR'!$C$17+_xlfn.NORM.S.INV(RAND())*'Monte Carlo VaR'!$C$18</f>
        <v>-3.5143776036844904E-3</v>
      </c>
      <c r="C843" s="18">
        <f t="shared" ca="1" si="13"/>
        <v>-0.3508209406620777</v>
      </c>
      <c r="D843" s="19">
        <f ca="1">'Monte Carlo VaR'!$B$9*(EXP(B843)-1)</f>
        <v>-0.47546762087931388</v>
      </c>
      <c r="E843" t="str">
        <f ca="1">IF(B843&lt;='Monte Carlo VaR'!$B$25,"YES ◀ TAIL","")</f>
        <v/>
      </c>
    </row>
    <row r="844" spans="1:5" x14ac:dyDescent="0.2">
      <c r="A844">
        <v>843</v>
      </c>
      <c r="B844" s="17">
        <f ca="1">'Monte Carlo VaR'!$C$17+_xlfn.NORM.S.INV(RAND())*'Monte Carlo VaR'!$C$18</f>
        <v>9.0630735043365412E-2</v>
      </c>
      <c r="C844" s="18">
        <f t="shared" ca="1" si="13"/>
        <v>9.4864635461128231</v>
      </c>
      <c r="D844" s="19">
        <f ca="1">'Monte Carlo VaR'!$B$9*(EXP(B844)-1)</f>
        <v>12.857004044046707</v>
      </c>
      <c r="E844" t="str">
        <f ca="1">IF(B844&lt;='Monte Carlo VaR'!$B$25,"YES ◀ TAIL","")</f>
        <v/>
      </c>
    </row>
    <row r="845" spans="1:5" x14ac:dyDescent="0.2">
      <c r="A845">
        <v>844</v>
      </c>
      <c r="B845" s="17">
        <f ca="1">'Monte Carlo VaR'!$C$17+_xlfn.NORM.S.INV(RAND())*'Monte Carlo VaR'!$C$18</f>
        <v>8.1950155916158243E-2</v>
      </c>
      <c r="C845" s="18">
        <f t="shared" ca="1" si="13"/>
        <v>8.5401707627505985</v>
      </c>
      <c r="D845" s="19">
        <f ca="1">'Monte Carlo VaR'!$B$9*(EXP(B845)-1)</f>
        <v>11.574493434755887</v>
      </c>
      <c r="E845" t="str">
        <f ca="1">IF(B845&lt;='Monte Carlo VaR'!$B$25,"YES ◀ TAIL","")</f>
        <v/>
      </c>
    </row>
    <row r="846" spans="1:5" x14ac:dyDescent="0.2">
      <c r="A846">
        <v>845</v>
      </c>
      <c r="B846" s="17">
        <f ca="1">'Monte Carlo VaR'!$C$17+_xlfn.NORM.S.INV(RAND())*'Monte Carlo VaR'!$C$18</f>
        <v>0.53117751555009485</v>
      </c>
      <c r="C846" s="18">
        <f t="shared" ca="1" si="13"/>
        <v>70.093400611418488</v>
      </c>
      <c r="D846" s="19">
        <f ca="1">'Monte Carlo VaR'!$B$9*(EXP(B846)-1)</f>
        <v>94.997585848655476</v>
      </c>
      <c r="E846" t="str">
        <f ca="1">IF(B846&lt;='Monte Carlo VaR'!$B$25,"YES ◀ TAIL","")</f>
        <v/>
      </c>
    </row>
    <row r="847" spans="1:5" x14ac:dyDescent="0.2">
      <c r="A847">
        <v>846</v>
      </c>
      <c r="B847" s="17">
        <f ca="1">'Monte Carlo VaR'!$C$17+_xlfn.NORM.S.INV(RAND())*'Monte Carlo VaR'!$C$18</f>
        <v>4.9123531487766242E-2</v>
      </c>
      <c r="C847" s="18">
        <f t="shared" ca="1" si="13"/>
        <v>5.0350094035963577</v>
      </c>
      <c r="D847" s="19">
        <f ca="1">'Monte Carlo VaR'!$B$9*(EXP(B847)-1)</f>
        <v>6.8239482446941437</v>
      </c>
      <c r="E847" t="str">
        <f ca="1">IF(B847&lt;='Monte Carlo VaR'!$B$25,"YES ◀ TAIL","")</f>
        <v/>
      </c>
    </row>
    <row r="848" spans="1:5" x14ac:dyDescent="0.2">
      <c r="A848">
        <v>847</v>
      </c>
      <c r="B848" s="17">
        <f ca="1">'Monte Carlo VaR'!$C$17+_xlfn.NORM.S.INV(RAND())*'Monte Carlo VaR'!$C$18</f>
        <v>0.12800906274409501</v>
      </c>
      <c r="C848" s="18">
        <f t="shared" ca="1" si="13"/>
        <v>13.656330303274867</v>
      </c>
      <c r="D848" s="19">
        <f ca="1">'Monte Carlo VaR'!$B$9*(EXP(B848)-1)</f>
        <v>18.508424460028426</v>
      </c>
      <c r="E848" t="str">
        <f ca="1">IF(B848&lt;='Monte Carlo VaR'!$B$25,"YES ◀ TAIL","")</f>
        <v/>
      </c>
    </row>
    <row r="849" spans="1:5" x14ac:dyDescent="0.2">
      <c r="A849">
        <v>848</v>
      </c>
      <c r="B849" s="17">
        <f ca="1">'Monte Carlo VaR'!$C$17+_xlfn.NORM.S.INV(RAND())*'Monte Carlo VaR'!$C$18</f>
        <v>-0.1002244253109144</v>
      </c>
      <c r="C849" s="18">
        <f t="shared" ca="1" si="13"/>
        <v>-9.5365627597768121</v>
      </c>
      <c r="D849" s="19">
        <f ca="1">'Monte Carlo VaR'!$B$9*(EXP(B849)-1)</f>
        <v>-12.924903508325514</v>
      </c>
      <c r="E849" t="str">
        <f ca="1">IF(B849&lt;='Monte Carlo VaR'!$B$25,"YES ◀ TAIL","")</f>
        <v/>
      </c>
    </row>
    <row r="850" spans="1:5" x14ac:dyDescent="0.2">
      <c r="A850">
        <v>849</v>
      </c>
      <c r="B850" s="17">
        <f ca="1">'Monte Carlo VaR'!$C$17+_xlfn.NORM.S.INV(RAND())*'Monte Carlo VaR'!$C$18</f>
        <v>3.4219714105238386E-2</v>
      </c>
      <c r="C850" s="18">
        <f t="shared" ca="1" si="13"/>
        <v>3.4811944533025274</v>
      </c>
      <c r="D850" s="19">
        <f ca="1">'Monte Carlo VaR'!$B$9*(EXP(B850)-1)</f>
        <v>4.718062842560915</v>
      </c>
      <c r="E850" t="str">
        <f ca="1">IF(B850&lt;='Monte Carlo VaR'!$B$25,"YES ◀ TAIL","")</f>
        <v/>
      </c>
    </row>
    <row r="851" spans="1:5" x14ac:dyDescent="0.2">
      <c r="A851">
        <v>850</v>
      </c>
      <c r="B851" s="17">
        <f ca="1">'Monte Carlo VaR'!$C$17+_xlfn.NORM.S.INV(RAND())*'Monte Carlo VaR'!$C$18</f>
        <v>0.25219409811573651</v>
      </c>
      <c r="C851" s="18">
        <f t="shared" ca="1" si="13"/>
        <v>28.684578738861987</v>
      </c>
      <c r="D851" s="19">
        <f ca="1">'Monte Carlo VaR'!$B$9*(EXP(B851)-1)</f>
        <v>38.87620956477965</v>
      </c>
      <c r="E851" t="str">
        <f ca="1">IF(B851&lt;='Monte Carlo VaR'!$B$25,"YES ◀ TAIL","")</f>
        <v/>
      </c>
    </row>
    <row r="852" spans="1:5" x14ac:dyDescent="0.2">
      <c r="A852">
        <v>851</v>
      </c>
      <c r="B852" s="17">
        <f ca="1">'Monte Carlo VaR'!$C$17+_xlfn.NORM.S.INV(RAND())*'Monte Carlo VaR'!$C$18</f>
        <v>-0.15494944605065575</v>
      </c>
      <c r="C852" s="18">
        <f t="shared" ca="1" si="13"/>
        <v>-14.354152625249695</v>
      </c>
      <c r="D852" s="19">
        <f ca="1">'Monte Carlo VaR'!$B$9*(EXP(B852)-1)</f>
        <v>-19.454183053000911</v>
      </c>
      <c r="E852" t="str">
        <f ca="1">IF(B852&lt;='Monte Carlo VaR'!$B$25,"YES ◀ TAIL","")</f>
        <v/>
      </c>
    </row>
    <row r="853" spans="1:5" x14ac:dyDescent="0.2">
      <c r="A853">
        <v>852</v>
      </c>
      <c r="B853" s="17">
        <f ca="1">'Monte Carlo VaR'!$C$17+_xlfn.NORM.S.INV(RAND())*'Monte Carlo VaR'!$C$18</f>
        <v>-0.10356327572265343</v>
      </c>
      <c r="C853" s="18">
        <f t="shared" ca="1" si="13"/>
        <v>-9.8381029655048025</v>
      </c>
      <c r="D853" s="19">
        <f ca="1">'Monte Carlo VaR'!$B$9*(EXP(B853)-1)</f>
        <v>-13.33358094914866</v>
      </c>
      <c r="E853" t="str">
        <f ca="1">IF(B853&lt;='Monte Carlo VaR'!$B$25,"YES ◀ TAIL","")</f>
        <v/>
      </c>
    </row>
    <row r="854" spans="1:5" x14ac:dyDescent="0.2">
      <c r="A854">
        <v>853</v>
      </c>
      <c r="B854" s="17">
        <f ca="1">'Monte Carlo VaR'!$C$17+_xlfn.NORM.S.INV(RAND())*'Monte Carlo VaR'!$C$18</f>
        <v>5.6814437985128467E-2</v>
      </c>
      <c r="C854" s="18">
        <f t="shared" ca="1" si="13"/>
        <v>5.8459382315626529</v>
      </c>
      <c r="D854" s="19">
        <f ca="1">'Monte Carlo VaR'!$B$9*(EXP(B854)-1)</f>
        <v>7.9230000852368638</v>
      </c>
      <c r="E854" t="str">
        <f ca="1">IF(B854&lt;='Monte Carlo VaR'!$B$25,"YES ◀ TAIL","")</f>
        <v/>
      </c>
    </row>
    <row r="855" spans="1:5" x14ac:dyDescent="0.2">
      <c r="A855">
        <v>854</v>
      </c>
      <c r="B855" s="17">
        <f ca="1">'Monte Carlo VaR'!$C$17+_xlfn.NORM.S.INV(RAND())*'Monte Carlo VaR'!$C$18</f>
        <v>-5.2291481523394079E-2</v>
      </c>
      <c r="C855" s="18">
        <f t="shared" ca="1" si="13"/>
        <v>-5.0947804657145763</v>
      </c>
      <c r="D855" s="19">
        <f ca="1">'Monte Carlo VaR'!$B$9*(EXP(B855)-1)</f>
        <v>-6.9049559651829657</v>
      </c>
      <c r="E855" t="str">
        <f ca="1">IF(B855&lt;='Monte Carlo VaR'!$B$25,"YES ◀ TAIL","")</f>
        <v/>
      </c>
    </row>
    <row r="856" spans="1:5" x14ac:dyDescent="0.2">
      <c r="A856">
        <v>855</v>
      </c>
      <c r="B856" s="17">
        <f ca="1">'Monte Carlo VaR'!$C$17+_xlfn.NORM.S.INV(RAND())*'Monte Carlo VaR'!$C$18</f>
        <v>0.31941173297519071</v>
      </c>
      <c r="C856" s="18">
        <f t="shared" ca="1" si="13"/>
        <v>37.631788371963459</v>
      </c>
      <c r="D856" s="19">
        <f ca="1">'Monte Carlo VaR'!$B$9*(EXP(B856)-1)</f>
        <v>51.002362780522077</v>
      </c>
      <c r="E856" t="str">
        <f ca="1">IF(B856&lt;='Monte Carlo VaR'!$B$25,"YES ◀ TAIL","")</f>
        <v/>
      </c>
    </row>
    <row r="857" spans="1:5" x14ac:dyDescent="0.2">
      <c r="A857">
        <v>856</v>
      </c>
      <c r="B857" s="17">
        <f ca="1">'Monte Carlo VaR'!$C$17+_xlfn.NORM.S.INV(RAND())*'Monte Carlo VaR'!$C$18</f>
        <v>0.35748002790133004</v>
      </c>
      <c r="C857" s="18">
        <f t="shared" ca="1" si="13"/>
        <v>42.972201161382742</v>
      </c>
      <c r="D857" s="19">
        <f ca="1">'Monte Carlo VaR'!$B$9*(EXP(B857)-1)</f>
        <v>58.24022423402203</v>
      </c>
      <c r="E857" t="str">
        <f ca="1">IF(B857&lt;='Monte Carlo VaR'!$B$25,"YES ◀ TAIL","")</f>
        <v/>
      </c>
    </row>
    <row r="858" spans="1:5" x14ac:dyDescent="0.2">
      <c r="A858">
        <v>857</v>
      </c>
      <c r="B858" s="17">
        <f ca="1">'Monte Carlo VaR'!$C$17+_xlfn.NORM.S.INV(RAND())*'Monte Carlo VaR'!$C$18</f>
        <v>0.40137285734015565</v>
      </c>
      <c r="C858" s="18">
        <f t="shared" ca="1" si="13"/>
        <v>49.387416662002551</v>
      </c>
      <c r="D858" s="19">
        <f ca="1">'Monte Carlo VaR'!$B$9*(EXP(B858)-1)</f>
        <v>66.934765802012052</v>
      </c>
      <c r="E858" t="str">
        <f ca="1">IF(B858&lt;='Monte Carlo VaR'!$B$25,"YES ◀ TAIL","")</f>
        <v/>
      </c>
    </row>
    <row r="859" spans="1:5" x14ac:dyDescent="0.2">
      <c r="A859">
        <v>858</v>
      </c>
      <c r="B859" s="17">
        <f ca="1">'Monte Carlo VaR'!$C$17+_xlfn.NORM.S.INV(RAND())*'Monte Carlo VaR'!$C$18</f>
        <v>0.128652893319633</v>
      </c>
      <c r="C859" s="18">
        <f t="shared" ca="1" si="13"/>
        <v>13.729529285170372</v>
      </c>
      <c r="D859" s="19">
        <f ca="1">'Monte Carlo VaR'!$B$9*(EXP(B859)-1)</f>
        <v>18.607631040191407</v>
      </c>
      <c r="E859" t="str">
        <f ca="1">IF(B859&lt;='Monte Carlo VaR'!$B$25,"YES ◀ TAIL","")</f>
        <v/>
      </c>
    </row>
    <row r="860" spans="1:5" x14ac:dyDescent="0.2">
      <c r="A860">
        <v>859</v>
      </c>
      <c r="B860" s="17">
        <f ca="1">'Monte Carlo VaR'!$C$17+_xlfn.NORM.S.INV(RAND())*'Monte Carlo VaR'!$C$18</f>
        <v>0.17139178331355731</v>
      </c>
      <c r="C860" s="18">
        <f t="shared" ca="1" si="13"/>
        <v>18.695568737046496</v>
      </c>
      <c r="D860" s="19">
        <f ca="1">'Monte Carlo VaR'!$B$9*(EXP(B860)-1)</f>
        <v>25.338104309319117</v>
      </c>
      <c r="E860" t="str">
        <f ca="1">IF(B860&lt;='Monte Carlo VaR'!$B$25,"YES ◀ TAIL","")</f>
        <v/>
      </c>
    </row>
    <row r="861" spans="1:5" x14ac:dyDescent="0.2">
      <c r="A861">
        <v>860</v>
      </c>
      <c r="B861" s="17">
        <f ca="1">'Monte Carlo VaR'!$C$17+_xlfn.NORM.S.INV(RAND())*'Monte Carlo VaR'!$C$18</f>
        <v>-7.8883195466365422E-2</v>
      </c>
      <c r="C861" s="18">
        <f t="shared" ca="1" si="13"/>
        <v>-7.5852137198756715</v>
      </c>
      <c r="D861" s="19">
        <f ca="1">'Monte Carlo VaR'!$B$9*(EXP(B861)-1)</f>
        <v>-10.280240154547498</v>
      </c>
      <c r="E861" t="str">
        <f ca="1">IF(B861&lt;='Monte Carlo VaR'!$B$25,"YES ◀ TAIL","")</f>
        <v/>
      </c>
    </row>
    <row r="862" spans="1:5" x14ac:dyDescent="0.2">
      <c r="A862">
        <v>861</v>
      </c>
      <c r="B862" s="17">
        <f ca="1">'Monte Carlo VaR'!$C$17+_xlfn.NORM.S.INV(RAND())*'Monte Carlo VaR'!$C$18</f>
        <v>0.42538878776450262</v>
      </c>
      <c r="C862" s="18">
        <f t="shared" ca="1" si="13"/>
        <v>53.018522132155546</v>
      </c>
      <c r="D862" s="19">
        <f ca="1">'Monte Carlo VaR'!$B$9*(EXP(B862)-1)</f>
        <v>71.856003045710409</v>
      </c>
      <c r="E862" t="str">
        <f ca="1">IF(B862&lt;='Monte Carlo VaR'!$B$25,"YES ◀ TAIL","")</f>
        <v/>
      </c>
    </row>
    <row r="863" spans="1:5" x14ac:dyDescent="0.2">
      <c r="A863">
        <v>862</v>
      </c>
      <c r="B863" s="17">
        <f ca="1">'Monte Carlo VaR'!$C$17+_xlfn.NORM.S.INV(RAND())*'Monte Carlo VaR'!$C$18</f>
        <v>0.103211403229267</v>
      </c>
      <c r="C863" s="18">
        <f t="shared" ca="1" si="13"/>
        <v>10.87257725112214</v>
      </c>
      <c r="D863" s="19">
        <f ca="1">'Monte Carlo VaR'!$B$9*(EXP(B863)-1)</f>
        <v>14.735603948445837</v>
      </c>
      <c r="E863" t="str">
        <f ca="1">IF(B863&lt;='Monte Carlo VaR'!$B$25,"YES ◀ TAIL","")</f>
        <v/>
      </c>
    </row>
    <row r="864" spans="1:5" x14ac:dyDescent="0.2">
      <c r="A864">
        <v>863</v>
      </c>
      <c r="B864" s="17">
        <f ca="1">'Monte Carlo VaR'!$C$17+_xlfn.NORM.S.INV(RAND())*'Monte Carlo VaR'!$C$18</f>
        <v>7.6097702696959035E-2</v>
      </c>
      <c r="C864" s="18">
        <f t="shared" ca="1" si="13"/>
        <v>7.9067996860654244</v>
      </c>
      <c r="D864" s="19">
        <f ca="1">'Monte Carlo VaR'!$B$9*(EXP(B864)-1)</f>
        <v>10.71608561452447</v>
      </c>
      <c r="E864" t="str">
        <f ca="1">IF(B864&lt;='Monte Carlo VaR'!$B$25,"YES ◀ TAIL","")</f>
        <v/>
      </c>
    </row>
    <row r="865" spans="1:5" x14ac:dyDescent="0.2">
      <c r="A865">
        <v>864</v>
      </c>
      <c r="B865" s="17">
        <f ca="1">'Monte Carlo VaR'!$C$17+_xlfn.NORM.S.INV(RAND())*'Monte Carlo VaR'!$C$18</f>
        <v>-8.7602559413765976E-2</v>
      </c>
      <c r="C865" s="18">
        <f t="shared" ca="1" si="13"/>
        <v>-8.3875090401051349</v>
      </c>
      <c r="D865" s="19">
        <f ca="1">'Monte Carlo VaR'!$B$9*(EXP(B865)-1)</f>
        <v>-11.367591002054489</v>
      </c>
      <c r="E865" t="str">
        <f ca="1">IF(B865&lt;='Monte Carlo VaR'!$B$25,"YES ◀ TAIL","")</f>
        <v/>
      </c>
    </row>
    <row r="866" spans="1:5" x14ac:dyDescent="0.2">
      <c r="A866">
        <v>865</v>
      </c>
      <c r="B866" s="17">
        <f ca="1">'Monte Carlo VaR'!$C$17+_xlfn.NORM.S.INV(RAND())*'Monte Carlo VaR'!$C$18</f>
        <v>3.0010675206523781E-2</v>
      </c>
      <c r="C866" s="18">
        <f t="shared" ca="1" si="13"/>
        <v>3.0465534327195787</v>
      </c>
      <c r="D866" s="19">
        <f ca="1">'Monte Carlo VaR'!$B$9*(EXP(B866)-1)</f>
        <v>4.1289938673648452</v>
      </c>
      <c r="E866" t="str">
        <f ca="1">IF(B866&lt;='Monte Carlo VaR'!$B$25,"YES ◀ TAIL","")</f>
        <v/>
      </c>
    </row>
    <row r="867" spans="1:5" x14ac:dyDescent="0.2">
      <c r="A867">
        <v>866</v>
      </c>
      <c r="B867" s="17">
        <f ca="1">'Monte Carlo VaR'!$C$17+_xlfn.NORM.S.INV(RAND())*'Monte Carlo VaR'!$C$18</f>
        <v>0.35109475240240423</v>
      </c>
      <c r="C867" s="18">
        <f t="shared" ca="1" si="13"/>
        <v>42.062192687569166</v>
      </c>
      <c r="D867" s="19">
        <f ca="1">'Monte Carlo VaR'!$B$9*(EXP(B867)-1)</f>
        <v>57.006889749462495</v>
      </c>
      <c r="E867" t="str">
        <f ca="1">IF(B867&lt;='Monte Carlo VaR'!$B$25,"YES ◀ TAIL","")</f>
        <v/>
      </c>
    </row>
    <row r="868" spans="1:5" x14ac:dyDescent="0.2">
      <c r="A868">
        <v>867</v>
      </c>
      <c r="B868" s="17">
        <f ca="1">'Monte Carlo VaR'!$C$17+_xlfn.NORM.S.INV(RAND())*'Monte Carlo VaR'!$C$18</f>
        <v>4.8813948891011531E-2</v>
      </c>
      <c r="C868" s="18">
        <f t="shared" ca="1" si="13"/>
        <v>5.0024974254660126</v>
      </c>
      <c r="D868" s="19">
        <f ca="1">'Monte Carlo VaR'!$B$9*(EXP(B868)-1)</f>
        <v>6.7798847607340873</v>
      </c>
      <c r="E868" t="str">
        <f ca="1">IF(B868&lt;='Monte Carlo VaR'!$B$25,"YES ◀ TAIL","")</f>
        <v/>
      </c>
    </row>
    <row r="869" spans="1:5" x14ac:dyDescent="0.2">
      <c r="A869">
        <v>868</v>
      </c>
      <c r="B869" s="17">
        <f ca="1">'Monte Carlo VaR'!$C$17+_xlfn.NORM.S.INV(RAND())*'Monte Carlo VaR'!$C$18</f>
        <v>0.12768408069554782</v>
      </c>
      <c r="C869" s="18">
        <f t="shared" ca="1" si="13"/>
        <v>13.61940003738431</v>
      </c>
      <c r="D869" s="19">
        <f ca="1">'Monte Carlo VaR'!$B$9*(EXP(B869)-1)</f>
        <v>18.458372870666956</v>
      </c>
      <c r="E869" t="str">
        <f ca="1">IF(B869&lt;='Monte Carlo VaR'!$B$25,"YES ◀ TAIL","")</f>
        <v/>
      </c>
    </row>
    <row r="870" spans="1:5" x14ac:dyDescent="0.2">
      <c r="A870">
        <v>869</v>
      </c>
      <c r="B870" s="17">
        <f ca="1">'Monte Carlo VaR'!$C$17+_xlfn.NORM.S.INV(RAND())*'Monte Carlo VaR'!$C$18</f>
        <v>-0.23742704474267218</v>
      </c>
      <c r="C870" s="18">
        <f t="shared" ca="1" si="13"/>
        <v>-21.134557463112134</v>
      </c>
      <c r="D870" s="19">
        <f ca="1">'Monte Carlo VaR'!$B$9*(EXP(B870)-1)</f>
        <v>-28.643665729755877</v>
      </c>
      <c r="E870" t="str">
        <f ca="1">IF(B870&lt;='Monte Carlo VaR'!$B$25,"YES ◀ TAIL","")</f>
        <v/>
      </c>
    </row>
    <row r="871" spans="1:5" x14ac:dyDescent="0.2">
      <c r="A871">
        <v>870</v>
      </c>
      <c r="B871" s="17">
        <f ca="1">'Monte Carlo VaR'!$C$17+_xlfn.NORM.S.INV(RAND())*'Monte Carlo VaR'!$C$18</f>
        <v>-0.10896764484112363</v>
      </c>
      <c r="C871" s="18">
        <f t="shared" ca="1" si="13"/>
        <v>-10.324056817725813</v>
      </c>
      <c r="D871" s="19">
        <f ca="1">'Monte Carlo VaR'!$B$9*(EXP(B871)-1)</f>
        <v>-13.992194205063795</v>
      </c>
      <c r="E871" t="str">
        <f ca="1">IF(B871&lt;='Monte Carlo VaR'!$B$25,"YES ◀ TAIL","")</f>
        <v/>
      </c>
    </row>
    <row r="872" spans="1:5" x14ac:dyDescent="0.2">
      <c r="A872">
        <v>871</v>
      </c>
      <c r="B872" s="17">
        <f ca="1">'Monte Carlo VaR'!$C$17+_xlfn.NORM.S.INV(RAND())*'Monte Carlo VaR'!$C$18</f>
        <v>-5.6153145215201455E-2</v>
      </c>
      <c r="C872" s="18">
        <f t="shared" ca="1" si="13"/>
        <v>-5.4605657816536368</v>
      </c>
      <c r="D872" s="19">
        <f ca="1">'Monte Carlo VaR'!$B$9*(EXP(B872)-1)</f>
        <v>-7.4007048038751737</v>
      </c>
      <c r="E872" t="str">
        <f ca="1">IF(B872&lt;='Monte Carlo VaR'!$B$25,"YES ◀ TAIL","")</f>
        <v/>
      </c>
    </row>
    <row r="873" spans="1:5" x14ac:dyDescent="0.2">
      <c r="A873">
        <v>872</v>
      </c>
      <c r="B873" s="17">
        <f ca="1">'Monte Carlo VaR'!$C$17+_xlfn.NORM.S.INV(RAND())*'Monte Carlo VaR'!$C$18</f>
        <v>-2.9231917423413495E-2</v>
      </c>
      <c r="C873" s="18">
        <f t="shared" ca="1" si="13"/>
        <v>-2.8808797814762088</v>
      </c>
      <c r="D873" s="19">
        <f ca="1">'Monte Carlo VaR'!$B$9*(EXP(B873)-1)</f>
        <v>-3.904456367834706</v>
      </c>
      <c r="E873" t="str">
        <f ca="1">IF(B873&lt;='Monte Carlo VaR'!$B$25,"YES ◀ TAIL","")</f>
        <v/>
      </c>
    </row>
    <row r="874" spans="1:5" x14ac:dyDescent="0.2">
      <c r="A874">
        <v>873</v>
      </c>
      <c r="B874" s="17">
        <f ca="1">'Monte Carlo VaR'!$C$17+_xlfn.NORM.S.INV(RAND())*'Monte Carlo VaR'!$C$18</f>
        <v>4.3269534776722275E-2</v>
      </c>
      <c r="C874" s="18">
        <f t="shared" ca="1" si="13"/>
        <v>4.4219310341940155</v>
      </c>
      <c r="D874" s="19">
        <f ca="1">'Monte Carlo VaR'!$B$9*(EXP(B874)-1)</f>
        <v>5.9930431306431489</v>
      </c>
      <c r="E874" t="str">
        <f ca="1">IF(B874&lt;='Monte Carlo VaR'!$B$25,"YES ◀ TAIL","")</f>
        <v/>
      </c>
    </row>
    <row r="875" spans="1:5" x14ac:dyDescent="0.2">
      <c r="A875">
        <v>874</v>
      </c>
      <c r="B875" s="17">
        <f ca="1">'Monte Carlo VaR'!$C$17+_xlfn.NORM.S.INV(RAND())*'Monte Carlo VaR'!$C$18</f>
        <v>-0.18281411928540281</v>
      </c>
      <c r="C875" s="18">
        <f t="shared" ca="1" si="13"/>
        <v>-16.707703433538256</v>
      </c>
      <c r="D875" s="19">
        <f ca="1">'Monte Carlo VaR'!$B$9*(EXP(B875)-1)</f>
        <v>-22.6439504634744</v>
      </c>
      <c r="E875" t="str">
        <f ca="1">IF(B875&lt;='Monte Carlo VaR'!$B$25,"YES ◀ TAIL","")</f>
        <v/>
      </c>
    </row>
    <row r="876" spans="1:5" x14ac:dyDescent="0.2">
      <c r="A876">
        <v>875</v>
      </c>
      <c r="B876" s="17">
        <f ca="1">'Monte Carlo VaR'!$C$17+_xlfn.NORM.S.INV(RAND())*'Monte Carlo VaR'!$C$18</f>
        <v>0.20227467218119322</v>
      </c>
      <c r="C876" s="18">
        <f t="shared" ca="1" si="13"/>
        <v>22.418421128391074</v>
      </c>
      <c r="D876" s="19">
        <f ca="1">'Monte Carlo VaR'!$B$9*(EXP(B876)-1)</f>
        <v>30.383686155308425</v>
      </c>
      <c r="E876" t="str">
        <f ca="1">IF(B876&lt;='Monte Carlo VaR'!$B$25,"YES ◀ TAIL","")</f>
        <v/>
      </c>
    </row>
    <row r="877" spans="1:5" x14ac:dyDescent="0.2">
      <c r="A877">
        <v>876</v>
      </c>
      <c r="B877" s="17">
        <f ca="1">'Monte Carlo VaR'!$C$17+_xlfn.NORM.S.INV(RAND())*'Monte Carlo VaR'!$C$18</f>
        <v>0.21967907295489619</v>
      </c>
      <c r="C877" s="18">
        <f t="shared" ca="1" si="13"/>
        <v>24.567689502671499</v>
      </c>
      <c r="D877" s="19">
        <f ca="1">'Monte Carlo VaR'!$B$9*(EXP(B877)-1)</f>
        <v>33.296589582970682</v>
      </c>
      <c r="E877" t="str">
        <f ca="1">IF(B877&lt;='Monte Carlo VaR'!$B$25,"YES ◀ TAIL","")</f>
        <v/>
      </c>
    </row>
    <row r="878" spans="1:5" x14ac:dyDescent="0.2">
      <c r="A878">
        <v>877</v>
      </c>
      <c r="B878" s="17">
        <f ca="1">'Monte Carlo VaR'!$C$17+_xlfn.NORM.S.INV(RAND())*'Monte Carlo VaR'!$C$18</f>
        <v>9.2971138877189635E-2</v>
      </c>
      <c r="C878" s="18">
        <f t="shared" ca="1" si="13"/>
        <v>9.7430061747229679</v>
      </c>
      <c r="D878" s="19">
        <f ca="1">'Monte Carlo VaR'!$B$9*(EXP(B878)-1)</f>
        <v>13.204696268602039</v>
      </c>
      <c r="E878" t="str">
        <f ca="1">IF(B878&lt;='Monte Carlo VaR'!$B$25,"YES ◀ TAIL","")</f>
        <v/>
      </c>
    </row>
    <row r="879" spans="1:5" x14ac:dyDescent="0.2">
      <c r="A879">
        <v>878</v>
      </c>
      <c r="B879" s="17">
        <f ca="1">'Monte Carlo VaR'!$C$17+_xlfn.NORM.S.INV(RAND())*'Monte Carlo VaR'!$C$18</f>
        <v>0.25022978060800272</v>
      </c>
      <c r="C879" s="18">
        <f t="shared" ca="1" si="13"/>
        <v>28.432049472898658</v>
      </c>
      <c r="D879" s="19">
        <f ca="1">'Monte Carlo VaR'!$B$9*(EXP(B879)-1)</f>
        <v>38.533956650619551</v>
      </c>
      <c r="E879" t="str">
        <f ca="1">IF(B879&lt;='Monte Carlo VaR'!$B$25,"YES ◀ TAIL","")</f>
        <v/>
      </c>
    </row>
    <row r="880" spans="1:5" x14ac:dyDescent="0.2">
      <c r="A880">
        <v>879</v>
      </c>
      <c r="B880" s="17">
        <f ca="1">'Monte Carlo VaR'!$C$17+_xlfn.NORM.S.INV(RAND())*'Monte Carlo VaR'!$C$18</f>
        <v>0.21325954001043429</v>
      </c>
      <c r="C880" s="18">
        <f t="shared" ca="1" si="13"/>
        <v>23.770584374824576</v>
      </c>
      <c r="D880" s="19">
        <f ca="1">'Monte Carlo VaR'!$B$9*(EXP(B880)-1)</f>
        <v>32.216273003199753</v>
      </c>
      <c r="E880" t="str">
        <f ca="1">IF(B880&lt;='Monte Carlo VaR'!$B$25,"YES ◀ TAIL","")</f>
        <v/>
      </c>
    </row>
    <row r="881" spans="1:5" x14ac:dyDescent="0.2">
      <c r="A881">
        <v>880</v>
      </c>
      <c r="B881" s="17">
        <f ca="1">'Monte Carlo VaR'!$C$17+_xlfn.NORM.S.INV(RAND())*'Monte Carlo VaR'!$C$18</f>
        <v>-2.6594600684946915E-2</v>
      </c>
      <c r="C881" s="18">
        <f t="shared" ca="1" si="13"/>
        <v>-2.6244078498959378</v>
      </c>
      <c r="D881" s="19">
        <f ca="1">'Monte Carlo VaR'!$B$9*(EXP(B881)-1)</f>
        <v>-3.5568599589639645</v>
      </c>
      <c r="E881" t="str">
        <f ca="1">IF(B881&lt;='Monte Carlo VaR'!$B$25,"YES ◀ TAIL","")</f>
        <v/>
      </c>
    </row>
    <row r="882" spans="1:5" x14ac:dyDescent="0.2">
      <c r="A882">
        <v>881</v>
      </c>
      <c r="B882" s="17">
        <f ca="1">'Monte Carlo VaR'!$C$17+_xlfn.NORM.S.INV(RAND())*'Monte Carlo VaR'!$C$18</f>
        <v>0.25584960527170097</v>
      </c>
      <c r="C882" s="18">
        <f t="shared" ca="1" si="13"/>
        <v>29.155846974722621</v>
      </c>
      <c r="D882" s="19">
        <f ca="1">'Monte Carlo VaR'!$B$9*(EXP(B882)-1)</f>
        <v>39.514919404841571</v>
      </c>
      <c r="E882" t="str">
        <f ca="1">IF(B882&lt;='Monte Carlo VaR'!$B$25,"YES ◀ TAIL","")</f>
        <v/>
      </c>
    </row>
    <row r="883" spans="1:5" x14ac:dyDescent="0.2">
      <c r="A883">
        <v>882</v>
      </c>
      <c r="B883" s="17">
        <f ca="1">'Monte Carlo VaR'!$C$17+_xlfn.NORM.S.INV(RAND())*'Monte Carlo VaR'!$C$18</f>
        <v>0.19778403905073166</v>
      </c>
      <c r="C883" s="18">
        <f t="shared" ca="1" si="13"/>
        <v>21.869917396957828</v>
      </c>
      <c r="D883" s="19">
        <f ca="1">'Monte Carlo VaR'!$B$9*(EXP(B883)-1)</f>
        <v>29.640299048096942</v>
      </c>
      <c r="E883" t="str">
        <f ca="1">IF(B883&lt;='Monte Carlo VaR'!$B$25,"YES ◀ TAIL","")</f>
        <v/>
      </c>
    </row>
    <row r="884" spans="1:5" x14ac:dyDescent="0.2">
      <c r="A884">
        <v>883</v>
      </c>
      <c r="B884" s="17">
        <f ca="1">'Monte Carlo VaR'!$C$17+_xlfn.NORM.S.INV(RAND())*'Monte Carlo VaR'!$C$18</f>
        <v>0.10434105569427357</v>
      </c>
      <c r="C884" s="18">
        <f t="shared" ca="1" si="13"/>
        <v>10.997895501023747</v>
      </c>
      <c r="D884" s="19">
        <f ca="1">'Monte Carlo VaR'!$B$9*(EXP(B884)-1)</f>
        <v>14.905447772537483</v>
      </c>
      <c r="E884" t="str">
        <f ca="1">IF(B884&lt;='Monte Carlo VaR'!$B$25,"YES ◀ TAIL","")</f>
        <v/>
      </c>
    </row>
    <row r="885" spans="1:5" x14ac:dyDescent="0.2">
      <c r="A885">
        <v>884</v>
      </c>
      <c r="B885" s="17">
        <f ca="1">'Monte Carlo VaR'!$C$17+_xlfn.NORM.S.INV(RAND())*'Monte Carlo VaR'!$C$18</f>
        <v>2.4696761915164581E-2</v>
      </c>
      <c r="C885" s="18">
        <f t="shared" ca="1" si="13"/>
        <v>2.5004253066736482</v>
      </c>
      <c r="D885" s="19">
        <f ca="1">'Monte Carlo VaR'!$B$9*(EXP(B885)-1)</f>
        <v>3.3888264181347956</v>
      </c>
      <c r="E885" t="str">
        <f ca="1">IF(B885&lt;='Monte Carlo VaR'!$B$25,"YES ◀ TAIL","")</f>
        <v/>
      </c>
    </row>
    <row r="886" spans="1:5" x14ac:dyDescent="0.2">
      <c r="A886">
        <v>885</v>
      </c>
      <c r="B886" s="17">
        <f ca="1">'Monte Carlo VaR'!$C$17+_xlfn.NORM.S.INV(RAND())*'Monte Carlo VaR'!$C$18</f>
        <v>5.3743369309208144E-2</v>
      </c>
      <c r="C886" s="18">
        <f t="shared" ca="1" si="13"/>
        <v>5.5213767166280459</v>
      </c>
      <c r="D886" s="19">
        <f ca="1">'Monte Carlo VaR'!$B$9*(EXP(B886)-1)</f>
        <v>7.4831218640459909</v>
      </c>
      <c r="E886" t="str">
        <f ca="1">IF(B886&lt;='Monte Carlo VaR'!$B$25,"YES ◀ TAIL","")</f>
        <v/>
      </c>
    </row>
    <row r="887" spans="1:5" x14ac:dyDescent="0.2">
      <c r="A887">
        <v>886</v>
      </c>
      <c r="B887" s="17">
        <f ca="1">'Monte Carlo VaR'!$C$17+_xlfn.NORM.S.INV(RAND())*'Monte Carlo VaR'!$C$18</f>
        <v>0.11132711107692428</v>
      </c>
      <c r="C887" s="18">
        <f t="shared" ca="1" si="13"/>
        <v>11.77604788938611</v>
      </c>
      <c r="D887" s="19">
        <f ca="1">'Monte Carlo VaR'!$B$9*(EXP(B887)-1)</f>
        <v>15.960077704484995</v>
      </c>
      <c r="E887" t="str">
        <f ca="1">IF(B887&lt;='Monte Carlo VaR'!$B$25,"YES ◀ TAIL","")</f>
        <v/>
      </c>
    </row>
    <row r="888" spans="1:5" x14ac:dyDescent="0.2">
      <c r="A888">
        <v>887</v>
      </c>
      <c r="B888" s="17">
        <f ca="1">'Monte Carlo VaR'!$C$17+_xlfn.NORM.S.INV(RAND())*'Monte Carlo VaR'!$C$18</f>
        <v>0.19516445242010788</v>
      </c>
      <c r="C888" s="18">
        <f t="shared" ca="1" si="13"/>
        <v>21.55108637573424</v>
      </c>
      <c r="D888" s="19">
        <f ca="1">'Monte Carlo VaR'!$B$9*(EXP(B888)-1)</f>
        <v>29.208187365032618</v>
      </c>
      <c r="E888" t="str">
        <f ca="1">IF(B888&lt;='Monte Carlo VaR'!$B$25,"YES ◀ TAIL","")</f>
        <v/>
      </c>
    </row>
    <row r="889" spans="1:5" x14ac:dyDescent="0.2">
      <c r="A889">
        <v>888</v>
      </c>
      <c r="B889" s="17">
        <f ca="1">'Monte Carlo VaR'!$C$17+_xlfn.NORM.S.INV(RAND())*'Monte Carlo VaR'!$C$18</f>
        <v>0.42434737619151458</v>
      </c>
      <c r="C889" s="18">
        <f t="shared" ca="1" si="13"/>
        <v>52.859249820734512</v>
      </c>
      <c r="D889" s="19">
        <f ca="1">'Monte Carlo VaR'!$B$9*(EXP(B889)-1)</f>
        <v>71.640141282041483</v>
      </c>
      <c r="E889" t="str">
        <f ca="1">IF(B889&lt;='Monte Carlo VaR'!$B$25,"YES ◀ TAIL","")</f>
        <v/>
      </c>
    </row>
    <row r="890" spans="1:5" x14ac:dyDescent="0.2">
      <c r="A890">
        <v>889</v>
      </c>
      <c r="B890" s="17">
        <f ca="1">'Monte Carlo VaR'!$C$17+_xlfn.NORM.S.INV(RAND())*'Monte Carlo VaR'!$C$18</f>
        <v>8.7857282699389611E-2</v>
      </c>
      <c r="C890" s="18">
        <f t="shared" ca="1" si="13"/>
        <v>9.1832287551525393</v>
      </c>
      <c r="D890" s="19">
        <f ca="1">'Monte Carlo VaR'!$B$9*(EXP(B890)-1)</f>
        <v>12.446029931858236</v>
      </c>
      <c r="E890" t="str">
        <f ca="1">IF(B890&lt;='Monte Carlo VaR'!$B$25,"YES ◀ TAIL","")</f>
        <v/>
      </c>
    </row>
    <row r="891" spans="1:5" x14ac:dyDescent="0.2">
      <c r="A891">
        <v>890</v>
      </c>
      <c r="B891" s="17">
        <f ca="1">'Monte Carlo VaR'!$C$17+_xlfn.NORM.S.INV(RAND())*'Monte Carlo VaR'!$C$18</f>
        <v>0.17367928233353952</v>
      </c>
      <c r="C891" s="18">
        <f t="shared" ca="1" si="13"/>
        <v>18.967395517424347</v>
      </c>
      <c r="D891" s="19">
        <f ca="1">'Monte Carlo VaR'!$B$9*(EXP(B891)-1)</f>
        <v>25.706511144765216</v>
      </c>
      <c r="E891" t="str">
        <f ca="1">IF(B891&lt;='Monte Carlo VaR'!$B$25,"YES ◀ TAIL","")</f>
        <v/>
      </c>
    </row>
    <row r="892" spans="1:5" x14ac:dyDescent="0.2">
      <c r="A892">
        <v>891</v>
      </c>
      <c r="B892" s="17">
        <f ca="1">'Monte Carlo VaR'!$C$17+_xlfn.NORM.S.INV(RAND())*'Monte Carlo VaR'!$C$18</f>
        <v>1.8312146385709591E-2</v>
      </c>
      <c r="C892" s="18">
        <f t="shared" ca="1" si="13"/>
        <v>1.8480841890639921</v>
      </c>
      <c r="D892" s="19">
        <f ca="1">'Monte Carlo VaR'!$B$9*(EXP(B892)-1)</f>
        <v>2.5047085014384285</v>
      </c>
      <c r="E892" t="str">
        <f ca="1">IF(B892&lt;='Monte Carlo VaR'!$B$25,"YES ◀ TAIL","")</f>
        <v/>
      </c>
    </row>
    <row r="893" spans="1:5" x14ac:dyDescent="0.2">
      <c r="A893">
        <v>892</v>
      </c>
      <c r="B893" s="17">
        <f ca="1">'Monte Carlo VaR'!$C$17+_xlfn.NORM.S.INV(RAND())*'Monte Carlo VaR'!$C$18</f>
        <v>-2.361661217226417E-2</v>
      </c>
      <c r="C893" s="18">
        <f t="shared" ca="1" si="13"/>
        <v>-2.333992242513061</v>
      </c>
      <c r="D893" s="19">
        <f ca="1">'Monte Carlo VaR'!$B$9*(EXP(B893)-1)</f>
        <v>-3.1632596862779518</v>
      </c>
      <c r="E893" t="str">
        <f ca="1">IF(B893&lt;='Monte Carlo VaR'!$B$25,"YES ◀ TAIL","")</f>
        <v/>
      </c>
    </row>
    <row r="894" spans="1:5" x14ac:dyDescent="0.2">
      <c r="A894">
        <v>893</v>
      </c>
      <c r="B894" s="17">
        <f ca="1">'Monte Carlo VaR'!$C$17+_xlfn.NORM.S.INV(RAND())*'Monte Carlo VaR'!$C$18</f>
        <v>0.34244679501831837</v>
      </c>
      <c r="C894" s="18">
        <f t="shared" ca="1" si="13"/>
        <v>40.838941833557698</v>
      </c>
      <c r="D894" s="19">
        <f ca="1">'Monte Carlo VaR'!$B$9*(EXP(B894)-1)</f>
        <v>55.349017867020748</v>
      </c>
      <c r="E894" t="str">
        <f ca="1">IF(B894&lt;='Monte Carlo VaR'!$B$25,"YES ◀ TAIL","")</f>
        <v/>
      </c>
    </row>
    <row r="895" spans="1:5" x14ac:dyDescent="0.2">
      <c r="A895">
        <v>894</v>
      </c>
      <c r="B895" s="17">
        <f ca="1">'Monte Carlo VaR'!$C$17+_xlfn.NORM.S.INV(RAND())*'Monte Carlo VaR'!$C$18</f>
        <v>-2.6341759445184229E-2</v>
      </c>
      <c r="C895" s="18">
        <f t="shared" ca="1" si="13"/>
        <v>-2.5997841716445924</v>
      </c>
      <c r="D895" s="19">
        <f ca="1">'Monte Carlo VaR'!$B$9*(EXP(B895)-1)</f>
        <v>-3.5234874878299163</v>
      </c>
      <c r="E895" t="str">
        <f ca="1">IF(B895&lt;='Monte Carlo VaR'!$B$25,"YES ◀ TAIL","")</f>
        <v/>
      </c>
    </row>
    <row r="896" spans="1:5" x14ac:dyDescent="0.2">
      <c r="A896">
        <v>895</v>
      </c>
      <c r="B896" s="17">
        <f ca="1">'Monte Carlo VaR'!$C$17+_xlfn.NORM.S.INV(RAND())*'Monte Carlo VaR'!$C$18</f>
        <v>0.17556388281378402</v>
      </c>
      <c r="C896" s="18">
        <f t="shared" ca="1" si="13"/>
        <v>19.19181293030967</v>
      </c>
      <c r="D896" s="19">
        <f ca="1">'Monte Carlo VaR'!$B$9*(EXP(B896)-1)</f>
        <v>26.010664064448697</v>
      </c>
      <c r="E896" t="str">
        <f ca="1">IF(B896&lt;='Monte Carlo VaR'!$B$25,"YES ◀ TAIL","")</f>
        <v/>
      </c>
    </row>
    <row r="897" spans="1:5" x14ac:dyDescent="0.2">
      <c r="A897">
        <v>896</v>
      </c>
      <c r="B897" s="17">
        <f ca="1">'Monte Carlo VaR'!$C$17+_xlfn.NORM.S.INV(RAND())*'Monte Carlo VaR'!$C$18</f>
        <v>-0.1034520884040938</v>
      </c>
      <c r="C897" s="18">
        <f t="shared" ca="1" si="13"/>
        <v>-9.828077548598003</v>
      </c>
      <c r="D897" s="19">
        <f ca="1">'Monte Carlo VaR'!$B$9*(EXP(B897)-1)</f>
        <v>-13.319993501614872</v>
      </c>
      <c r="E897" t="str">
        <f ca="1">IF(B897&lt;='Monte Carlo VaR'!$B$25,"YES ◀ TAIL","")</f>
        <v/>
      </c>
    </row>
    <row r="898" spans="1:5" x14ac:dyDescent="0.2">
      <c r="A898">
        <v>897</v>
      </c>
      <c r="B898" s="17">
        <f ca="1">'Monte Carlo VaR'!$C$17+_xlfn.NORM.S.INV(RAND())*'Monte Carlo VaR'!$C$18</f>
        <v>-5.9419405428630737E-2</v>
      </c>
      <c r="C898" s="18">
        <f t="shared" ca="1" si="13"/>
        <v>-5.7688524279590698</v>
      </c>
      <c r="D898" s="19">
        <f ca="1">'Monte Carlo VaR'!$B$9*(EXP(B898)-1)</f>
        <v>-7.8185256956129283</v>
      </c>
      <c r="E898" t="str">
        <f ca="1">IF(B898&lt;='Monte Carlo VaR'!$B$25,"YES ◀ TAIL","")</f>
        <v/>
      </c>
    </row>
    <row r="899" spans="1:5" x14ac:dyDescent="0.2">
      <c r="A899">
        <v>898</v>
      </c>
      <c r="B899" s="17">
        <f ca="1">'Monte Carlo VaR'!$C$17+_xlfn.NORM.S.INV(RAND())*'Monte Carlo VaR'!$C$18</f>
        <v>-4.7556014838869579E-2</v>
      </c>
      <c r="C899" s="18">
        <f t="shared" ref="C899:C962" ca="1" si="14">(EXP(B899)-1)*100</f>
        <v>-4.6442941708344732</v>
      </c>
      <c r="D899" s="19">
        <f ca="1">'Monte Carlo VaR'!$B$9*(EXP(B899)-1)</f>
        <v>-6.2944118897319612</v>
      </c>
      <c r="E899" t="str">
        <f ca="1">IF(B899&lt;='Monte Carlo VaR'!$B$25,"YES ◀ TAIL","")</f>
        <v/>
      </c>
    </row>
    <row r="900" spans="1:5" x14ac:dyDescent="0.2">
      <c r="A900">
        <v>899</v>
      </c>
      <c r="B900" s="17">
        <f ca="1">'Monte Carlo VaR'!$C$17+_xlfn.NORM.S.INV(RAND())*'Monte Carlo VaR'!$C$18</f>
        <v>0.12855004103617101</v>
      </c>
      <c r="C900" s="18">
        <f t="shared" ca="1" si="14"/>
        <v>13.717832544914854</v>
      </c>
      <c r="D900" s="19">
        <f ca="1">'Monte Carlo VaR'!$B$9*(EXP(B900)-1)</f>
        <v>18.591778448123101</v>
      </c>
      <c r="E900" t="str">
        <f ca="1">IF(B900&lt;='Monte Carlo VaR'!$B$25,"YES ◀ TAIL","")</f>
        <v/>
      </c>
    </row>
    <row r="901" spans="1:5" x14ac:dyDescent="0.2">
      <c r="A901">
        <v>900</v>
      </c>
      <c r="B901" s="17">
        <f ca="1">'Monte Carlo VaR'!$C$17+_xlfn.NORM.S.INV(RAND())*'Monte Carlo VaR'!$C$18</f>
        <v>0.14110426478149796</v>
      </c>
      <c r="C901" s="18">
        <f t="shared" ca="1" si="14"/>
        <v>15.154470728294722</v>
      </c>
      <c r="D901" s="19">
        <f ca="1">'Monte Carlo VaR'!$B$9*(EXP(B901)-1)</f>
        <v>20.538854178057836</v>
      </c>
      <c r="E901" t="str">
        <f ca="1">IF(B901&lt;='Monte Carlo VaR'!$B$25,"YES ◀ TAIL","")</f>
        <v/>
      </c>
    </row>
    <row r="902" spans="1:5" x14ac:dyDescent="0.2">
      <c r="A902">
        <v>901</v>
      </c>
      <c r="B902" s="17">
        <f ca="1">'Monte Carlo VaR'!$C$17+_xlfn.NORM.S.INV(RAND())*'Monte Carlo VaR'!$C$18</f>
        <v>9.6969114507894943E-2</v>
      </c>
      <c r="C902" s="18">
        <f t="shared" ca="1" si="14"/>
        <v>10.182634264667456</v>
      </c>
      <c r="D902" s="19">
        <f ca="1">'Monte Carlo VaR'!$B$9*(EXP(B902)-1)</f>
        <v>13.800524218903803</v>
      </c>
      <c r="E902" t="str">
        <f ca="1">IF(B902&lt;='Monte Carlo VaR'!$B$25,"YES ◀ TAIL","")</f>
        <v/>
      </c>
    </row>
    <row r="903" spans="1:5" x14ac:dyDescent="0.2">
      <c r="A903">
        <v>902</v>
      </c>
      <c r="B903" s="17">
        <f ca="1">'Monte Carlo VaR'!$C$17+_xlfn.NORM.S.INV(RAND())*'Monte Carlo VaR'!$C$18</f>
        <v>0.17033684266349894</v>
      </c>
      <c r="C903" s="18">
        <f t="shared" ca="1" si="14"/>
        <v>18.570417981520372</v>
      </c>
      <c r="D903" s="19">
        <f ca="1">'Monte Carlo VaR'!$B$9*(EXP(B903)-1)</f>
        <v>25.168487490354558</v>
      </c>
      <c r="E903" t="str">
        <f ca="1">IF(B903&lt;='Monte Carlo VaR'!$B$25,"YES ◀ TAIL","")</f>
        <v/>
      </c>
    </row>
    <row r="904" spans="1:5" x14ac:dyDescent="0.2">
      <c r="A904">
        <v>903</v>
      </c>
      <c r="B904" s="17">
        <f ca="1">'Monte Carlo VaR'!$C$17+_xlfn.NORM.S.INV(RAND())*'Monte Carlo VaR'!$C$18</f>
        <v>4.4672541385497221E-2</v>
      </c>
      <c r="C904" s="18">
        <f t="shared" ca="1" si="14"/>
        <v>4.5685385151194913</v>
      </c>
      <c r="D904" s="19">
        <f ca="1">'Monte Carlo VaR'!$B$9*(EXP(B904)-1)</f>
        <v>6.1917402495414464</v>
      </c>
      <c r="E904" t="str">
        <f ca="1">IF(B904&lt;='Monte Carlo VaR'!$B$25,"YES ◀ TAIL","")</f>
        <v/>
      </c>
    </row>
    <row r="905" spans="1:5" x14ac:dyDescent="0.2">
      <c r="A905">
        <v>904</v>
      </c>
      <c r="B905" s="17">
        <f ca="1">'Monte Carlo VaR'!$C$17+_xlfn.NORM.S.INV(RAND())*'Monte Carlo VaR'!$C$18</f>
        <v>0.29026281028740036</v>
      </c>
      <c r="C905" s="18">
        <f t="shared" ca="1" si="14"/>
        <v>33.677876107475349</v>
      </c>
      <c r="D905" s="19">
        <f ca="1">'Monte Carlo VaR'!$B$9*(EXP(B905)-1)</f>
        <v>45.643625488461339</v>
      </c>
      <c r="E905" t="str">
        <f ca="1">IF(B905&lt;='Monte Carlo VaR'!$B$25,"YES ◀ TAIL","")</f>
        <v/>
      </c>
    </row>
    <row r="906" spans="1:5" x14ac:dyDescent="0.2">
      <c r="A906">
        <v>905</v>
      </c>
      <c r="B906" s="17">
        <f ca="1">'Monte Carlo VaR'!$C$17+_xlfn.NORM.S.INV(RAND())*'Monte Carlo VaR'!$C$18</f>
        <v>0.26048577461150407</v>
      </c>
      <c r="C906" s="18">
        <f t="shared" ca="1" si="14"/>
        <v>29.756025542236909</v>
      </c>
      <c r="D906" s="19">
        <f ca="1">'Monte Carlo VaR'!$B$9*(EXP(B906)-1)</f>
        <v>40.328341417393681</v>
      </c>
      <c r="E906" t="str">
        <f ca="1">IF(B906&lt;='Monte Carlo VaR'!$B$25,"YES ◀ TAIL","")</f>
        <v/>
      </c>
    </row>
    <row r="907" spans="1:5" x14ac:dyDescent="0.2">
      <c r="A907">
        <v>906</v>
      </c>
      <c r="B907" s="17">
        <f ca="1">'Monte Carlo VaR'!$C$17+_xlfn.NORM.S.INV(RAND())*'Monte Carlo VaR'!$C$18</f>
        <v>0.26502477727497592</v>
      </c>
      <c r="C907" s="18">
        <f t="shared" ca="1" si="14"/>
        <v>30.346327164616802</v>
      </c>
      <c r="D907" s="19">
        <f ca="1">'Monte Carlo VaR'!$B$9*(EXP(B907)-1)</f>
        <v>41.128377206205158</v>
      </c>
      <c r="E907" t="str">
        <f ca="1">IF(B907&lt;='Monte Carlo VaR'!$B$25,"YES ◀ TAIL","")</f>
        <v/>
      </c>
    </row>
    <row r="908" spans="1:5" x14ac:dyDescent="0.2">
      <c r="A908">
        <v>907</v>
      </c>
      <c r="B908" s="17">
        <f ca="1">'Monte Carlo VaR'!$C$17+_xlfn.NORM.S.INV(RAND())*'Monte Carlo VaR'!$C$18</f>
        <v>8.3445610824704225E-2</v>
      </c>
      <c r="C908" s="18">
        <f t="shared" ca="1" si="14"/>
        <v>8.7026091232410341</v>
      </c>
      <c r="D908" s="19">
        <f ca="1">'Monte Carlo VaR'!$B$9*(EXP(B908)-1)</f>
        <v>11.794646144728574</v>
      </c>
      <c r="E908" t="str">
        <f ca="1">IF(B908&lt;='Monte Carlo VaR'!$B$25,"YES ◀ TAIL","")</f>
        <v/>
      </c>
    </row>
    <row r="909" spans="1:5" x14ac:dyDescent="0.2">
      <c r="A909">
        <v>908</v>
      </c>
      <c r="B909" s="17">
        <f ca="1">'Monte Carlo VaR'!$C$17+_xlfn.NORM.S.INV(RAND())*'Monte Carlo VaR'!$C$18</f>
        <v>-0.22914878709834657</v>
      </c>
      <c r="C909" s="18">
        <f t="shared" ca="1" si="14"/>
        <v>-20.478979231674231</v>
      </c>
      <c r="D909" s="19">
        <f ca="1">'Monte Carlo VaR'!$B$9*(EXP(B909)-1)</f>
        <v>-27.755160552688089</v>
      </c>
      <c r="E909" t="str">
        <f ca="1">IF(B909&lt;='Monte Carlo VaR'!$B$25,"YES ◀ TAIL","")</f>
        <v/>
      </c>
    </row>
    <row r="910" spans="1:5" x14ac:dyDescent="0.2">
      <c r="A910">
        <v>909</v>
      </c>
      <c r="B910" s="17">
        <f ca="1">'Monte Carlo VaR'!$C$17+_xlfn.NORM.S.INV(RAND())*'Monte Carlo VaR'!$C$18</f>
        <v>8.6216024183913387E-2</v>
      </c>
      <c r="C910" s="18">
        <f t="shared" ca="1" si="14"/>
        <v>9.0041778258350682</v>
      </c>
      <c r="D910" s="19">
        <f ca="1">'Monte Carlo VaR'!$B$9*(EXP(B910)-1)</f>
        <v>12.203362207354269</v>
      </c>
      <c r="E910" t="str">
        <f ca="1">IF(B910&lt;='Monte Carlo VaR'!$B$25,"YES ◀ TAIL","")</f>
        <v/>
      </c>
    </row>
    <row r="911" spans="1:5" x14ac:dyDescent="0.2">
      <c r="A911">
        <v>910</v>
      </c>
      <c r="B911" s="17">
        <f ca="1">'Monte Carlo VaR'!$C$17+_xlfn.NORM.S.INV(RAND())*'Monte Carlo VaR'!$C$18</f>
        <v>0.19068370615243491</v>
      </c>
      <c r="C911" s="18">
        <f t="shared" ca="1" si="14"/>
        <v>21.007665174576594</v>
      </c>
      <c r="D911" s="19">
        <f ca="1">'Monte Carlo VaR'!$B$9*(EXP(B911)-1)</f>
        <v>28.471688611103659</v>
      </c>
      <c r="E911" t="str">
        <f ca="1">IF(B911&lt;='Monte Carlo VaR'!$B$25,"YES ◀ TAIL","")</f>
        <v/>
      </c>
    </row>
    <row r="912" spans="1:5" x14ac:dyDescent="0.2">
      <c r="A912">
        <v>911</v>
      </c>
      <c r="B912" s="17">
        <f ca="1">'Monte Carlo VaR'!$C$17+_xlfn.NORM.S.INV(RAND())*'Monte Carlo VaR'!$C$18</f>
        <v>-0.24297442575930267</v>
      </c>
      <c r="C912" s="18">
        <f t="shared" ca="1" si="14"/>
        <v>-21.570842882350295</v>
      </c>
      <c r="D912" s="19">
        <f ca="1">'Monte Carlo VaR'!$B$9*(EXP(B912)-1)</f>
        <v>-29.234963358449352</v>
      </c>
      <c r="E912" t="str">
        <f ca="1">IF(B912&lt;='Monte Carlo VaR'!$B$25,"YES ◀ TAIL","")</f>
        <v/>
      </c>
    </row>
    <row r="913" spans="1:5" x14ac:dyDescent="0.2">
      <c r="A913">
        <v>912</v>
      </c>
      <c r="B913" s="17">
        <f ca="1">'Monte Carlo VaR'!$C$17+_xlfn.NORM.S.INV(RAND())*'Monte Carlo VaR'!$C$18</f>
        <v>-3.6073879017370386E-2</v>
      </c>
      <c r="C913" s="18">
        <f t="shared" ca="1" si="14"/>
        <v>-3.5430970561384223</v>
      </c>
      <c r="D913" s="19">
        <f ca="1">'Monte Carlo VaR'!$B$9*(EXP(B913)-1)</f>
        <v>-4.8019594401844037</v>
      </c>
      <c r="E913" t="str">
        <f ca="1">IF(B913&lt;='Monte Carlo VaR'!$B$25,"YES ◀ TAIL","")</f>
        <v/>
      </c>
    </row>
    <row r="914" spans="1:5" x14ac:dyDescent="0.2">
      <c r="A914">
        <v>913</v>
      </c>
      <c r="B914" s="17">
        <f ca="1">'Monte Carlo VaR'!$C$17+_xlfn.NORM.S.INV(RAND())*'Monte Carlo VaR'!$C$18</f>
        <v>1.455197456387046E-2</v>
      </c>
      <c r="C914" s="18">
        <f t="shared" ca="1" si="14"/>
        <v>1.4658370007204713</v>
      </c>
      <c r="D914" s="19">
        <f ca="1">'Monte Carlo VaR'!$B$9*(EXP(B914)-1)</f>
        <v>1.9866488870764547</v>
      </c>
      <c r="E914" t="str">
        <f ca="1">IF(B914&lt;='Monte Carlo VaR'!$B$25,"YES ◀ TAIL","")</f>
        <v/>
      </c>
    </row>
    <row r="915" spans="1:5" x14ac:dyDescent="0.2">
      <c r="A915">
        <v>914</v>
      </c>
      <c r="B915" s="17">
        <f ca="1">'Monte Carlo VaR'!$C$17+_xlfn.NORM.S.INV(RAND())*'Monte Carlo VaR'!$C$18</f>
        <v>8.2788952023967993E-2</v>
      </c>
      <c r="C915" s="18">
        <f t="shared" ca="1" si="14"/>
        <v>8.6312520294931758</v>
      </c>
      <c r="D915" s="19">
        <f ca="1">'Monte Carlo VaR'!$B$9*(EXP(B915)-1)</f>
        <v>11.697935875572099</v>
      </c>
      <c r="E915" t="str">
        <f ca="1">IF(B915&lt;='Monte Carlo VaR'!$B$25,"YES ◀ TAIL","")</f>
        <v/>
      </c>
    </row>
    <row r="916" spans="1:5" x14ac:dyDescent="0.2">
      <c r="A916">
        <v>915</v>
      </c>
      <c r="B916" s="17">
        <f ca="1">'Monte Carlo VaR'!$C$17+_xlfn.NORM.S.INV(RAND())*'Monte Carlo VaR'!$C$18</f>
        <v>0.15108191090884093</v>
      </c>
      <c r="C916" s="18">
        <f t="shared" ca="1" si="14"/>
        <v>16.30919240966724</v>
      </c>
      <c r="D916" s="19">
        <f ca="1">'Monte Carlo VaR'!$B$9*(EXP(B916)-1)</f>
        <v>22.103848472822008</v>
      </c>
      <c r="E916" t="str">
        <f ca="1">IF(B916&lt;='Monte Carlo VaR'!$B$25,"YES ◀ TAIL","")</f>
        <v/>
      </c>
    </row>
    <row r="917" spans="1:5" x14ac:dyDescent="0.2">
      <c r="A917">
        <v>916</v>
      </c>
      <c r="B917" s="17">
        <f ca="1">'Monte Carlo VaR'!$C$17+_xlfn.NORM.S.INV(RAND())*'Monte Carlo VaR'!$C$18</f>
        <v>0.10786360214044625</v>
      </c>
      <c r="C917" s="18">
        <f t="shared" ca="1" si="14"/>
        <v>11.389580202116667</v>
      </c>
      <c r="D917" s="19">
        <f ca="1">'Monte Carlo VaR'!$B$9*(EXP(B917)-1)</f>
        <v>15.43629804792872</v>
      </c>
      <c r="E917" t="str">
        <f ca="1">IF(B917&lt;='Monte Carlo VaR'!$B$25,"YES ◀ TAIL","")</f>
        <v/>
      </c>
    </row>
    <row r="918" spans="1:5" x14ac:dyDescent="0.2">
      <c r="A918">
        <v>917</v>
      </c>
      <c r="B918" s="17">
        <f ca="1">'Monte Carlo VaR'!$C$17+_xlfn.NORM.S.INV(RAND())*'Monte Carlo VaR'!$C$18</f>
        <v>0.18080433164921261</v>
      </c>
      <c r="C918" s="18">
        <f t="shared" ca="1" si="14"/>
        <v>19.818071031133645</v>
      </c>
      <c r="D918" s="19">
        <f ca="1">'Monte Carlo VaR'!$B$9*(EXP(B918)-1)</f>
        <v>26.859431668495429</v>
      </c>
      <c r="E918" t="str">
        <f ca="1">IF(B918&lt;='Monte Carlo VaR'!$B$25,"YES ◀ TAIL","")</f>
        <v/>
      </c>
    </row>
    <row r="919" spans="1:5" x14ac:dyDescent="0.2">
      <c r="A919">
        <v>918</v>
      </c>
      <c r="B919" s="17">
        <f ca="1">'Monte Carlo VaR'!$C$17+_xlfn.NORM.S.INV(RAND())*'Monte Carlo VaR'!$C$18</f>
        <v>0.37215265963066591</v>
      </c>
      <c r="C919" s="18">
        <f t="shared" ca="1" si="14"/>
        <v>45.08544512926489</v>
      </c>
      <c r="D919" s="19">
        <f ca="1">'Monte Carlo VaR'!$B$9*(EXP(B919)-1)</f>
        <v>61.104303783692707</v>
      </c>
      <c r="E919" t="str">
        <f ca="1">IF(B919&lt;='Monte Carlo VaR'!$B$25,"YES ◀ TAIL","")</f>
        <v/>
      </c>
    </row>
    <row r="920" spans="1:5" x14ac:dyDescent="0.2">
      <c r="A920">
        <v>919</v>
      </c>
      <c r="B920" s="17">
        <f ca="1">'Monte Carlo VaR'!$C$17+_xlfn.NORM.S.INV(RAND())*'Monte Carlo VaR'!$C$18</f>
        <v>-8.8664043367365761E-2</v>
      </c>
      <c r="C920" s="18">
        <f t="shared" ca="1" si="14"/>
        <v>-8.4847026353614297</v>
      </c>
      <c r="D920" s="19">
        <f ca="1">'Monte Carlo VaR'!$B$9*(EXP(B920)-1)</f>
        <v>-11.499317481705345</v>
      </c>
      <c r="E920" t="str">
        <f ca="1">IF(B920&lt;='Monte Carlo VaR'!$B$25,"YES ◀ TAIL","")</f>
        <v/>
      </c>
    </row>
    <row r="921" spans="1:5" x14ac:dyDescent="0.2">
      <c r="A921">
        <v>920</v>
      </c>
      <c r="B921" s="17">
        <f ca="1">'Monte Carlo VaR'!$C$17+_xlfn.NORM.S.INV(RAND())*'Monte Carlo VaR'!$C$18</f>
        <v>6.9447677477189634E-2</v>
      </c>
      <c r="C921" s="18">
        <f t="shared" ca="1" si="14"/>
        <v>7.1915974389461068</v>
      </c>
      <c r="D921" s="19">
        <f ca="1">'Monte Carlo VaR'!$B$9*(EXP(B921)-1)</f>
        <v>9.7467720090036583</v>
      </c>
      <c r="E921" t="str">
        <f ca="1">IF(B921&lt;='Monte Carlo VaR'!$B$25,"YES ◀ TAIL","")</f>
        <v/>
      </c>
    </row>
    <row r="922" spans="1:5" x14ac:dyDescent="0.2">
      <c r="A922">
        <v>921</v>
      </c>
      <c r="B922" s="17">
        <f ca="1">'Monte Carlo VaR'!$C$17+_xlfn.NORM.S.INV(RAND())*'Monte Carlo VaR'!$C$18</f>
        <v>-4.2304331754763239E-2</v>
      </c>
      <c r="C922" s="18">
        <f t="shared" ca="1" si="14"/>
        <v>-4.1421989550717742</v>
      </c>
      <c r="D922" s="19">
        <f ca="1">'Monte Carlo VaR'!$B$9*(EXP(B922)-1)</f>
        <v>-5.6139222438087755</v>
      </c>
      <c r="E922" t="str">
        <f ca="1">IF(B922&lt;='Monte Carlo VaR'!$B$25,"YES ◀ TAIL","")</f>
        <v/>
      </c>
    </row>
    <row r="923" spans="1:5" x14ac:dyDescent="0.2">
      <c r="A923">
        <v>922</v>
      </c>
      <c r="B923" s="17">
        <f ca="1">'Monte Carlo VaR'!$C$17+_xlfn.NORM.S.INV(RAND())*'Monte Carlo VaR'!$C$18</f>
        <v>6.9627930341888244E-2</v>
      </c>
      <c r="C923" s="18">
        <f t="shared" ca="1" si="14"/>
        <v>7.2109207729469382</v>
      </c>
      <c r="D923" s="19">
        <f ca="1">'Monte Carlo VaR'!$B$9*(EXP(B923)-1)</f>
        <v>9.7729609235749848</v>
      </c>
      <c r="E923" t="str">
        <f ca="1">IF(B923&lt;='Monte Carlo VaR'!$B$25,"YES ◀ TAIL","")</f>
        <v/>
      </c>
    </row>
    <row r="924" spans="1:5" x14ac:dyDescent="0.2">
      <c r="A924">
        <v>923</v>
      </c>
      <c r="B924" s="17">
        <f ca="1">'Monte Carlo VaR'!$C$17+_xlfn.NORM.S.INV(RAND())*'Monte Carlo VaR'!$C$18</f>
        <v>-3.7309352220703071E-2</v>
      </c>
      <c r="C924" s="18">
        <f t="shared" ca="1" si="14"/>
        <v>-3.6621933896886727</v>
      </c>
      <c r="D924" s="19">
        <f ca="1">'Monte Carlo VaR'!$B$9*(EXP(B924)-1)</f>
        <v>-4.9633707010450578</v>
      </c>
      <c r="E924" t="str">
        <f ca="1">IF(B924&lt;='Monte Carlo VaR'!$B$25,"YES ◀ TAIL","")</f>
        <v/>
      </c>
    </row>
    <row r="925" spans="1:5" x14ac:dyDescent="0.2">
      <c r="A925">
        <v>924</v>
      </c>
      <c r="B925" s="17">
        <f ca="1">'Monte Carlo VaR'!$C$17+_xlfn.NORM.S.INV(RAND())*'Monte Carlo VaR'!$C$18</f>
        <v>0.13752495406936449</v>
      </c>
      <c r="C925" s="18">
        <f t="shared" ca="1" si="14"/>
        <v>14.743033867108156</v>
      </c>
      <c r="D925" s="19">
        <f ca="1">'Monte Carlo VaR'!$B$9*(EXP(B925)-1)</f>
        <v>19.981233800091687</v>
      </c>
      <c r="E925" t="str">
        <f ca="1">IF(B925&lt;='Monte Carlo VaR'!$B$25,"YES ◀ TAIL","")</f>
        <v/>
      </c>
    </row>
    <row r="926" spans="1:5" x14ac:dyDescent="0.2">
      <c r="A926">
        <v>925</v>
      </c>
      <c r="B926" s="17">
        <f ca="1">'Monte Carlo VaR'!$C$17+_xlfn.NORM.S.INV(RAND())*'Monte Carlo VaR'!$C$18</f>
        <v>-7.948484628602985E-2</v>
      </c>
      <c r="C926" s="18">
        <f t="shared" ca="1" si="14"/>
        <v>-7.6407984288206388</v>
      </c>
      <c r="D926" s="19">
        <f ca="1">'Monte Carlo VaR'!$B$9*(EXP(B926)-1)</f>
        <v>-10.355574110580612</v>
      </c>
      <c r="E926" t="str">
        <f ca="1">IF(B926&lt;='Monte Carlo VaR'!$B$25,"YES ◀ TAIL","")</f>
        <v/>
      </c>
    </row>
    <row r="927" spans="1:5" x14ac:dyDescent="0.2">
      <c r="A927">
        <v>926</v>
      </c>
      <c r="B927" s="17">
        <f ca="1">'Monte Carlo VaR'!$C$17+_xlfn.NORM.S.INV(RAND())*'Monte Carlo VaR'!$C$18</f>
        <v>0.10583813462421167</v>
      </c>
      <c r="C927" s="18">
        <f t="shared" ca="1" si="14"/>
        <v>11.164192560498343</v>
      </c>
      <c r="D927" s="19">
        <f ca="1">'Monte Carlo VaR'!$B$9*(EXP(B927)-1)</f>
        <v>15.130830177243404</v>
      </c>
      <c r="E927" t="str">
        <f ca="1">IF(B927&lt;='Monte Carlo VaR'!$B$25,"YES ◀ TAIL","")</f>
        <v/>
      </c>
    </row>
    <row r="928" spans="1:5" x14ac:dyDescent="0.2">
      <c r="A928">
        <v>927</v>
      </c>
      <c r="B928" s="17">
        <f ca="1">'Monte Carlo VaR'!$C$17+_xlfn.NORM.S.INV(RAND())*'Monte Carlo VaR'!$C$18</f>
        <v>-0.23878418975163679</v>
      </c>
      <c r="C928" s="18">
        <f t="shared" ca="1" si="14"/>
        <v>-21.241516708810792</v>
      </c>
      <c r="D928" s="19">
        <f ca="1">'Monte Carlo VaR'!$B$9*(EXP(B928)-1)</f>
        <v>-28.788627595451267</v>
      </c>
      <c r="E928" t="str">
        <f ca="1">IF(B928&lt;='Monte Carlo VaR'!$B$25,"YES ◀ TAIL","")</f>
        <v/>
      </c>
    </row>
    <row r="929" spans="1:5" x14ac:dyDescent="0.2">
      <c r="A929">
        <v>928</v>
      </c>
      <c r="B929" s="17">
        <f ca="1">'Monte Carlo VaR'!$C$17+_xlfn.NORM.S.INV(RAND())*'Monte Carlo VaR'!$C$18</f>
        <v>0.11672273440001173</v>
      </c>
      <c r="C929" s="18">
        <f t="shared" ca="1" si="14"/>
        <v>12.38077932474344</v>
      </c>
      <c r="D929" s="19">
        <f ca="1">'Monte Carlo VaR'!$B$9*(EXP(B929)-1)</f>
        <v>16.779670218824783</v>
      </c>
      <c r="E929" t="str">
        <f ca="1">IF(B929&lt;='Monte Carlo VaR'!$B$25,"YES ◀ TAIL","")</f>
        <v/>
      </c>
    </row>
    <row r="930" spans="1:5" x14ac:dyDescent="0.2">
      <c r="A930">
        <v>929</v>
      </c>
      <c r="B930" s="17">
        <f ca="1">'Monte Carlo VaR'!$C$17+_xlfn.NORM.S.INV(RAND())*'Monte Carlo VaR'!$C$18</f>
        <v>0.26923593534507317</v>
      </c>
      <c r="C930" s="18">
        <f t="shared" ca="1" si="14"/>
        <v>30.896393547507884</v>
      </c>
      <c r="D930" s="19">
        <f ca="1">'Monte Carlo VaR'!$B$9*(EXP(B930)-1)</f>
        <v>41.873882174937435</v>
      </c>
      <c r="E930" t="str">
        <f ca="1">IF(B930&lt;='Monte Carlo VaR'!$B$25,"YES ◀ TAIL","")</f>
        <v/>
      </c>
    </row>
    <row r="931" spans="1:5" x14ac:dyDescent="0.2">
      <c r="A931">
        <v>930</v>
      </c>
      <c r="B931" s="17">
        <f ca="1">'Monte Carlo VaR'!$C$17+_xlfn.NORM.S.INV(RAND())*'Monte Carlo VaR'!$C$18</f>
        <v>2.6542520426103847E-2</v>
      </c>
      <c r="C931" s="18">
        <f t="shared" ca="1" si="14"/>
        <v>2.6897910470104813</v>
      </c>
      <c r="D931" s="19">
        <f ca="1">'Monte Carlo VaR'!$B$9*(EXP(B931)-1)</f>
        <v>3.6454738060133054</v>
      </c>
      <c r="E931" t="str">
        <f ca="1">IF(B931&lt;='Monte Carlo VaR'!$B$25,"YES ◀ TAIL","")</f>
        <v/>
      </c>
    </row>
    <row r="932" spans="1:5" x14ac:dyDescent="0.2">
      <c r="A932">
        <v>931</v>
      </c>
      <c r="B932" s="17">
        <f ca="1">'Monte Carlo VaR'!$C$17+_xlfn.NORM.S.INV(RAND())*'Monte Carlo VaR'!$C$18</f>
        <v>0.18780143155487783</v>
      </c>
      <c r="C932" s="18">
        <f t="shared" ca="1" si="14"/>
        <v>20.659390008574352</v>
      </c>
      <c r="D932" s="19">
        <f ca="1">'Monte Carlo VaR'!$B$9*(EXP(B932)-1)</f>
        <v>27.99967127862082</v>
      </c>
      <c r="E932" t="str">
        <f ca="1">IF(B932&lt;='Monte Carlo VaR'!$B$25,"YES ◀ TAIL","")</f>
        <v/>
      </c>
    </row>
    <row r="933" spans="1:5" x14ac:dyDescent="0.2">
      <c r="A933">
        <v>932</v>
      </c>
      <c r="B933" s="17">
        <f ca="1">'Monte Carlo VaR'!$C$17+_xlfn.NORM.S.INV(RAND())*'Monte Carlo VaR'!$C$18</f>
        <v>-0.20684564006674727</v>
      </c>
      <c r="C933" s="18">
        <f t="shared" ca="1" si="14"/>
        <v>-18.685484266712027</v>
      </c>
      <c r="D933" s="19">
        <f ca="1">'Monte Carlo VaR'!$B$9*(EXP(B933)-1)</f>
        <v>-25.324436826674809</v>
      </c>
      <c r="E933" t="str">
        <f ca="1">IF(B933&lt;='Monte Carlo VaR'!$B$25,"YES ◀ TAIL","")</f>
        <v/>
      </c>
    </row>
    <row r="934" spans="1:5" x14ac:dyDescent="0.2">
      <c r="A934">
        <v>933</v>
      </c>
      <c r="B934" s="17">
        <f ca="1">'Monte Carlo VaR'!$C$17+_xlfn.NORM.S.INV(RAND())*'Monte Carlo VaR'!$C$18</f>
        <v>5.5805287375382463E-2</v>
      </c>
      <c r="C934" s="18">
        <f t="shared" ca="1" si="14"/>
        <v>5.7391776162874164</v>
      </c>
      <c r="D934" s="19">
        <f ca="1">'Monte Carlo VaR'!$B$9*(EXP(B934)-1)</f>
        <v>7.7783074233543354</v>
      </c>
      <c r="E934" t="str">
        <f ca="1">IF(B934&lt;='Monte Carlo VaR'!$B$25,"YES ◀ TAIL","")</f>
        <v/>
      </c>
    </row>
    <row r="935" spans="1:5" x14ac:dyDescent="0.2">
      <c r="A935">
        <v>934</v>
      </c>
      <c r="B935" s="17">
        <f ca="1">'Monte Carlo VaR'!$C$17+_xlfn.NORM.S.INV(RAND())*'Monte Carlo VaR'!$C$18</f>
        <v>-0.42502728070347578</v>
      </c>
      <c r="C935" s="18">
        <f t="shared" ca="1" si="14"/>
        <v>-34.624804992652471</v>
      </c>
      <c r="D935" s="19">
        <f ca="1">'Monte Carlo VaR'!$B$9*(EXP(B935)-1)</f>
        <v>-46.926998206541889</v>
      </c>
      <c r="E935" t="str">
        <f ca="1">IF(B935&lt;='Monte Carlo VaR'!$B$25,"YES ◀ TAIL","")</f>
        <v>YES ◀ TAIL</v>
      </c>
    </row>
    <row r="936" spans="1:5" x14ac:dyDescent="0.2">
      <c r="A936">
        <v>935</v>
      </c>
      <c r="B936" s="17">
        <f ca="1">'Monte Carlo VaR'!$C$17+_xlfn.NORM.S.INV(RAND())*'Monte Carlo VaR'!$C$18</f>
        <v>0.11995772067709701</v>
      </c>
      <c r="C936" s="18">
        <f t="shared" ca="1" si="14"/>
        <v>12.744918278362505</v>
      </c>
      <c r="D936" s="19">
        <f ca="1">'Monte Carlo VaR'!$B$9*(EXP(B936)-1)</f>
        <v>17.273187742664703</v>
      </c>
      <c r="E936" t="str">
        <f ca="1">IF(B936&lt;='Monte Carlo VaR'!$B$25,"YES ◀ TAIL","")</f>
        <v/>
      </c>
    </row>
    <row r="937" spans="1:5" x14ac:dyDescent="0.2">
      <c r="A937">
        <v>936</v>
      </c>
      <c r="B937" s="17">
        <f ca="1">'Monte Carlo VaR'!$C$17+_xlfn.NORM.S.INV(RAND())*'Monte Carlo VaR'!$C$18</f>
        <v>-1.1406291208545097E-2</v>
      </c>
      <c r="C937" s="18">
        <f t="shared" ca="1" si="14"/>
        <v>-1.1341486098324194</v>
      </c>
      <c r="D937" s="19">
        <f ca="1">'Monte Carlo VaR'!$B$9*(EXP(B937)-1)</f>
        <v>-1.537111610905878</v>
      </c>
      <c r="E937" t="str">
        <f ca="1">IF(B937&lt;='Monte Carlo VaR'!$B$25,"YES ◀ TAIL","")</f>
        <v/>
      </c>
    </row>
    <row r="938" spans="1:5" x14ac:dyDescent="0.2">
      <c r="A938">
        <v>937</v>
      </c>
      <c r="B938" s="17">
        <f ca="1">'Monte Carlo VaR'!$C$17+_xlfn.NORM.S.INV(RAND())*'Monte Carlo VaR'!$C$18</f>
        <v>0.15329554276562934</v>
      </c>
      <c r="C938" s="18">
        <f t="shared" ca="1" si="14"/>
        <v>16.566943320784745</v>
      </c>
      <c r="D938" s="19">
        <f ca="1">'Monte Carlo VaR'!$B$9*(EXP(B938)-1)</f>
        <v>22.453178282659565</v>
      </c>
      <c r="E938" t="str">
        <f ca="1">IF(B938&lt;='Monte Carlo VaR'!$B$25,"YES ◀ TAIL","")</f>
        <v/>
      </c>
    </row>
    <row r="939" spans="1:5" x14ac:dyDescent="0.2">
      <c r="A939">
        <v>938</v>
      </c>
      <c r="B939" s="17">
        <f ca="1">'Monte Carlo VaR'!$C$17+_xlfn.NORM.S.INV(RAND())*'Monte Carlo VaR'!$C$18</f>
        <v>0.27360699094216445</v>
      </c>
      <c r="C939" s="18">
        <f t="shared" ca="1" si="14"/>
        <v>31.469801246662787</v>
      </c>
      <c r="D939" s="19">
        <f ca="1">'Monte Carlo VaR'!$B$9*(EXP(B939)-1)</f>
        <v>42.651021629602077</v>
      </c>
      <c r="E939" t="str">
        <f ca="1">IF(B939&lt;='Monte Carlo VaR'!$B$25,"YES ◀ TAIL","")</f>
        <v/>
      </c>
    </row>
    <row r="940" spans="1:5" x14ac:dyDescent="0.2">
      <c r="A940">
        <v>939</v>
      </c>
      <c r="B940" s="17">
        <f ca="1">'Monte Carlo VaR'!$C$17+_xlfn.NORM.S.INV(RAND())*'Monte Carlo VaR'!$C$18</f>
        <v>-3.9110628062247174E-2</v>
      </c>
      <c r="C940" s="18">
        <f t="shared" ca="1" si="14"/>
        <v>-3.8355681585942158</v>
      </c>
      <c r="D940" s="19">
        <f ca="1">'Monte Carlo VaR'!$B$9*(EXP(B940)-1)</f>
        <v>-5.1983455253427406</v>
      </c>
      <c r="E940" t="str">
        <f ca="1">IF(B940&lt;='Monte Carlo VaR'!$B$25,"YES ◀ TAIL","")</f>
        <v/>
      </c>
    </row>
    <row r="941" spans="1:5" x14ac:dyDescent="0.2">
      <c r="A941">
        <v>940</v>
      </c>
      <c r="B941" s="17">
        <f ca="1">'Monte Carlo VaR'!$C$17+_xlfn.NORM.S.INV(RAND())*'Monte Carlo VaR'!$C$18</f>
        <v>8.6533165945482687E-2</v>
      </c>
      <c r="C941" s="18">
        <f t="shared" ca="1" si="14"/>
        <v>9.0387530851486986</v>
      </c>
      <c r="D941" s="19">
        <f ca="1">'Monte Carlo VaR'!$B$9*(EXP(B941)-1)</f>
        <v>12.250222056302031</v>
      </c>
      <c r="E941" t="str">
        <f ca="1">IF(B941&lt;='Monte Carlo VaR'!$B$25,"YES ◀ TAIL","")</f>
        <v/>
      </c>
    </row>
    <row r="942" spans="1:5" x14ac:dyDescent="0.2">
      <c r="A942">
        <v>941</v>
      </c>
      <c r="B942" s="17">
        <f ca="1">'Monte Carlo VaR'!$C$17+_xlfn.NORM.S.INV(RAND())*'Monte Carlo VaR'!$C$18</f>
        <v>0.36706961187830989</v>
      </c>
      <c r="C942" s="18">
        <f t="shared" ca="1" si="14"/>
        <v>44.349840025277572</v>
      </c>
      <c r="D942" s="19">
        <f ca="1">'Monte Carlo VaR'!$B$9*(EXP(B942)-1)</f>
        <v>60.107338186258701</v>
      </c>
      <c r="E942" t="str">
        <f ca="1">IF(B942&lt;='Monte Carlo VaR'!$B$25,"YES ◀ TAIL","")</f>
        <v/>
      </c>
    </row>
    <row r="943" spans="1:5" x14ac:dyDescent="0.2">
      <c r="A943">
        <v>942</v>
      </c>
      <c r="B943" s="17">
        <f ca="1">'Monte Carlo VaR'!$C$17+_xlfn.NORM.S.INV(RAND())*'Monte Carlo VaR'!$C$18</f>
        <v>0.14983615618500573</v>
      </c>
      <c r="C943" s="18">
        <f t="shared" ca="1" si="14"/>
        <v>16.164389896731322</v>
      </c>
      <c r="D943" s="19">
        <f ca="1">'Monte Carlo VaR'!$B$9*(EXP(B943)-1)</f>
        <v>21.907597627039962</v>
      </c>
      <c r="E943" t="str">
        <f ca="1">IF(B943&lt;='Monte Carlo VaR'!$B$25,"YES ◀ TAIL","")</f>
        <v/>
      </c>
    </row>
    <row r="944" spans="1:5" x14ac:dyDescent="0.2">
      <c r="A944">
        <v>943</v>
      </c>
      <c r="B944" s="17">
        <f ca="1">'Monte Carlo VaR'!$C$17+_xlfn.NORM.S.INV(RAND())*'Monte Carlo VaR'!$C$18</f>
        <v>0.10320962551672722</v>
      </c>
      <c r="C944" s="18">
        <f t="shared" ca="1" si="14"/>
        <v>10.872380151726425</v>
      </c>
      <c r="D944" s="19">
        <f ca="1">'Monte Carlo VaR'!$B$9*(EXP(B944)-1)</f>
        <v>14.735336819634822</v>
      </c>
      <c r="E944" t="str">
        <f ca="1">IF(B944&lt;='Monte Carlo VaR'!$B$25,"YES ◀ TAIL","")</f>
        <v/>
      </c>
    </row>
    <row r="945" spans="1:5" x14ac:dyDescent="0.2">
      <c r="A945">
        <v>944</v>
      </c>
      <c r="B945" s="17">
        <f ca="1">'Monte Carlo VaR'!$C$17+_xlfn.NORM.S.INV(RAND())*'Monte Carlo VaR'!$C$18</f>
        <v>0.43678381691870405</v>
      </c>
      <c r="C945" s="18">
        <f t="shared" ca="1" si="14"/>
        <v>54.772144969527339</v>
      </c>
      <c r="D945" s="19">
        <f ca="1">'Monte Carlo VaR'!$B$9*(EXP(B945)-1)</f>
        <v>74.232688077200393</v>
      </c>
      <c r="E945" t="str">
        <f ca="1">IF(B945&lt;='Monte Carlo VaR'!$B$25,"YES ◀ TAIL","")</f>
        <v/>
      </c>
    </row>
    <row r="946" spans="1:5" x14ac:dyDescent="0.2">
      <c r="A946">
        <v>945</v>
      </c>
      <c r="B946" s="17">
        <f ca="1">'Monte Carlo VaR'!$C$17+_xlfn.NORM.S.INV(RAND())*'Monte Carlo VaR'!$C$18</f>
        <v>8.4272896735350628E-2</v>
      </c>
      <c r="C946" s="18">
        <f t="shared" ca="1" si="14"/>
        <v>8.7925744686194953</v>
      </c>
      <c r="D946" s="19">
        <f ca="1">'Monte Carlo VaR'!$B$9*(EXP(B946)-1)</f>
        <v>11.916576177320003</v>
      </c>
      <c r="E946" t="str">
        <f ca="1">IF(B946&lt;='Monte Carlo VaR'!$B$25,"YES ◀ TAIL","")</f>
        <v/>
      </c>
    </row>
    <row r="947" spans="1:5" x14ac:dyDescent="0.2">
      <c r="A947">
        <v>946</v>
      </c>
      <c r="B947" s="17">
        <f ca="1">'Monte Carlo VaR'!$C$17+_xlfn.NORM.S.INV(RAND())*'Monte Carlo VaR'!$C$18</f>
        <v>-1.9328689816256739E-2</v>
      </c>
      <c r="C947" s="18">
        <f t="shared" ca="1" si="14"/>
        <v>-1.9143088425455979</v>
      </c>
      <c r="D947" s="19">
        <f ca="1">'Monte Carlo VaR'!$B$9*(EXP(B947)-1)</f>
        <v>-2.5944627743020487</v>
      </c>
      <c r="E947" t="str">
        <f ca="1">IF(B947&lt;='Monte Carlo VaR'!$B$25,"YES ◀ TAIL","")</f>
        <v/>
      </c>
    </row>
    <row r="948" spans="1:5" x14ac:dyDescent="0.2">
      <c r="A948">
        <v>947</v>
      </c>
      <c r="B948" s="17">
        <f ca="1">'Monte Carlo VaR'!$C$17+_xlfn.NORM.S.INV(RAND())*'Monte Carlo VaR'!$C$18</f>
        <v>0.47719619980145594</v>
      </c>
      <c r="C948" s="18">
        <f t="shared" ca="1" si="14"/>
        <v>61.15495987497934</v>
      </c>
      <c r="D948" s="19">
        <f ca="1">'Monte Carlo VaR'!$B$9*(EXP(B948)-1)</f>
        <v>82.883317118559503</v>
      </c>
      <c r="E948" t="str">
        <f ca="1">IF(B948&lt;='Monte Carlo VaR'!$B$25,"YES ◀ TAIL","")</f>
        <v/>
      </c>
    </row>
    <row r="949" spans="1:5" x14ac:dyDescent="0.2">
      <c r="A949">
        <v>948</v>
      </c>
      <c r="B949" s="17">
        <f ca="1">'Monte Carlo VaR'!$C$17+_xlfn.NORM.S.INV(RAND())*'Monte Carlo VaR'!$C$18</f>
        <v>-0.31272579345647972</v>
      </c>
      <c r="C949" s="18">
        <f t="shared" ca="1" si="14"/>
        <v>-26.854954642657169</v>
      </c>
      <c r="D949" s="19">
        <f ca="1">'Monte Carlo VaR'!$B$9*(EXP(B949)-1)</f>
        <v>-36.396520027193262</v>
      </c>
      <c r="E949" t="str">
        <f ca="1">IF(B949&lt;='Monte Carlo VaR'!$B$25,"YES ◀ TAIL","")</f>
        <v>YES ◀ TAIL</v>
      </c>
    </row>
    <row r="950" spans="1:5" x14ac:dyDescent="0.2">
      <c r="A950">
        <v>949</v>
      </c>
      <c r="B950" s="17">
        <f ca="1">'Monte Carlo VaR'!$C$17+_xlfn.NORM.S.INV(RAND())*'Monte Carlo VaR'!$C$18</f>
        <v>3.733668354484479E-2</v>
      </c>
      <c r="C950" s="18">
        <f t="shared" ca="1" si="14"/>
        <v>3.804245382374094</v>
      </c>
      <c r="D950" s="19">
        <f ca="1">'Monte Carlo VaR'!$B$9*(EXP(B950)-1)</f>
        <v>5.1558937667316096</v>
      </c>
      <c r="E950" t="str">
        <f ca="1">IF(B950&lt;='Monte Carlo VaR'!$B$25,"YES ◀ TAIL","")</f>
        <v/>
      </c>
    </row>
    <row r="951" spans="1:5" x14ac:dyDescent="0.2">
      <c r="A951">
        <v>950</v>
      </c>
      <c r="B951" s="17">
        <f ca="1">'Monte Carlo VaR'!$C$17+_xlfn.NORM.S.INV(RAND())*'Monte Carlo VaR'!$C$18</f>
        <v>-0.14766651006824139</v>
      </c>
      <c r="C951" s="18">
        <f t="shared" ca="1" si="14"/>
        <v>-13.728122500108563</v>
      </c>
      <c r="D951" s="19">
        <f ca="1">'Monte Carlo VaR'!$B$9*(EXP(B951)-1)</f>
        <v>-18.605724424397138</v>
      </c>
      <c r="E951" t="str">
        <f ca="1">IF(B951&lt;='Monte Carlo VaR'!$B$25,"YES ◀ TAIL","")</f>
        <v/>
      </c>
    </row>
    <row r="952" spans="1:5" x14ac:dyDescent="0.2">
      <c r="A952">
        <v>951</v>
      </c>
      <c r="B952" s="17">
        <f ca="1">'Monte Carlo VaR'!$C$17+_xlfn.NORM.S.INV(RAND())*'Monte Carlo VaR'!$C$18</f>
        <v>5.6532762290370839E-2</v>
      </c>
      <c r="C952" s="18">
        <f t="shared" ca="1" si="14"/>
        <v>5.8161282019514982</v>
      </c>
      <c r="D952" s="19">
        <f ca="1">'Monte Carlo VaR'!$B$9*(EXP(B952)-1)</f>
        <v>7.8825985521048656</v>
      </c>
      <c r="E952" t="str">
        <f ca="1">IF(B952&lt;='Monte Carlo VaR'!$B$25,"YES ◀ TAIL","")</f>
        <v/>
      </c>
    </row>
    <row r="953" spans="1:5" x14ac:dyDescent="0.2">
      <c r="A953">
        <v>952</v>
      </c>
      <c r="B953" s="17">
        <f ca="1">'Monte Carlo VaR'!$C$17+_xlfn.NORM.S.INV(RAND())*'Monte Carlo VaR'!$C$18</f>
        <v>8.2162456852250376E-2</v>
      </c>
      <c r="C953" s="18">
        <f t="shared" ca="1" si="14"/>
        <v>8.5632163888245572</v>
      </c>
      <c r="D953" s="19">
        <f ca="1">'Monte Carlo VaR'!$B$9*(EXP(B953)-1)</f>
        <v>11.605727171773923</v>
      </c>
      <c r="E953" t="str">
        <f ca="1">IF(B953&lt;='Monte Carlo VaR'!$B$25,"YES ◀ TAIL","")</f>
        <v/>
      </c>
    </row>
    <row r="954" spans="1:5" x14ac:dyDescent="0.2">
      <c r="A954">
        <v>953</v>
      </c>
      <c r="B954" s="17">
        <f ca="1">'Monte Carlo VaR'!$C$17+_xlfn.NORM.S.INV(RAND())*'Monte Carlo VaR'!$C$18</f>
        <v>4.4384965872536659E-2</v>
      </c>
      <c r="C954" s="18">
        <f t="shared" ca="1" si="14"/>
        <v>4.5384714874941334</v>
      </c>
      <c r="D954" s="19">
        <f ca="1">'Monte Carlo VaR'!$B$9*(EXP(B954)-1)</f>
        <v>6.1509904070007995</v>
      </c>
      <c r="E954" t="str">
        <f ca="1">IF(B954&lt;='Monte Carlo VaR'!$B$25,"YES ◀ TAIL","")</f>
        <v/>
      </c>
    </row>
    <row r="955" spans="1:5" x14ac:dyDescent="0.2">
      <c r="A955">
        <v>954</v>
      </c>
      <c r="B955" s="17">
        <f ca="1">'Monte Carlo VaR'!$C$17+_xlfn.NORM.S.INV(RAND())*'Monte Carlo VaR'!$C$18</f>
        <v>4.5663767694946997E-2</v>
      </c>
      <c r="C955" s="18">
        <f t="shared" ca="1" si="14"/>
        <v>4.6722409894559558</v>
      </c>
      <c r="D955" s="19">
        <f ca="1">'Monte Carlo VaR'!$B$9*(EXP(B955)-1)</f>
        <v>6.3322882130096572</v>
      </c>
      <c r="E955" t="str">
        <f ca="1">IF(B955&lt;='Monte Carlo VaR'!$B$25,"YES ◀ TAIL","")</f>
        <v/>
      </c>
    </row>
    <row r="956" spans="1:5" x14ac:dyDescent="0.2">
      <c r="A956">
        <v>955</v>
      </c>
      <c r="B956" s="17">
        <f ca="1">'Monte Carlo VaR'!$C$17+_xlfn.NORM.S.INV(RAND())*'Monte Carlo VaR'!$C$18</f>
        <v>3.8922781650385083E-2</v>
      </c>
      <c r="C956" s="18">
        <f t="shared" ca="1" si="14"/>
        <v>3.9690197389258275</v>
      </c>
      <c r="D956" s="19">
        <f ca="1">'Monte Carlo VaR'!$B$9*(EXP(B956)-1)</f>
        <v>5.3792124521661737</v>
      </c>
      <c r="E956" t="str">
        <f ca="1">IF(B956&lt;='Monte Carlo VaR'!$B$25,"YES ◀ TAIL","")</f>
        <v/>
      </c>
    </row>
    <row r="957" spans="1:5" x14ac:dyDescent="0.2">
      <c r="A957">
        <v>956</v>
      </c>
      <c r="B957" s="17">
        <f ca="1">'Monte Carlo VaR'!$C$17+_xlfn.NORM.S.INV(RAND())*'Monte Carlo VaR'!$C$18</f>
        <v>0.18354364310609467</v>
      </c>
      <c r="C957" s="18">
        <f t="shared" ca="1" si="14"/>
        <v>20.146740003668807</v>
      </c>
      <c r="D957" s="19">
        <f ca="1">'Monte Carlo VaR'!$B$9*(EXP(B957)-1)</f>
        <v>27.304876726972331</v>
      </c>
      <c r="E957" t="str">
        <f ca="1">IF(B957&lt;='Monte Carlo VaR'!$B$25,"YES ◀ TAIL","")</f>
        <v/>
      </c>
    </row>
    <row r="958" spans="1:5" x14ac:dyDescent="0.2">
      <c r="A958">
        <v>957</v>
      </c>
      <c r="B958" s="17">
        <f ca="1">'Monte Carlo VaR'!$C$17+_xlfn.NORM.S.INV(RAND())*'Monte Carlo VaR'!$C$18</f>
        <v>-0.10143324916679992</v>
      </c>
      <c r="C958" s="18">
        <f t="shared" ca="1" si="14"/>
        <v>-9.6458510523424135</v>
      </c>
      <c r="D958" s="19">
        <f ca="1">'Monte Carlo VaR'!$B$9*(EXP(B958)-1)</f>
        <v>-13.073021931239673</v>
      </c>
      <c r="E958" t="str">
        <f ca="1">IF(B958&lt;='Monte Carlo VaR'!$B$25,"YES ◀ TAIL","")</f>
        <v/>
      </c>
    </row>
    <row r="959" spans="1:5" x14ac:dyDescent="0.2">
      <c r="A959">
        <v>958</v>
      </c>
      <c r="B959" s="17">
        <f ca="1">'Monte Carlo VaR'!$C$17+_xlfn.NORM.S.INV(RAND())*'Monte Carlo VaR'!$C$18</f>
        <v>5.905914566877421E-2</v>
      </c>
      <c r="C959" s="18">
        <f t="shared" ca="1" si="14"/>
        <v>6.0837982856635664</v>
      </c>
      <c r="D959" s="19">
        <f ca="1">'Monte Carlo VaR'!$B$9*(EXP(B959)-1)</f>
        <v>8.2453718165598318</v>
      </c>
      <c r="E959" t="str">
        <f ca="1">IF(B959&lt;='Monte Carlo VaR'!$B$25,"YES ◀ TAIL","")</f>
        <v/>
      </c>
    </row>
    <row r="960" spans="1:5" x14ac:dyDescent="0.2">
      <c r="A960">
        <v>959</v>
      </c>
      <c r="B960" s="17">
        <f ca="1">'Monte Carlo VaR'!$C$17+_xlfn.NORM.S.INV(RAND())*'Monte Carlo VaR'!$C$18</f>
        <v>0.15276875171375459</v>
      </c>
      <c r="C960" s="18">
        <f t="shared" ca="1" si="14"/>
        <v>16.505553069436196</v>
      </c>
      <c r="D960" s="19">
        <f ca="1">'Monte Carlo VaR'!$B$9*(EXP(B960)-1)</f>
        <v>22.369976075006878</v>
      </c>
      <c r="E960" t="str">
        <f ca="1">IF(B960&lt;='Monte Carlo VaR'!$B$25,"YES ◀ TAIL","")</f>
        <v/>
      </c>
    </row>
    <row r="961" spans="1:5" x14ac:dyDescent="0.2">
      <c r="A961">
        <v>960</v>
      </c>
      <c r="B961" s="17">
        <f ca="1">'Monte Carlo VaR'!$C$17+_xlfn.NORM.S.INV(RAND())*'Monte Carlo VaR'!$C$18</f>
        <v>5.3971922886937709E-2</v>
      </c>
      <c r="C961" s="18">
        <f t="shared" ca="1" si="14"/>
        <v>5.5454967610597983</v>
      </c>
      <c r="D961" s="19">
        <f ca="1">'Monte Carlo VaR'!$B$9*(EXP(B961)-1)</f>
        <v>7.5158117602643451</v>
      </c>
      <c r="E961" t="str">
        <f ca="1">IF(B961&lt;='Monte Carlo VaR'!$B$25,"YES ◀ TAIL","")</f>
        <v/>
      </c>
    </row>
    <row r="962" spans="1:5" x14ac:dyDescent="0.2">
      <c r="A962">
        <v>961</v>
      </c>
      <c r="B962" s="17">
        <f ca="1">'Monte Carlo VaR'!$C$17+_xlfn.NORM.S.INV(RAND())*'Monte Carlo VaR'!$C$18</f>
        <v>-0.16840763813261894</v>
      </c>
      <c r="C962" s="18">
        <f t="shared" ca="1" si="14"/>
        <v>-15.499069354772088</v>
      </c>
      <c r="D962" s="19">
        <f ca="1">'Monte Carlo VaR'!$B$9*(EXP(B962)-1)</f>
        <v>-21.005888696522611</v>
      </c>
      <c r="E962" t="str">
        <f ca="1">IF(B962&lt;='Monte Carlo VaR'!$B$25,"YES ◀ TAIL","")</f>
        <v/>
      </c>
    </row>
    <row r="963" spans="1:5" x14ac:dyDescent="0.2">
      <c r="A963">
        <v>962</v>
      </c>
      <c r="B963" s="17">
        <f ca="1">'Monte Carlo VaR'!$C$17+_xlfn.NORM.S.INV(RAND())*'Monte Carlo VaR'!$C$18</f>
        <v>0.26141868416985309</v>
      </c>
      <c r="C963" s="18">
        <f t="shared" ref="C963:C1026" ca="1" si="15">(EXP(B963)-1)*100</f>
        <v>29.877132660929462</v>
      </c>
      <c r="D963" s="19">
        <f ca="1">'Monte Carlo VaR'!$B$9*(EXP(B963)-1)</f>
        <v>40.492477895357702</v>
      </c>
      <c r="E963" t="str">
        <f ca="1">IF(B963&lt;='Monte Carlo VaR'!$B$25,"YES ◀ TAIL","")</f>
        <v/>
      </c>
    </row>
    <row r="964" spans="1:5" x14ac:dyDescent="0.2">
      <c r="A964">
        <v>963</v>
      </c>
      <c r="B964" s="17">
        <f ca="1">'Monte Carlo VaR'!$C$17+_xlfn.NORM.S.INV(RAND())*'Monte Carlo VaR'!$C$18</f>
        <v>-0.11688512169457334</v>
      </c>
      <c r="C964" s="18">
        <f t="shared" ca="1" si="15"/>
        <v>-11.031260692690159</v>
      </c>
      <c r="D964" s="19">
        <f ca="1">'Monte Carlo VaR'!$B$9*(EXP(B964)-1)</f>
        <v>-14.950667616802972</v>
      </c>
      <c r="E964" t="str">
        <f ca="1">IF(B964&lt;='Monte Carlo VaR'!$B$25,"YES ◀ TAIL","")</f>
        <v/>
      </c>
    </row>
    <row r="965" spans="1:5" x14ac:dyDescent="0.2">
      <c r="A965">
        <v>964</v>
      </c>
      <c r="B965" s="17">
        <f ca="1">'Monte Carlo VaR'!$C$17+_xlfn.NORM.S.INV(RAND())*'Monte Carlo VaR'!$C$18</f>
        <v>-0.29911782959084871</v>
      </c>
      <c r="C965" s="18">
        <f t="shared" ca="1" si="15"/>
        <v>-25.852796305915948</v>
      </c>
      <c r="D965" s="19">
        <f ca="1">'Monte Carlo VaR'!$B$9*(EXP(B965)-1)</f>
        <v>-35.038294833407882</v>
      </c>
      <c r="E965" t="str">
        <f ca="1">IF(B965&lt;='Monte Carlo VaR'!$B$25,"YES ◀ TAIL","")</f>
        <v>YES ◀ TAIL</v>
      </c>
    </row>
    <row r="966" spans="1:5" x14ac:dyDescent="0.2">
      <c r="A966">
        <v>965</v>
      </c>
      <c r="B966" s="17">
        <f ca="1">'Monte Carlo VaR'!$C$17+_xlfn.NORM.S.INV(RAND())*'Monte Carlo VaR'!$C$18</f>
        <v>4.5501988671855509E-3</v>
      </c>
      <c r="C966" s="18">
        <f t="shared" ca="1" si="15"/>
        <v>0.45605667413828321</v>
      </c>
      <c r="D966" s="19">
        <f ca="1">'Monte Carlo VaR'!$B$9*(EXP(B966)-1)</f>
        <v>0.61809361045961519</v>
      </c>
      <c r="E966" t="str">
        <f ca="1">IF(B966&lt;='Monte Carlo VaR'!$B$25,"YES ◀ TAIL","")</f>
        <v/>
      </c>
    </row>
    <row r="967" spans="1:5" x14ac:dyDescent="0.2">
      <c r="A967">
        <v>966</v>
      </c>
      <c r="B967" s="17">
        <f ca="1">'Monte Carlo VaR'!$C$17+_xlfn.NORM.S.INV(RAND())*'Monte Carlo VaR'!$C$18</f>
        <v>-0.13267128733932831</v>
      </c>
      <c r="C967" s="18">
        <f t="shared" ca="1" si="15"/>
        <v>-12.424708412841079</v>
      </c>
      <c r="D967" s="19">
        <f ca="1">'Monte Carlo VaR'!$B$9*(EXP(B967)-1)</f>
        <v>-16.839207311923513</v>
      </c>
      <c r="E967" t="str">
        <f ca="1">IF(B967&lt;='Monte Carlo VaR'!$B$25,"YES ◀ TAIL","")</f>
        <v/>
      </c>
    </row>
    <row r="968" spans="1:5" x14ac:dyDescent="0.2">
      <c r="A968">
        <v>967</v>
      </c>
      <c r="B968" s="17">
        <f ca="1">'Monte Carlo VaR'!$C$17+_xlfn.NORM.S.INV(RAND())*'Monte Carlo VaR'!$C$18</f>
        <v>0.44138261490138009</v>
      </c>
      <c r="C968" s="18">
        <f t="shared" ca="1" si="15"/>
        <v>55.485549942950961</v>
      </c>
      <c r="D968" s="19">
        <f ca="1">'Monte Carlo VaR'!$B$9*(EXP(B968)-1)</f>
        <v>75.199565837681433</v>
      </c>
      <c r="E968" t="str">
        <f ca="1">IF(B968&lt;='Monte Carlo VaR'!$B$25,"YES ◀ TAIL","")</f>
        <v/>
      </c>
    </row>
    <row r="969" spans="1:5" x14ac:dyDescent="0.2">
      <c r="A969">
        <v>968</v>
      </c>
      <c r="B969" s="17">
        <f ca="1">'Monte Carlo VaR'!$C$17+_xlfn.NORM.S.INV(RAND())*'Monte Carlo VaR'!$C$18</f>
        <v>-3.6188296610679266E-2</v>
      </c>
      <c r="C969" s="18">
        <f t="shared" ca="1" si="15"/>
        <v>-3.554132791478104</v>
      </c>
      <c r="D969" s="19">
        <f ca="1">'Monte Carlo VaR'!$B$9*(EXP(B969)-1)</f>
        <v>-4.8169161722902745</v>
      </c>
      <c r="E969" t="str">
        <f ca="1">IF(B969&lt;='Monte Carlo VaR'!$B$25,"YES ◀ TAIL","")</f>
        <v/>
      </c>
    </row>
    <row r="970" spans="1:5" x14ac:dyDescent="0.2">
      <c r="A970">
        <v>969</v>
      </c>
      <c r="B970" s="17">
        <f ca="1">'Monte Carlo VaR'!$C$17+_xlfn.NORM.S.INV(RAND())*'Monte Carlo VaR'!$C$18</f>
        <v>0.26137392448409552</v>
      </c>
      <c r="C970" s="18">
        <f t="shared" ca="1" si="15"/>
        <v>29.871319531382355</v>
      </c>
      <c r="D970" s="19">
        <f ca="1">'Monte Carlo VaR'!$B$9*(EXP(B970)-1)</f>
        <v>40.484599360882505</v>
      </c>
      <c r="E970" t="str">
        <f ca="1">IF(B970&lt;='Monte Carlo VaR'!$B$25,"YES ◀ TAIL","")</f>
        <v/>
      </c>
    </row>
    <row r="971" spans="1:5" x14ac:dyDescent="0.2">
      <c r="A971">
        <v>970</v>
      </c>
      <c r="B971" s="17">
        <f ca="1">'Monte Carlo VaR'!$C$17+_xlfn.NORM.S.INV(RAND())*'Monte Carlo VaR'!$C$18</f>
        <v>0.17961963114433122</v>
      </c>
      <c r="C971" s="18">
        <f t="shared" ca="1" si="15"/>
        <v>19.676206551941622</v>
      </c>
      <c r="D971" s="19">
        <f ca="1">'Monte Carlo VaR'!$B$9*(EXP(B971)-1)</f>
        <v>26.667162739846479</v>
      </c>
      <c r="E971" t="str">
        <f ca="1">IF(B971&lt;='Monte Carlo VaR'!$B$25,"YES ◀ TAIL","")</f>
        <v/>
      </c>
    </row>
    <row r="972" spans="1:5" x14ac:dyDescent="0.2">
      <c r="A972">
        <v>971</v>
      </c>
      <c r="B972" s="17">
        <f ca="1">'Monte Carlo VaR'!$C$17+_xlfn.NORM.S.INV(RAND())*'Monte Carlo VaR'!$C$18</f>
        <v>-0.26122613483478851</v>
      </c>
      <c r="C972" s="18">
        <f t="shared" ca="1" si="15"/>
        <v>-22.989324803998954</v>
      </c>
      <c r="D972" s="19">
        <f ca="1">'Monte Carlo VaR'!$B$9*(EXP(B972)-1)</f>
        <v>-31.157431906859784</v>
      </c>
      <c r="E972" t="str">
        <f ca="1">IF(B972&lt;='Monte Carlo VaR'!$B$25,"YES ◀ TAIL","")</f>
        <v>YES ◀ TAIL</v>
      </c>
    </row>
    <row r="973" spans="1:5" x14ac:dyDescent="0.2">
      <c r="A973">
        <v>972</v>
      </c>
      <c r="B973" s="17">
        <f ca="1">'Monte Carlo VaR'!$C$17+_xlfn.NORM.S.INV(RAND())*'Monte Carlo VaR'!$C$18</f>
        <v>-0.12054007254807771</v>
      </c>
      <c r="C973" s="18">
        <f t="shared" ca="1" si="15"/>
        <v>-11.355843533857712</v>
      </c>
      <c r="D973" s="19">
        <f ca="1">'Monte Carlo VaR'!$B$9*(EXP(B973)-1)</f>
        <v>-15.390574741437359</v>
      </c>
      <c r="E973" t="str">
        <f ca="1">IF(B973&lt;='Monte Carlo VaR'!$B$25,"YES ◀ TAIL","")</f>
        <v/>
      </c>
    </row>
    <row r="974" spans="1:5" x14ac:dyDescent="0.2">
      <c r="A974">
        <v>973</v>
      </c>
      <c r="B974" s="17">
        <f ca="1">'Monte Carlo VaR'!$C$17+_xlfn.NORM.S.INV(RAND())*'Monte Carlo VaR'!$C$18</f>
        <v>0.11931754761701235</v>
      </c>
      <c r="C974" s="18">
        <f t="shared" ca="1" si="15"/>
        <v>12.672765116738539</v>
      </c>
      <c r="D974" s="19">
        <f ca="1">'Monte Carlo VaR'!$B$9*(EXP(B974)-1)</f>
        <v>17.175398562715742</v>
      </c>
      <c r="E974" t="str">
        <f ca="1">IF(B974&lt;='Monte Carlo VaR'!$B$25,"YES ◀ TAIL","")</f>
        <v/>
      </c>
    </row>
    <row r="975" spans="1:5" x14ac:dyDescent="0.2">
      <c r="A975">
        <v>974</v>
      </c>
      <c r="B975" s="17">
        <f ca="1">'Monte Carlo VaR'!$C$17+_xlfn.NORM.S.INV(RAND())*'Monte Carlo VaR'!$C$18</f>
        <v>-6.9163283503087439E-2</v>
      </c>
      <c r="C975" s="18">
        <f t="shared" ca="1" si="15"/>
        <v>-6.6825704330377604</v>
      </c>
      <c r="D975" s="19">
        <f ca="1">'Monte Carlo VaR'!$B$9*(EXP(B975)-1)</f>
        <v>-9.0568877078960757</v>
      </c>
      <c r="E975" t="str">
        <f ca="1">IF(B975&lt;='Monte Carlo VaR'!$B$25,"YES ◀ TAIL","")</f>
        <v/>
      </c>
    </row>
    <row r="976" spans="1:5" x14ac:dyDescent="0.2">
      <c r="A976">
        <v>975</v>
      </c>
      <c r="B976" s="17">
        <f ca="1">'Monte Carlo VaR'!$C$17+_xlfn.NORM.S.INV(RAND())*'Monte Carlo VaR'!$C$18</f>
        <v>-0.14334169303309424</v>
      </c>
      <c r="C976" s="18">
        <f t="shared" ca="1" si="15"/>
        <v>-13.354204433846316</v>
      </c>
      <c r="D976" s="19">
        <f ca="1">'Monte Carlo VaR'!$B$9*(EXP(B976)-1)</f>
        <v>-18.098953269191913</v>
      </c>
      <c r="E976" t="str">
        <f ca="1">IF(B976&lt;='Monte Carlo VaR'!$B$25,"YES ◀ TAIL","")</f>
        <v/>
      </c>
    </row>
    <row r="977" spans="1:5" x14ac:dyDescent="0.2">
      <c r="A977">
        <v>976</v>
      </c>
      <c r="B977" s="17">
        <f ca="1">'Monte Carlo VaR'!$C$17+_xlfn.NORM.S.INV(RAND())*'Monte Carlo VaR'!$C$18</f>
        <v>-7.7949555875990464E-2</v>
      </c>
      <c r="C977" s="18">
        <f t="shared" ca="1" si="15"/>
        <v>-7.4988913259367296</v>
      </c>
      <c r="D977" s="19">
        <f ca="1">'Monte Carlo VaR'!$B$9*(EXP(B977)-1)</f>
        <v>-10.163247414042051</v>
      </c>
      <c r="E977" t="str">
        <f ca="1">IF(B977&lt;='Monte Carlo VaR'!$B$25,"YES ◀ TAIL","")</f>
        <v/>
      </c>
    </row>
    <row r="978" spans="1:5" x14ac:dyDescent="0.2">
      <c r="A978">
        <v>977</v>
      </c>
      <c r="B978" s="17">
        <f ca="1">'Monte Carlo VaR'!$C$17+_xlfn.NORM.S.INV(RAND())*'Monte Carlo VaR'!$C$18</f>
        <v>4.9235365845676143E-2</v>
      </c>
      <c r="C978" s="18">
        <f t="shared" ca="1" si="15"/>
        <v>5.0467565832879924</v>
      </c>
      <c r="D978" s="19">
        <f ca="1">'Monte Carlo VaR'!$B$9*(EXP(B978)-1)</f>
        <v>6.8398691973302164</v>
      </c>
      <c r="E978" t="str">
        <f ca="1">IF(B978&lt;='Monte Carlo VaR'!$B$25,"YES ◀ TAIL","")</f>
        <v/>
      </c>
    </row>
    <row r="979" spans="1:5" x14ac:dyDescent="0.2">
      <c r="A979">
        <v>978</v>
      </c>
      <c r="B979" s="17">
        <f ca="1">'Monte Carlo VaR'!$C$17+_xlfn.NORM.S.INV(RAND())*'Monte Carlo VaR'!$C$18</f>
        <v>-4.5487619302424065E-2</v>
      </c>
      <c r="C979" s="18">
        <f t="shared" ca="1" si="15"/>
        <v>-4.4468567355586135</v>
      </c>
      <c r="D979" s="19">
        <f ca="1">'Monte Carlo VaR'!$B$9*(EXP(B979)-1)</f>
        <v>-6.0268249337025885</v>
      </c>
      <c r="E979" t="str">
        <f ca="1">IF(B979&lt;='Monte Carlo VaR'!$B$25,"YES ◀ TAIL","")</f>
        <v/>
      </c>
    </row>
    <row r="980" spans="1:5" x14ac:dyDescent="0.2">
      <c r="A980">
        <v>979</v>
      </c>
      <c r="B980" s="17">
        <f ca="1">'Monte Carlo VaR'!$C$17+_xlfn.NORM.S.INV(RAND())*'Monte Carlo VaR'!$C$18</f>
        <v>-7.9895171850777866E-2</v>
      </c>
      <c r="C980" s="18">
        <f t="shared" ca="1" si="15"/>
        <v>-7.678687996304312</v>
      </c>
      <c r="D980" s="19">
        <f ca="1">'Monte Carlo VaR'!$B$9*(EXP(B980)-1)</f>
        <v>-10.406925841391233</v>
      </c>
      <c r="E980" t="str">
        <f ca="1">IF(B980&lt;='Monte Carlo VaR'!$B$25,"YES ◀ TAIL","")</f>
        <v/>
      </c>
    </row>
    <row r="981" spans="1:5" x14ac:dyDescent="0.2">
      <c r="A981">
        <v>980</v>
      </c>
      <c r="B981" s="17">
        <f ca="1">'Monte Carlo VaR'!$C$17+_xlfn.NORM.S.INV(RAND())*'Monte Carlo VaR'!$C$18</f>
        <v>-0.18654333431535847</v>
      </c>
      <c r="C981" s="18">
        <f t="shared" ca="1" si="15"/>
        <v>-17.017739862211158</v>
      </c>
      <c r="D981" s="19">
        <f ca="1">'Monte Carlo VaR'!$B$9*(EXP(B981)-1)</f>
        <v>-23.064142835254781</v>
      </c>
      <c r="E981" t="str">
        <f ca="1">IF(B981&lt;='Monte Carlo VaR'!$B$25,"YES ◀ TAIL","")</f>
        <v/>
      </c>
    </row>
    <row r="982" spans="1:5" x14ac:dyDescent="0.2">
      <c r="A982">
        <v>981</v>
      </c>
      <c r="B982" s="17">
        <f ca="1">'Monte Carlo VaR'!$C$17+_xlfn.NORM.S.INV(RAND())*'Monte Carlo VaR'!$C$18</f>
        <v>6.1801094848280599E-2</v>
      </c>
      <c r="C982" s="18">
        <f t="shared" ca="1" si="15"/>
        <v>6.3750738181945543</v>
      </c>
      <c r="D982" s="19">
        <f ca="1">'Monte Carlo VaR'!$B$9*(EXP(B982)-1)</f>
        <v>8.6401375457990799</v>
      </c>
      <c r="E982" t="str">
        <f ca="1">IF(B982&lt;='Monte Carlo VaR'!$B$25,"YES ◀ TAIL","")</f>
        <v/>
      </c>
    </row>
    <row r="983" spans="1:5" x14ac:dyDescent="0.2">
      <c r="A983">
        <v>982</v>
      </c>
      <c r="B983" s="17">
        <f ca="1">'Monte Carlo VaR'!$C$17+_xlfn.NORM.S.INV(RAND())*'Monte Carlo VaR'!$C$18</f>
        <v>0.21295762367299798</v>
      </c>
      <c r="C983" s="18">
        <f t="shared" ca="1" si="15"/>
        <v>23.733221653799518</v>
      </c>
      <c r="D983" s="19">
        <f ca="1">'Monte Carlo VaR'!$B$9*(EXP(B983)-1)</f>
        <v>32.165635307394489</v>
      </c>
      <c r="E983" t="str">
        <f ca="1">IF(B983&lt;='Monte Carlo VaR'!$B$25,"YES ◀ TAIL","")</f>
        <v/>
      </c>
    </row>
    <row r="984" spans="1:5" x14ac:dyDescent="0.2">
      <c r="A984">
        <v>983</v>
      </c>
      <c r="B984" s="17">
        <f ca="1">'Monte Carlo VaR'!$C$17+_xlfn.NORM.S.INV(RAND())*'Monte Carlo VaR'!$C$18</f>
        <v>-3.0080141788440928E-2</v>
      </c>
      <c r="C984" s="18">
        <f t="shared" ca="1" si="15"/>
        <v>-2.9632236575774851</v>
      </c>
      <c r="D984" s="19">
        <f ca="1">'Monte Carlo VaR'!$B$9*(EXP(B984)-1)</f>
        <v>-4.0160570231147652</v>
      </c>
      <c r="E984" t="str">
        <f ca="1">IF(B984&lt;='Monte Carlo VaR'!$B$25,"YES ◀ TAIL","")</f>
        <v/>
      </c>
    </row>
    <row r="985" spans="1:5" x14ac:dyDescent="0.2">
      <c r="A985">
        <v>984</v>
      </c>
      <c r="B985" s="17">
        <f ca="1">'Monte Carlo VaR'!$C$17+_xlfn.NORM.S.INV(RAND())*'Monte Carlo VaR'!$C$18</f>
        <v>7.5078298143562067E-2</v>
      </c>
      <c r="C985" s="18">
        <f t="shared" ca="1" si="15"/>
        <v>7.7968550516744894</v>
      </c>
      <c r="D985" s="19">
        <f ca="1">'Monte Carlo VaR'!$B$9*(EXP(B985)-1)</f>
        <v>10.567077651534436</v>
      </c>
      <c r="E985" t="str">
        <f ca="1">IF(B985&lt;='Monte Carlo VaR'!$B$25,"YES ◀ TAIL","")</f>
        <v/>
      </c>
    </row>
    <row r="986" spans="1:5" x14ac:dyDescent="0.2">
      <c r="A986">
        <v>985</v>
      </c>
      <c r="B986" s="17">
        <f ca="1">'Monte Carlo VaR'!$C$17+_xlfn.NORM.S.INV(RAND())*'Monte Carlo VaR'!$C$18</f>
        <v>0.11207354298942085</v>
      </c>
      <c r="C986" s="18">
        <f t="shared" ca="1" si="15"/>
        <v>11.859512244937509</v>
      </c>
      <c r="D986" s="19">
        <f ca="1">'Monte Carlo VaR'!$B$9*(EXP(B986)-1)</f>
        <v>16.073196945563804</v>
      </c>
      <c r="E986" t="str">
        <f ca="1">IF(B986&lt;='Monte Carlo VaR'!$B$25,"YES ◀ TAIL","")</f>
        <v/>
      </c>
    </row>
    <row r="987" spans="1:5" x14ac:dyDescent="0.2">
      <c r="A987">
        <v>986</v>
      </c>
      <c r="B987" s="17">
        <f ca="1">'Monte Carlo VaR'!$C$17+_xlfn.NORM.S.INV(RAND())*'Monte Carlo VaR'!$C$18</f>
        <v>0.35779146345757479</v>
      </c>
      <c r="C987" s="18">
        <f t="shared" ca="1" si="15"/>
        <v>43.016734722686238</v>
      </c>
      <c r="D987" s="19">
        <f ca="1">'Monte Carlo VaR'!$B$9*(EXP(B987)-1)</f>
        <v>58.300580569656653</v>
      </c>
      <c r="E987" t="str">
        <f ca="1">IF(B987&lt;='Monte Carlo VaR'!$B$25,"YES ◀ TAIL","")</f>
        <v/>
      </c>
    </row>
    <row r="988" spans="1:5" x14ac:dyDescent="0.2">
      <c r="A988">
        <v>987</v>
      </c>
      <c r="B988" s="17">
        <f ca="1">'Monte Carlo VaR'!$C$17+_xlfn.NORM.S.INV(RAND())*'Monte Carlo VaR'!$C$18</f>
        <v>0.52669183840742384</v>
      </c>
      <c r="C988" s="18">
        <f t="shared" ca="1" si="15"/>
        <v>69.332125226460505</v>
      </c>
      <c r="D988" s="19">
        <f ca="1">'Monte Carlo VaR'!$B$9*(EXP(B988)-1)</f>
        <v>93.965829319421928</v>
      </c>
      <c r="E988" t="str">
        <f ca="1">IF(B988&lt;='Monte Carlo VaR'!$B$25,"YES ◀ TAIL","")</f>
        <v/>
      </c>
    </row>
    <row r="989" spans="1:5" x14ac:dyDescent="0.2">
      <c r="A989">
        <v>988</v>
      </c>
      <c r="B989" s="17">
        <f ca="1">'Monte Carlo VaR'!$C$17+_xlfn.NORM.S.INV(RAND())*'Monte Carlo VaR'!$C$18</f>
        <v>0.10805892819523248</v>
      </c>
      <c r="C989" s="18">
        <f t="shared" ca="1" si="15"/>
        <v>11.411339614382744</v>
      </c>
      <c r="D989" s="19">
        <f ca="1">'Monte Carlo VaR'!$B$9*(EXP(B989)-1)</f>
        <v>15.465788579372932</v>
      </c>
      <c r="E989" t="str">
        <f ca="1">IF(B989&lt;='Monte Carlo VaR'!$B$25,"YES ◀ TAIL","")</f>
        <v/>
      </c>
    </row>
    <row r="990" spans="1:5" x14ac:dyDescent="0.2">
      <c r="A990">
        <v>989</v>
      </c>
      <c r="B990" s="17">
        <f ca="1">'Monte Carlo VaR'!$C$17+_xlfn.NORM.S.INV(RAND())*'Monte Carlo VaR'!$C$18</f>
        <v>2.8564257452569051E-2</v>
      </c>
      <c r="C990" s="18">
        <f t="shared" ca="1" si="15"/>
        <v>2.8976128094983622</v>
      </c>
      <c r="D990" s="19">
        <f ca="1">'Monte Carlo VaR'!$B$9*(EXP(B990)-1)</f>
        <v>3.9271346407131302</v>
      </c>
      <c r="E990" t="str">
        <f ca="1">IF(B990&lt;='Monte Carlo VaR'!$B$25,"YES ◀ TAIL","")</f>
        <v/>
      </c>
    </row>
    <row r="991" spans="1:5" x14ac:dyDescent="0.2">
      <c r="A991">
        <v>990</v>
      </c>
      <c r="B991" s="17">
        <f ca="1">'Monte Carlo VaR'!$C$17+_xlfn.NORM.S.INV(RAND())*'Monte Carlo VaR'!$C$18</f>
        <v>5.1818955742855409E-2</v>
      </c>
      <c r="C991" s="18">
        <f t="shared" ca="1" si="15"/>
        <v>5.3185052146786038</v>
      </c>
      <c r="D991" s="19">
        <f ca="1">'Monte Carlo VaR'!$B$9*(EXP(B991)-1)</f>
        <v>7.2081701174539115</v>
      </c>
      <c r="E991" t="str">
        <f ca="1">IF(B991&lt;='Monte Carlo VaR'!$B$25,"YES ◀ TAIL","")</f>
        <v/>
      </c>
    </row>
    <row r="992" spans="1:5" x14ac:dyDescent="0.2">
      <c r="A992">
        <v>991</v>
      </c>
      <c r="B992" s="17">
        <f ca="1">'Monte Carlo VaR'!$C$17+_xlfn.NORM.S.INV(RAND())*'Monte Carlo VaR'!$C$18</f>
        <v>-0.18781677056657009</v>
      </c>
      <c r="C992" s="18">
        <f t="shared" ca="1" si="15"/>
        <v>-17.123345225358054</v>
      </c>
      <c r="D992" s="19">
        <f ca="1">'Monte Carlo VaR'!$B$9*(EXP(B992)-1)</f>
        <v>-23.207269783927774</v>
      </c>
      <c r="E992" t="str">
        <f ca="1">IF(B992&lt;='Monte Carlo VaR'!$B$25,"YES ◀ TAIL","")</f>
        <v/>
      </c>
    </row>
    <row r="993" spans="1:5" x14ac:dyDescent="0.2">
      <c r="A993">
        <v>992</v>
      </c>
      <c r="B993" s="17">
        <f ca="1">'Monte Carlo VaR'!$C$17+_xlfn.NORM.S.INV(RAND())*'Monte Carlo VaR'!$C$18</f>
        <v>-0.11948048315507483</v>
      </c>
      <c r="C993" s="18">
        <f t="shared" ca="1" si="15"/>
        <v>-11.26186734662139</v>
      </c>
      <c r="D993" s="19">
        <f ca="1">'Monte Carlo VaR'!$B$9*(EXP(B993)-1)</f>
        <v>-15.26320881487597</v>
      </c>
      <c r="E993" t="str">
        <f ca="1">IF(B993&lt;='Monte Carlo VaR'!$B$25,"YES ◀ TAIL","")</f>
        <v/>
      </c>
    </row>
    <row r="994" spans="1:5" x14ac:dyDescent="0.2">
      <c r="A994">
        <v>993</v>
      </c>
      <c r="B994" s="17">
        <f ca="1">'Monte Carlo VaR'!$C$17+_xlfn.NORM.S.INV(RAND())*'Monte Carlo VaR'!$C$18</f>
        <v>0.18082260278884199</v>
      </c>
      <c r="C994" s="18">
        <f t="shared" ca="1" si="15"/>
        <v>19.820260263839408</v>
      </c>
      <c r="D994" s="19">
        <f ca="1">'Monte Carlo VaR'!$B$9*(EXP(B994)-1)</f>
        <v>26.862398735581547</v>
      </c>
      <c r="E994" t="str">
        <f ca="1">IF(B994&lt;='Monte Carlo VaR'!$B$25,"YES ◀ TAIL","")</f>
        <v/>
      </c>
    </row>
    <row r="995" spans="1:5" x14ac:dyDescent="0.2">
      <c r="A995">
        <v>994</v>
      </c>
      <c r="B995" s="17">
        <f ca="1">'Monte Carlo VaR'!$C$17+_xlfn.NORM.S.INV(RAND())*'Monte Carlo VaR'!$C$18</f>
        <v>0.12258165455447199</v>
      </c>
      <c r="C995" s="18">
        <f t="shared" ca="1" si="15"/>
        <v>13.041141954645674</v>
      </c>
      <c r="D995" s="19">
        <f ca="1">'Monte Carlo VaR'!$B$9*(EXP(B995)-1)</f>
        <v>17.674659691131282</v>
      </c>
      <c r="E995" t="str">
        <f ca="1">IF(B995&lt;='Monte Carlo VaR'!$B$25,"YES ◀ TAIL","")</f>
        <v/>
      </c>
    </row>
    <row r="996" spans="1:5" x14ac:dyDescent="0.2">
      <c r="A996">
        <v>995</v>
      </c>
      <c r="B996" s="17">
        <f ca="1">'Monte Carlo VaR'!$C$17+_xlfn.NORM.S.INV(RAND())*'Monte Carlo VaR'!$C$18</f>
        <v>-1.4593578703955168E-2</v>
      </c>
      <c r="C996" s="18">
        <f t="shared" ca="1" si="15"/>
        <v>-1.4487608555128539</v>
      </c>
      <c r="D996" s="19">
        <f ca="1">'Monte Carlo VaR'!$B$9*(EXP(B996)-1)</f>
        <v>-1.963505587476571</v>
      </c>
      <c r="E996" t="str">
        <f ca="1">IF(B996&lt;='Monte Carlo VaR'!$B$25,"YES ◀ TAIL","")</f>
        <v/>
      </c>
    </row>
    <row r="997" spans="1:5" x14ac:dyDescent="0.2">
      <c r="A997">
        <v>996</v>
      </c>
      <c r="B997" s="17">
        <f ca="1">'Monte Carlo VaR'!$C$17+_xlfn.NORM.S.INV(RAND())*'Monte Carlo VaR'!$C$18</f>
        <v>0.28865042979823419</v>
      </c>
      <c r="C997" s="18">
        <f t="shared" ca="1" si="15"/>
        <v>33.46251018077411</v>
      </c>
      <c r="D997" s="19">
        <f ca="1">'Monte Carlo VaR'!$B$9*(EXP(B997)-1)</f>
        <v>45.351740048003151</v>
      </c>
      <c r="E997" t="str">
        <f ca="1">IF(B997&lt;='Monte Carlo VaR'!$B$25,"YES ◀ TAIL","")</f>
        <v/>
      </c>
    </row>
    <row r="998" spans="1:5" x14ac:dyDescent="0.2">
      <c r="A998">
        <v>997</v>
      </c>
      <c r="B998" s="17">
        <f ca="1">'Monte Carlo VaR'!$C$17+_xlfn.NORM.S.INV(RAND())*'Monte Carlo VaR'!$C$18</f>
        <v>-0.15506796094406011</v>
      </c>
      <c r="C998" s="18">
        <f t="shared" ca="1" si="15"/>
        <v>-14.364302332264245</v>
      </c>
      <c r="D998" s="19">
        <f ca="1">'Monte Carlo VaR'!$B$9*(EXP(B998)-1)</f>
        <v>-19.467938950917731</v>
      </c>
      <c r="E998" t="str">
        <f ca="1">IF(B998&lt;='Monte Carlo VaR'!$B$25,"YES ◀ TAIL","")</f>
        <v/>
      </c>
    </row>
    <row r="999" spans="1:5" x14ac:dyDescent="0.2">
      <c r="A999">
        <v>998</v>
      </c>
      <c r="B999" s="17">
        <f ca="1">'Monte Carlo VaR'!$C$17+_xlfn.NORM.S.INV(RAND())*'Monte Carlo VaR'!$C$18</f>
        <v>-6.7445713544269134E-2</v>
      </c>
      <c r="C999" s="18">
        <f t="shared" ca="1" si="15"/>
        <v>-6.5221534951591558</v>
      </c>
      <c r="D999" s="19">
        <f ca="1">'Monte Carlo VaR'!$B$9*(EXP(B999)-1)</f>
        <v>-8.8394746319892032</v>
      </c>
      <c r="E999" t="str">
        <f ca="1">IF(B999&lt;='Monte Carlo VaR'!$B$25,"YES ◀ TAIL","")</f>
        <v/>
      </c>
    </row>
    <row r="1000" spans="1:5" x14ac:dyDescent="0.2">
      <c r="A1000">
        <v>999</v>
      </c>
      <c r="B1000" s="17">
        <f ca="1">'Monte Carlo VaR'!$C$17+_xlfn.NORM.S.INV(RAND())*'Monte Carlo VaR'!$C$18</f>
        <v>-0.18764513800272115</v>
      </c>
      <c r="C1000" s="18">
        <f t="shared" ca="1" si="15"/>
        <v>-17.109119671866679</v>
      </c>
      <c r="D1000" s="19">
        <f ca="1">'Monte Carlo VaR'!$B$9*(EXP(B1000)-1)</f>
        <v>-23.18798989128091</v>
      </c>
      <c r="E1000" t="str">
        <f ca="1">IF(B1000&lt;='Monte Carlo VaR'!$B$25,"YES ◀ TAIL","")</f>
        <v/>
      </c>
    </row>
    <row r="1001" spans="1:5" x14ac:dyDescent="0.2">
      <c r="A1001">
        <v>1000</v>
      </c>
      <c r="B1001" s="17">
        <f ca="1">'Monte Carlo VaR'!$C$17+_xlfn.NORM.S.INV(RAND())*'Monte Carlo VaR'!$C$18</f>
        <v>3.5440554491150272E-2</v>
      </c>
      <c r="C1001" s="18">
        <f t="shared" ca="1" si="15"/>
        <v>3.6076056229032538</v>
      </c>
      <c r="D1001" s="19">
        <f ca="1">'Monte Carlo VaR'!$B$9*(EXP(B1001)-1)</f>
        <v>4.8893879007207799</v>
      </c>
      <c r="E1001" t="str">
        <f ca="1">IF(B1001&lt;='Monte Carlo VaR'!$B$25,"YES ◀ TAIL","")</f>
        <v/>
      </c>
    </row>
    <row r="1002" spans="1:5" x14ac:dyDescent="0.2">
      <c r="A1002">
        <v>1001</v>
      </c>
      <c r="B1002" s="17">
        <f ca="1">'Monte Carlo VaR'!$C$17+_xlfn.NORM.S.INV(RAND())*'Monte Carlo VaR'!$C$18</f>
        <v>-0.19559134520361687</v>
      </c>
      <c r="C1002" s="18">
        <f t="shared" ca="1" si="15"/>
        <v>-17.765177743257109</v>
      </c>
      <c r="D1002" s="19">
        <f ca="1">'Monte Carlo VaR'!$B$9*(EXP(B1002)-1)</f>
        <v>-24.077145395436361</v>
      </c>
      <c r="E1002" t="str">
        <f ca="1">IF(B1002&lt;='Monte Carlo VaR'!$B$25,"YES ◀ TAIL","")</f>
        <v/>
      </c>
    </row>
    <row r="1003" spans="1:5" x14ac:dyDescent="0.2">
      <c r="A1003">
        <v>1002</v>
      </c>
      <c r="B1003" s="17">
        <f ca="1">'Monte Carlo VaR'!$C$17+_xlfn.NORM.S.INV(RAND())*'Monte Carlo VaR'!$C$18</f>
        <v>0.14705210423865417</v>
      </c>
      <c r="C1003" s="18">
        <f t="shared" ca="1" si="15"/>
        <v>15.841431975359788</v>
      </c>
      <c r="D1003" s="19">
        <f ca="1">'Monte Carlo VaR'!$B$9*(EXP(B1003)-1)</f>
        <v>21.46989275620512</v>
      </c>
      <c r="E1003" t="str">
        <f ca="1">IF(B1003&lt;='Monte Carlo VaR'!$B$25,"YES ◀ TAIL","")</f>
        <v/>
      </c>
    </row>
    <row r="1004" spans="1:5" x14ac:dyDescent="0.2">
      <c r="A1004">
        <v>1003</v>
      </c>
      <c r="B1004" s="17">
        <f ca="1">'Monte Carlo VaR'!$C$17+_xlfn.NORM.S.INV(RAND())*'Monte Carlo VaR'!$C$18</f>
        <v>0.21071777879369674</v>
      </c>
      <c r="C1004" s="18">
        <f t="shared" ca="1" si="15"/>
        <v>23.456388578189326</v>
      </c>
      <c r="D1004" s="19">
        <f ca="1">'Monte Carlo VaR'!$B$9*(EXP(B1004)-1)</f>
        <v>31.790443440019992</v>
      </c>
      <c r="E1004" t="str">
        <f ca="1">IF(B1004&lt;='Monte Carlo VaR'!$B$25,"YES ◀ TAIL","")</f>
        <v/>
      </c>
    </row>
    <row r="1005" spans="1:5" x14ac:dyDescent="0.2">
      <c r="A1005">
        <v>1004</v>
      </c>
      <c r="B1005" s="17">
        <f ca="1">'Monte Carlo VaR'!$C$17+_xlfn.NORM.S.INV(RAND())*'Monte Carlo VaR'!$C$18</f>
        <v>-0.23671425583159272</v>
      </c>
      <c r="C1005" s="18">
        <f t="shared" ca="1" si="15"/>
        <v>-21.078323010938416</v>
      </c>
      <c r="D1005" s="19">
        <f ca="1">'Monte Carlo VaR'!$B$9*(EXP(B1005)-1)</f>
        <v>-28.567451176724834</v>
      </c>
      <c r="E1005" t="str">
        <f ca="1">IF(B1005&lt;='Monte Carlo VaR'!$B$25,"YES ◀ TAIL","")</f>
        <v/>
      </c>
    </row>
    <row r="1006" spans="1:5" x14ac:dyDescent="0.2">
      <c r="A1006">
        <v>1005</v>
      </c>
      <c r="B1006" s="17">
        <f ca="1">'Monte Carlo VaR'!$C$17+_xlfn.NORM.S.INV(RAND())*'Monte Carlo VaR'!$C$18</f>
        <v>-0.11128790002321561</v>
      </c>
      <c r="C1006" s="18">
        <f t="shared" ca="1" si="15"/>
        <v>-10.531886687198522</v>
      </c>
      <c r="D1006" s="19">
        <f ca="1">'Monte Carlo VaR'!$B$9*(EXP(B1006)-1)</f>
        <v>-14.273866027160157</v>
      </c>
      <c r="E1006" t="str">
        <f ca="1">IF(B1006&lt;='Monte Carlo VaR'!$B$25,"YES ◀ TAIL","")</f>
        <v/>
      </c>
    </row>
    <row r="1007" spans="1:5" x14ac:dyDescent="0.2">
      <c r="A1007">
        <v>1006</v>
      </c>
      <c r="B1007" s="17">
        <f ca="1">'Monte Carlo VaR'!$C$17+_xlfn.NORM.S.INV(RAND())*'Monte Carlo VaR'!$C$18</f>
        <v>-9.1732009496251335E-2</v>
      </c>
      <c r="C1007" s="18">
        <f t="shared" ca="1" si="15"/>
        <v>-8.7650382180286321</v>
      </c>
      <c r="D1007" s="19">
        <f ca="1">'Monte Carlo VaR'!$B$9*(EXP(B1007)-1)</f>
        <v>-11.879256296894203</v>
      </c>
      <c r="E1007" t="str">
        <f ca="1">IF(B1007&lt;='Monte Carlo VaR'!$B$25,"YES ◀ TAIL","")</f>
        <v/>
      </c>
    </row>
    <row r="1008" spans="1:5" x14ac:dyDescent="0.2">
      <c r="A1008">
        <v>1007</v>
      </c>
      <c r="B1008" s="17">
        <f ca="1">'Monte Carlo VaR'!$C$17+_xlfn.NORM.S.INV(RAND())*'Monte Carlo VaR'!$C$18</f>
        <v>5.6317699945172689E-2</v>
      </c>
      <c r="C1008" s="18">
        <f t="shared" ca="1" si="15"/>
        <v>5.7933735841790179</v>
      </c>
      <c r="D1008" s="19">
        <f ca="1">'Monte Carlo VaR'!$B$9*(EXP(B1008)-1)</f>
        <v>7.8517592186378229</v>
      </c>
      <c r="E1008" t="str">
        <f ca="1">IF(B1008&lt;='Monte Carlo VaR'!$B$25,"YES ◀ TAIL","")</f>
        <v/>
      </c>
    </row>
    <row r="1009" spans="1:5" x14ac:dyDescent="0.2">
      <c r="A1009">
        <v>1008</v>
      </c>
      <c r="B1009" s="17">
        <f ca="1">'Monte Carlo VaR'!$C$17+_xlfn.NORM.S.INV(RAND())*'Monte Carlo VaR'!$C$18</f>
        <v>-0.1651519628931119</v>
      </c>
      <c r="C1009" s="18">
        <f t="shared" ca="1" si="15"/>
        <v>-15.223513450281834</v>
      </c>
      <c r="D1009" s="19">
        <f ca="1">'Monte Carlo VaR'!$B$9*(EXP(B1009)-1)</f>
        <v>-20.632427779166971</v>
      </c>
      <c r="E1009" t="str">
        <f ca="1">IF(B1009&lt;='Monte Carlo VaR'!$B$25,"YES ◀ TAIL","")</f>
        <v/>
      </c>
    </row>
    <row r="1010" spans="1:5" x14ac:dyDescent="0.2">
      <c r="A1010">
        <v>1009</v>
      </c>
      <c r="B1010" s="17">
        <f ca="1">'Monte Carlo VaR'!$C$17+_xlfn.NORM.S.INV(RAND())*'Monte Carlo VaR'!$C$18</f>
        <v>-0.19566940849664599</v>
      </c>
      <c r="C1010" s="18">
        <f t="shared" ca="1" si="15"/>
        <v>-17.771597013726183</v>
      </c>
      <c r="D1010" s="19">
        <f ca="1">'Monte Carlo VaR'!$B$9*(EXP(B1010)-1)</f>
        <v>-24.085845432703096</v>
      </c>
      <c r="E1010" t="str">
        <f ca="1">IF(B1010&lt;='Monte Carlo VaR'!$B$25,"YES ◀ TAIL","")</f>
        <v/>
      </c>
    </row>
    <row r="1011" spans="1:5" x14ac:dyDescent="0.2">
      <c r="A1011">
        <v>1010</v>
      </c>
      <c r="B1011" s="17">
        <f ca="1">'Monte Carlo VaR'!$C$17+_xlfn.NORM.S.INV(RAND())*'Monte Carlo VaR'!$C$18</f>
        <v>-0.26051053940734209</v>
      </c>
      <c r="C1011" s="18">
        <f t="shared" ca="1" si="15"/>
        <v>-22.934196594569332</v>
      </c>
      <c r="D1011" s="19">
        <f ca="1">'Monte Carlo VaR'!$B$9*(EXP(B1011)-1)</f>
        <v>-31.082716644619818</v>
      </c>
      <c r="E1011" t="str">
        <f ca="1">IF(B1011&lt;='Monte Carlo VaR'!$B$25,"YES ◀ TAIL","")</f>
        <v>YES ◀ TAIL</v>
      </c>
    </row>
    <row r="1012" spans="1:5" x14ac:dyDescent="0.2">
      <c r="A1012">
        <v>1011</v>
      </c>
      <c r="B1012" s="17">
        <f ca="1">'Monte Carlo VaR'!$C$17+_xlfn.NORM.S.INV(RAND())*'Monte Carlo VaR'!$C$18</f>
        <v>1.3599116049548131E-2</v>
      </c>
      <c r="C1012" s="18">
        <f t="shared" ca="1" si="15"/>
        <v>1.3692004618076181</v>
      </c>
      <c r="D1012" s="19">
        <f ca="1">'Monte Carlo VaR'!$B$9*(EXP(B1012)-1)</f>
        <v>1.8556773858878648</v>
      </c>
      <c r="E1012" t="str">
        <f ca="1">IF(B1012&lt;='Monte Carlo VaR'!$B$25,"YES ◀ TAIL","")</f>
        <v/>
      </c>
    </row>
    <row r="1013" spans="1:5" x14ac:dyDescent="0.2">
      <c r="A1013">
        <v>1012</v>
      </c>
      <c r="B1013" s="17">
        <f ca="1">'Monte Carlo VaR'!$C$17+_xlfn.NORM.S.INV(RAND())*'Monte Carlo VaR'!$C$18</f>
        <v>-1.1398795840617565E-2</v>
      </c>
      <c r="C1013" s="18">
        <f t="shared" ca="1" si="15"/>
        <v>-1.1334075711236014</v>
      </c>
      <c r="D1013" s="19">
        <f ca="1">'Monte Carlo VaR'!$B$9*(EXP(B1013)-1)</f>
        <v>-1.536107281143817</v>
      </c>
      <c r="E1013" t="str">
        <f ca="1">IF(B1013&lt;='Monte Carlo VaR'!$B$25,"YES ◀ TAIL","")</f>
        <v/>
      </c>
    </row>
    <row r="1014" spans="1:5" x14ac:dyDescent="0.2">
      <c r="A1014">
        <v>1013</v>
      </c>
      <c r="B1014" s="17">
        <f ca="1">'Monte Carlo VaR'!$C$17+_xlfn.NORM.S.INV(RAND())*'Monte Carlo VaR'!$C$18</f>
        <v>-0.14718513582364345</v>
      </c>
      <c r="C1014" s="18">
        <f t="shared" ca="1" si="15"/>
        <v>-13.686583443133049</v>
      </c>
      <c r="D1014" s="19">
        <f ca="1">'Monte Carlo VaR'!$B$9*(EXP(B1014)-1)</f>
        <v>-18.549426540478223</v>
      </c>
      <c r="E1014" t="str">
        <f ca="1">IF(B1014&lt;='Monte Carlo VaR'!$B$25,"YES ◀ TAIL","")</f>
        <v/>
      </c>
    </row>
    <row r="1015" spans="1:5" x14ac:dyDescent="0.2">
      <c r="A1015">
        <v>1014</v>
      </c>
      <c r="B1015" s="17">
        <f ca="1">'Monte Carlo VaR'!$C$17+_xlfn.NORM.S.INV(RAND())*'Monte Carlo VaR'!$C$18</f>
        <v>0.10307613639794859</v>
      </c>
      <c r="C1015" s="18">
        <f t="shared" ca="1" si="15"/>
        <v>10.857580883195727</v>
      </c>
      <c r="D1015" s="19">
        <f ca="1">'Monte Carlo VaR'!$B$9*(EXP(B1015)-1)</f>
        <v>14.715279370995169</v>
      </c>
      <c r="E1015" t="str">
        <f ca="1">IF(B1015&lt;='Monte Carlo VaR'!$B$25,"YES ◀ TAIL","")</f>
        <v/>
      </c>
    </row>
    <row r="1016" spans="1:5" x14ac:dyDescent="0.2">
      <c r="A1016">
        <v>1015</v>
      </c>
      <c r="B1016" s="17">
        <f ca="1">'Monte Carlo VaR'!$C$17+_xlfn.NORM.S.INV(RAND())*'Monte Carlo VaR'!$C$18</f>
        <v>7.3998735905140972E-3</v>
      </c>
      <c r="C1016" s="18">
        <f t="shared" ca="1" si="15"/>
        <v>0.74273203140848842</v>
      </c>
      <c r="D1016" s="19">
        <f ca="1">'Monte Carlo VaR'!$B$9*(EXP(B1016)-1)</f>
        <v>1.0066247221679243</v>
      </c>
      <c r="E1016" t="str">
        <f ca="1">IF(B1016&lt;='Monte Carlo VaR'!$B$25,"YES ◀ TAIL","")</f>
        <v/>
      </c>
    </row>
    <row r="1017" spans="1:5" x14ac:dyDescent="0.2">
      <c r="A1017">
        <v>1016</v>
      </c>
      <c r="B1017" s="17">
        <f ca="1">'Monte Carlo VaR'!$C$17+_xlfn.NORM.S.INV(RAND())*'Monte Carlo VaR'!$C$18</f>
        <v>-0.27555063837795507</v>
      </c>
      <c r="C1017" s="18">
        <f t="shared" ca="1" si="15"/>
        <v>-24.084601120590666</v>
      </c>
      <c r="D1017" s="19">
        <f ca="1">'Monte Carlo VaR'!$B$9*(EXP(B1017)-1)</f>
        <v>-32.641859898736527</v>
      </c>
      <c r="E1017" t="str">
        <f ca="1">IF(B1017&lt;='Monte Carlo VaR'!$B$25,"YES ◀ TAIL","")</f>
        <v>YES ◀ TAIL</v>
      </c>
    </row>
    <row r="1018" spans="1:5" x14ac:dyDescent="0.2">
      <c r="A1018">
        <v>1017</v>
      </c>
      <c r="B1018" s="17">
        <f ca="1">'Monte Carlo VaR'!$C$17+_xlfn.NORM.S.INV(RAND())*'Monte Carlo VaR'!$C$18</f>
        <v>-0.18730089361383667</v>
      </c>
      <c r="C1018" s="18">
        <f t="shared" ca="1" si="15"/>
        <v>-17.080580039401696</v>
      </c>
      <c r="D1018" s="19">
        <f ca="1">'Monte Carlo VaR'!$B$9*(EXP(B1018)-1)</f>
        <v>-23.149310127401115</v>
      </c>
      <c r="E1018" t="str">
        <f ca="1">IF(B1018&lt;='Monte Carlo VaR'!$B$25,"YES ◀ TAIL","")</f>
        <v/>
      </c>
    </row>
    <row r="1019" spans="1:5" x14ac:dyDescent="0.2">
      <c r="A1019">
        <v>1018</v>
      </c>
      <c r="B1019" s="17">
        <f ca="1">'Monte Carlo VaR'!$C$17+_xlfn.NORM.S.INV(RAND())*'Monte Carlo VaR'!$C$18</f>
        <v>5.0986614681420656E-2</v>
      </c>
      <c r="C1019" s="18">
        <f t="shared" ca="1" si="15"/>
        <v>5.2308807700299109</v>
      </c>
      <c r="D1019" s="19">
        <f ca="1">'Monte Carlo VaR'!$B$9*(EXP(B1019)-1)</f>
        <v>7.0894127076215385</v>
      </c>
      <c r="E1019" t="str">
        <f ca="1">IF(B1019&lt;='Monte Carlo VaR'!$B$25,"YES ◀ TAIL","")</f>
        <v/>
      </c>
    </row>
    <row r="1020" spans="1:5" x14ac:dyDescent="0.2">
      <c r="A1020">
        <v>1019</v>
      </c>
      <c r="B1020" s="17">
        <f ca="1">'Monte Carlo VaR'!$C$17+_xlfn.NORM.S.INV(RAND())*'Monte Carlo VaR'!$C$18</f>
        <v>0.28434005261603035</v>
      </c>
      <c r="C1020" s="18">
        <f t="shared" ca="1" si="15"/>
        <v>32.888474466201515</v>
      </c>
      <c r="D1020" s="19">
        <f ca="1">'Monte Carlo VaR'!$B$9*(EXP(B1020)-1)</f>
        <v>44.57374944404291</v>
      </c>
      <c r="E1020" t="str">
        <f ca="1">IF(B1020&lt;='Monte Carlo VaR'!$B$25,"YES ◀ TAIL","")</f>
        <v/>
      </c>
    </row>
    <row r="1021" spans="1:5" x14ac:dyDescent="0.2">
      <c r="A1021">
        <v>1020</v>
      </c>
      <c r="B1021" s="17">
        <f ca="1">'Monte Carlo VaR'!$C$17+_xlfn.NORM.S.INV(RAND())*'Monte Carlo VaR'!$C$18</f>
        <v>0.3954286505726875</v>
      </c>
      <c r="C1021" s="18">
        <f t="shared" ca="1" si="15"/>
        <v>48.502060944527827</v>
      </c>
      <c r="D1021" s="19">
        <f ca="1">'Monte Carlo VaR'!$B$9*(EXP(B1021)-1)</f>
        <v>65.734843198118568</v>
      </c>
      <c r="E1021" t="str">
        <f ca="1">IF(B1021&lt;='Monte Carlo VaR'!$B$25,"YES ◀ TAIL","")</f>
        <v/>
      </c>
    </row>
    <row r="1022" spans="1:5" x14ac:dyDescent="0.2">
      <c r="A1022">
        <v>1021</v>
      </c>
      <c r="B1022" s="17">
        <f ca="1">'Monte Carlo VaR'!$C$17+_xlfn.NORM.S.INV(RAND())*'Monte Carlo VaR'!$C$18</f>
        <v>-6.146710960842823E-2</v>
      </c>
      <c r="C1022" s="18">
        <f t="shared" ca="1" si="15"/>
        <v>-5.9616125175338208</v>
      </c>
      <c r="D1022" s="19">
        <f ca="1">'Monte Carlo VaR'!$B$9*(EXP(B1022)-1)</f>
        <v>-8.0797734450135881</v>
      </c>
      <c r="E1022" t="str">
        <f ca="1">IF(B1022&lt;='Monte Carlo VaR'!$B$25,"YES ◀ TAIL","")</f>
        <v/>
      </c>
    </row>
    <row r="1023" spans="1:5" x14ac:dyDescent="0.2">
      <c r="A1023">
        <v>1022</v>
      </c>
      <c r="B1023" s="17">
        <f ca="1">'Monte Carlo VaR'!$C$17+_xlfn.NORM.S.INV(RAND())*'Monte Carlo VaR'!$C$18</f>
        <v>-9.3764688208790067E-2</v>
      </c>
      <c r="C1023" s="18">
        <f t="shared" ca="1" si="15"/>
        <v>-8.9503012288041468</v>
      </c>
      <c r="D1023" s="19">
        <f ca="1">'Monte Carlo VaR'!$B$9*(EXP(B1023)-1)</f>
        <v>-12.130343255398261</v>
      </c>
      <c r="E1023" t="str">
        <f ca="1">IF(B1023&lt;='Monte Carlo VaR'!$B$25,"YES ◀ TAIL","")</f>
        <v/>
      </c>
    </row>
    <row r="1024" spans="1:5" x14ac:dyDescent="0.2">
      <c r="A1024">
        <v>1023</v>
      </c>
      <c r="B1024" s="17">
        <f ca="1">'Monte Carlo VaR'!$C$17+_xlfn.NORM.S.INV(RAND())*'Monte Carlo VaR'!$C$18</f>
        <v>0.19755626073407484</v>
      </c>
      <c r="C1024" s="18">
        <f t="shared" ca="1" si="15"/>
        <v>21.842161233568124</v>
      </c>
      <c r="D1024" s="19">
        <f ca="1">'Monte Carlo VaR'!$B$9*(EXP(B1024)-1)</f>
        <v>29.602681119854878</v>
      </c>
      <c r="E1024" t="str">
        <f ca="1">IF(B1024&lt;='Monte Carlo VaR'!$B$25,"YES ◀ TAIL","")</f>
        <v/>
      </c>
    </row>
    <row r="1025" spans="1:5" x14ac:dyDescent="0.2">
      <c r="A1025">
        <v>1024</v>
      </c>
      <c r="B1025" s="17">
        <f ca="1">'Monte Carlo VaR'!$C$17+_xlfn.NORM.S.INV(RAND())*'Monte Carlo VaR'!$C$18</f>
        <v>0.20436979529086258</v>
      </c>
      <c r="C1025" s="18">
        <f t="shared" ca="1" si="15"/>
        <v>22.675171659614012</v>
      </c>
      <c r="D1025" s="19">
        <f ca="1">'Monte Carlo VaR'!$B$9*(EXP(B1025)-1)</f>
        <v>30.731660150274873</v>
      </c>
      <c r="E1025" t="str">
        <f ca="1">IF(B1025&lt;='Monte Carlo VaR'!$B$25,"YES ◀ TAIL","")</f>
        <v/>
      </c>
    </row>
    <row r="1026" spans="1:5" x14ac:dyDescent="0.2">
      <c r="A1026">
        <v>1025</v>
      </c>
      <c r="B1026" s="17">
        <f ca="1">'Monte Carlo VaR'!$C$17+_xlfn.NORM.S.INV(RAND())*'Monte Carlo VaR'!$C$18</f>
        <v>0.35498733369278407</v>
      </c>
      <c r="C1026" s="18">
        <f t="shared" ca="1" si="15"/>
        <v>42.616258995357192</v>
      </c>
      <c r="D1026" s="19">
        <f ca="1">'Monte Carlo VaR'!$B$9*(EXP(B1026)-1)</f>
        <v>57.7578158164076</v>
      </c>
      <c r="E1026" t="str">
        <f ca="1">IF(B1026&lt;='Monte Carlo VaR'!$B$25,"YES ◀ TAIL","")</f>
        <v/>
      </c>
    </row>
    <row r="1027" spans="1:5" x14ac:dyDescent="0.2">
      <c r="A1027">
        <v>1026</v>
      </c>
      <c r="B1027" s="17">
        <f ca="1">'Monte Carlo VaR'!$C$17+_xlfn.NORM.S.INV(RAND())*'Monte Carlo VaR'!$C$18</f>
        <v>-5.5141277214001042E-2</v>
      </c>
      <c r="C1027" s="18">
        <f t="shared" ref="C1027:C1090" ca="1" si="16">(EXP(B1027)-1)*100</f>
        <v>-5.3648559386189731</v>
      </c>
      <c r="D1027" s="19">
        <f ca="1">'Monte Carlo VaR'!$B$9*(EXP(B1027)-1)</f>
        <v>-7.2709892536102947</v>
      </c>
      <c r="E1027" t="str">
        <f ca="1">IF(B1027&lt;='Monte Carlo VaR'!$B$25,"YES ◀ TAIL","")</f>
        <v/>
      </c>
    </row>
    <row r="1028" spans="1:5" x14ac:dyDescent="0.2">
      <c r="A1028">
        <v>1027</v>
      </c>
      <c r="B1028" s="17">
        <f ca="1">'Monte Carlo VaR'!$C$17+_xlfn.NORM.S.INV(RAND())*'Monte Carlo VaR'!$C$18</f>
        <v>5.2319839026675891E-3</v>
      </c>
      <c r="C1028" s="18">
        <f t="shared" ca="1" si="16"/>
        <v>0.52456946314549668</v>
      </c>
      <c r="D1028" s="19">
        <f ca="1">'Monte Carlo VaR'!$B$9*(EXP(B1028)-1)</f>
        <v>0.71094899340109163</v>
      </c>
      <c r="E1028" t="str">
        <f ca="1">IF(B1028&lt;='Monte Carlo VaR'!$B$25,"YES ◀ TAIL","")</f>
        <v/>
      </c>
    </row>
    <row r="1029" spans="1:5" x14ac:dyDescent="0.2">
      <c r="A1029">
        <v>1028</v>
      </c>
      <c r="B1029" s="17">
        <f ca="1">'Monte Carlo VaR'!$C$17+_xlfn.NORM.S.INV(RAND())*'Monte Carlo VaR'!$C$18</f>
        <v>5.6961623794310884E-2</v>
      </c>
      <c r="C1029" s="18">
        <f t="shared" ca="1" si="16"/>
        <v>5.861518398191512</v>
      </c>
      <c r="D1029" s="19">
        <f ca="1">'Monte Carlo VaR'!$B$9*(EXP(B1029)-1)</f>
        <v>7.9441158850689559</v>
      </c>
      <c r="E1029" t="str">
        <f ca="1">IF(B1029&lt;='Monte Carlo VaR'!$B$25,"YES ◀ TAIL","")</f>
        <v/>
      </c>
    </row>
    <row r="1030" spans="1:5" x14ac:dyDescent="0.2">
      <c r="A1030">
        <v>1029</v>
      </c>
      <c r="B1030" s="17">
        <f ca="1">'Monte Carlo VaR'!$C$17+_xlfn.NORM.S.INV(RAND())*'Monte Carlo VaR'!$C$18</f>
        <v>-0.29348278494481667</v>
      </c>
      <c r="C1030" s="18">
        <f t="shared" ca="1" si="16"/>
        <v>-25.433794063289049</v>
      </c>
      <c r="D1030" s="19">
        <f ca="1">'Monte Carlo VaR'!$B$9*(EXP(B1030)-1)</f>
        <v>-34.470421093975652</v>
      </c>
      <c r="E1030" t="str">
        <f ca="1">IF(B1030&lt;='Monte Carlo VaR'!$B$25,"YES ◀ TAIL","")</f>
        <v>YES ◀ TAIL</v>
      </c>
    </row>
    <row r="1031" spans="1:5" x14ac:dyDescent="0.2">
      <c r="A1031">
        <v>1030</v>
      </c>
      <c r="B1031" s="17">
        <f ca="1">'Monte Carlo VaR'!$C$17+_xlfn.NORM.S.INV(RAND())*'Monte Carlo VaR'!$C$18</f>
        <v>0.28135108533127173</v>
      </c>
      <c r="C1031" s="18">
        <f t="shared" ca="1" si="16"/>
        <v>32.491868180378056</v>
      </c>
      <c r="D1031" s="19">
        <f ca="1">'Monte Carlo VaR'!$B$9*(EXP(B1031)-1)</f>
        <v>44.03622894486638</v>
      </c>
      <c r="E1031" t="str">
        <f ca="1">IF(B1031&lt;='Monte Carlo VaR'!$B$25,"YES ◀ TAIL","")</f>
        <v/>
      </c>
    </row>
    <row r="1032" spans="1:5" x14ac:dyDescent="0.2">
      <c r="A1032">
        <v>1031</v>
      </c>
      <c r="B1032" s="17">
        <f ca="1">'Monte Carlo VaR'!$C$17+_xlfn.NORM.S.INV(RAND())*'Monte Carlo VaR'!$C$18</f>
        <v>4.0714736865835044E-4</v>
      </c>
      <c r="C1032" s="18">
        <f t="shared" ca="1" si="16"/>
        <v>4.0723026439803967E-2</v>
      </c>
      <c r="D1032" s="19">
        <f ca="1">'Monte Carlo VaR'!$B$9*(EXP(B1032)-1)</f>
        <v>5.5191917733866315E-2</v>
      </c>
      <c r="E1032" t="str">
        <f ca="1">IF(B1032&lt;='Monte Carlo VaR'!$B$25,"YES ◀ TAIL","")</f>
        <v/>
      </c>
    </row>
    <row r="1033" spans="1:5" x14ac:dyDescent="0.2">
      <c r="A1033">
        <v>1032</v>
      </c>
      <c r="B1033" s="17">
        <f ca="1">'Monte Carlo VaR'!$C$17+_xlfn.NORM.S.INV(RAND())*'Monte Carlo VaR'!$C$18</f>
        <v>0.20631390146606676</v>
      </c>
      <c r="C1033" s="18">
        <f t="shared" ca="1" si="16"/>
        <v>22.913897197087941</v>
      </c>
      <c r="D1033" s="19">
        <f ca="1">'Monte Carlo VaR'!$B$9*(EXP(B1033)-1)</f>
        <v>31.055204871213284</v>
      </c>
      <c r="E1033" t="str">
        <f ca="1">IF(B1033&lt;='Monte Carlo VaR'!$B$25,"YES ◀ TAIL","")</f>
        <v/>
      </c>
    </row>
    <row r="1034" spans="1:5" x14ac:dyDescent="0.2">
      <c r="A1034">
        <v>1033</v>
      </c>
      <c r="B1034" s="17">
        <f ca="1">'Monte Carlo VaR'!$C$17+_xlfn.NORM.S.INV(RAND())*'Monte Carlo VaR'!$C$18</f>
        <v>0.12650508145368483</v>
      </c>
      <c r="C1034" s="18">
        <f t="shared" ca="1" si="16"/>
        <v>13.485521787564835</v>
      </c>
      <c r="D1034" s="19">
        <f ca="1">'Monte Carlo VaR'!$B$9*(EXP(B1034)-1)</f>
        <v>18.276927678686622</v>
      </c>
      <c r="E1034" t="str">
        <f ca="1">IF(B1034&lt;='Monte Carlo VaR'!$B$25,"YES ◀ TAIL","")</f>
        <v/>
      </c>
    </row>
    <row r="1035" spans="1:5" x14ac:dyDescent="0.2">
      <c r="A1035">
        <v>1034</v>
      </c>
      <c r="B1035" s="17">
        <f ca="1">'Monte Carlo VaR'!$C$17+_xlfn.NORM.S.INV(RAND())*'Monte Carlo VaR'!$C$18</f>
        <v>-2.9715627011479354E-2</v>
      </c>
      <c r="C1035" s="18">
        <f t="shared" ca="1" si="16"/>
        <v>-2.9278458712207245</v>
      </c>
      <c r="D1035" s="19">
        <f ca="1">'Monte Carlo VaR'!$B$9*(EXP(B1035)-1)</f>
        <v>-3.9681095092654481</v>
      </c>
      <c r="E1035" t="str">
        <f ca="1">IF(B1035&lt;='Monte Carlo VaR'!$B$25,"YES ◀ TAIL","")</f>
        <v/>
      </c>
    </row>
    <row r="1036" spans="1:5" x14ac:dyDescent="0.2">
      <c r="A1036">
        <v>1035</v>
      </c>
      <c r="B1036" s="17">
        <f ca="1">'Monte Carlo VaR'!$C$17+_xlfn.NORM.S.INV(RAND())*'Monte Carlo VaR'!$C$18</f>
        <v>0.18780975318696441</v>
      </c>
      <c r="C1036" s="18">
        <f t="shared" ca="1" si="16"/>
        <v>20.660394095803603</v>
      </c>
      <c r="D1036" s="19">
        <f ca="1">'Monte Carlo VaR'!$B$9*(EXP(B1036)-1)</f>
        <v>28.001032118042623</v>
      </c>
      <c r="E1036" t="str">
        <f ca="1">IF(B1036&lt;='Monte Carlo VaR'!$B$25,"YES ◀ TAIL","")</f>
        <v/>
      </c>
    </row>
    <row r="1037" spans="1:5" x14ac:dyDescent="0.2">
      <c r="A1037">
        <v>1036</v>
      </c>
      <c r="B1037" s="17">
        <f ca="1">'Monte Carlo VaR'!$C$17+_xlfn.NORM.S.INV(RAND())*'Monte Carlo VaR'!$C$18</f>
        <v>8.1819057125560354E-2</v>
      </c>
      <c r="C1037" s="18">
        <f t="shared" ca="1" si="16"/>
        <v>8.5259422103256988</v>
      </c>
      <c r="D1037" s="19">
        <f ca="1">'Monte Carlo VaR'!$B$9*(EXP(B1037)-1)</f>
        <v>11.555209477654419</v>
      </c>
      <c r="E1037" t="str">
        <f ca="1">IF(B1037&lt;='Monte Carlo VaR'!$B$25,"YES ◀ TAIL","")</f>
        <v/>
      </c>
    </row>
    <row r="1038" spans="1:5" x14ac:dyDescent="0.2">
      <c r="A1038">
        <v>1037</v>
      </c>
      <c r="B1038" s="17">
        <f ca="1">'Monte Carlo VaR'!$C$17+_xlfn.NORM.S.INV(RAND())*'Monte Carlo VaR'!$C$18</f>
        <v>0.30100855473831983</v>
      </c>
      <c r="C1038" s="18">
        <f t="shared" ca="1" si="16"/>
        <v>35.122090082979106</v>
      </c>
      <c r="D1038" s="19">
        <f ca="1">'Monte Carlo VaR'!$B$9*(EXP(B1038)-1)</f>
        <v>47.600968689461581</v>
      </c>
      <c r="E1038" t="str">
        <f ca="1">IF(B1038&lt;='Monte Carlo VaR'!$B$25,"YES ◀ TAIL","")</f>
        <v/>
      </c>
    </row>
    <row r="1039" spans="1:5" x14ac:dyDescent="0.2">
      <c r="A1039">
        <v>1038</v>
      </c>
      <c r="B1039" s="17">
        <f ca="1">'Monte Carlo VaR'!$C$17+_xlfn.NORM.S.INV(RAND())*'Monte Carlo VaR'!$C$18</f>
        <v>0.18224367452758256</v>
      </c>
      <c r="C1039" s="18">
        <f t="shared" ca="1" si="16"/>
        <v>19.990654491964754</v>
      </c>
      <c r="D1039" s="19">
        <f ca="1">'Monte Carlo VaR'!$B$9*(EXP(B1039)-1)</f>
        <v>27.093334032959831</v>
      </c>
      <c r="E1039" t="str">
        <f ca="1">IF(B1039&lt;='Monte Carlo VaR'!$B$25,"YES ◀ TAIL","")</f>
        <v/>
      </c>
    </row>
    <row r="1040" spans="1:5" x14ac:dyDescent="0.2">
      <c r="A1040">
        <v>1039</v>
      </c>
      <c r="B1040" s="17">
        <f ca="1">'Monte Carlo VaR'!$C$17+_xlfn.NORM.S.INV(RAND())*'Monte Carlo VaR'!$C$18</f>
        <v>0.19195775299085938</v>
      </c>
      <c r="C1040" s="18">
        <f t="shared" ca="1" si="16"/>
        <v>21.161932859078036</v>
      </c>
      <c r="D1040" s="19">
        <f ca="1">'Monte Carlo VaR'!$B$9*(EXP(B1040)-1)</f>
        <v>28.680767603908464</v>
      </c>
      <c r="E1040" t="str">
        <f ca="1">IF(B1040&lt;='Monte Carlo VaR'!$B$25,"YES ◀ TAIL","")</f>
        <v/>
      </c>
    </row>
    <row r="1041" spans="1:5" x14ac:dyDescent="0.2">
      <c r="A1041">
        <v>1040</v>
      </c>
      <c r="B1041" s="17">
        <f ca="1">'Monte Carlo VaR'!$C$17+_xlfn.NORM.S.INV(RAND())*'Monte Carlo VaR'!$C$18</f>
        <v>8.5050045198479307E-2</v>
      </c>
      <c r="C1041" s="18">
        <f t="shared" ca="1" si="16"/>
        <v>8.8771553123470071</v>
      </c>
      <c r="D1041" s="19">
        <f ca="1">'Monte Carlo VaR'!$B$9*(EXP(B1041)-1)</f>
        <v>12.031208594823898</v>
      </c>
      <c r="E1041" t="str">
        <f ca="1">IF(B1041&lt;='Monte Carlo VaR'!$B$25,"YES ◀ TAIL","")</f>
        <v/>
      </c>
    </row>
    <row r="1042" spans="1:5" x14ac:dyDescent="0.2">
      <c r="A1042">
        <v>1041</v>
      </c>
      <c r="B1042" s="17">
        <f ca="1">'Monte Carlo VaR'!$C$17+_xlfn.NORM.S.INV(RAND())*'Monte Carlo VaR'!$C$18</f>
        <v>-6.4994984095169378E-2</v>
      </c>
      <c r="C1042" s="18">
        <f t="shared" ca="1" si="16"/>
        <v>-6.2927836369592427</v>
      </c>
      <c r="D1042" s="19">
        <f ca="1">'Monte Carlo VaR'!$B$9*(EXP(B1042)-1)</f>
        <v>-8.5286096631708617</v>
      </c>
      <c r="E1042" t="str">
        <f ca="1">IF(B1042&lt;='Monte Carlo VaR'!$B$25,"YES ◀ TAIL","")</f>
        <v/>
      </c>
    </row>
    <row r="1043" spans="1:5" x14ac:dyDescent="0.2">
      <c r="A1043">
        <v>1042</v>
      </c>
      <c r="B1043" s="17">
        <f ca="1">'Monte Carlo VaR'!$C$17+_xlfn.NORM.S.INV(RAND())*'Monte Carlo VaR'!$C$18</f>
        <v>0.17796012131825201</v>
      </c>
      <c r="C1043" s="18">
        <f t="shared" ca="1" si="16"/>
        <v>19.477767412612913</v>
      </c>
      <c r="D1043" s="19">
        <f ca="1">'Monte Carlo VaR'!$B$9*(EXP(B1043)-1)</f>
        <v>26.39821817431428</v>
      </c>
      <c r="E1043" t="str">
        <f ca="1">IF(B1043&lt;='Monte Carlo VaR'!$B$25,"YES ◀ TAIL","")</f>
        <v/>
      </c>
    </row>
    <row r="1044" spans="1:5" x14ac:dyDescent="0.2">
      <c r="A1044">
        <v>1043</v>
      </c>
      <c r="B1044" s="17">
        <f ca="1">'Monte Carlo VaR'!$C$17+_xlfn.NORM.S.INV(RAND())*'Monte Carlo VaR'!$C$18</f>
        <v>0.11570850126977728</v>
      </c>
      <c r="C1044" s="18">
        <f t="shared" ca="1" si="16"/>
        <v>12.266856796917436</v>
      </c>
      <c r="D1044" s="19">
        <f ca="1">'Monte Carlo VaR'!$B$9*(EXP(B1044)-1)</f>
        <v>16.6252710168622</v>
      </c>
      <c r="E1044" t="str">
        <f ca="1">IF(B1044&lt;='Monte Carlo VaR'!$B$25,"YES ◀ TAIL","")</f>
        <v/>
      </c>
    </row>
    <row r="1045" spans="1:5" x14ac:dyDescent="0.2">
      <c r="A1045">
        <v>1044</v>
      </c>
      <c r="B1045" s="17">
        <f ca="1">'Monte Carlo VaR'!$C$17+_xlfn.NORM.S.INV(RAND())*'Monte Carlo VaR'!$C$18</f>
        <v>6.8821378021513516E-2</v>
      </c>
      <c r="C1045" s="18">
        <f t="shared" ca="1" si="16"/>
        <v>7.1244844184349176</v>
      </c>
      <c r="D1045" s="19">
        <f ca="1">'Monte Carlo VaR'!$B$9*(EXP(B1045)-1)</f>
        <v>9.6558137323048445</v>
      </c>
      <c r="E1045" t="str">
        <f ca="1">IF(B1045&lt;='Monte Carlo VaR'!$B$25,"YES ◀ TAIL","")</f>
        <v/>
      </c>
    </row>
    <row r="1046" spans="1:5" x14ac:dyDescent="0.2">
      <c r="A1046">
        <v>1045</v>
      </c>
      <c r="B1046" s="17">
        <f ca="1">'Monte Carlo VaR'!$C$17+_xlfn.NORM.S.INV(RAND())*'Monte Carlo VaR'!$C$18</f>
        <v>3.4269116471816123E-2</v>
      </c>
      <c r="C1046" s="18">
        <f t="shared" ca="1" si="16"/>
        <v>3.4863067954846727</v>
      </c>
      <c r="D1046" s="19">
        <f ca="1">'Monte Carlo VaR'!$B$9*(EXP(B1046)-1)</f>
        <v>4.7249915999203767</v>
      </c>
      <c r="E1046" t="str">
        <f ca="1">IF(B1046&lt;='Monte Carlo VaR'!$B$25,"YES ◀ TAIL","")</f>
        <v/>
      </c>
    </row>
    <row r="1047" spans="1:5" x14ac:dyDescent="0.2">
      <c r="A1047">
        <v>1046</v>
      </c>
      <c r="B1047" s="17">
        <f ca="1">'Monte Carlo VaR'!$C$17+_xlfn.NORM.S.INV(RAND())*'Monte Carlo VaR'!$C$18</f>
        <v>0.32172652624290637</v>
      </c>
      <c r="C1047" s="18">
        <f t="shared" ca="1" si="16"/>
        <v>37.950746527784517</v>
      </c>
      <c r="D1047" s="19">
        <f ca="1">'Monte Carlo VaR'!$B$9*(EXP(B1047)-1)</f>
        <v>51.434646769106358</v>
      </c>
      <c r="E1047" t="str">
        <f ca="1">IF(B1047&lt;='Monte Carlo VaR'!$B$25,"YES ◀ TAIL","")</f>
        <v/>
      </c>
    </row>
    <row r="1048" spans="1:5" x14ac:dyDescent="0.2">
      <c r="A1048">
        <v>1047</v>
      </c>
      <c r="B1048" s="17">
        <f ca="1">'Monte Carlo VaR'!$C$17+_xlfn.NORM.S.INV(RAND())*'Monte Carlo VaR'!$C$18</f>
        <v>-6.4976733445224144E-2</v>
      </c>
      <c r="C1048" s="18">
        <f t="shared" ca="1" si="16"/>
        <v>-6.2910734037496692</v>
      </c>
      <c r="D1048" s="19">
        <f ca="1">'Monte Carlo VaR'!$B$9*(EXP(B1048)-1)</f>
        <v>-8.526291784101927</v>
      </c>
      <c r="E1048" t="str">
        <f ca="1">IF(B1048&lt;='Monte Carlo VaR'!$B$25,"YES ◀ TAIL","")</f>
        <v/>
      </c>
    </row>
    <row r="1049" spans="1:5" x14ac:dyDescent="0.2">
      <c r="A1049">
        <v>1048</v>
      </c>
      <c r="B1049" s="17">
        <f ca="1">'Monte Carlo VaR'!$C$17+_xlfn.NORM.S.INV(RAND())*'Monte Carlo VaR'!$C$18</f>
        <v>0.25363425419307872</v>
      </c>
      <c r="C1049" s="18">
        <f t="shared" ca="1" si="16"/>
        <v>28.870038130173391</v>
      </c>
      <c r="D1049" s="19">
        <f ca="1">'Monte Carlo VaR'!$B$9*(EXP(B1049)-1)</f>
        <v>39.127562677823995</v>
      </c>
      <c r="E1049" t="str">
        <f ca="1">IF(B1049&lt;='Monte Carlo VaR'!$B$25,"YES ◀ TAIL","")</f>
        <v/>
      </c>
    </row>
    <row r="1050" spans="1:5" x14ac:dyDescent="0.2">
      <c r="A1050">
        <v>1049</v>
      </c>
      <c r="B1050" s="17">
        <f ca="1">'Monte Carlo VaR'!$C$17+_xlfn.NORM.S.INV(RAND())*'Monte Carlo VaR'!$C$18</f>
        <v>0.29802441381615252</v>
      </c>
      <c r="C1050" s="18">
        <f t="shared" ca="1" si="16"/>
        <v>34.719467764125177</v>
      </c>
      <c r="D1050" s="19">
        <f ca="1">'Monte Carlo VaR'!$B$9*(EXP(B1050)-1)</f>
        <v>47.055294660718857</v>
      </c>
      <c r="E1050" t="str">
        <f ca="1">IF(B1050&lt;='Monte Carlo VaR'!$B$25,"YES ◀ TAIL","")</f>
        <v/>
      </c>
    </row>
    <row r="1051" spans="1:5" x14ac:dyDescent="0.2">
      <c r="A1051">
        <v>1050</v>
      </c>
      <c r="B1051" s="17">
        <f ca="1">'Monte Carlo VaR'!$C$17+_xlfn.NORM.S.INV(RAND())*'Monte Carlo VaR'!$C$18</f>
        <v>-6.5422115939523684E-2</v>
      </c>
      <c r="C1051" s="18">
        <f t="shared" ca="1" si="16"/>
        <v>-6.3328004262827804</v>
      </c>
      <c r="D1051" s="19">
        <f ca="1">'Monte Carlo VaR'!$B$9*(EXP(B1051)-1)</f>
        <v>-8.5828444177410521</v>
      </c>
      <c r="E1051" t="str">
        <f ca="1">IF(B1051&lt;='Monte Carlo VaR'!$B$25,"YES ◀ TAIL","")</f>
        <v/>
      </c>
    </row>
    <row r="1052" spans="1:5" x14ac:dyDescent="0.2">
      <c r="A1052">
        <v>1051</v>
      </c>
      <c r="B1052" s="17">
        <f ca="1">'Monte Carlo VaR'!$C$17+_xlfn.NORM.S.INV(RAND())*'Monte Carlo VaR'!$C$18</f>
        <v>5.1076769037153573E-2</v>
      </c>
      <c r="C1052" s="18">
        <f t="shared" ca="1" si="16"/>
        <v>5.2403682199499979</v>
      </c>
      <c r="D1052" s="19">
        <f ca="1">'Monte Carlo VaR'!$B$9*(EXP(B1052)-1)</f>
        <v>7.1022710484982321</v>
      </c>
      <c r="E1052" t="str">
        <f ca="1">IF(B1052&lt;='Monte Carlo VaR'!$B$25,"YES ◀ TAIL","")</f>
        <v/>
      </c>
    </row>
    <row r="1053" spans="1:5" x14ac:dyDescent="0.2">
      <c r="A1053">
        <v>1052</v>
      </c>
      <c r="B1053" s="17">
        <f ca="1">'Monte Carlo VaR'!$C$17+_xlfn.NORM.S.INV(RAND())*'Monte Carlo VaR'!$C$18</f>
        <v>0.31975060030042829</v>
      </c>
      <c r="C1053" s="18">
        <f t="shared" ca="1" si="16"/>
        <v>37.678435191051761</v>
      </c>
      <c r="D1053" s="19">
        <f ca="1">'Monte Carlo VaR'!$B$9*(EXP(B1053)-1)</f>
        <v>51.065583214432451</v>
      </c>
      <c r="E1053" t="str">
        <f ca="1">IF(B1053&lt;='Monte Carlo VaR'!$B$25,"YES ◀ TAIL","")</f>
        <v/>
      </c>
    </row>
    <row r="1054" spans="1:5" x14ac:dyDescent="0.2">
      <c r="A1054">
        <v>1053</v>
      </c>
      <c r="B1054" s="17">
        <f ca="1">'Monte Carlo VaR'!$C$17+_xlfn.NORM.S.INV(RAND())*'Monte Carlo VaR'!$C$18</f>
        <v>-0.11032601536264729</v>
      </c>
      <c r="C1054" s="18">
        <f t="shared" ca="1" si="16"/>
        <v>-10.445787279181451</v>
      </c>
      <c r="D1054" s="19">
        <f ca="1">'Monte Carlo VaR'!$B$9*(EXP(B1054)-1)</f>
        <v>-14.15717549947462</v>
      </c>
      <c r="E1054" t="str">
        <f ca="1">IF(B1054&lt;='Monte Carlo VaR'!$B$25,"YES ◀ TAIL","")</f>
        <v/>
      </c>
    </row>
    <row r="1055" spans="1:5" x14ac:dyDescent="0.2">
      <c r="A1055">
        <v>1054</v>
      </c>
      <c r="B1055" s="17">
        <f ca="1">'Monte Carlo VaR'!$C$17+_xlfn.NORM.S.INV(RAND())*'Monte Carlo VaR'!$C$18</f>
        <v>-4.0658653401176414E-2</v>
      </c>
      <c r="C1055" s="18">
        <f t="shared" ca="1" si="16"/>
        <v>-3.9843179718432986</v>
      </c>
      <c r="D1055" s="19">
        <f ca="1">'Monte Carlo VaR'!$B$9*(EXP(B1055)-1)</f>
        <v>-5.3999461472392225</v>
      </c>
      <c r="E1055" t="str">
        <f ca="1">IF(B1055&lt;='Monte Carlo VaR'!$B$25,"YES ◀ TAIL","")</f>
        <v/>
      </c>
    </row>
    <row r="1056" spans="1:5" x14ac:dyDescent="0.2">
      <c r="A1056">
        <v>1055</v>
      </c>
      <c r="B1056" s="17">
        <f ca="1">'Monte Carlo VaR'!$C$17+_xlfn.NORM.S.INV(RAND())*'Monte Carlo VaR'!$C$18</f>
        <v>2.1215053478231119E-2</v>
      </c>
      <c r="C1056" s="18">
        <f t="shared" ca="1" si="16"/>
        <v>2.1441692608210383</v>
      </c>
      <c r="D1056" s="19">
        <f ca="1">'Monte Carlo VaR'!$B$9*(EXP(B1056)-1)</f>
        <v>2.9059925991907534</v>
      </c>
      <c r="E1056" t="str">
        <f ca="1">IF(B1056&lt;='Monte Carlo VaR'!$B$25,"YES ◀ TAIL","")</f>
        <v/>
      </c>
    </row>
    <row r="1057" spans="1:5" x14ac:dyDescent="0.2">
      <c r="A1057">
        <v>1056</v>
      </c>
      <c r="B1057" s="17">
        <f ca="1">'Monte Carlo VaR'!$C$17+_xlfn.NORM.S.INV(RAND())*'Monte Carlo VaR'!$C$18</f>
        <v>0.32125442697355411</v>
      </c>
      <c r="C1057" s="18">
        <f t="shared" ca="1" si="16"/>
        <v>37.885635451797171</v>
      </c>
      <c r="D1057" s="19">
        <f ca="1">'Monte Carlo VaR'!$B$9*(EXP(B1057)-1)</f>
        <v>51.346401727820705</v>
      </c>
      <c r="E1057" t="str">
        <f ca="1">IF(B1057&lt;='Monte Carlo VaR'!$B$25,"YES ◀ TAIL","")</f>
        <v/>
      </c>
    </row>
    <row r="1058" spans="1:5" x14ac:dyDescent="0.2">
      <c r="A1058">
        <v>1057</v>
      </c>
      <c r="B1058" s="17">
        <f ca="1">'Monte Carlo VaR'!$C$17+_xlfn.NORM.S.INV(RAND())*'Monte Carlo VaR'!$C$18</f>
        <v>0.20849442566998416</v>
      </c>
      <c r="C1058" s="18">
        <f t="shared" ca="1" si="16"/>
        <v>23.182206345910107</v>
      </c>
      <c r="D1058" s="19">
        <f ca="1">'Monte Carlo VaR'!$B$9*(EXP(B1058)-1)</f>
        <v>31.418844260611966</v>
      </c>
      <c r="E1058" t="str">
        <f ca="1">IF(B1058&lt;='Monte Carlo VaR'!$B$25,"YES ◀ TAIL","")</f>
        <v/>
      </c>
    </row>
    <row r="1059" spans="1:5" x14ac:dyDescent="0.2">
      <c r="A1059">
        <v>1058</v>
      </c>
      <c r="B1059" s="17">
        <f ca="1">'Monte Carlo VaR'!$C$17+_xlfn.NORM.S.INV(RAND())*'Monte Carlo VaR'!$C$18</f>
        <v>-0.14419505523266579</v>
      </c>
      <c r="C1059" s="18">
        <f t="shared" ca="1" si="16"/>
        <v>-13.428113140600795</v>
      </c>
      <c r="D1059" s="19">
        <f ca="1">'Monte Carlo VaR'!$B$9*(EXP(B1059)-1)</f>
        <v>-18.199121739456256</v>
      </c>
      <c r="E1059" t="str">
        <f ca="1">IF(B1059&lt;='Monte Carlo VaR'!$B$25,"YES ◀ TAIL","")</f>
        <v/>
      </c>
    </row>
    <row r="1060" spans="1:5" x14ac:dyDescent="0.2">
      <c r="A1060">
        <v>1059</v>
      </c>
      <c r="B1060" s="17">
        <f ca="1">'Monte Carlo VaR'!$C$17+_xlfn.NORM.S.INV(RAND())*'Monte Carlo VaR'!$C$18</f>
        <v>-2.8591039397145884E-2</v>
      </c>
      <c r="C1060" s="18">
        <f t="shared" ca="1" si="16"/>
        <v>-2.8186183225282768</v>
      </c>
      <c r="D1060" s="19">
        <f ca="1">'Monte Carlo VaR'!$B$9*(EXP(B1060)-1)</f>
        <v>-3.8200734125225737</v>
      </c>
      <c r="E1060" t="str">
        <f ca="1">IF(B1060&lt;='Monte Carlo VaR'!$B$25,"YES ◀ TAIL","")</f>
        <v/>
      </c>
    </row>
    <row r="1061" spans="1:5" x14ac:dyDescent="0.2">
      <c r="A1061">
        <v>1060</v>
      </c>
      <c r="B1061" s="17">
        <f ca="1">'Monte Carlo VaR'!$C$17+_xlfn.NORM.S.INV(RAND())*'Monte Carlo VaR'!$C$18</f>
        <v>-0.11543759237176339</v>
      </c>
      <c r="C1061" s="18">
        <f t="shared" ca="1" si="16"/>
        <v>-10.902382578808567</v>
      </c>
      <c r="D1061" s="19">
        <f ca="1">'Monte Carlo VaR'!$B$9*(EXP(B1061)-1)</f>
        <v>-14.775999109059251</v>
      </c>
      <c r="E1061" t="str">
        <f ca="1">IF(B1061&lt;='Monte Carlo VaR'!$B$25,"YES ◀ TAIL","")</f>
        <v/>
      </c>
    </row>
    <row r="1062" spans="1:5" x14ac:dyDescent="0.2">
      <c r="A1062">
        <v>1061</v>
      </c>
      <c r="B1062" s="17">
        <f ca="1">'Monte Carlo VaR'!$C$17+_xlfn.NORM.S.INV(RAND())*'Monte Carlo VaR'!$C$18</f>
        <v>-4.0856568193090984E-2</v>
      </c>
      <c r="C1062" s="18">
        <f t="shared" ca="1" si="16"/>
        <v>-4.0033190152166327</v>
      </c>
      <c r="D1062" s="19">
        <f ca="1">'Monte Carlo VaR'!$B$9*(EXP(B1062)-1)</f>
        <v>-5.4256982613231033</v>
      </c>
      <c r="E1062" t="str">
        <f ca="1">IF(B1062&lt;='Monte Carlo VaR'!$B$25,"YES ◀ TAIL","")</f>
        <v/>
      </c>
    </row>
    <row r="1063" spans="1:5" x14ac:dyDescent="0.2">
      <c r="A1063">
        <v>1062</v>
      </c>
      <c r="B1063" s="17">
        <f ca="1">'Monte Carlo VaR'!$C$17+_xlfn.NORM.S.INV(RAND())*'Monte Carlo VaR'!$C$18</f>
        <v>-4.5735678179647757E-2</v>
      </c>
      <c r="C1063" s="18">
        <f t="shared" ca="1" si="16"/>
        <v>-4.4705566013893971</v>
      </c>
      <c r="D1063" s="19">
        <f ca="1">'Monte Carlo VaR'!$B$9*(EXP(B1063)-1)</f>
        <v>-6.0589453618630502</v>
      </c>
      <c r="E1063" t="str">
        <f ca="1">IF(B1063&lt;='Monte Carlo VaR'!$B$25,"YES ◀ TAIL","")</f>
        <v/>
      </c>
    </row>
    <row r="1064" spans="1:5" x14ac:dyDescent="0.2">
      <c r="A1064">
        <v>1063</v>
      </c>
      <c r="B1064" s="17">
        <f ca="1">'Monte Carlo VaR'!$C$17+_xlfn.NORM.S.INV(RAND())*'Monte Carlo VaR'!$C$18</f>
        <v>1.9432345668819941E-2</v>
      </c>
      <c r="C1064" s="18">
        <f t="shared" ca="1" si="16"/>
        <v>1.9622382656789839</v>
      </c>
      <c r="D1064" s="19">
        <f ca="1">'Monte Carlo VaR'!$B$9*(EXP(B1064)-1)</f>
        <v>2.659421521474727</v>
      </c>
      <c r="E1064" t="str">
        <f ca="1">IF(B1064&lt;='Monte Carlo VaR'!$B$25,"YES ◀ TAIL","")</f>
        <v/>
      </c>
    </row>
    <row r="1065" spans="1:5" x14ac:dyDescent="0.2">
      <c r="A1065">
        <v>1064</v>
      </c>
      <c r="B1065" s="17">
        <f ca="1">'Monte Carlo VaR'!$C$17+_xlfn.NORM.S.INV(RAND())*'Monte Carlo VaR'!$C$18</f>
        <v>-7.5678711536134577E-2</v>
      </c>
      <c r="C1065" s="18">
        <f t="shared" ca="1" si="16"/>
        <v>-7.2885970244309988</v>
      </c>
      <c r="D1065" s="19">
        <f ca="1">'Monte Carlo VaR'!$B$9*(EXP(B1065)-1)</f>
        <v>-9.8782355472113323</v>
      </c>
      <c r="E1065" t="str">
        <f ca="1">IF(B1065&lt;='Monte Carlo VaR'!$B$25,"YES ◀ TAIL","")</f>
        <v/>
      </c>
    </row>
    <row r="1066" spans="1:5" x14ac:dyDescent="0.2">
      <c r="A1066">
        <v>1065</v>
      </c>
      <c r="B1066" s="17">
        <f ca="1">'Monte Carlo VaR'!$C$17+_xlfn.NORM.S.INV(RAND())*'Monte Carlo VaR'!$C$18</f>
        <v>3.7719667889452531E-2</v>
      </c>
      <c r="C1066" s="18">
        <f t="shared" ca="1" si="16"/>
        <v>3.8440083970793903</v>
      </c>
      <c r="D1066" s="19">
        <f ca="1">'Monte Carlo VaR'!$B$9*(EXP(B1066)-1)</f>
        <v>5.2097845805616974</v>
      </c>
      <c r="E1066" t="str">
        <f ca="1">IF(B1066&lt;='Monte Carlo VaR'!$B$25,"YES ◀ TAIL","")</f>
        <v/>
      </c>
    </row>
    <row r="1067" spans="1:5" x14ac:dyDescent="0.2">
      <c r="A1067">
        <v>1066</v>
      </c>
      <c r="B1067" s="17">
        <f ca="1">'Monte Carlo VaR'!$C$17+_xlfn.NORM.S.INV(RAND())*'Monte Carlo VaR'!$C$18</f>
        <v>0.1660991655098919</v>
      </c>
      <c r="C1067" s="18">
        <f t="shared" ca="1" si="16"/>
        <v>18.069017966182386</v>
      </c>
      <c r="D1067" s="19">
        <f ca="1">'Monte Carlo VaR'!$B$9*(EXP(B1067)-1)</f>
        <v>24.488940049566992</v>
      </c>
      <c r="E1067" t="str">
        <f ca="1">IF(B1067&lt;='Monte Carlo VaR'!$B$25,"YES ◀ TAIL","")</f>
        <v/>
      </c>
    </row>
    <row r="1068" spans="1:5" x14ac:dyDescent="0.2">
      <c r="A1068">
        <v>1067</v>
      </c>
      <c r="B1068" s="17">
        <f ca="1">'Monte Carlo VaR'!$C$17+_xlfn.NORM.S.INV(RAND())*'Monte Carlo VaR'!$C$18</f>
        <v>2.5623658078857296E-2</v>
      </c>
      <c r="C1068" s="18">
        <f t="shared" ca="1" si="16"/>
        <v>2.5954766022026954</v>
      </c>
      <c r="D1068" s="19">
        <f ca="1">'Monte Carlo VaR'!$B$9*(EXP(B1068)-1)</f>
        <v>3.517649438965313</v>
      </c>
      <c r="E1068" t="str">
        <f ca="1">IF(B1068&lt;='Monte Carlo VaR'!$B$25,"YES ◀ TAIL","")</f>
        <v/>
      </c>
    </row>
    <row r="1069" spans="1:5" x14ac:dyDescent="0.2">
      <c r="A1069">
        <v>1068</v>
      </c>
      <c r="B1069" s="17">
        <f ca="1">'Monte Carlo VaR'!$C$17+_xlfn.NORM.S.INV(RAND())*'Monte Carlo VaR'!$C$18</f>
        <v>0.38693820362151715</v>
      </c>
      <c r="C1069" s="18">
        <f t="shared" ca="1" si="16"/>
        <v>47.246549542649909</v>
      </c>
      <c r="D1069" s="19">
        <f ca="1">'Monte Carlo VaR'!$B$9*(EXP(B1069)-1)</f>
        <v>64.033248595153424</v>
      </c>
      <c r="E1069" t="str">
        <f ca="1">IF(B1069&lt;='Monte Carlo VaR'!$B$25,"YES ◀ TAIL","")</f>
        <v/>
      </c>
    </row>
    <row r="1070" spans="1:5" x14ac:dyDescent="0.2">
      <c r="A1070">
        <v>1069</v>
      </c>
      <c r="B1070" s="17">
        <f ca="1">'Monte Carlo VaR'!$C$17+_xlfn.NORM.S.INV(RAND())*'Monte Carlo VaR'!$C$18</f>
        <v>0.24751966099574707</v>
      </c>
      <c r="C1070" s="18">
        <f t="shared" ca="1" si="16"/>
        <v>28.084454481531363</v>
      </c>
      <c r="D1070" s="19">
        <f ca="1">'Monte Carlo VaR'!$B$9*(EXP(B1070)-1)</f>
        <v>38.062861158819459</v>
      </c>
      <c r="E1070" t="str">
        <f ca="1">IF(B1070&lt;='Monte Carlo VaR'!$B$25,"YES ◀ TAIL","")</f>
        <v/>
      </c>
    </row>
    <row r="1071" spans="1:5" x14ac:dyDescent="0.2">
      <c r="A1071">
        <v>1070</v>
      </c>
      <c r="B1071" s="17">
        <f ca="1">'Monte Carlo VaR'!$C$17+_xlfn.NORM.S.INV(RAND())*'Monte Carlo VaR'!$C$18</f>
        <v>0.29494562388307083</v>
      </c>
      <c r="C1071" s="18">
        <f t="shared" ca="1" si="16"/>
        <v>34.305332667596275</v>
      </c>
      <c r="D1071" s="19">
        <f ca="1">'Monte Carlo VaR'!$B$9*(EXP(B1071)-1)</f>
        <v>46.494017364393237</v>
      </c>
      <c r="E1071" t="str">
        <f ca="1">IF(B1071&lt;='Monte Carlo VaR'!$B$25,"YES ◀ TAIL","")</f>
        <v/>
      </c>
    </row>
    <row r="1072" spans="1:5" x14ac:dyDescent="0.2">
      <c r="A1072">
        <v>1071</v>
      </c>
      <c r="B1072" s="17">
        <f ca="1">'Monte Carlo VaR'!$C$17+_xlfn.NORM.S.INV(RAND())*'Monte Carlo VaR'!$C$18</f>
        <v>0.13187905830057706</v>
      </c>
      <c r="C1072" s="18">
        <f t="shared" ca="1" si="16"/>
        <v>14.097032003297638</v>
      </c>
      <c r="D1072" s="19">
        <f ca="1">'Monte Carlo VaR'!$B$9*(EXP(B1072)-1)</f>
        <v>19.105707474069288</v>
      </c>
      <c r="E1072" t="str">
        <f ca="1">IF(B1072&lt;='Monte Carlo VaR'!$B$25,"YES ◀ TAIL","")</f>
        <v/>
      </c>
    </row>
    <row r="1073" spans="1:5" x14ac:dyDescent="0.2">
      <c r="A1073">
        <v>1072</v>
      </c>
      <c r="B1073" s="17">
        <f ca="1">'Monte Carlo VaR'!$C$17+_xlfn.NORM.S.INV(RAND())*'Monte Carlo VaR'!$C$18</f>
        <v>4.0403896603460748E-2</v>
      </c>
      <c r="C1073" s="18">
        <f t="shared" ca="1" si="16"/>
        <v>4.1231239035374845</v>
      </c>
      <c r="D1073" s="19">
        <f ca="1">'Monte Carlo VaR'!$B$9*(EXP(B1073)-1)</f>
        <v>5.5880698264643529</v>
      </c>
      <c r="E1073" t="str">
        <f ca="1">IF(B1073&lt;='Monte Carlo VaR'!$B$25,"YES ◀ TAIL","")</f>
        <v/>
      </c>
    </row>
    <row r="1074" spans="1:5" x14ac:dyDescent="0.2">
      <c r="A1074">
        <v>1073</v>
      </c>
      <c r="B1074" s="17">
        <f ca="1">'Monte Carlo VaR'!$C$17+_xlfn.NORM.S.INV(RAND())*'Monte Carlo VaR'!$C$18</f>
        <v>0.44220209232842278</v>
      </c>
      <c r="C1074" s="18">
        <f t="shared" ca="1" si="16"/>
        <v>55.613019063260481</v>
      </c>
      <c r="D1074" s="19">
        <f ca="1">'Monte Carlo VaR'!$B$9*(EXP(B1074)-1)</f>
        <v>75.372324736436937</v>
      </c>
      <c r="E1074" t="str">
        <f ca="1">IF(B1074&lt;='Monte Carlo VaR'!$B$25,"YES ◀ TAIL","")</f>
        <v/>
      </c>
    </row>
    <row r="1075" spans="1:5" x14ac:dyDescent="0.2">
      <c r="A1075">
        <v>1074</v>
      </c>
      <c r="B1075" s="17">
        <f ca="1">'Monte Carlo VaR'!$C$17+_xlfn.NORM.S.INV(RAND())*'Monte Carlo VaR'!$C$18</f>
        <v>-0.45907389834313705</v>
      </c>
      <c r="C1075" s="18">
        <f t="shared" ca="1" si="16"/>
        <v>-36.813145086471422</v>
      </c>
      <c r="D1075" s="19">
        <f ca="1">'Monte Carlo VaR'!$B$9*(EXP(B1075)-1)</f>
        <v>-49.892855535694721</v>
      </c>
      <c r="E1075" t="str">
        <f ca="1">IF(B1075&lt;='Monte Carlo VaR'!$B$25,"YES ◀ TAIL","")</f>
        <v>YES ◀ TAIL</v>
      </c>
    </row>
    <row r="1076" spans="1:5" x14ac:dyDescent="0.2">
      <c r="A1076">
        <v>1075</v>
      </c>
      <c r="B1076" s="17">
        <f ca="1">'Monte Carlo VaR'!$C$17+_xlfn.NORM.S.INV(RAND())*'Monte Carlo VaR'!$C$18</f>
        <v>0.13796941492200332</v>
      </c>
      <c r="C1076" s="18">
        <f t="shared" ca="1" si="16"/>
        <v>14.79404398893649</v>
      </c>
      <c r="D1076" s="19">
        <f ca="1">'Monte Carlo VaR'!$B$9*(EXP(B1076)-1)</f>
        <v>20.050367818205626</v>
      </c>
      <c r="E1076" t="str">
        <f ca="1">IF(B1076&lt;='Monte Carlo VaR'!$B$25,"YES ◀ TAIL","")</f>
        <v/>
      </c>
    </row>
    <row r="1077" spans="1:5" x14ac:dyDescent="0.2">
      <c r="A1077">
        <v>1076</v>
      </c>
      <c r="B1077" s="17">
        <f ca="1">'Monte Carlo VaR'!$C$17+_xlfn.NORM.S.INV(RAND())*'Monte Carlo VaR'!$C$18</f>
        <v>0.29319965968750916</v>
      </c>
      <c r="C1077" s="18">
        <f t="shared" ca="1" si="16"/>
        <v>34.071044953982074</v>
      </c>
      <c r="D1077" s="19">
        <f ca="1">'Monte Carlo VaR'!$B$9*(EXP(B1077)-1)</f>
        <v>46.176487226131911</v>
      </c>
      <c r="E1077" t="str">
        <f ca="1">IF(B1077&lt;='Monte Carlo VaR'!$B$25,"YES ◀ TAIL","")</f>
        <v/>
      </c>
    </row>
    <row r="1078" spans="1:5" x14ac:dyDescent="0.2">
      <c r="A1078">
        <v>1077</v>
      </c>
      <c r="B1078" s="17">
        <f ca="1">'Monte Carlo VaR'!$C$17+_xlfn.NORM.S.INV(RAND())*'Monte Carlo VaR'!$C$18</f>
        <v>0.37973829444620244</v>
      </c>
      <c r="C1078" s="18">
        <f t="shared" ca="1" si="16"/>
        <v>46.190195150735612</v>
      </c>
      <c r="D1078" s="19">
        <f ca="1">'Monte Carlo VaR'!$B$9*(EXP(B1078)-1)</f>
        <v>62.601571487791979</v>
      </c>
      <c r="E1078" t="str">
        <f ca="1">IF(B1078&lt;='Monte Carlo VaR'!$B$25,"YES ◀ TAIL","")</f>
        <v/>
      </c>
    </row>
    <row r="1079" spans="1:5" x14ac:dyDescent="0.2">
      <c r="A1079">
        <v>1078</v>
      </c>
      <c r="B1079" s="17">
        <f ca="1">'Monte Carlo VaR'!$C$17+_xlfn.NORM.S.INV(RAND())*'Monte Carlo VaR'!$C$18</f>
        <v>7.6900497014197114E-3</v>
      </c>
      <c r="C1079" s="18">
        <f t="shared" ca="1" si="16"/>
        <v>0.77196940738024633</v>
      </c>
      <c r="D1079" s="19">
        <f ca="1">'Monte Carlo VaR'!$B$9*(EXP(B1079)-1)</f>
        <v>1.0462501378224478</v>
      </c>
      <c r="E1079" t="str">
        <f ca="1">IF(B1079&lt;='Monte Carlo VaR'!$B$25,"YES ◀ TAIL","")</f>
        <v/>
      </c>
    </row>
    <row r="1080" spans="1:5" x14ac:dyDescent="0.2">
      <c r="A1080">
        <v>1079</v>
      </c>
      <c r="B1080" s="17">
        <f ca="1">'Monte Carlo VaR'!$C$17+_xlfn.NORM.S.INV(RAND())*'Monte Carlo VaR'!$C$18</f>
        <v>0.42623570102007213</v>
      </c>
      <c r="C1080" s="18">
        <f t="shared" ca="1" si="16"/>
        <v>53.148170439582664</v>
      </c>
      <c r="D1080" s="19">
        <f ca="1">'Monte Carlo VaR'!$B$9*(EXP(B1080)-1)</f>
        <v>72.031715396766387</v>
      </c>
      <c r="E1080" t="str">
        <f ca="1">IF(B1080&lt;='Monte Carlo VaR'!$B$25,"YES ◀ TAIL","")</f>
        <v/>
      </c>
    </row>
    <row r="1081" spans="1:5" x14ac:dyDescent="0.2">
      <c r="A1081">
        <v>1080</v>
      </c>
      <c r="B1081" s="17">
        <f ca="1">'Monte Carlo VaR'!$C$17+_xlfn.NORM.S.INV(RAND())*'Monte Carlo VaR'!$C$18</f>
        <v>-0.18885958562193361</v>
      </c>
      <c r="C1081" s="18">
        <f t="shared" ca="1" si="16"/>
        <v>-17.209725201697402</v>
      </c>
      <c r="D1081" s="19">
        <f ca="1">'Monte Carlo VaR'!$B$9*(EXP(B1081)-1)</f>
        <v>-23.324340565860489</v>
      </c>
      <c r="E1081" t="str">
        <f ca="1">IF(B1081&lt;='Monte Carlo VaR'!$B$25,"YES ◀ TAIL","")</f>
        <v/>
      </c>
    </row>
    <row r="1082" spans="1:5" x14ac:dyDescent="0.2">
      <c r="A1082">
        <v>1081</v>
      </c>
      <c r="B1082" s="17">
        <f ca="1">'Monte Carlo VaR'!$C$17+_xlfn.NORM.S.INV(RAND())*'Monte Carlo VaR'!$C$18</f>
        <v>-2.2795564889252815E-2</v>
      </c>
      <c r="C1082" s="18">
        <f t="shared" ca="1" si="16"/>
        <v>-2.2537709039517351</v>
      </c>
      <c r="D1082" s="19">
        <f ca="1">'Monte Carlo VaR'!$B$9*(EXP(B1082)-1)</f>
        <v>-3.0545357061257867</v>
      </c>
      <c r="E1082" t="str">
        <f ca="1">IF(B1082&lt;='Monte Carlo VaR'!$B$25,"YES ◀ TAIL","")</f>
        <v/>
      </c>
    </row>
    <row r="1083" spans="1:5" x14ac:dyDescent="0.2">
      <c r="A1083">
        <v>1082</v>
      </c>
      <c r="B1083" s="17">
        <f ca="1">'Monte Carlo VaR'!$C$17+_xlfn.NORM.S.INV(RAND())*'Monte Carlo VaR'!$C$18</f>
        <v>0.41032516348684811</v>
      </c>
      <c r="C1083" s="18">
        <f t="shared" ca="1" si="16"/>
        <v>50.730782690543698</v>
      </c>
      <c r="D1083" s="19">
        <f ca="1">'Monte Carlo VaR'!$B$9*(EXP(B1083)-1)</f>
        <v>68.75542978049387</v>
      </c>
      <c r="E1083" t="str">
        <f ca="1">IF(B1083&lt;='Monte Carlo VaR'!$B$25,"YES ◀ TAIL","")</f>
        <v/>
      </c>
    </row>
    <row r="1084" spans="1:5" x14ac:dyDescent="0.2">
      <c r="A1084">
        <v>1083</v>
      </c>
      <c r="B1084" s="17">
        <f ca="1">'Monte Carlo VaR'!$C$17+_xlfn.NORM.S.INV(RAND())*'Monte Carlo VaR'!$C$18</f>
        <v>7.029341666511342E-2</v>
      </c>
      <c r="C1084" s="18">
        <f t="shared" ca="1" si="16"/>
        <v>7.2822919200488112</v>
      </c>
      <c r="D1084" s="19">
        <f ca="1">'Monte Carlo VaR'!$B$9*(EXP(B1084)-1)</f>
        <v>9.8696902392421535</v>
      </c>
      <c r="E1084" t="str">
        <f ca="1">IF(B1084&lt;='Monte Carlo VaR'!$B$25,"YES ◀ TAIL","")</f>
        <v/>
      </c>
    </row>
    <row r="1085" spans="1:5" x14ac:dyDescent="0.2">
      <c r="A1085">
        <v>1084</v>
      </c>
      <c r="B1085" s="17">
        <f ca="1">'Monte Carlo VaR'!$C$17+_xlfn.NORM.S.INV(RAND())*'Monte Carlo VaR'!$C$18</f>
        <v>0.24145077801124565</v>
      </c>
      <c r="C1085" s="18">
        <f t="shared" ca="1" si="16"/>
        <v>27.309478911787856</v>
      </c>
      <c r="D1085" s="19">
        <f ca="1">'Monte Carlo VaR'!$B$9*(EXP(B1085)-1)</f>
        <v>37.012536769146081</v>
      </c>
      <c r="E1085" t="str">
        <f ca="1">IF(B1085&lt;='Monte Carlo VaR'!$B$25,"YES ◀ TAIL","")</f>
        <v/>
      </c>
    </row>
    <row r="1086" spans="1:5" x14ac:dyDescent="0.2">
      <c r="A1086">
        <v>1085</v>
      </c>
      <c r="B1086" s="17">
        <f ca="1">'Monte Carlo VaR'!$C$17+_xlfn.NORM.S.INV(RAND())*'Monte Carlo VaR'!$C$18</f>
        <v>-2.6500900222500068E-2</v>
      </c>
      <c r="C1086" s="18">
        <f t="shared" ca="1" si="16"/>
        <v>-2.6152832843991058</v>
      </c>
      <c r="D1086" s="19">
        <f ca="1">'Monte Carlo VaR'!$B$9*(EXP(B1086)-1)</f>
        <v>-3.5444934353461082</v>
      </c>
      <c r="E1086" t="str">
        <f ca="1">IF(B1086&lt;='Monte Carlo VaR'!$B$25,"YES ◀ TAIL","")</f>
        <v/>
      </c>
    </row>
    <row r="1087" spans="1:5" x14ac:dyDescent="0.2">
      <c r="A1087">
        <v>1086</v>
      </c>
      <c r="B1087" s="17">
        <f ca="1">'Monte Carlo VaR'!$C$17+_xlfn.NORM.S.INV(RAND())*'Monte Carlo VaR'!$C$18</f>
        <v>-8.0439754444212377E-2</v>
      </c>
      <c r="C1087" s="18">
        <f t="shared" ca="1" si="16"/>
        <v>-7.7289508884342828</v>
      </c>
      <c r="D1087" s="19">
        <f ca="1">'Monte Carlo VaR'!$B$9*(EXP(B1087)-1)</f>
        <v>-10.475047139094984</v>
      </c>
      <c r="E1087" t="str">
        <f ca="1">IF(B1087&lt;='Monte Carlo VaR'!$B$25,"YES ◀ TAIL","")</f>
        <v/>
      </c>
    </row>
    <row r="1088" spans="1:5" x14ac:dyDescent="0.2">
      <c r="A1088">
        <v>1087</v>
      </c>
      <c r="B1088" s="17">
        <f ca="1">'Monte Carlo VaR'!$C$17+_xlfn.NORM.S.INV(RAND())*'Monte Carlo VaR'!$C$18</f>
        <v>-0.30569649624619571</v>
      </c>
      <c r="C1088" s="18">
        <f t="shared" ca="1" si="16"/>
        <v>-26.338985052125906</v>
      </c>
      <c r="D1088" s="19">
        <f ca="1">'Monte Carlo VaR'!$B$9*(EXP(B1088)-1)</f>
        <v>-35.697226441146242</v>
      </c>
      <c r="E1088" t="str">
        <f ca="1">IF(B1088&lt;='Monte Carlo VaR'!$B$25,"YES ◀ TAIL","")</f>
        <v>YES ◀ TAIL</v>
      </c>
    </row>
    <row r="1089" spans="1:5" x14ac:dyDescent="0.2">
      <c r="A1089">
        <v>1088</v>
      </c>
      <c r="B1089" s="17">
        <f ca="1">'Monte Carlo VaR'!$C$17+_xlfn.NORM.S.INV(RAND())*'Monte Carlo VaR'!$C$18</f>
        <v>-0.22192439692674504</v>
      </c>
      <c r="C1089" s="18">
        <f t="shared" ca="1" si="16"/>
        <v>-19.902408171337637</v>
      </c>
      <c r="D1089" s="19">
        <f ca="1">'Monte Carlo VaR'!$B$9*(EXP(B1089)-1)</f>
        <v>-26.973733794613899</v>
      </c>
      <c r="E1089" t="str">
        <f ca="1">IF(B1089&lt;='Monte Carlo VaR'!$B$25,"YES ◀ TAIL","")</f>
        <v/>
      </c>
    </row>
    <row r="1090" spans="1:5" x14ac:dyDescent="0.2">
      <c r="A1090">
        <v>1089</v>
      </c>
      <c r="B1090" s="17">
        <f ca="1">'Monte Carlo VaR'!$C$17+_xlfn.NORM.S.INV(RAND())*'Monte Carlo VaR'!$C$18</f>
        <v>0.18297252541848133</v>
      </c>
      <c r="C1090" s="18">
        <f t="shared" ca="1" si="16"/>
        <v>20.078141666070202</v>
      </c>
      <c r="D1090" s="19">
        <f ca="1">'Monte Carlo VaR'!$B$9*(EXP(B1090)-1)</f>
        <v>27.211905400024946</v>
      </c>
      <c r="E1090" t="str">
        <f ca="1">IF(B1090&lt;='Monte Carlo VaR'!$B$25,"YES ◀ TAIL","")</f>
        <v/>
      </c>
    </row>
    <row r="1091" spans="1:5" x14ac:dyDescent="0.2">
      <c r="A1091">
        <v>1090</v>
      </c>
      <c r="B1091" s="17">
        <f ca="1">'Monte Carlo VaR'!$C$17+_xlfn.NORM.S.INV(RAND())*'Monte Carlo VaR'!$C$18</f>
        <v>9.1281708963831323E-2</v>
      </c>
      <c r="C1091" s="18">
        <f t="shared" ref="C1091:C1154" ca="1" si="17">(EXP(B1091)-1)*100</f>
        <v>9.5577595819376082</v>
      </c>
      <c r="D1091" s="19">
        <f ca="1">'Monte Carlo VaR'!$B$9*(EXP(B1091)-1)</f>
        <v>12.953631561400041</v>
      </c>
      <c r="E1091" t="str">
        <f ca="1">IF(B1091&lt;='Monte Carlo VaR'!$B$25,"YES ◀ TAIL","")</f>
        <v/>
      </c>
    </row>
    <row r="1092" spans="1:5" x14ac:dyDescent="0.2">
      <c r="A1092">
        <v>1091</v>
      </c>
      <c r="B1092" s="17">
        <f ca="1">'Monte Carlo VaR'!$C$17+_xlfn.NORM.S.INV(RAND())*'Monte Carlo VaR'!$C$18</f>
        <v>0.32333178171680665</v>
      </c>
      <c r="C1092" s="18">
        <f t="shared" ca="1" si="17"/>
        <v>38.172370552775604</v>
      </c>
      <c r="D1092" s="19">
        <f ca="1">'Monte Carlo VaR'!$B$9*(EXP(B1092)-1)</f>
        <v>51.735013810176774</v>
      </c>
      <c r="E1092" t="str">
        <f ca="1">IF(B1092&lt;='Monte Carlo VaR'!$B$25,"YES ◀ TAIL","")</f>
        <v/>
      </c>
    </row>
    <row r="1093" spans="1:5" x14ac:dyDescent="0.2">
      <c r="A1093">
        <v>1092</v>
      </c>
      <c r="B1093" s="17">
        <f ca="1">'Monte Carlo VaR'!$C$17+_xlfn.NORM.S.INV(RAND())*'Monte Carlo VaR'!$C$18</f>
        <v>7.1483950695510404E-2</v>
      </c>
      <c r="C1093" s="18">
        <f t="shared" ca="1" si="17"/>
        <v>7.4100911990390594</v>
      </c>
      <c r="D1093" s="19">
        <f ca="1">'Monte Carlo VaR'!$B$9*(EXP(B1093)-1)</f>
        <v>10.042896602057636</v>
      </c>
      <c r="E1093" t="str">
        <f ca="1">IF(B1093&lt;='Monte Carlo VaR'!$B$25,"YES ◀ TAIL","")</f>
        <v/>
      </c>
    </row>
    <row r="1094" spans="1:5" x14ac:dyDescent="0.2">
      <c r="A1094">
        <v>1093</v>
      </c>
      <c r="B1094" s="17">
        <f ca="1">'Monte Carlo VaR'!$C$17+_xlfn.NORM.S.INV(RAND())*'Monte Carlo VaR'!$C$18</f>
        <v>1.6588887701128492E-2</v>
      </c>
      <c r="C1094" s="18">
        <f t="shared" ca="1" si="17"/>
        <v>1.6727247317270377</v>
      </c>
      <c r="D1094" s="19">
        <f ca="1">'Monte Carlo VaR'!$B$9*(EXP(B1094)-1)</f>
        <v>2.2670438289096544</v>
      </c>
      <c r="E1094" t="str">
        <f ca="1">IF(B1094&lt;='Monte Carlo VaR'!$B$25,"YES ◀ TAIL","")</f>
        <v/>
      </c>
    </row>
    <row r="1095" spans="1:5" x14ac:dyDescent="0.2">
      <c r="A1095">
        <v>1094</v>
      </c>
      <c r="B1095" s="17">
        <f ca="1">'Monte Carlo VaR'!$C$17+_xlfn.NORM.S.INV(RAND())*'Monte Carlo VaR'!$C$18</f>
        <v>-0.10473016813106654</v>
      </c>
      <c r="C1095" s="18">
        <f t="shared" ca="1" si="17"/>
        <v>-9.9432508386239071</v>
      </c>
      <c r="D1095" s="19">
        <f ca="1">'Monte Carlo VaR'!$B$9*(EXP(B1095)-1)</f>
        <v>-13.476087861586981</v>
      </c>
      <c r="E1095" t="str">
        <f ca="1">IF(B1095&lt;='Monte Carlo VaR'!$B$25,"YES ◀ TAIL","")</f>
        <v/>
      </c>
    </row>
    <row r="1096" spans="1:5" x14ac:dyDescent="0.2">
      <c r="A1096">
        <v>1095</v>
      </c>
      <c r="B1096" s="17">
        <f ca="1">'Monte Carlo VaR'!$C$17+_xlfn.NORM.S.INV(RAND())*'Monte Carlo VaR'!$C$18</f>
        <v>-8.4073782011572187E-2</v>
      </c>
      <c r="C1096" s="18">
        <f t="shared" ca="1" si="17"/>
        <v>-8.0636578889920827</v>
      </c>
      <c r="D1096" s="19">
        <f ca="1">'Monte Carlo VaR'!$B$9*(EXP(B1096)-1)</f>
        <v>-10.928675536950969</v>
      </c>
      <c r="E1096" t="str">
        <f ca="1">IF(B1096&lt;='Monte Carlo VaR'!$B$25,"YES ◀ TAIL","")</f>
        <v/>
      </c>
    </row>
    <row r="1097" spans="1:5" x14ac:dyDescent="0.2">
      <c r="A1097">
        <v>1096</v>
      </c>
      <c r="B1097" s="17">
        <f ca="1">'Monte Carlo VaR'!$C$17+_xlfn.NORM.S.INV(RAND())*'Monte Carlo VaR'!$C$18</f>
        <v>0.10419986699316923</v>
      </c>
      <c r="C1097" s="18">
        <f t="shared" ca="1" si="17"/>
        <v>10.982224958610431</v>
      </c>
      <c r="D1097" s="19">
        <f ca="1">'Monte Carlo VaR'!$B$9*(EXP(B1097)-1)</f>
        <v>14.884209486404718</v>
      </c>
      <c r="E1097" t="str">
        <f ca="1">IF(B1097&lt;='Monte Carlo VaR'!$B$25,"YES ◀ TAIL","")</f>
        <v/>
      </c>
    </row>
    <row r="1098" spans="1:5" x14ac:dyDescent="0.2">
      <c r="A1098">
        <v>1097</v>
      </c>
      <c r="B1098" s="17">
        <f ca="1">'Monte Carlo VaR'!$C$17+_xlfn.NORM.S.INV(RAND())*'Monte Carlo VaR'!$C$18</f>
        <v>-9.2791599086720036E-2</v>
      </c>
      <c r="C1098" s="18">
        <f t="shared" ca="1" si="17"/>
        <v>-8.8616586357852967</v>
      </c>
      <c r="D1098" s="19">
        <f ca="1">'Monte Carlo VaR'!$B$9*(EXP(B1098)-1)</f>
        <v>-12.010205949079813</v>
      </c>
      <c r="E1098" t="str">
        <f ca="1">IF(B1098&lt;='Monte Carlo VaR'!$B$25,"YES ◀ TAIL","")</f>
        <v/>
      </c>
    </row>
    <row r="1099" spans="1:5" x14ac:dyDescent="0.2">
      <c r="A1099">
        <v>1098</v>
      </c>
      <c r="B1099" s="17">
        <f ca="1">'Monte Carlo VaR'!$C$17+_xlfn.NORM.S.INV(RAND())*'Monte Carlo VaR'!$C$18</f>
        <v>-5.1735376386460599E-2</v>
      </c>
      <c r="C1099" s="18">
        <f t="shared" ca="1" si="17"/>
        <v>-5.0419885080308369</v>
      </c>
      <c r="D1099" s="19">
        <f ca="1">'Monte Carlo VaR'!$B$9*(EXP(B1099)-1)</f>
        <v>-6.8334070249341936</v>
      </c>
      <c r="E1099" t="str">
        <f ca="1">IF(B1099&lt;='Monte Carlo VaR'!$B$25,"YES ◀ TAIL","")</f>
        <v/>
      </c>
    </row>
    <row r="1100" spans="1:5" x14ac:dyDescent="0.2">
      <c r="A1100">
        <v>1099</v>
      </c>
      <c r="B1100" s="17">
        <f ca="1">'Monte Carlo VaR'!$C$17+_xlfn.NORM.S.INV(RAND())*'Monte Carlo VaR'!$C$18</f>
        <v>8.268776059132292E-2</v>
      </c>
      <c r="C1100" s="18">
        <f t="shared" ca="1" si="17"/>
        <v>8.6202600336275701</v>
      </c>
      <c r="D1100" s="19">
        <f ca="1">'Monte Carlo VaR'!$B$9*(EXP(B1100)-1)</f>
        <v>11.683038423575445</v>
      </c>
      <c r="E1100" t="str">
        <f ca="1">IF(B1100&lt;='Monte Carlo VaR'!$B$25,"YES ◀ TAIL","")</f>
        <v/>
      </c>
    </row>
    <row r="1101" spans="1:5" x14ac:dyDescent="0.2">
      <c r="A1101">
        <v>1100</v>
      </c>
      <c r="B1101" s="17">
        <f ca="1">'Monte Carlo VaR'!$C$17+_xlfn.NORM.S.INV(RAND())*'Monte Carlo VaR'!$C$18</f>
        <v>-0.17812404427655554</v>
      </c>
      <c r="C1101" s="18">
        <f t="shared" ca="1" si="17"/>
        <v>-16.316138798992917</v>
      </c>
      <c r="D1101" s="19">
        <f ca="1">'Monte Carlo VaR'!$B$9*(EXP(B1101)-1)</f>
        <v>-22.113262914275104</v>
      </c>
      <c r="E1101" t="str">
        <f ca="1">IF(B1101&lt;='Monte Carlo VaR'!$B$25,"YES ◀ TAIL","")</f>
        <v/>
      </c>
    </row>
    <row r="1102" spans="1:5" x14ac:dyDescent="0.2">
      <c r="A1102">
        <v>1101</v>
      </c>
      <c r="B1102" s="17">
        <f ca="1">'Monte Carlo VaR'!$C$17+_xlfn.NORM.S.INV(RAND())*'Monte Carlo VaR'!$C$18</f>
        <v>4.8999680620876819E-2</v>
      </c>
      <c r="C1102" s="18">
        <f t="shared" ca="1" si="17"/>
        <v>5.022001532162701</v>
      </c>
      <c r="D1102" s="19">
        <f ca="1">'Monte Carlo VaR'!$B$9*(EXP(B1102)-1)</f>
        <v>6.8063186765401085</v>
      </c>
      <c r="E1102" t="str">
        <f ca="1">IF(B1102&lt;='Monte Carlo VaR'!$B$25,"YES ◀ TAIL","")</f>
        <v/>
      </c>
    </row>
    <row r="1103" spans="1:5" x14ac:dyDescent="0.2">
      <c r="A1103">
        <v>1102</v>
      </c>
      <c r="B1103" s="17">
        <f ca="1">'Monte Carlo VaR'!$C$17+_xlfn.NORM.S.INV(RAND())*'Monte Carlo VaR'!$C$18</f>
        <v>-1.9379740659457509E-3</v>
      </c>
      <c r="C1103" s="18">
        <f t="shared" ca="1" si="17"/>
        <v>-0.19360974067069714</v>
      </c>
      <c r="D1103" s="19">
        <f ca="1">'Monte Carlo VaR'!$B$9*(EXP(B1103)-1)</f>
        <v>-0.26239928153099584</v>
      </c>
      <c r="E1103" t="str">
        <f ca="1">IF(B1103&lt;='Monte Carlo VaR'!$B$25,"YES ◀ TAIL","")</f>
        <v/>
      </c>
    </row>
    <row r="1104" spans="1:5" x14ac:dyDescent="0.2">
      <c r="A1104">
        <v>1103</v>
      </c>
      <c r="B1104" s="17">
        <f ca="1">'Monte Carlo VaR'!$C$17+_xlfn.NORM.S.INV(RAND())*'Monte Carlo VaR'!$C$18</f>
        <v>-3.1673884353925971E-2</v>
      </c>
      <c r="C1104" s="18">
        <f t="shared" ca="1" si="17"/>
        <v>-3.117752126443929</v>
      </c>
      <c r="D1104" s="19">
        <f ca="1">'Monte Carlo VaR'!$B$9*(EXP(B1104)-1)</f>
        <v>-4.2254894569694565</v>
      </c>
      <c r="E1104" t="str">
        <f ca="1">IF(B1104&lt;='Monte Carlo VaR'!$B$25,"YES ◀ TAIL","")</f>
        <v/>
      </c>
    </row>
    <row r="1105" spans="1:5" x14ac:dyDescent="0.2">
      <c r="A1105">
        <v>1104</v>
      </c>
      <c r="B1105" s="17">
        <f ca="1">'Monte Carlo VaR'!$C$17+_xlfn.NORM.S.INV(RAND())*'Monte Carlo VaR'!$C$18</f>
        <v>-4.7947964229933179E-2</v>
      </c>
      <c r="C1105" s="18">
        <f t="shared" ca="1" si="17"/>
        <v>-4.6816614581475235</v>
      </c>
      <c r="D1105" s="19">
        <f ca="1">'Monte Carlo VaR'!$B$9*(EXP(B1105)-1)</f>
        <v>-6.3450557742273386</v>
      </c>
      <c r="E1105" t="str">
        <f ca="1">IF(B1105&lt;='Monte Carlo VaR'!$B$25,"YES ◀ TAIL","")</f>
        <v/>
      </c>
    </row>
    <row r="1106" spans="1:5" x14ac:dyDescent="0.2">
      <c r="A1106">
        <v>1105</v>
      </c>
      <c r="B1106" s="17">
        <f ca="1">'Monte Carlo VaR'!$C$17+_xlfn.NORM.S.INV(RAND())*'Monte Carlo VaR'!$C$18</f>
        <v>-8.0936004606222342E-2</v>
      </c>
      <c r="C1106" s="18">
        <f t="shared" ca="1" si="17"/>
        <v>-7.7747290518547558</v>
      </c>
      <c r="D1106" s="19">
        <f ca="1">'Monte Carlo VaR'!$B$9*(EXP(B1106)-1)</f>
        <v>-10.537090283978751</v>
      </c>
      <c r="E1106" t="str">
        <f ca="1">IF(B1106&lt;='Monte Carlo VaR'!$B$25,"YES ◀ TAIL","")</f>
        <v/>
      </c>
    </row>
    <row r="1107" spans="1:5" x14ac:dyDescent="0.2">
      <c r="A1107">
        <v>1106</v>
      </c>
      <c r="B1107" s="17">
        <f ca="1">'Monte Carlo VaR'!$C$17+_xlfn.NORM.S.INV(RAND())*'Monte Carlo VaR'!$C$18</f>
        <v>-0.18913097301631249</v>
      </c>
      <c r="C1107" s="18">
        <f t="shared" ca="1" si="17"/>
        <v>-17.232190390132462</v>
      </c>
      <c r="D1107" s="19">
        <f ca="1">'Monte Carlo VaR'!$B$9*(EXP(B1107)-1)</f>
        <v>-23.354787635746526</v>
      </c>
      <c r="E1107" t="str">
        <f ca="1">IF(B1107&lt;='Monte Carlo VaR'!$B$25,"YES ◀ TAIL","")</f>
        <v/>
      </c>
    </row>
    <row r="1108" spans="1:5" x14ac:dyDescent="0.2">
      <c r="A1108">
        <v>1107</v>
      </c>
      <c r="B1108" s="17">
        <f ca="1">'Monte Carlo VaR'!$C$17+_xlfn.NORM.S.INV(RAND())*'Monte Carlo VaR'!$C$18</f>
        <v>-1.054582536202156E-2</v>
      </c>
      <c r="C1108" s="18">
        <f t="shared" ca="1" si="17"/>
        <v>-1.0490413106126972</v>
      </c>
      <c r="D1108" s="19">
        <f ca="1">'Monte Carlo VaR'!$B$9*(EXP(B1108)-1)</f>
        <v>-1.4217656882733887</v>
      </c>
      <c r="E1108" t="str">
        <f ca="1">IF(B1108&lt;='Monte Carlo VaR'!$B$25,"YES ◀ TAIL","")</f>
        <v/>
      </c>
    </row>
    <row r="1109" spans="1:5" x14ac:dyDescent="0.2">
      <c r="A1109">
        <v>1108</v>
      </c>
      <c r="B1109" s="17">
        <f ca="1">'Monte Carlo VaR'!$C$17+_xlfn.NORM.S.INV(RAND())*'Monte Carlo VaR'!$C$18</f>
        <v>4.9154250427036333E-2</v>
      </c>
      <c r="C1109" s="18">
        <f t="shared" ca="1" si="17"/>
        <v>5.0382360172302798</v>
      </c>
      <c r="D1109" s="19">
        <f ca="1">'Monte Carlo VaR'!$B$9*(EXP(B1109)-1)</f>
        <v>6.8283212741521986</v>
      </c>
      <c r="E1109" t="str">
        <f ca="1">IF(B1109&lt;='Monte Carlo VaR'!$B$25,"YES ◀ TAIL","")</f>
        <v/>
      </c>
    </row>
    <row r="1110" spans="1:5" x14ac:dyDescent="0.2">
      <c r="A1110">
        <v>1109</v>
      </c>
      <c r="B1110" s="17">
        <f ca="1">'Monte Carlo VaR'!$C$17+_xlfn.NORM.S.INV(RAND())*'Monte Carlo VaR'!$C$18</f>
        <v>0.11620976195699453</v>
      </c>
      <c r="C1110" s="18">
        <f t="shared" ca="1" si="17"/>
        <v>12.323145865277096</v>
      </c>
      <c r="D1110" s="19">
        <f ca="1">'Monte Carlo VaR'!$B$9*(EXP(B1110)-1)</f>
        <v>16.701559591210049</v>
      </c>
      <c r="E1110" t="str">
        <f ca="1">IF(B1110&lt;='Monte Carlo VaR'!$B$25,"YES ◀ TAIL","")</f>
        <v/>
      </c>
    </row>
    <row r="1111" spans="1:5" x14ac:dyDescent="0.2">
      <c r="A1111">
        <v>1110</v>
      </c>
      <c r="B1111" s="17">
        <f ca="1">'Monte Carlo VaR'!$C$17+_xlfn.NORM.S.INV(RAND())*'Monte Carlo VaR'!$C$18</f>
        <v>0.22039850134727251</v>
      </c>
      <c r="C1111" s="18">
        <f t="shared" ca="1" si="17"/>
        <v>24.657339279703194</v>
      </c>
      <c r="D1111" s="19">
        <f ca="1">'Monte Carlo VaR'!$B$9*(EXP(B1111)-1)</f>
        <v>33.418091925781738</v>
      </c>
      <c r="E1111" t="str">
        <f ca="1">IF(B1111&lt;='Monte Carlo VaR'!$B$25,"YES ◀ TAIL","")</f>
        <v/>
      </c>
    </row>
    <row r="1112" spans="1:5" x14ac:dyDescent="0.2">
      <c r="A1112">
        <v>1111</v>
      </c>
      <c r="B1112" s="17">
        <f ca="1">'Monte Carlo VaR'!$C$17+_xlfn.NORM.S.INV(RAND())*'Monte Carlo VaR'!$C$18</f>
        <v>-0.15800050740022176</v>
      </c>
      <c r="C1112" s="18">
        <f t="shared" ca="1" si="17"/>
        <v>-14.615065127497706</v>
      </c>
      <c r="D1112" s="19">
        <f ca="1">'Monte Carlo VaR'!$B$9*(EXP(B1112)-1)</f>
        <v>-19.807797767297643</v>
      </c>
      <c r="E1112" t="str">
        <f ca="1">IF(B1112&lt;='Monte Carlo VaR'!$B$25,"YES ◀ TAIL","")</f>
        <v/>
      </c>
    </row>
    <row r="1113" spans="1:5" x14ac:dyDescent="0.2">
      <c r="A1113">
        <v>1112</v>
      </c>
      <c r="B1113" s="17">
        <f ca="1">'Monte Carlo VaR'!$C$17+_xlfn.NORM.S.INV(RAND())*'Monte Carlo VaR'!$C$18</f>
        <v>0.36780523056342207</v>
      </c>
      <c r="C1113" s="18">
        <f t="shared" ca="1" si="17"/>
        <v>44.456065530736268</v>
      </c>
      <c r="D1113" s="19">
        <f ca="1">'Monte Carlo VaR'!$B$9*(EXP(B1113)-1)</f>
        <v>60.251305613806863</v>
      </c>
      <c r="E1113" t="str">
        <f ca="1">IF(B1113&lt;='Monte Carlo VaR'!$B$25,"YES ◀ TAIL","")</f>
        <v/>
      </c>
    </row>
    <row r="1114" spans="1:5" x14ac:dyDescent="0.2">
      <c r="A1114">
        <v>1113</v>
      </c>
      <c r="B1114" s="17">
        <f ca="1">'Monte Carlo VaR'!$C$17+_xlfn.NORM.S.INV(RAND())*'Monte Carlo VaR'!$C$18</f>
        <v>0.22456549067526554</v>
      </c>
      <c r="C1114" s="18">
        <f t="shared" ca="1" si="17"/>
        <v>25.177868849521513</v>
      </c>
      <c r="D1114" s="19">
        <f ca="1">'Monte Carlo VaR'!$B$9*(EXP(B1114)-1)</f>
        <v>34.123565651756508</v>
      </c>
      <c r="E1114" t="str">
        <f ca="1">IF(B1114&lt;='Monte Carlo VaR'!$B$25,"YES ◀ TAIL","")</f>
        <v/>
      </c>
    </row>
    <row r="1115" spans="1:5" x14ac:dyDescent="0.2">
      <c r="A1115">
        <v>1114</v>
      </c>
      <c r="B1115" s="17">
        <f ca="1">'Monte Carlo VaR'!$C$17+_xlfn.NORM.S.INV(RAND())*'Monte Carlo VaR'!$C$18</f>
        <v>-9.1476254005030677E-3</v>
      </c>
      <c r="C1115" s="18">
        <f t="shared" ca="1" si="17"/>
        <v>-0.91059131614790179</v>
      </c>
      <c r="D1115" s="19">
        <f ca="1">'Monte Carlo VaR'!$B$9*(EXP(B1115)-1)</f>
        <v>-1.2341244107752514</v>
      </c>
      <c r="E1115" t="str">
        <f ca="1">IF(B1115&lt;='Monte Carlo VaR'!$B$25,"YES ◀ TAIL","")</f>
        <v/>
      </c>
    </row>
    <row r="1116" spans="1:5" x14ac:dyDescent="0.2">
      <c r="A1116">
        <v>1115</v>
      </c>
      <c r="B1116" s="17">
        <f ca="1">'Monte Carlo VaR'!$C$17+_xlfn.NORM.S.INV(RAND())*'Monte Carlo VaR'!$C$18</f>
        <v>-0.21842172000149424</v>
      </c>
      <c r="C1116" s="18">
        <f t="shared" ca="1" si="17"/>
        <v>-19.621360261999811</v>
      </c>
      <c r="D1116" s="19">
        <f ca="1">'Monte Carlo VaR'!$B$9*(EXP(B1116)-1)</f>
        <v>-26.59282956308834</v>
      </c>
      <c r="E1116" t="str">
        <f ca="1">IF(B1116&lt;='Monte Carlo VaR'!$B$25,"YES ◀ TAIL","")</f>
        <v/>
      </c>
    </row>
    <row r="1117" spans="1:5" x14ac:dyDescent="0.2">
      <c r="A1117">
        <v>1116</v>
      </c>
      <c r="B1117" s="17">
        <f ca="1">'Monte Carlo VaR'!$C$17+_xlfn.NORM.S.INV(RAND())*'Monte Carlo VaR'!$C$18</f>
        <v>-0.40066370824736419</v>
      </c>
      <c r="C1117" s="18">
        <f t="shared" ca="1" si="17"/>
        <v>-33.012470329906108</v>
      </c>
      <c r="D1117" s="19">
        <f ca="1">'Monte Carlo VaR'!$B$9*(EXP(B1117)-1)</f>
        <v>-44.74180103812175</v>
      </c>
      <c r="E1117" t="str">
        <f ca="1">IF(B1117&lt;='Monte Carlo VaR'!$B$25,"YES ◀ TAIL","")</f>
        <v>YES ◀ TAIL</v>
      </c>
    </row>
    <row r="1118" spans="1:5" x14ac:dyDescent="0.2">
      <c r="A1118">
        <v>1117</v>
      </c>
      <c r="B1118" s="17">
        <f ca="1">'Monte Carlo VaR'!$C$17+_xlfn.NORM.S.INV(RAND())*'Monte Carlo VaR'!$C$18</f>
        <v>0.3883929846925428</v>
      </c>
      <c r="C1118" s="18">
        <f t="shared" ca="1" si="17"/>
        <v>47.460916926697628</v>
      </c>
      <c r="D1118" s="19">
        <f ca="1">'Monte Carlo VaR'!$B$9*(EXP(B1118)-1)</f>
        <v>64.323780710753297</v>
      </c>
      <c r="E1118" t="str">
        <f ca="1">IF(B1118&lt;='Monte Carlo VaR'!$B$25,"YES ◀ TAIL","")</f>
        <v/>
      </c>
    </row>
    <row r="1119" spans="1:5" x14ac:dyDescent="0.2">
      <c r="A1119">
        <v>1118</v>
      </c>
      <c r="B1119" s="17">
        <f ca="1">'Monte Carlo VaR'!$C$17+_xlfn.NORM.S.INV(RAND())*'Monte Carlo VaR'!$C$18</f>
        <v>1.1168786018991135E-2</v>
      </c>
      <c r="C1119" s="18">
        <f t="shared" ca="1" si="17"/>
        <v>1.1231389761742649</v>
      </c>
      <c r="D1119" s="19">
        <f ca="1">'Monte Carlo VaR'!$B$9*(EXP(B1119)-1)</f>
        <v>1.5221902544089814</v>
      </c>
      <c r="E1119" t="str">
        <f ca="1">IF(B1119&lt;='Monte Carlo VaR'!$B$25,"YES ◀ TAIL","")</f>
        <v/>
      </c>
    </row>
    <row r="1120" spans="1:5" x14ac:dyDescent="0.2">
      <c r="A1120">
        <v>1119</v>
      </c>
      <c r="B1120" s="17">
        <f ca="1">'Monte Carlo VaR'!$C$17+_xlfn.NORM.S.INV(RAND())*'Monte Carlo VaR'!$C$18</f>
        <v>-1.5923987697564604E-2</v>
      </c>
      <c r="C1120" s="18">
        <f t="shared" ca="1" si="17"/>
        <v>-1.5797871318075973</v>
      </c>
      <c r="D1120" s="19">
        <f ca="1">'Monte Carlo VaR'!$B$9*(EXP(B1120)-1)</f>
        <v>-2.1410854997388369</v>
      </c>
      <c r="E1120" t="str">
        <f ca="1">IF(B1120&lt;='Monte Carlo VaR'!$B$25,"YES ◀ TAIL","")</f>
        <v/>
      </c>
    </row>
    <row r="1121" spans="1:5" x14ac:dyDescent="0.2">
      <c r="A1121">
        <v>1120</v>
      </c>
      <c r="B1121" s="17">
        <f ca="1">'Monte Carlo VaR'!$C$17+_xlfn.NORM.S.INV(RAND())*'Monte Carlo VaR'!$C$18</f>
        <v>0.28144383682821006</v>
      </c>
      <c r="C1121" s="18">
        <f t="shared" ca="1" si="17"/>
        <v>32.504157569404747</v>
      </c>
      <c r="D1121" s="19">
        <f ca="1">'Monte Carlo VaR'!$B$9*(EXP(B1121)-1)</f>
        <v>44.052884753814254</v>
      </c>
      <c r="E1121" t="str">
        <f ca="1">IF(B1121&lt;='Monte Carlo VaR'!$B$25,"YES ◀ TAIL","")</f>
        <v/>
      </c>
    </row>
    <row r="1122" spans="1:5" x14ac:dyDescent="0.2">
      <c r="A1122">
        <v>1121</v>
      </c>
      <c r="B1122" s="17">
        <f ca="1">'Monte Carlo VaR'!$C$17+_xlfn.NORM.S.INV(RAND())*'Monte Carlo VaR'!$C$18</f>
        <v>-0.14056394361892222</v>
      </c>
      <c r="C1122" s="18">
        <f t="shared" ca="1" si="17"/>
        <v>-13.113189541454274</v>
      </c>
      <c r="D1122" s="19">
        <f ca="1">'Monte Carlo VaR'!$B$9*(EXP(B1122)-1)</f>
        <v>-17.772305785532975</v>
      </c>
      <c r="E1122" t="str">
        <f ca="1">IF(B1122&lt;='Monte Carlo VaR'!$B$25,"YES ◀ TAIL","")</f>
        <v/>
      </c>
    </row>
    <row r="1123" spans="1:5" x14ac:dyDescent="0.2">
      <c r="A1123">
        <v>1122</v>
      </c>
      <c r="B1123" s="17">
        <f ca="1">'Monte Carlo VaR'!$C$17+_xlfn.NORM.S.INV(RAND())*'Monte Carlo VaR'!$C$18</f>
        <v>5.4639953227884758E-3</v>
      </c>
      <c r="C1123" s="18">
        <f t="shared" ca="1" si="17"/>
        <v>0.5478950170564989</v>
      </c>
      <c r="D1123" s="19">
        <f ca="1">'Monte Carlo VaR'!$B$9*(EXP(B1123)-1)</f>
        <v>0.74256211661667293</v>
      </c>
      <c r="E1123" t="str">
        <f ca="1">IF(B1123&lt;='Monte Carlo VaR'!$B$25,"YES ◀ TAIL","")</f>
        <v/>
      </c>
    </row>
    <row r="1124" spans="1:5" x14ac:dyDescent="0.2">
      <c r="A1124">
        <v>1123</v>
      </c>
      <c r="B1124" s="17">
        <f ca="1">'Monte Carlo VaR'!$C$17+_xlfn.NORM.S.INV(RAND())*'Monte Carlo VaR'!$C$18</f>
        <v>0.2075628059698984</v>
      </c>
      <c r="C1124" s="18">
        <f t="shared" ca="1" si="17"/>
        <v>23.067500815040589</v>
      </c>
      <c r="D1124" s="19">
        <f ca="1">'Monte Carlo VaR'!$B$9*(EXP(B1124)-1)</f>
        <v>31.263383854624507</v>
      </c>
      <c r="E1124" t="str">
        <f ca="1">IF(B1124&lt;='Monte Carlo VaR'!$B$25,"YES ◀ TAIL","")</f>
        <v/>
      </c>
    </row>
    <row r="1125" spans="1:5" x14ac:dyDescent="0.2">
      <c r="A1125">
        <v>1124</v>
      </c>
      <c r="B1125" s="17">
        <f ca="1">'Monte Carlo VaR'!$C$17+_xlfn.NORM.S.INV(RAND())*'Monte Carlo VaR'!$C$18</f>
        <v>0.14001278948432888</v>
      </c>
      <c r="C1125" s="18">
        <f t="shared" ca="1" si="17"/>
        <v>15.028851036002777</v>
      </c>
      <c r="D1125" s="19">
        <f ca="1">'Monte Carlo VaR'!$B$9*(EXP(B1125)-1)</f>
        <v>20.368601809094564</v>
      </c>
      <c r="E1125" t="str">
        <f ca="1">IF(B1125&lt;='Monte Carlo VaR'!$B$25,"YES ◀ TAIL","")</f>
        <v/>
      </c>
    </row>
    <row r="1126" spans="1:5" x14ac:dyDescent="0.2">
      <c r="A1126">
        <v>1125</v>
      </c>
      <c r="B1126" s="17">
        <f ca="1">'Monte Carlo VaR'!$C$17+_xlfn.NORM.S.INV(RAND())*'Monte Carlo VaR'!$C$18</f>
        <v>0.22311833690754451</v>
      </c>
      <c r="C1126" s="18">
        <f t="shared" ca="1" si="17"/>
        <v>24.996848238901915</v>
      </c>
      <c r="D1126" s="19">
        <f ca="1">'Monte Carlo VaR'!$B$9*(EXP(B1126)-1)</f>
        <v>33.878228418183767</v>
      </c>
      <c r="E1126" t="str">
        <f ca="1">IF(B1126&lt;='Monte Carlo VaR'!$B$25,"YES ◀ TAIL","")</f>
        <v/>
      </c>
    </row>
    <row r="1127" spans="1:5" x14ac:dyDescent="0.2">
      <c r="A1127">
        <v>1126</v>
      </c>
      <c r="B1127" s="17">
        <f ca="1">'Monte Carlo VaR'!$C$17+_xlfn.NORM.S.INV(RAND())*'Monte Carlo VaR'!$C$18</f>
        <v>-0.36622031810801264</v>
      </c>
      <c r="C1127" s="18">
        <f t="shared" ca="1" si="17"/>
        <v>-30.664997318520747</v>
      </c>
      <c r="D1127" s="19">
        <f ca="1">'Monte Carlo VaR'!$B$9*(EXP(B1127)-1)</f>
        <v>-41.560270865791168</v>
      </c>
      <c r="E1127" t="str">
        <f ca="1">IF(B1127&lt;='Monte Carlo VaR'!$B$25,"YES ◀ TAIL","")</f>
        <v>YES ◀ TAIL</v>
      </c>
    </row>
    <row r="1128" spans="1:5" x14ac:dyDescent="0.2">
      <c r="A1128">
        <v>1127</v>
      </c>
      <c r="B1128" s="17">
        <f ca="1">'Monte Carlo VaR'!$C$17+_xlfn.NORM.S.INV(RAND())*'Monte Carlo VaR'!$C$18</f>
        <v>0.4239820600789741</v>
      </c>
      <c r="C1128" s="18">
        <f t="shared" ca="1" si="17"/>
        <v>52.80341807256368</v>
      </c>
      <c r="D1128" s="19">
        <f ca="1">'Monte Carlo VaR'!$B$9*(EXP(B1128)-1)</f>
        <v>71.564472513745557</v>
      </c>
      <c r="E1128" t="str">
        <f ca="1">IF(B1128&lt;='Monte Carlo VaR'!$B$25,"YES ◀ TAIL","")</f>
        <v/>
      </c>
    </row>
    <row r="1129" spans="1:5" x14ac:dyDescent="0.2">
      <c r="A1129">
        <v>1128</v>
      </c>
      <c r="B1129" s="17">
        <f ca="1">'Monte Carlo VaR'!$C$17+_xlfn.NORM.S.INV(RAND())*'Monte Carlo VaR'!$C$18</f>
        <v>-5.2129611917168542E-2</v>
      </c>
      <c r="C1129" s="18">
        <f t="shared" ca="1" si="17"/>
        <v>-5.0794169517903835</v>
      </c>
      <c r="D1129" s="19">
        <f ca="1">'Monte Carlo VaR'!$B$9*(EXP(B1129)-1)</f>
        <v>-6.8841337947615067</v>
      </c>
      <c r="E1129" t="str">
        <f ca="1">IF(B1129&lt;='Monte Carlo VaR'!$B$25,"YES ◀ TAIL","")</f>
        <v/>
      </c>
    </row>
    <row r="1130" spans="1:5" x14ac:dyDescent="0.2">
      <c r="A1130">
        <v>1129</v>
      </c>
      <c r="B1130" s="17">
        <f ca="1">'Monte Carlo VaR'!$C$17+_xlfn.NORM.S.INV(RAND())*'Monte Carlo VaR'!$C$18</f>
        <v>5.571738825390106E-2</v>
      </c>
      <c r="C1130" s="18">
        <f t="shared" ca="1" si="17"/>
        <v>5.7298836439407586</v>
      </c>
      <c r="D1130" s="19">
        <f ca="1">'Monte Carlo VaR'!$B$9*(EXP(B1130)-1)</f>
        <v>7.7657113026329103</v>
      </c>
      <c r="E1130" t="str">
        <f ca="1">IF(B1130&lt;='Monte Carlo VaR'!$B$25,"YES ◀ TAIL","")</f>
        <v/>
      </c>
    </row>
    <row r="1131" spans="1:5" x14ac:dyDescent="0.2">
      <c r="A1131">
        <v>1130</v>
      </c>
      <c r="B1131" s="17">
        <f ca="1">'Monte Carlo VaR'!$C$17+_xlfn.NORM.S.INV(RAND())*'Monte Carlo VaR'!$C$18</f>
        <v>-0.19392836681391534</v>
      </c>
      <c r="C1131" s="18">
        <f t="shared" ca="1" si="17"/>
        <v>-17.628309237822272</v>
      </c>
      <c r="D1131" s="19">
        <f ca="1">'Monte Carlo VaR'!$B$9*(EXP(B1131)-1)</f>
        <v>-23.891647510020523</v>
      </c>
      <c r="E1131" t="str">
        <f ca="1">IF(B1131&lt;='Monte Carlo VaR'!$B$25,"YES ◀ TAIL","")</f>
        <v/>
      </c>
    </row>
    <row r="1132" spans="1:5" x14ac:dyDescent="0.2">
      <c r="A1132">
        <v>1131</v>
      </c>
      <c r="B1132" s="17">
        <f ca="1">'Monte Carlo VaR'!$C$17+_xlfn.NORM.S.INV(RAND())*'Monte Carlo VaR'!$C$18</f>
        <v>-5.4694444453952565E-2</v>
      </c>
      <c r="C1132" s="18">
        <f t="shared" ca="1" si="17"/>
        <v>-5.3225604071896466</v>
      </c>
      <c r="D1132" s="19">
        <f ca="1">'Monte Carlo VaR'!$B$9*(EXP(B1132)-1)</f>
        <v>-7.2136661198641283</v>
      </c>
      <c r="E1132" t="str">
        <f ca="1">IF(B1132&lt;='Monte Carlo VaR'!$B$25,"YES ◀ TAIL","")</f>
        <v/>
      </c>
    </row>
    <row r="1133" spans="1:5" x14ac:dyDescent="0.2">
      <c r="A1133">
        <v>1132</v>
      </c>
      <c r="B1133" s="17">
        <f ca="1">'Monte Carlo VaR'!$C$17+_xlfn.NORM.S.INV(RAND())*'Monte Carlo VaR'!$C$18</f>
        <v>1.8362635664505834E-2</v>
      </c>
      <c r="C1133" s="18">
        <f t="shared" ca="1" si="17"/>
        <v>1.8532265551975513</v>
      </c>
      <c r="D1133" s="19">
        <f ca="1">'Monte Carlo VaR'!$B$9*(EXP(B1133)-1)</f>
        <v>2.5116779502592412</v>
      </c>
      <c r="E1133" t="str">
        <f ca="1">IF(B1133&lt;='Monte Carlo VaR'!$B$25,"YES ◀ TAIL","")</f>
        <v/>
      </c>
    </row>
    <row r="1134" spans="1:5" x14ac:dyDescent="0.2">
      <c r="A1134">
        <v>1133</v>
      </c>
      <c r="B1134" s="17">
        <f ca="1">'Monte Carlo VaR'!$C$17+_xlfn.NORM.S.INV(RAND())*'Monte Carlo VaR'!$C$18</f>
        <v>7.4023924049805512E-2</v>
      </c>
      <c r="C1134" s="18">
        <f t="shared" ca="1" si="17"/>
        <v>7.683256738402866</v>
      </c>
      <c r="D1134" s="19">
        <f ca="1">'Monte Carlo VaR'!$B$9*(EXP(B1134)-1)</f>
        <v>10.413117857557404</v>
      </c>
      <c r="E1134" t="str">
        <f ca="1">IF(B1134&lt;='Monte Carlo VaR'!$B$25,"YES ◀ TAIL","")</f>
        <v/>
      </c>
    </row>
    <row r="1135" spans="1:5" x14ac:dyDescent="0.2">
      <c r="A1135">
        <v>1134</v>
      </c>
      <c r="B1135" s="17">
        <f ca="1">'Monte Carlo VaR'!$C$17+_xlfn.NORM.S.INV(RAND())*'Monte Carlo VaR'!$C$18</f>
        <v>9.6662097811424652E-2</v>
      </c>
      <c r="C1135" s="18">
        <f t="shared" ca="1" si="17"/>
        <v>10.148811548622083</v>
      </c>
      <c r="D1135" s="19">
        <f ca="1">'Monte Carlo VaR'!$B$9*(EXP(B1135)-1)</f>
        <v>13.754684291847509</v>
      </c>
      <c r="E1135" t="str">
        <f ca="1">IF(B1135&lt;='Monte Carlo VaR'!$B$25,"YES ◀ TAIL","")</f>
        <v/>
      </c>
    </row>
    <row r="1136" spans="1:5" x14ac:dyDescent="0.2">
      <c r="A1136">
        <v>1135</v>
      </c>
      <c r="B1136" s="17">
        <f ca="1">'Monte Carlo VaR'!$C$17+_xlfn.NORM.S.INV(RAND())*'Monte Carlo VaR'!$C$18</f>
        <v>-0.3226772975565968</v>
      </c>
      <c r="C1136" s="18">
        <f t="shared" ca="1" si="17"/>
        <v>-27.579247980008049</v>
      </c>
      <c r="D1136" s="19">
        <f ca="1">'Monte Carlo VaR'!$B$9*(EXP(B1136)-1)</f>
        <v>-37.378154787304908</v>
      </c>
      <c r="E1136" t="str">
        <f ca="1">IF(B1136&lt;='Monte Carlo VaR'!$B$25,"YES ◀ TAIL","")</f>
        <v>YES ◀ TAIL</v>
      </c>
    </row>
    <row r="1137" spans="1:5" x14ac:dyDescent="0.2">
      <c r="A1137">
        <v>1136</v>
      </c>
      <c r="B1137" s="17">
        <f ca="1">'Monte Carlo VaR'!$C$17+_xlfn.NORM.S.INV(RAND())*'Monte Carlo VaR'!$C$18</f>
        <v>0.38930223150967674</v>
      </c>
      <c r="C1137" s="18">
        <f t="shared" ca="1" si="17"/>
        <v>47.595056269708813</v>
      </c>
      <c r="D1137" s="19">
        <f ca="1">'Monte Carlo VaR'!$B$9*(EXP(B1137)-1)</f>
        <v>64.505579762336353</v>
      </c>
      <c r="E1137" t="str">
        <f ca="1">IF(B1137&lt;='Monte Carlo VaR'!$B$25,"YES ◀ TAIL","")</f>
        <v/>
      </c>
    </row>
    <row r="1138" spans="1:5" x14ac:dyDescent="0.2">
      <c r="A1138">
        <v>1137</v>
      </c>
      <c r="B1138" s="17">
        <f ca="1">'Monte Carlo VaR'!$C$17+_xlfn.NORM.S.INV(RAND())*'Monte Carlo VaR'!$C$18</f>
        <v>-7.8695966208902665E-2</v>
      </c>
      <c r="C1138" s="18">
        <f t="shared" ca="1" si="17"/>
        <v>-7.5679093481700761</v>
      </c>
      <c r="D1138" s="19">
        <f ca="1">'Monte Carlo VaR'!$B$9*(EXP(B1138)-1)</f>
        <v>-10.256787539574905</v>
      </c>
      <c r="E1138" t="str">
        <f ca="1">IF(B1138&lt;='Monte Carlo VaR'!$B$25,"YES ◀ TAIL","")</f>
        <v/>
      </c>
    </row>
    <row r="1139" spans="1:5" x14ac:dyDescent="0.2">
      <c r="A1139">
        <v>1138</v>
      </c>
      <c r="B1139" s="17">
        <f ca="1">'Monte Carlo VaR'!$C$17+_xlfn.NORM.S.INV(RAND())*'Monte Carlo VaR'!$C$18</f>
        <v>-7.4259571056739651E-2</v>
      </c>
      <c r="C1139" s="18">
        <f t="shared" ca="1" si="17"/>
        <v>-7.1569331168735868</v>
      </c>
      <c r="D1139" s="19">
        <f ca="1">'Monte Carlo VaR'!$B$9*(EXP(B1139)-1)</f>
        <v>-9.6997914532987721</v>
      </c>
      <c r="E1139" t="str">
        <f ca="1">IF(B1139&lt;='Monte Carlo VaR'!$B$25,"YES ◀ TAIL","")</f>
        <v/>
      </c>
    </row>
    <row r="1140" spans="1:5" x14ac:dyDescent="0.2">
      <c r="A1140">
        <v>1139</v>
      </c>
      <c r="B1140" s="17">
        <f ca="1">'Monte Carlo VaR'!$C$17+_xlfn.NORM.S.INV(RAND())*'Monte Carlo VaR'!$C$18</f>
        <v>-0.12220600142173883</v>
      </c>
      <c r="C1140" s="18">
        <f t="shared" ca="1" si="17"/>
        <v>-11.503395453968658</v>
      </c>
      <c r="D1140" s="19">
        <f ca="1">'Monte Carlo VaR'!$B$9*(EXP(B1140)-1)</f>
        <v>-15.590551858763721</v>
      </c>
      <c r="E1140" t="str">
        <f ca="1">IF(B1140&lt;='Monte Carlo VaR'!$B$25,"YES ◀ TAIL","")</f>
        <v/>
      </c>
    </row>
    <row r="1141" spans="1:5" x14ac:dyDescent="0.2">
      <c r="A1141">
        <v>1140</v>
      </c>
      <c r="B1141" s="17">
        <f ca="1">'Monte Carlo VaR'!$C$17+_xlfn.NORM.S.INV(RAND())*'Monte Carlo VaR'!$C$18</f>
        <v>8.0240478524134864E-2</v>
      </c>
      <c r="C1141" s="18">
        <f t="shared" ca="1" si="17"/>
        <v>8.3547606275921069</v>
      </c>
      <c r="D1141" s="19">
        <f ca="1">'Monte Carlo VaR'!$B$9*(EXP(B1141)-1)</f>
        <v>11.323207078575582</v>
      </c>
      <c r="E1141" t="str">
        <f ca="1">IF(B1141&lt;='Monte Carlo VaR'!$B$25,"YES ◀ TAIL","")</f>
        <v/>
      </c>
    </row>
    <row r="1142" spans="1:5" x14ac:dyDescent="0.2">
      <c r="A1142">
        <v>1141</v>
      </c>
      <c r="B1142" s="17">
        <f ca="1">'Monte Carlo VaR'!$C$17+_xlfn.NORM.S.INV(RAND())*'Monte Carlo VaR'!$C$18</f>
        <v>-3.2000460554001325E-2</v>
      </c>
      <c r="C1142" s="18">
        <f t="shared" ca="1" si="17"/>
        <v>-3.1493863970281422</v>
      </c>
      <c r="D1142" s="19">
        <f ca="1">'Monte Carlo VaR'!$B$9*(EXP(B1142)-1)</f>
        <v>-4.2683633838922415</v>
      </c>
      <c r="E1142" t="str">
        <f ca="1">IF(B1142&lt;='Monte Carlo VaR'!$B$25,"YES ◀ TAIL","")</f>
        <v/>
      </c>
    </row>
    <row r="1143" spans="1:5" x14ac:dyDescent="0.2">
      <c r="A1143">
        <v>1142</v>
      </c>
      <c r="B1143" s="17">
        <f ca="1">'Monte Carlo VaR'!$C$17+_xlfn.NORM.S.INV(RAND())*'Monte Carlo VaR'!$C$18</f>
        <v>0.11146098788429547</v>
      </c>
      <c r="C1143" s="18">
        <f t="shared" ca="1" si="17"/>
        <v>11.791013111543847</v>
      </c>
      <c r="D1143" s="19">
        <f ca="1">'Monte Carlo VaR'!$B$9*(EXP(B1143)-1)</f>
        <v>15.980360070075376</v>
      </c>
      <c r="E1143" t="str">
        <f ca="1">IF(B1143&lt;='Monte Carlo VaR'!$B$25,"YES ◀ TAIL","")</f>
        <v/>
      </c>
    </row>
    <row r="1144" spans="1:5" x14ac:dyDescent="0.2">
      <c r="A1144">
        <v>1143</v>
      </c>
      <c r="B1144" s="17">
        <f ca="1">'Monte Carlo VaR'!$C$17+_xlfn.NORM.S.INV(RAND())*'Monte Carlo VaR'!$C$18</f>
        <v>0.11416544847710196</v>
      </c>
      <c r="C1144" s="18">
        <f t="shared" ca="1" si="17"/>
        <v>12.093756695655511</v>
      </c>
      <c r="D1144" s="19">
        <f ca="1">'Monte Carlo VaR'!$B$9*(EXP(B1144)-1)</f>
        <v>16.390668449621913</v>
      </c>
      <c r="E1144" t="str">
        <f ca="1">IF(B1144&lt;='Monte Carlo VaR'!$B$25,"YES ◀ TAIL","")</f>
        <v/>
      </c>
    </row>
    <row r="1145" spans="1:5" x14ac:dyDescent="0.2">
      <c r="A1145">
        <v>1144</v>
      </c>
      <c r="B1145" s="17">
        <f ca="1">'Monte Carlo VaR'!$C$17+_xlfn.NORM.S.INV(RAND())*'Monte Carlo VaR'!$C$18</f>
        <v>6.6403257164553503E-2</v>
      </c>
      <c r="C1145" s="18">
        <f t="shared" ca="1" si="17"/>
        <v>6.8657574110294162</v>
      </c>
      <c r="D1145" s="19">
        <f ca="1">'Monte Carlo VaR'!$B$9*(EXP(B1145)-1)</f>
        <v>9.3051610191681675</v>
      </c>
      <c r="E1145" t="str">
        <f ca="1">IF(B1145&lt;='Monte Carlo VaR'!$B$25,"YES ◀ TAIL","")</f>
        <v/>
      </c>
    </row>
    <row r="1146" spans="1:5" x14ac:dyDescent="0.2">
      <c r="A1146">
        <v>1145</v>
      </c>
      <c r="B1146" s="17">
        <f ca="1">'Monte Carlo VaR'!$C$17+_xlfn.NORM.S.INV(RAND())*'Monte Carlo VaR'!$C$18</f>
        <v>1.0049517828930099E-2</v>
      </c>
      <c r="C1146" s="18">
        <f t="shared" ca="1" si="17"/>
        <v>1.0100183813902319</v>
      </c>
      <c r="D1146" s="19">
        <f ca="1">'Monte Carlo VaR'!$B$9*(EXP(B1146)-1)</f>
        <v>1.3688779122981813</v>
      </c>
      <c r="E1146" t="str">
        <f ca="1">IF(B1146&lt;='Monte Carlo VaR'!$B$25,"YES ◀ TAIL","")</f>
        <v/>
      </c>
    </row>
    <row r="1147" spans="1:5" x14ac:dyDescent="0.2">
      <c r="A1147">
        <v>1146</v>
      </c>
      <c r="B1147" s="17">
        <f ca="1">'Monte Carlo VaR'!$C$17+_xlfn.NORM.S.INV(RAND())*'Monte Carlo VaR'!$C$18</f>
        <v>-0.16599894373136886</v>
      </c>
      <c r="C1147" s="18">
        <f t="shared" ca="1" si="17"/>
        <v>-15.295287110176147</v>
      </c>
      <c r="D1147" s="19">
        <f ca="1">'Monte Carlo VaR'!$B$9*(EXP(B1147)-1)</f>
        <v>-20.729702620421733</v>
      </c>
      <c r="E1147" t="str">
        <f ca="1">IF(B1147&lt;='Monte Carlo VaR'!$B$25,"YES ◀ TAIL","")</f>
        <v/>
      </c>
    </row>
    <row r="1148" spans="1:5" x14ac:dyDescent="0.2">
      <c r="A1148">
        <v>1147</v>
      </c>
      <c r="B1148" s="17">
        <f ca="1">'Monte Carlo VaR'!$C$17+_xlfn.NORM.S.INV(RAND())*'Monte Carlo VaR'!$C$18</f>
        <v>-0.11631561270288245</v>
      </c>
      <c r="C1148" s="18">
        <f t="shared" ca="1" si="17"/>
        <v>-10.98057776485355</v>
      </c>
      <c r="D1148" s="19">
        <f ca="1">'Monte Carlo VaR'!$B$9*(EXP(B1148)-1)</f>
        <v>-14.881977044706016</v>
      </c>
      <c r="E1148" t="str">
        <f ca="1">IF(B1148&lt;='Monte Carlo VaR'!$B$25,"YES ◀ TAIL","")</f>
        <v/>
      </c>
    </row>
    <row r="1149" spans="1:5" x14ac:dyDescent="0.2">
      <c r="A1149">
        <v>1148</v>
      </c>
      <c r="B1149" s="17">
        <f ca="1">'Monte Carlo VaR'!$C$17+_xlfn.NORM.S.INV(RAND())*'Monte Carlo VaR'!$C$18</f>
        <v>-4.7714933437368864E-2</v>
      </c>
      <c r="C1149" s="18">
        <f t="shared" ca="1" si="17"/>
        <v>-4.6594467619175965</v>
      </c>
      <c r="D1149" s="19">
        <f ca="1">'Monte Carlo VaR'!$B$9*(EXP(B1149)-1)</f>
        <v>-6.3149481964269176</v>
      </c>
      <c r="E1149" t="str">
        <f ca="1">IF(B1149&lt;='Monte Carlo VaR'!$B$25,"YES ◀ TAIL","")</f>
        <v/>
      </c>
    </row>
    <row r="1150" spans="1:5" x14ac:dyDescent="0.2">
      <c r="A1150">
        <v>1149</v>
      </c>
      <c r="B1150" s="17">
        <f ca="1">'Monte Carlo VaR'!$C$17+_xlfn.NORM.S.INV(RAND())*'Monte Carlo VaR'!$C$18</f>
        <v>-0.23080484264121748</v>
      </c>
      <c r="C1150" s="18">
        <f t="shared" ca="1" si="17"/>
        <v>-20.610561475068366</v>
      </c>
      <c r="D1150" s="19">
        <f ca="1">'Monte Carlo VaR'!$B$9*(EXP(B1150)-1)</f>
        <v>-27.93349396716016</v>
      </c>
      <c r="E1150" t="str">
        <f ca="1">IF(B1150&lt;='Monte Carlo VaR'!$B$25,"YES ◀ TAIL","")</f>
        <v/>
      </c>
    </row>
    <row r="1151" spans="1:5" x14ac:dyDescent="0.2">
      <c r="A1151">
        <v>1150</v>
      </c>
      <c r="B1151" s="17">
        <f ca="1">'Monte Carlo VaR'!$C$17+_xlfn.NORM.S.INV(RAND())*'Monte Carlo VaR'!$C$18</f>
        <v>0.12468384514935471</v>
      </c>
      <c r="C1151" s="18">
        <f t="shared" ca="1" si="17"/>
        <v>13.27902593122181</v>
      </c>
      <c r="D1151" s="19">
        <f ca="1">'Monte Carlo VaR'!$B$9*(EXP(B1151)-1)</f>
        <v>17.997063844584922</v>
      </c>
      <c r="E1151" t="str">
        <f ca="1">IF(B1151&lt;='Monte Carlo VaR'!$B$25,"YES ◀ TAIL","")</f>
        <v/>
      </c>
    </row>
    <row r="1152" spans="1:5" x14ac:dyDescent="0.2">
      <c r="A1152">
        <v>1151</v>
      </c>
      <c r="B1152" s="17">
        <f ca="1">'Monte Carlo VaR'!$C$17+_xlfn.NORM.S.INV(RAND())*'Monte Carlo VaR'!$C$18</f>
        <v>0.41195109913516059</v>
      </c>
      <c r="C1152" s="18">
        <f t="shared" ca="1" si="17"/>
        <v>50.97606059242441</v>
      </c>
      <c r="D1152" s="19">
        <f ca="1">'Monte Carlo VaR'!$B$9*(EXP(B1152)-1)</f>
        <v>69.087854920912804</v>
      </c>
      <c r="E1152" t="str">
        <f ca="1">IF(B1152&lt;='Monte Carlo VaR'!$B$25,"YES ◀ TAIL","")</f>
        <v/>
      </c>
    </row>
    <row r="1153" spans="1:5" x14ac:dyDescent="0.2">
      <c r="A1153">
        <v>1152</v>
      </c>
      <c r="B1153" s="17">
        <f ca="1">'Monte Carlo VaR'!$C$17+_xlfn.NORM.S.INV(RAND())*'Monte Carlo VaR'!$C$18</f>
        <v>0.12357814028651883</v>
      </c>
      <c r="C1153" s="18">
        <f t="shared" ca="1" si="17"/>
        <v>13.15384198239682</v>
      </c>
      <c r="D1153" s="19">
        <f ca="1">'Monte Carlo VaR'!$B$9*(EXP(B1153)-1)</f>
        <v>17.827402038742409</v>
      </c>
      <c r="E1153" t="str">
        <f ca="1">IF(B1153&lt;='Monte Carlo VaR'!$B$25,"YES ◀ TAIL","")</f>
        <v/>
      </c>
    </row>
    <row r="1154" spans="1:5" x14ac:dyDescent="0.2">
      <c r="A1154">
        <v>1153</v>
      </c>
      <c r="B1154" s="17">
        <f ca="1">'Monte Carlo VaR'!$C$17+_xlfn.NORM.S.INV(RAND())*'Monte Carlo VaR'!$C$18</f>
        <v>0.27324866262362629</v>
      </c>
      <c r="C1154" s="18">
        <f t="shared" ca="1" si="17"/>
        <v>31.422700333143073</v>
      </c>
      <c r="D1154" s="19">
        <f ca="1">'Monte Carlo VaR'!$B$9*(EXP(B1154)-1)</f>
        <v>42.587185761508806</v>
      </c>
      <c r="E1154" t="str">
        <f ca="1">IF(B1154&lt;='Monte Carlo VaR'!$B$25,"YES ◀ TAIL","")</f>
        <v/>
      </c>
    </row>
    <row r="1155" spans="1:5" x14ac:dyDescent="0.2">
      <c r="A1155">
        <v>1154</v>
      </c>
      <c r="B1155" s="17">
        <f ca="1">'Monte Carlo VaR'!$C$17+_xlfn.NORM.S.INV(RAND())*'Monte Carlo VaR'!$C$18</f>
        <v>8.6852046512023023E-2</v>
      </c>
      <c r="C1155" s="18">
        <f t="shared" ref="C1155:C1218" ca="1" si="18">(EXP(B1155)-1)*100</f>
        <v>9.0735289688894216</v>
      </c>
      <c r="D1155" s="19">
        <f ca="1">'Monte Carlo VaR'!$B$9*(EXP(B1155)-1)</f>
        <v>12.297353811535833</v>
      </c>
      <c r="E1155" t="str">
        <f ca="1">IF(B1155&lt;='Monte Carlo VaR'!$B$25,"YES ◀ TAIL","")</f>
        <v/>
      </c>
    </row>
    <row r="1156" spans="1:5" x14ac:dyDescent="0.2">
      <c r="A1156">
        <v>1155</v>
      </c>
      <c r="B1156" s="17">
        <f ca="1">'Monte Carlo VaR'!$C$17+_xlfn.NORM.S.INV(RAND())*'Monte Carlo VaR'!$C$18</f>
        <v>0.27257036517255323</v>
      </c>
      <c r="C1156" s="18">
        <f t="shared" ca="1" si="18"/>
        <v>31.333586876625819</v>
      </c>
      <c r="D1156" s="19">
        <f ca="1">'Monte Carlo VaR'!$B$9*(EXP(B1156)-1)</f>
        <v>42.466410293890974</v>
      </c>
      <c r="E1156" t="str">
        <f ca="1">IF(B1156&lt;='Monte Carlo VaR'!$B$25,"YES ◀ TAIL","")</f>
        <v/>
      </c>
    </row>
    <row r="1157" spans="1:5" x14ac:dyDescent="0.2">
      <c r="A1157">
        <v>1156</v>
      </c>
      <c r="B1157" s="17">
        <f ca="1">'Monte Carlo VaR'!$C$17+_xlfn.NORM.S.INV(RAND())*'Monte Carlo VaR'!$C$18</f>
        <v>0.41641635667832483</v>
      </c>
      <c r="C1157" s="18">
        <f t="shared" ca="1" si="18"/>
        <v>51.651714948548189</v>
      </c>
      <c r="D1157" s="19">
        <f ca="1">'Monte Carlo VaR'!$B$9*(EXP(B1157)-1)</f>
        <v>70.003569269767354</v>
      </c>
      <c r="E1157" t="str">
        <f ca="1">IF(B1157&lt;='Monte Carlo VaR'!$B$25,"YES ◀ TAIL","")</f>
        <v/>
      </c>
    </row>
    <row r="1158" spans="1:5" x14ac:dyDescent="0.2">
      <c r="A1158">
        <v>1157</v>
      </c>
      <c r="B1158" s="17">
        <f ca="1">'Monte Carlo VaR'!$C$17+_xlfn.NORM.S.INV(RAND())*'Monte Carlo VaR'!$C$18</f>
        <v>9.6161704340935655E-2</v>
      </c>
      <c r="C1158" s="18">
        <f t="shared" ca="1" si="18"/>
        <v>10.093707590521262</v>
      </c>
      <c r="D1158" s="19">
        <f ca="1">'Monte Carlo VaR'!$B$9*(EXP(B1158)-1)</f>
        <v>13.680001897433465</v>
      </c>
      <c r="E1158" t="str">
        <f ca="1">IF(B1158&lt;='Monte Carlo VaR'!$B$25,"YES ◀ TAIL","")</f>
        <v/>
      </c>
    </row>
    <row r="1159" spans="1:5" x14ac:dyDescent="0.2">
      <c r="A1159">
        <v>1158</v>
      </c>
      <c r="B1159" s="17">
        <f ca="1">'Monte Carlo VaR'!$C$17+_xlfn.NORM.S.INV(RAND())*'Monte Carlo VaR'!$C$18</f>
        <v>0.19965089183997209</v>
      </c>
      <c r="C1159" s="18">
        <f t="shared" ca="1" si="18"/>
        <v>22.097643091210607</v>
      </c>
      <c r="D1159" s="19">
        <f ca="1">'Monte Carlo VaR'!$B$9*(EXP(B1159)-1)</f>
        <v>29.948935681517735</v>
      </c>
      <c r="E1159" t="str">
        <f ca="1">IF(B1159&lt;='Monte Carlo VaR'!$B$25,"YES ◀ TAIL","")</f>
        <v/>
      </c>
    </row>
    <row r="1160" spans="1:5" x14ac:dyDescent="0.2">
      <c r="A1160">
        <v>1159</v>
      </c>
      <c r="B1160" s="17">
        <f ca="1">'Monte Carlo VaR'!$C$17+_xlfn.NORM.S.INV(RAND())*'Monte Carlo VaR'!$C$18</f>
        <v>-2.443863256551751E-2</v>
      </c>
      <c r="C1160" s="18">
        <f t="shared" ca="1" si="18"/>
        <v>-2.4142427043403747</v>
      </c>
      <c r="D1160" s="19">
        <f ca="1">'Monte Carlo VaR'!$B$9*(EXP(B1160)-1)</f>
        <v>-3.2720231371925097</v>
      </c>
      <c r="E1160" t="str">
        <f ca="1">IF(B1160&lt;='Monte Carlo VaR'!$B$25,"YES ◀ TAIL","")</f>
        <v/>
      </c>
    </row>
    <row r="1161" spans="1:5" x14ac:dyDescent="0.2">
      <c r="A1161">
        <v>1160</v>
      </c>
      <c r="B1161" s="17">
        <f ca="1">'Monte Carlo VaR'!$C$17+_xlfn.NORM.S.INV(RAND())*'Monte Carlo VaR'!$C$18</f>
        <v>7.9078696309775626E-2</v>
      </c>
      <c r="C1161" s="18">
        <f t="shared" ca="1" si="18"/>
        <v>8.2289490908077578</v>
      </c>
      <c r="D1161" s="19">
        <f ca="1">'Monte Carlo VaR'!$B$9*(EXP(B1161)-1)</f>
        <v>11.152694702771754</v>
      </c>
      <c r="E1161" t="str">
        <f ca="1">IF(B1161&lt;='Monte Carlo VaR'!$B$25,"YES ◀ TAIL","")</f>
        <v/>
      </c>
    </row>
    <row r="1162" spans="1:5" x14ac:dyDescent="0.2">
      <c r="A1162">
        <v>1161</v>
      </c>
      <c r="B1162" s="17">
        <f ca="1">'Monte Carlo VaR'!$C$17+_xlfn.NORM.S.INV(RAND())*'Monte Carlo VaR'!$C$18</f>
        <v>0.17694733847175592</v>
      </c>
      <c r="C1162" s="18">
        <f t="shared" ca="1" si="18"/>
        <v>19.356823634469666</v>
      </c>
      <c r="D1162" s="19">
        <f ca="1">'Monte Carlo VaR'!$B$9*(EXP(B1162)-1)</f>
        <v>26.234303071796738</v>
      </c>
      <c r="E1162" t="str">
        <f ca="1">IF(B1162&lt;='Monte Carlo VaR'!$B$25,"YES ◀ TAIL","")</f>
        <v/>
      </c>
    </row>
    <row r="1163" spans="1:5" x14ac:dyDescent="0.2">
      <c r="A1163">
        <v>1162</v>
      </c>
      <c r="B1163" s="17">
        <f ca="1">'Monte Carlo VaR'!$C$17+_xlfn.NORM.S.INV(RAND())*'Monte Carlo VaR'!$C$18</f>
        <v>0.26384156573824841</v>
      </c>
      <c r="C1163" s="18">
        <f t="shared" ca="1" si="18"/>
        <v>30.192191092317454</v>
      </c>
      <c r="D1163" s="19">
        <f ca="1">'Monte Carlo VaR'!$B$9*(EXP(B1163)-1)</f>
        <v>40.919476587417847</v>
      </c>
      <c r="E1163" t="str">
        <f ca="1">IF(B1163&lt;='Monte Carlo VaR'!$B$25,"YES ◀ TAIL","")</f>
        <v/>
      </c>
    </row>
    <row r="1164" spans="1:5" x14ac:dyDescent="0.2">
      <c r="A1164">
        <v>1163</v>
      </c>
      <c r="B1164" s="17">
        <f ca="1">'Monte Carlo VaR'!$C$17+_xlfn.NORM.S.INV(RAND())*'Monte Carlo VaR'!$C$18</f>
        <v>0.15837511625240047</v>
      </c>
      <c r="C1164" s="18">
        <f t="shared" ca="1" si="18"/>
        <v>17.160560059055797</v>
      </c>
      <c r="D1164" s="19">
        <f ca="1">'Monte Carlo VaR'!$B$9*(EXP(B1164)-1)</f>
        <v>23.25770704803832</v>
      </c>
      <c r="E1164" t="str">
        <f ca="1">IF(B1164&lt;='Monte Carlo VaR'!$B$25,"YES ◀ TAIL","")</f>
        <v/>
      </c>
    </row>
    <row r="1165" spans="1:5" x14ac:dyDescent="0.2">
      <c r="A1165">
        <v>1164</v>
      </c>
      <c r="B1165" s="17">
        <f ca="1">'Monte Carlo VaR'!$C$17+_xlfn.NORM.S.INV(RAND())*'Monte Carlo VaR'!$C$18</f>
        <v>0.19323537623675752</v>
      </c>
      <c r="C1165" s="18">
        <f t="shared" ca="1" si="18"/>
        <v>21.31683109073721</v>
      </c>
      <c r="D1165" s="19">
        <f ca="1">'Monte Carlo VaR'!$B$9*(EXP(B1165)-1)</f>
        <v>28.890701177276139</v>
      </c>
      <c r="E1165" t="str">
        <f ca="1">IF(B1165&lt;='Monte Carlo VaR'!$B$25,"YES ◀ TAIL","")</f>
        <v/>
      </c>
    </row>
    <row r="1166" spans="1:5" x14ac:dyDescent="0.2">
      <c r="A1166">
        <v>1165</v>
      </c>
      <c r="B1166" s="17">
        <f ca="1">'Monte Carlo VaR'!$C$17+_xlfn.NORM.S.INV(RAND())*'Monte Carlo VaR'!$C$18</f>
        <v>0.19865810919753635</v>
      </c>
      <c r="C1166" s="18">
        <f t="shared" ca="1" si="18"/>
        <v>21.976486821339346</v>
      </c>
      <c r="D1166" s="19">
        <f ca="1">'Monte Carlo VaR'!$B$9*(EXP(B1166)-1)</f>
        <v>29.784732588961216</v>
      </c>
      <c r="E1166" t="str">
        <f ca="1">IF(B1166&lt;='Monte Carlo VaR'!$B$25,"YES ◀ TAIL","")</f>
        <v/>
      </c>
    </row>
    <row r="1167" spans="1:5" x14ac:dyDescent="0.2">
      <c r="A1167">
        <v>1166</v>
      </c>
      <c r="B1167" s="17">
        <f ca="1">'Monte Carlo VaR'!$C$17+_xlfn.NORM.S.INV(RAND())*'Monte Carlo VaR'!$C$18</f>
        <v>-0.2322459022668274</v>
      </c>
      <c r="C1167" s="18">
        <f t="shared" ca="1" si="18"/>
        <v>-20.724883997057109</v>
      </c>
      <c r="D1167" s="19">
        <f ca="1">'Monte Carlo VaR'!$B$9*(EXP(B1167)-1)</f>
        <v>-28.088435281211499</v>
      </c>
      <c r="E1167" t="str">
        <f ca="1">IF(B1167&lt;='Monte Carlo VaR'!$B$25,"YES ◀ TAIL","")</f>
        <v/>
      </c>
    </row>
    <row r="1168" spans="1:5" x14ac:dyDescent="0.2">
      <c r="A1168">
        <v>1167</v>
      </c>
      <c r="B1168" s="17">
        <f ca="1">'Monte Carlo VaR'!$C$17+_xlfn.NORM.S.INV(RAND())*'Monte Carlo VaR'!$C$18</f>
        <v>0.20003683799133148</v>
      </c>
      <c r="C1168" s="18">
        <f t="shared" ca="1" si="18"/>
        <v>22.144775301314201</v>
      </c>
      <c r="D1168" s="19">
        <f ca="1">'Monte Carlo VaR'!$B$9*(EXP(B1168)-1)</f>
        <v>30.012813965871135</v>
      </c>
      <c r="E1168" t="str">
        <f ca="1">IF(B1168&lt;='Monte Carlo VaR'!$B$25,"YES ◀ TAIL","")</f>
        <v/>
      </c>
    </row>
    <row r="1169" spans="1:5" x14ac:dyDescent="0.2">
      <c r="A1169">
        <v>1168</v>
      </c>
      <c r="B1169" s="17">
        <f ca="1">'Monte Carlo VaR'!$C$17+_xlfn.NORM.S.INV(RAND())*'Monte Carlo VaR'!$C$18</f>
        <v>-0.23723082945761115</v>
      </c>
      <c r="C1169" s="18">
        <f t="shared" ca="1" si="18"/>
        <v>-21.119081339546952</v>
      </c>
      <c r="D1169" s="19">
        <f ca="1">'Monte Carlo VaR'!$B$9*(EXP(B1169)-1)</f>
        <v>-28.622690939487985</v>
      </c>
      <c r="E1169" t="str">
        <f ca="1">IF(B1169&lt;='Monte Carlo VaR'!$B$25,"YES ◀ TAIL","")</f>
        <v/>
      </c>
    </row>
    <row r="1170" spans="1:5" x14ac:dyDescent="0.2">
      <c r="A1170">
        <v>1169</v>
      </c>
      <c r="B1170" s="17">
        <f ca="1">'Monte Carlo VaR'!$C$17+_xlfn.NORM.S.INV(RAND())*'Monte Carlo VaR'!$C$18</f>
        <v>0.17439241704627287</v>
      </c>
      <c r="C1170" s="18">
        <f t="shared" ca="1" si="18"/>
        <v>19.052265555139481</v>
      </c>
      <c r="D1170" s="19">
        <f ca="1">'Monte Carlo VaR'!$B$9*(EXP(B1170)-1)</f>
        <v>25.821535506880537</v>
      </c>
      <c r="E1170" t="str">
        <f ca="1">IF(B1170&lt;='Monte Carlo VaR'!$B$25,"YES ◀ TAIL","")</f>
        <v/>
      </c>
    </row>
    <row r="1171" spans="1:5" x14ac:dyDescent="0.2">
      <c r="A1171">
        <v>1170</v>
      </c>
      <c r="B1171" s="17">
        <f ca="1">'Monte Carlo VaR'!$C$17+_xlfn.NORM.S.INV(RAND())*'Monte Carlo VaR'!$C$18</f>
        <v>0.26674686641625095</v>
      </c>
      <c r="C1171" s="18">
        <f t="shared" ca="1" si="18"/>
        <v>30.570988547174593</v>
      </c>
      <c r="D1171" s="19">
        <f ca="1">'Monte Carlo VaR'!$B$9*(EXP(B1171)-1)</f>
        <v>41.432860777985724</v>
      </c>
      <c r="E1171" t="str">
        <f ca="1">IF(B1171&lt;='Monte Carlo VaR'!$B$25,"YES ◀ TAIL","")</f>
        <v/>
      </c>
    </row>
    <row r="1172" spans="1:5" x14ac:dyDescent="0.2">
      <c r="A1172">
        <v>1171</v>
      </c>
      <c r="B1172" s="17">
        <f ca="1">'Monte Carlo VaR'!$C$17+_xlfn.NORM.S.INV(RAND())*'Monte Carlo VaR'!$C$18</f>
        <v>0.16723405796792767</v>
      </c>
      <c r="C1172" s="18">
        <f t="shared" ca="1" si="18"/>
        <v>18.203089668291518</v>
      </c>
      <c r="D1172" s="19">
        <f ca="1">'Monte Carlo VaR'!$B$9*(EXP(B1172)-1)</f>
        <v>24.670647427435494</v>
      </c>
      <c r="E1172" t="str">
        <f ca="1">IF(B1172&lt;='Monte Carlo VaR'!$B$25,"YES ◀ TAIL","")</f>
        <v/>
      </c>
    </row>
    <row r="1173" spans="1:5" x14ac:dyDescent="0.2">
      <c r="A1173">
        <v>1172</v>
      </c>
      <c r="B1173" s="17">
        <f ca="1">'Monte Carlo VaR'!$C$17+_xlfn.NORM.S.INV(RAND())*'Monte Carlo VaR'!$C$18</f>
        <v>1.6539439496195935E-2</v>
      </c>
      <c r="C1173" s="18">
        <f t="shared" ca="1" si="18"/>
        <v>1.6676973222976565</v>
      </c>
      <c r="D1173" s="19">
        <f ca="1">'Monte Carlo VaR'!$B$9*(EXP(B1173)-1)</f>
        <v>2.260230180910014</v>
      </c>
      <c r="E1173" t="str">
        <f ca="1">IF(B1173&lt;='Monte Carlo VaR'!$B$25,"YES ◀ TAIL","")</f>
        <v/>
      </c>
    </row>
    <row r="1174" spans="1:5" x14ac:dyDescent="0.2">
      <c r="A1174">
        <v>1173</v>
      </c>
      <c r="B1174" s="17">
        <f ca="1">'Monte Carlo VaR'!$C$17+_xlfn.NORM.S.INV(RAND())*'Monte Carlo VaR'!$C$18</f>
        <v>-5.2114936428510727E-2</v>
      </c>
      <c r="C1174" s="18">
        <f t="shared" ca="1" si="18"/>
        <v>-5.0780239356288952</v>
      </c>
      <c r="D1174" s="19">
        <f ca="1">'Monte Carlo VaR'!$B$9*(EXP(B1174)-1)</f>
        <v>-6.8822458399578412</v>
      </c>
      <c r="E1174" t="str">
        <f ca="1">IF(B1174&lt;='Monte Carlo VaR'!$B$25,"YES ◀ TAIL","")</f>
        <v/>
      </c>
    </row>
    <row r="1175" spans="1:5" x14ac:dyDescent="0.2">
      <c r="A1175">
        <v>1174</v>
      </c>
      <c r="B1175" s="17">
        <f ca="1">'Monte Carlo VaR'!$C$17+_xlfn.NORM.S.INV(RAND())*'Monte Carlo VaR'!$C$18</f>
        <v>-4.176678000856178E-2</v>
      </c>
      <c r="C1175" s="18">
        <f t="shared" ca="1" si="18"/>
        <v>-4.0906565746258838</v>
      </c>
      <c r="D1175" s="19">
        <f ca="1">'Monte Carlo VaR'!$B$9*(EXP(B1175)-1)</f>
        <v>-5.5440668555904606</v>
      </c>
      <c r="E1175" t="str">
        <f ca="1">IF(B1175&lt;='Monte Carlo VaR'!$B$25,"YES ◀ TAIL","")</f>
        <v/>
      </c>
    </row>
    <row r="1176" spans="1:5" x14ac:dyDescent="0.2">
      <c r="A1176">
        <v>1175</v>
      </c>
      <c r="B1176" s="17">
        <f ca="1">'Monte Carlo VaR'!$C$17+_xlfn.NORM.S.INV(RAND())*'Monte Carlo VaR'!$C$18</f>
        <v>0.31854813378936198</v>
      </c>
      <c r="C1176" s="18">
        <f t="shared" ca="1" si="18"/>
        <v>37.512980979948708</v>
      </c>
      <c r="D1176" s="19">
        <f ca="1">'Monte Carlo VaR'!$B$9*(EXP(B1176)-1)</f>
        <v>50.841343122124485</v>
      </c>
      <c r="E1176" t="str">
        <f ca="1">IF(B1176&lt;='Monte Carlo VaR'!$B$25,"YES ◀ TAIL","")</f>
        <v/>
      </c>
    </row>
    <row r="1177" spans="1:5" x14ac:dyDescent="0.2">
      <c r="A1177">
        <v>1176</v>
      </c>
      <c r="B1177" s="17">
        <f ca="1">'Monte Carlo VaR'!$C$17+_xlfn.NORM.S.INV(RAND())*'Monte Carlo VaR'!$C$18</f>
        <v>-0.11610061942505458</v>
      </c>
      <c r="C1177" s="18">
        <f t="shared" ca="1" si="18"/>
        <v>-10.961437129996687</v>
      </c>
      <c r="D1177" s="19">
        <f ca="1">'Monte Carlo VaR'!$B$9*(EXP(B1177)-1)</f>
        <v>-14.85603574228451</v>
      </c>
      <c r="E1177" t="str">
        <f ca="1">IF(B1177&lt;='Monte Carlo VaR'!$B$25,"YES ◀ TAIL","")</f>
        <v/>
      </c>
    </row>
    <row r="1178" spans="1:5" x14ac:dyDescent="0.2">
      <c r="A1178">
        <v>1177</v>
      </c>
      <c r="B1178" s="17">
        <f ca="1">'Monte Carlo VaR'!$C$17+_xlfn.NORM.S.INV(RAND())*'Monte Carlo VaR'!$C$18</f>
        <v>-8.8166372067393209E-2</v>
      </c>
      <c r="C1178" s="18">
        <f t="shared" ca="1" si="18"/>
        <v>-8.4391467633698429</v>
      </c>
      <c r="D1178" s="19">
        <f ca="1">'Monte Carlo VaR'!$B$9*(EXP(B1178)-1)</f>
        <v>-11.437575608395148</v>
      </c>
      <c r="E1178" t="str">
        <f ca="1">IF(B1178&lt;='Monte Carlo VaR'!$B$25,"YES ◀ TAIL","")</f>
        <v/>
      </c>
    </row>
    <row r="1179" spans="1:5" x14ac:dyDescent="0.2">
      <c r="A1179">
        <v>1178</v>
      </c>
      <c r="B1179" s="17">
        <f ca="1">'Monte Carlo VaR'!$C$17+_xlfn.NORM.S.INV(RAND())*'Monte Carlo VaR'!$C$18</f>
        <v>-0.14986294651306664</v>
      </c>
      <c r="C1179" s="18">
        <f t="shared" ca="1" si="18"/>
        <v>-13.917405246155024</v>
      </c>
      <c r="D1179" s="19">
        <f ca="1">'Monte Carlo VaR'!$B$9*(EXP(B1179)-1)</f>
        <v>-18.862259330113904</v>
      </c>
      <c r="E1179" t="str">
        <f ca="1">IF(B1179&lt;='Monte Carlo VaR'!$B$25,"YES ◀ TAIL","")</f>
        <v/>
      </c>
    </row>
    <row r="1180" spans="1:5" x14ac:dyDescent="0.2">
      <c r="A1180">
        <v>1179</v>
      </c>
      <c r="B1180" s="17">
        <f ca="1">'Monte Carlo VaR'!$C$17+_xlfn.NORM.S.INV(RAND())*'Monte Carlo VaR'!$C$18</f>
        <v>0.15629294968289736</v>
      </c>
      <c r="C1180" s="18">
        <f t="shared" ca="1" si="18"/>
        <v>16.916866051437431</v>
      </c>
      <c r="D1180" s="19">
        <f ca="1">'Monte Carlo VaR'!$B$9*(EXP(B1180)-1)</f>
        <v>22.92742855951315</v>
      </c>
      <c r="E1180" t="str">
        <f ca="1">IF(B1180&lt;='Monte Carlo VaR'!$B$25,"YES ◀ TAIL","")</f>
        <v/>
      </c>
    </row>
    <row r="1181" spans="1:5" x14ac:dyDescent="0.2">
      <c r="A1181">
        <v>1180</v>
      </c>
      <c r="B1181" s="17">
        <f ca="1">'Monte Carlo VaR'!$C$17+_xlfn.NORM.S.INV(RAND())*'Monte Carlo VaR'!$C$18</f>
        <v>0.16727836631349419</v>
      </c>
      <c r="C1181" s="18">
        <f t="shared" ca="1" si="18"/>
        <v>18.208327167667182</v>
      </c>
      <c r="D1181" s="19">
        <f ca="1">'Monte Carlo VaR'!$B$9*(EXP(B1181)-1)</f>
        <v>24.677745810339331</v>
      </c>
      <c r="E1181" t="str">
        <f ca="1">IF(B1181&lt;='Monte Carlo VaR'!$B$25,"YES ◀ TAIL","")</f>
        <v/>
      </c>
    </row>
    <row r="1182" spans="1:5" x14ac:dyDescent="0.2">
      <c r="A1182">
        <v>1181</v>
      </c>
      <c r="B1182" s="17">
        <f ca="1">'Monte Carlo VaR'!$C$17+_xlfn.NORM.S.INV(RAND())*'Monte Carlo VaR'!$C$18</f>
        <v>1.9636265656301534E-2</v>
      </c>
      <c r="C1182" s="18">
        <f t="shared" ca="1" si="18"/>
        <v>1.9830325241401159</v>
      </c>
      <c r="D1182" s="19">
        <f ca="1">'Monte Carlo VaR'!$B$9*(EXP(B1182)-1)</f>
        <v>2.6876039799670992</v>
      </c>
      <c r="E1182" t="str">
        <f ca="1">IF(B1182&lt;='Monte Carlo VaR'!$B$25,"YES ◀ TAIL","")</f>
        <v/>
      </c>
    </row>
    <row r="1183" spans="1:5" x14ac:dyDescent="0.2">
      <c r="A1183">
        <v>1182</v>
      </c>
      <c r="B1183" s="17">
        <f ca="1">'Monte Carlo VaR'!$C$17+_xlfn.NORM.S.INV(RAND())*'Monte Carlo VaR'!$C$18</f>
        <v>-0.11141060342659785</v>
      </c>
      <c r="C1183" s="18">
        <f t="shared" ca="1" si="18"/>
        <v>-10.542864055702184</v>
      </c>
      <c r="D1183" s="19">
        <f ca="1">'Monte Carlo VaR'!$B$9*(EXP(B1183)-1)</f>
        <v>-14.288743654693169</v>
      </c>
      <c r="E1183" t="str">
        <f ca="1">IF(B1183&lt;='Monte Carlo VaR'!$B$25,"YES ◀ TAIL","")</f>
        <v/>
      </c>
    </row>
    <row r="1184" spans="1:5" x14ac:dyDescent="0.2">
      <c r="A1184">
        <v>1183</v>
      </c>
      <c r="B1184" s="17">
        <f ca="1">'Monte Carlo VaR'!$C$17+_xlfn.NORM.S.INV(RAND())*'Monte Carlo VaR'!$C$18</f>
        <v>7.1494002748149779E-2</v>
      </c>
      <c r="C1184" s="18">
        <f t="shared" ca="1" si="18"/>
        <v>7.4111708963563672</v>
      </c>
      <c r="D1184" s="19">
        <f ca="1">'Monte Carlo VaR'!$B$9*(EXP(B1184)-1)</f>
        <v>10.044359915831784</v>
      </c>
      <c r="E1184" t="str">
        <f ca="1">IF(B1184&lt;='Monte Carlo VaR'!$B$25,"YES ◀ TAIL","")</f>
        <v/>
      </c>
    </row>
    <row r="1185" spans="1:5" x14ac:dyDescent="0.2">
      <c r="A1185">
        <v>1184</v>
      </c>
      <c r="B1185" s="17">
        <f ca="1">'Monte Carlo VaR'!$C$17+_xlfn.NORM.S.INV(RAND())*'Monte Carlo VaR'!$C$18</f>
        <v>0.19759149090985656</v>
      </c>
      <c r="C1185" s="18">
        <f t="shared" ca="1" si="18"/>
        <v>21.846453829940039</v>
      </c>
      <c r="D1185" s="19">
        <f ca="1">'Monte Carlo VaR'!$B$9*(EXP(B1185)-1)</f>
        <v>29.608498875717732</v>
      </c>
      <c r="E1185" t="str">
        <f ca="1">IF(B1185&lt;='Monte Carlo VaR'!$B$25,"YES ◀ TAIL","")</f>
        <v/>
      </c>
    </row>
    <row r="1186" spans="1:5" x14ac:dyDescent="0.2">
      <c r="A1186">
        <v>1185</v>
      </c>
      <c r="B1186" s="17">
        <f ca="1">'Monte Carlo VaR'!$C$17+_xlfn.NORM.S.INV(RAND())*'Monte Carlo VaR'!$C$18</f>
        <v>-2.7205591050114081E-2</v>
      </c>
      <c r="C1186" s="18">
        <f t="shared" ca="1" si="18"/>
        <v>-2.683885226599747</v>
      </c>
      <c r="D1186" s="19">
        <f ca="1">'Monte Carlo VaR'!$B$9*(EXP(B1186)-1)</f>
        <v>-3.6374696476106374</v>
      </c>
      <c r="E1186" t="str">
        <f ca="1">IF(B1186&lt;='Monte Carlo VaR'!$B$25,"YES ◀ TAIL","")</f>
        <v/>
      </c>
    </row>
    <row r="1187" spans="1:5" x14ac:dyDescent="0.2">
      <c r="A1187">
        <v>1186</v>
      </c>
      <c r="B1187" s="17">
        <f ca="1">'Monte Carlo VaR'!$C$17+_xlfn.NORM.S.INV(RAND())*'Monte Carlo VaR'!$C$18</f>
        <v>4.2859261181326089E-2</v>
      </c>
      <c r="C1187" s="18">
        <f t="shared" ca="1" si="18"/>
        <v>4.3790982602893047</v>
      </c>
      <c r="D1187" s="19">
        <f ca="1">'Monte Carlo VaR'!$B$9*(EXP(B1187)-1)</f>
        <v>5.9349918721700945</v>
      </c>
      <c r="E1187" t="str">
        <f ca="1">IF(B1187&lt;='Monte Carlo VaR'!$B$25,"YES ◀ TAIL","")</f>
        <v/>
      </c>
    </row>
    <row r="1188" spans="1:5" x14ac:dyDescent="0.2">
      <c r="A1188">
        <v>1187</v>
      </c>
      <c r="B1188" s="17">
        <f ca="1">'Monte Carlo VaR'!$C$17+_xlfn.NORM.S.INV(RAND())*'Monte Carlo VaR'!$C$18</f>
        <v>0.16432446493796599</v>
      </c>
      <c r="C1188" s="18">
        <f t="shared" ca="1" si="18"/>
        <v>17.859666635381409</v>
      </c>
      <c r="D1188" s="19">
        <f ca="1">'Monte Carlo VaR'!$B$9*(EXP(B1188)-1)</f>
        <v>24.205206190932426</v>
      </c>
      <c r="E1188" t="str">
        <f ca="1">IF(B1188&lt;='Monte Carlo VaR'!$B$25,"YES ◀ TAIL","")</f>
        <v/>
      </c>
    </row>
    <row r="1189" spans="1:5" x14ac:dyDescent="0.2">
      <c r="A1189">
        <v>1188</v>
      </c>
      <c r="B1189" s="17">
        <f ca="1">'Monte Carlo VaR'!$C$17+_xlfn.NORM.S.INV(RAND())*'Monte Carlo VaR'!$C$18</f>
        <v>7.2881504619300347E-2</v>
      </c>
      <c r="C1189" s="18">
        <f t="shared" ca="1" si="18"/>
        <v>7.560307536715305</v>
      </c>
      <c r="D1189" s="19">
        <f ca="1">'Monte Carlo VaR'!$B$9*(EXP(B1189)-1)</f>
        <v>10.246484804510253</v>
      </c>
      <c r="E1189" t="str">
        <f ca="1">IF(B1189&lt;='Monte Carlo VaR'!$B$25,"YES ◀ TAIL","")</f>
        <v/>
      </c>
    </row>
    <row r="1190" spans="1:5" x14ac:dyDescent="0.2">
      <c r="A1190">
        <v>1189</v>
      </c>
      <c r="B1190" s="17">
        <f ca="1">'Monte Carlo VaR'!$C$17+_xlfn.NORM.S.INV(RAND())*'Monte Carlo VaR'!$C$18</f>
        <v>0.19357644448308042</v>
      </c>
      <c r="C1190" s="18">
        <f t="shared" ca="1" si="18"/>
        <v>21.358215466613849</v>
      </c>
      <c r="D1190" s="19">
        <f ca="1">'Monte Carlo VaR'!$B$9*(EXP(B1190)-1)</f>
        <v>28.946789421901752</v>
      </c>
      <c r="E1190" t="str">
        <f ca="1">IF(B1190&lt;='Monte Carlo VaR'!$B$25,"YES ◀ TAIL","")</f>
        <v/>
      </c>
    </row>
    <row r="1191" spans="1:5" x14ac:dyDescent="0.2">
      <c r="A1191">
        <v>1190</v>
      </c>
      <c r="B1191" s="17">
        <f ca="1">'Monte Carlo VaR'!$C$17+_xlfn.NORM.S.INV(RAND())*'Monte Carlo VaR'!$C$18</f>
        <v>2.5928846557303882E-2</v>
      </c>
      <c r="C1191" s="18">
        <f t="shared" ca="1" si="18"/>
        <v>2.6267923379602376</v>
      </c>
      <c r="D1191" s="19">
        <f ca="1">'Monte Carlo VaR'!$B$9*(EXP(B1191)-1)</f>
        <v>3.56009165563751</v>
      </c>
      <c r="E1191" t="str">
        <f ca="1">IF(B1191&lt;='Monte Carlo VaR'!$B$25,"YES ◀ TAIL","")</f>
        <v/>
      </c>
    </row>
    <row r="1192" spans="1:5" x14ac:dyDescent="0.2">
      <c r="A1192">
        <v>1191</v>
      </c>
      <c r="B1192" s="17">
        <f ca="1">'Monte Carlo VaR'!$C$17+_xlfn.NORM.S.INV(RAND())*'Monte Carlo VaR'!$C$18</f>
        <v>0.35456283030848146</v>
      </c>
      <c r="C1192" s="18">
        <f t="shared" ca="1" si="18"/>
        <v>42.555730758886654</v>
      </c>
      <c r="D1192" s="19">
        <f ca="1">'Monte Carlo VaR'!$B$9*(EXP(B1192)-1)</f>
        <v>57.675781897519087</v>
      </c>
      <c r="E1192" t="str">
        <f ca="1">IF(B1192&lt;='Monte Carlo VaR'!$B$25,"YES ◀ TAIL","")</f>
        <v/>
      </c>
    </row>
    <row r="1193" spans="1:5" x14ac:dyDescent="0.2">
      <c r="A1193">
        <v>1192</v>
      </c>
      <c r="B1193" s="17">
        <f ca="1">'Monte Carlo VaR'!$C$17+_xlfn.NORM.S.INV(RAND())*'Monte Carlo VaR'!$C$18</f>
        <v>-0.10924005955202044</v>
      </c>
      <c r="C1193" s="18">
        <f t="shared" ca="1" si="18"/>
        <v>-10.348482536748559</v>
      </c>
      <c r="D1193" s="19">
        <f ca="1">'Monte Carlo VaR'!$B$9*(EXP(B1193)-1)</f>
        <v>-14.025298382055324</v>
      </c>
      <c r="E1193" t="str">
        <f ca="1">IF(B1193&lt;='Monte Carlo VaR'!$B$25,"YES ◀ TAIL","")</f>
        <v/>
      </c>
    </row>
    <row r="1194" spans="1:5" x14ac:dyDescent="0.2">
      <c r="A1194">
        <v>1193</v>
      </c>
      <c r="B1194" s="17">
        <f ca="1">'Monte Carlo VaR'!$C$17+_xlfn.NORM.S.INV(RAND())*'Monte Carlo VaR'!$C$18</f>
        <v>-0.36157380397354016</v>
      </c>
      <c r="C1194" s="18">
        <f t="shared" ca="1" si="18"/>
        <v>-30.342081613334848</v>
      </c>
      <c r="D1194" s="19">
        <f ca="1">'Monte Carlo VaR'!$B$9*(EXP(B1194)-1)</f>
        <v>-41.122623210552717</v>
      </c>
      <c r="E1194" t="str">
        <f ca="1">IF(B1194&lt;='Monte Carlo VaR'!$B$25,"YES ◀ TAIL","")</f>
        <v>YES ◀ TAIL</v>
      </c>
    </row>
    <row r="1195" spans="1:5" x14ac:dyDescent="0.2">
      <c r="A1195">
        <v>1194</v>
      </c>
      <c r="B1195" s="17">
        <f ca="1">'Monte Carlo VaR'!$C$17+_xlfn.NORM.S.INV(RAND())*'Monte Carlo VaR'!$C$18</f>
        <v>0.18745506886583491</v>
      </c>
      <c r="C1195" s="18">
        <f t="shared" ca="1" si="18"/>
        <v>20.617605334536471</v>
      </c>
      <c r="D1195" s="19">
        <f ca="1">'Monte Carlo VaR'!$B$9*(EXP(B1195)-1)</f>
        <v>27.94304050989728</v>
      </c>
      <c r="E1195" t="str">
        <f ca="1">IF(B1195&lt;='Monte Carlo VaR'!$B$25,"YES ◀ TAIL","")</f>
        <v/>
      </c>
    </row>
    <row r="1196" spans="1:5" x14ac:dyDescent="0.2">
      <c r="A1196">
        <v>1195</v>
      </c>
      <c r="B1196" s="17">
        <f ca="1">'Monte Carlo VaR'!$C$17+_xlfn.NORM.S.INV(RAND())*'Monte Carlo VaR'!$C$18</f>
        <v>-1.3235421723777813E-2</v>
      </c>
      <c r="C1196" s="18">
        <f t="shared" ca="1" si="18"/>
        <v>-1.3148218676665491</v>
      </c>
      <c r="D1196" s="19">
        <f ca="1">'Monte Carlo VaR'!$B$9*(EXP(B1196)-1)</f>
        <v>-1.7819780772484739</v>
      </c>
      <c r="E1196" t="str">
        <f ca="1">IF(B1196&lt;='Monte Carlo VaR'!$B$25,"YES ◀ TAIL","")</f>
        <v/>
      </c>
    </row>
    <row r="1197" spans="1:5" x14ac:dyDescent="0.2">
      <c r="A1197">
        <v>1196</v>
      </c>
      <c r="B1197" s="17">
        <f ca="1">'Monte Carlo VaR'!$C$17+_xlfn.NORM.S.INV(RAND())*'Monte Carlo VaR'!$C$18</f>
        <v>1.6157955976419787E-2</v>
      </c>
      <c r="C1197" s="18">
        <f t="shared" ca="1" si="18"/>
        <v>1.6289201681685128</v>
      </c>
      <c r="D1197" s="19">
        <f ca="1">'Monte Carlo VaR'!$B$9*(EXP(B1197)-1)</f>
        <v>2.2076755039187854</v>
      </c>
      <c r="E1197" t="str">
        <f ca="1">IF(B1197&lt;='Monte Carlo VaR'!$B$25,"YES ◀ TAIL","")</f>
        <v/>
      </c>
    </row>
    <row r="1198" spans="1:5" x14ac:dyDescent="0.2">
      <c r="A1198">
        <v>1197</v>
      </c>
      <c r="B1198" s="17">
        <f ca="1">'Monte Carlo VaR'!$C$17+_xlfn.NORM.S.INV(RAND())*'Monte Carlo VaR'!$C$18</f>
        <v>-2.7335928860051553E-2</v>
      </c>
      <c r="C1198" s="18">
        <f t="shared" ca="1" si="18"/>
        <v>-2.6965683693064624</v>
      </c>
      <c r="D1198" s="19">
        <f ca="1">'Monte Carlo VaR'!$B$9*(EXP(B1198)-1)</f>
        <v>-3.6546591109210484</v>
      </c>
      <c r="E1198" t="str">
        <f ca="1">IF(B1198&lt;='Monte Carlo VaR'!$B$25,"YES ◀ TAIL","")</f>
        <v/>
      </c>
    </row>
    <row r="1199" spans="1:5" x14ac:dyDescent="0.2">
      <c r="A1199">
        <v>1198</v>
      </c>
      <c r="B1199" s="17">
        <f ca="1">'Monte Carlo VaR'!$C$17+_xlfn.NORM.S.INV(RAND())*'Monte Carlo VaR'!$C$18</f>
        <v>-5.740951287029207E-2</v>
      </c>
      <c r="C1199" s="18">
        <f t="shared" ca="1" si="18"/>
        <v>-5.579267486830819</v>
      </c>
      <c r="D1199" s="19">
        <f ca="1">'Monte Carlo VaR'!$B$9*(EXP(B1199)-1)</f>
        <v>-7.5615812249018086</v>
      </c>
      <c r="E1199" t="str">
        <f ca="1">IF(B1199&lt;='Monte Carlo VaR'!$B$25,"YES ◀ TAIL","")</f>
        <v/>
      </c>
    </row>
    <row r="1200" spans="1:5" x14ac:dyDescent="0.2">
      <c r="A1200">
        <v>1199</v>
      </c>
      <c r="B1200" s="17">
        <f ca="1">'Monte Carlo VaR'!$C$17+_xlfn.NORM.S.INV(RAND())*'Monte Carlo VaR'!$C$18</f>
        <v>-0.15655345402296156</v>
      </c>
      <c r="C1200" s="18">
        <f t="shared" ca="1" si="18"/>
        <v>-14.491419129519677</v>
      </c>
      <c r="D1200" s="19">
        <f ca="1">'Monte Carlo VaR'!$B$9*(EXP(B1200)-1)</f>
        <v>-19.640220346238021</v>
      </c>
      <c r="E1200" t="str">
        <f ca="1">IF(B1200&lt;='Monte Carlo VaR'!$B$25,"YES ◀ TAIL","")</f>
        <v/>
      </c>
    </row>
    <row r="1201" spans="1:5" x14ac:dyDescent="0.2">
      <c r="A1201">
        <v>1200</v>
      </c>
      <c r="B1201" s="17">
        <f ca="1">'Monte Carlo VaR'!$C$17+_xlfn.NORM.S.INV(RAND())*'Monte Carlo VaR'!$C$18</f>
        <v>-0.19519792844495759</v>
      </c>
      <c r="C1201" s="18">
        <f t="shared" ca="1" si="18"/>
        <v>-17.732818821182196</v>
      </c>
      <c r="D1201" s="19">
        <f ca="1">'Monte Carlo VaR'!$B$9*(EXP(B1201)-1)</f>
        <v>-24.03328934834823</v>
      </c>
      <c r="E1201" t="str">
        <f ca="1">IF(B1201&lt;='Monte Carlo VaR'!$B$25,"YES ◀ TAIL","")</f>
        <v/>
      </c>
    </row>
    <row r="1202" spans="1:5" x14ac:dyDescent="0.2">
      <c r="A1202">
        <v>1201</v>
      </c>
      <c r="B1202" s="17">
        <f ca="1">'Monte Carlo VaR'!$C$17+_xlfn.NORM.S.INV(RAND())*'Monte Carlo VaR'!$C$18</f>
        <v>1.0436531999013163E-2</v>
      </c>
      <c r="C1202" s="18">
        <f t="shared" ca="1" si="18"/>
        <v>1.0491182554387857</v>
      </c>
      <c r="D1202" s="19">
        <f ca="1">'Monte Carlo VaR'!$B$9*(EXP(B1202)-1)</f>
        <v>1.4218699715961862</v>
      </c>
      <c r="E1202" t="str">
        <f ca="1">IF(B1202&lt;='Monte Carlo VaR'!$B$25,"YES ◀ TAIL","")</f>
        <v/>
      </c>
    </row>
    <row r="1203" spans="1:5" x14ac:dyDescent="0.2">
      <c r="A1203">
        <v>1202</v>
      </c>
      <c r="B1203" s="17">
        <f ca="1">'Monte Carlo VaR'!$C$17+_xlfn.NORM.S.INV(RAND())*'Monte Carlo VaR'!$C$18</f>
        <v>6.5730758576530032E-2</v>
      </c>
      <c r="C1203" s="18">
        <f t="shared" ca="1" si="18"/>
        <v>6.7939144998981904</v>
      </c>
      <c r="D1203" s="19">
        <f ca="1">'Monte Carlo VaR'!$B$9*(EXP(B1203)-1)</f>
        <v>9.2077923217120183</v>
      </c>
      <c r="E1203" t="str">
        <f ca="1">IF(B1203&lt;='Monte Carlo VaR'!$B$25,"YES ◀ TAIL","")</f>
        <v/>
      </c>
    </row>
    <row r="1204" spans="1:5" x14ac:dyDescent="0.2">
      <c r="A1204">
        <v>1203</v>
      </c>
      <c r="B1204" s="17">
        <f ca="1">'Monte Carlo VaR'!$C$17+_xlfn.NORM.S.INV(RAND())*'Monte Carlo VaR'!$C$18</f>
        <v>0.29897470802987974</v>
      </c>
      <c r="C1204" s="18">
        <f t="shared" ca="1" si="18"/>
        <v>34.847551743911318</v>
      </c>
      <c r="D1204" s="19">
        <f ca="1">'Monte Carlo VaR'!$B$9*(EXP(B1204)-1)</f>
        <v>47.228886878523014</v>
      </c>
      <c r="E1204" t="str">
        <f ca="1">IF(B1204&lt;='Monte Carlo VaR'!$B$25,"YES ◀ TAIL","")</f>
        <v/>
      </c>
    </row>
    <row r="1205" spans="1:5" x14ac:dyDescent="0.2">
      <c r="A1205">
        <v>1204</v>
      </c>
      <c r="B1205" s="17">
        <f ca="1">'Monte Carlo VaR'!$C$17+_xlfn.NORM.S.INV(RAND())*'Monte Carlo VaR'!$C$18</f>
        <v>0.11091082377484057</v>
      </c>
      <c r="C1205" s="18">
        <f t="shared" ca="1" si="18"/>
        <v>11.729526623750575</v>
      </c>
      <c r="D1205" s="19">
        <f ca="1">'Monte Carlo VaR'!$B$9*(EXP(B1205)-1)</f>
        <v>15.897027433169153</v>
      </c>
      <c r="E1205" t="str">
        <f ca="1">IF(B1205&lt;='Monte Carlo VaR'!$B$25,"YES ◀ TAIL","")</f>
        <v/>
      </c>
    </row>
    <row r="1206" spans="1:5" x14ac:dyDescent="0.2">
      <c r="A1206">
        <v>1205</v>
      </c>
      <c r="B1206" s="17">
        <f ca="1">'Monte Carlo VaR'!$C$17+_xlfn.NORM.S.INV(RAND())*'Monte Carlo VaR'!$C$18</f>
        <v>0.31564385367775433</v>
      </c>
      <c r="C1206" s="18">
        <f t="shared" ca="1" si="18"/>
        <v>37.114184153362451</v>
      </c>
      <c r="D1206" s="19">
        <f ca="1">'Monte Carlo VaR'!$B$9*(EXP(B1206)-1)</f>
        <v>50.300853783052126</v>
      </c>
      <c r="E1206" t="str">
        <f ca="1">IF(B1206&lt;='Monte Carlo VaR'!$B$25,"YES ◀ TAIL","")</f>
        <v/>
      </c>
    </row>
    <row r="1207" spans="1:5" x14ac:dyDescent="0.2">
      <c r="A1207">
        <v>1206</v>
      </c>
      <c r="B1207" s="17">
        <f ca="1">'Monte Carlo VaR'!$C$17+_xlfn.NORM.S.INV(RAND())*'Monte Carlo VaR'!$C$18</f>
        <v>0.45465853722092575</v>
      </c>
      <c r="C1207" s="18">
        <f t="shared" ca="1" si="18"/>
        <v>57.563527036826926</v>
      </c>
      <c r="D1207" s="19">
        <f ca="1">'Monte Carlo VaR'!$B$9*(EXP(B1207)-1)</f>
        <v>78.015848193011536</v>
      </c>
      <c r="E1207" t="str">
        <f ca="1">IF(B1207&lt;='Monte Carlo VaR'!$B$25,"YES ◀ TAIL","")</f>
        <v/>
      </c>
    </row>
    <row r="1208" spans="1:5" x14ac:dyDescent="0.2">
      <c r="A1208">
        <v>1207</v>
      </c>
      <c r="B1208" s="17">
        <f ca="1">'Monte Carlo VaR'!$C$17+_xlfn.NORM.S.INV(RAND())*'Monte Carlo VaR'!$C$18</f>
        <v>9.3453660457925178E-2</v>
      </c>
      <c r="C1208" s="18">
        <f t="shared" ca="1" si="18"/>
        <v>9.7959723211637595</v>
      </c>
      <c r="D1208" s="19">
        <f ca="1">'Monte Carlo VaR'!$B$9*(EXP(B1208)-1)</f>
        <v>13.276481286873244</v>
      </c>
      <c r="E1208" t="str">
        <f ca="1">IF(B1208&lt;='Monte Carlo VaR'!$B$25,"YES ◀ TAIL","")</f>
        <v/>
      </c>
    </row>
    <row r="1209" spans="1:5" x14ac:dyDescent="0.2">
      <c r="A1209">
        <v>1208</v>
      </c>
      <c r="B1209" s="17">
        <f ca="1">'Monte Carlo VaR'!$C$17+_xlfn.NORM.S.INV(RAND())*'Monte Carlo VaR'!$C$18</f>
        <v>0.25879356550564525</v>
      </c>
      <c r="C1209" s="18">
        <f t="shared" ca="1" si="18"/>
        <v>29.536636892362743</v>
      </c>
      <c r="D1209" s="19">
        <f ca="1">'Monte Carlo VaR'!$B$9*(EXP(B1209)-1)</f>
        <v>40.031003980219225</v>
      </c>
      <c r="E1209" t="str">
        <f ca="1">IF(B1209&lt;='Monte Carlo VaR'!$B$25,"YES ◀ TAIL","")</f>
        <v/>
      </c>
    </row>
    <row r="1210" spans="1:5" x14ac:dyDescent="0.2">
      <c r="A1210">
        <v>1209</v>
      </c>
      <c r="B1210" s="17">
        <f ca="1">'Monte Carlo VaR'!$C$17+_xlfn.NORM.S.INV(RAND())*'Monte Carlo VaR'!$C$18</f>
        <v>0.30158585437888441</v>
      </c>
      <c r="C1210" s="18">
        <f t="shared" ca="1" si="18"/>
        <v>35.200118537748715</v>
      </c>
      <c r="D1210" s="19">
        <f ca="1">'Monte Carlo VaR'!$B$9*(EXP(B1210)-1)</f>
        <v>47.706720654210834</v>
      </c>
      <c r="E1210" t="str">
        <f ca="1">IF(B1210&lt;='Monte Carlo VaR'!$B$25,"YES ◀ TAIL","")</f>
        <v/>
      </c>
    </row>
    <row r="1211" spans="1:5" x14ac:dyDescent="0.2">
      <c r="A1211">
        <v>1210</v>
      </c>
      <c r="B1211" s="17">
        <f ca="1">'Monte Carlo VaR'!$C$17+_xlfn.NORM.S.INV(RAND())*'Monte Carlo VaR'!$C$18</f>
        <v>0.30025049538495047</v>
      </c>
      <c r="C1211" s="18">
        <f t="shared" ca="1" si="18"/>
        <v>35.019698333160029</v>
      </c>
      <c r="D1211" s="19">
        <f ca="1">'Monte Carlo VaR'!$B$9*(EXP(B1211)-1)</f>
        <v>47.462197150931793</v>
      </c>
      <c r="E1211" t="str">
        <f ca="1">IF(B1211&lt;='Monte Carlo VaR'!$B$25,"YES ◀ TAIL","")</f>
        <v/>
      </c>
    </row>
    <row r="1212" spans="1:5" x14ac:dyDescent="0.2">
      <c r="A1212">
        <v>1211</v>
      </c>
      <c r="B1212" s="17">
        <f ca="1">'Monte Carlo VaR'!$C$17+_xlfn.NORM.S.INV(RAND())*'Monte Carlo VaR'!$C$18</f>
        <v>0.19142168277129801</v>
      </c>
      <c r="C1212" s="18">
        <f t="shared" ca="1" si="18"/>
        <v>21.096998961247238</v>
      </c>
      <c r="D1212" s="19">
        <f ca="1">'Monte Carlo VaR'!$B$9*(EXP(B1212)-1)</f>
        <v>28.592762692178383</v>
      </c>
      <c r="E1212" t="str">
        <f ca="1">IF(B1212&lt;='Monte Carlo VaR'!$B$25,"YES ◀ TAIL","")</f>
        <v/>
      </c>
    </row>
    <row r="1213" spans="1:5" x14ac:dyDescent="0.2">
      <c r="A1213">
        <v>1212</v>
      </c>
      <c r="B1213" s="17">
        <f ca="1">'Monte Carlo VaR'!$C$17+_xlfn.NORM.S.INV(RAND())*'Monte Carlo VaR'!$C$18</f>
        <v>0.40012357987373587</v>
      </c>
      <c r="C1213" s="18">
        <f t="shared" ca="1" si="18"/>
        <v>49.200906854107252</v>
      </c>
      <c r="D1213" s="19">
        <f ca="1">'Monte Carlo VaR'!$B$9*(EXP(B1213)-1)</f>
        <v>66.68198905937156</v>
      </c>
      <c r="E1213" t="str">
        <f ca="1">IF(B1213&lt;='Monte Carlo VaR'!$B$25,"YES ◀ TAIL","")</f>
        <v/>
      </c>
    </row>
    <row r="1214" spans="1:5" x14ac:dyDescent="0.2">
      <c r="A1214">
        <v>1213</v>
      </c>
      <c r="B1214" s="17">
        <f ca="1">'Monte Carlo VaR'!$C$17+_xlfn.NORM.S.INV(RAND())*'Monte Carlo VaR'!$C$18</f>
        <v>0.16974498686041778</v>
      </c>
      <c r="C1214" s="18">
        <f t="shared" ca="1" si="18"/>
        <v>18.500262154678794</v>
      </c>
      <c r="D1214" s="19">
        <f ca="1">'Monte Carlo VaR'!$B$9*(EXP(B1214)-1)</f>
        <v>25.073405298236167</v>
      </c>
      <c r="E1214" t="str">
        <f ca="1">IF(B1214&lt;='Monte Carlo VaR'!$B$25,"YES ◀ TAIL","")</f>
        <v/>
      </c>
    </row>
    <row r="1215" spans="1:5" x14ac:dyDescent="0.2">
      <c r="A1215">
        <v>1214</v>
      </c>
      <c r="B1215" s="17">
        <f ca="1">'Monte Carlo VaR'!$C$17+_xlfn.NORM.S.INV(RAND())*'Monte Carlo VaR'!$C$18</f>
        <v>-0.15070122337975989</v>
      </c>
      <c r="C1215" s="18">
        <f t="shared" ca="1" si="18"/>
        <v>-13.989536056943164</v>
      </c>
      <c r="D1215" s="19">
        <f ca="1">'Monte Carlo VaR'!$B$9*(EXP(B1215)-1)</f>
        <v>-18.960018217975069</v>
      </c>
      <c r="E1215" t="str">
        <f ca="1">IF(B1215&lt;='Monte Carlo VaR'!$B$25,"YES ◀ TAIL","")</f>
        <v/>
      </c>
    </row>
    <row r="1216" spans="1:5" x14ac:dyDescent="0.2">
      <c r="A1216">
        <v>1215</v>
      </c>
      <c r="B1216" s="17">
        <f ca="1">'Monte Carlo VaR'!$C$17+_xlfn.NORM.S.INV(RAND())*'Monte Carlo VaR'!$C$18</f>
        <v>0.16461053689872907</v>
      </c>
      <c r="C1216" s="18">
        <f t="shared" ca="1" si="18"/>
        <v>17.893387804421181</v>
      </c>
      <c r="D1216" s="19">
        <f ca="1">'Monte Carlo VaR'!$B$9*(EXP(B1216)-1)</f>
        <v>24.250908491332023</v>
      </c>
      <c r="E1216" t="str">
        <f ca="1">IF(B1216&lt;='Monte Carlo VaR'!$B$25,"YES ◀ TAIL","")</f>
        <v/>
      </c>
    </row>
    <row r="1217" spans="1:5" x14ac:dyDescent="0.2">
      <c r="A1217">
        <v>1216</v>
      </c>
      <c r="B1217" s="17">
        <f ca="1">'Monte Carlo VaR'!$C$17+_xlfn.NORM.S.INV(RAND())*'Monte Carlo VaR'!$C$18</f>
        <v>6.2882048560217271E-2</v>
      </c>
      <c r="C1217" s="18">
        <f t="shared" ca="1" si="18"/>
        <v>6.4901225190534984</v>
      </c>
      <c r="D1217" s="19">
        <f ca="1">'Monte Carlo VaR'!$B$9*(EXP(B1217)-1)</f>
        <v>8.7960630500732062</v>
      </c>
      <c r="E1217" t="str">
        <f ca="1">IF(B1217&lt;='Monte Carlo VaR'!$B$25,"YES ◀ TAIL","")</f>
        <v/>
      </c>
    </row>
    <row r="1218" spans="1:5" x14ac:dyDescent="0.2">
      <c r="A1218">
        <v>1217</v>
      </c>
      <c r="B1218" s="17">
        <f ca="1">'Monte Carlo VaR'!$C$17+_xlfn.NORM.S.INV(RAND())*'Monte Carlo VaR'!$C$18</f>
        <v>-0.11498790588656101</v>
      </c>
      <c r="C1218" s="18">
        <f t="shared" ca="1" si="18"/>
        <v>-10.862307574471931</v>
      </c>
      <c r="D1218" s="19">
        <f ca="1">'Monte Carlo VaR'!$B$9*(EXP(B1218)-1)</f>
        <v>-14.721685455681806</v>
      </c>
      <c r="E1218" t="str">
        <f ca="1">IF(B1218&lt;='Monte Carlo VaR'!$B$25,"YES ◀ TAIL","")</f>
        <v/>
      </c>
    </row>
    <row r="1219" spans="1:5" x14ac:dyDescent="0.2">
      <c r="A1219">
        <v>1218</v>
      </c>
      <c r="B1219" s="17">
        <f ca="1">'Monte Carlo VaR'!$C$17+_xlfn.NORM.S.INV(RAND())*'Monte Carlo VaR'!$C$18</f>
        <v>-5.8706108379554839E-2</v>
      </c>
      <c r="C1219" s="18">
        <f t="shared" ref="C1219:C1282" ca="1" si="19">(EXP(B1219)-1)*100</f>
        <v>-5.7016136507050845</v>
      </c>
      <c r="D1219" s="19">
        <f ca="1">'Monte Carlo VaR'!$B$9*(EXP(B1219)-1)</f>
        <v>-7.7273969808006004</v>
      </c>
      <c r="E1219" t="str">
        <f ca="1">IF(B1219&lt;='Monte Carlo VaR'!$B$25,"YES ◀ TAIL","")</f>
        <v/>
      </c>
    </row>
    <row r="1220" spans="1:5" x14ac:dyDescent="0.2">
      <c r="A1220">
        <v>1219</v>
      </c>
      <c r="B1220" s="17">
        <f ca="1">'Monte Carlo VaR'!$C$17+_xlfn.NORM.S.INV(RAND())*'Monte Carlo VaR'!$C$18</f>
        <v>-4.8537719151842948E-2</v>
      </c>
      <c r="C1220" s="18">
        <f t="shared" ca="1" si="19"/>
        <v>-4.7378593443319961</v>
      </c>
      <c r="D1220" s="19">
        <f ca="1">'Monte Carlo VaR'!$B$9*(EXP(B1220)-1)</f>
        <v>-6.4212207693731544</v>
      </c>
      <c r="E1220" t="str">
        <f ca="1">IF(B1220&lt;='Monte Carlo VaR'!$B$25,"YES ◀ TAIL","")</f>
        <v/>
      </c>
    </row>
    <row r="1221" spans="1:5" x14ac:dyDescent="0.2">
      <c r="A1221">
        <v>1220</v>
      </c>
      <c r="B1221" s="17">
        <f ca="1">'Monte Carlo VaR'!$C$17+_xlfn.NORM.S.INV(RAND())*'Monte Carlo VaR'!$C$18</f>
        <v>-3.3770098495653461E-2</v>
      </c>
      <c r="C1221" s="18">
        <f t="shared" ca="1" si="19"/>
        <v>-3.3206253573636824</v>
      </c>
      <c r="D1221" s="19">
        <f ca="1">'Monte Carlo VaR'!$B$9*(EXP(B1221)-1)</f>
        <v>-4.5004435468349984</v>
      </c>
      <c r="E1221" t="str">
        <f ca="1">IF(B1221&lt;='Monte Carlo VaR'!$B$25,"YES ◀ TAIL","")</f>
        <v/>
      </c>
    </row>
    <row r="1222" spans="1:5" x14ac:dyDescent="0.2">
      <c r="A1222">
        <v>1221</v>
      </c>
      <c r="B1222" s="17">
        <f ca="1">'Monte Carlo VaR'!$C$17+_xlfn.NORM.S.INV(RAND())*'Monte Carlo VaR'!$C$18</f>
        <v>7.6739059923948694E-3</v>
      </c>
      <c r="C1222" s="18">
        <f t="shared" ca="1" si="19"/>
        <v>0.77034258715975579</v>
      </c>
      <c r="D1222" s="19">
        <f ca="1">'Monte Carlo VaR'!$B$9*(EXP(B1222)-1)</f>
        <v>1.0440453083776171</v>
      </c>
      <c r="E1222" t="str">
        <f ca="1">IF(B1222&lt;='Monte Carlo VaR'!$B$25,"YES ◀ TAIL","")</f>
        <v/>
      </c>
    </row>
    <row r="1223" spans="1:5" x14ac:dyDescent="0.2">
      <c r="A1223">
        <v>1222</v>
      </c>
      <c r="B1223" s="17">
        <f ca="1">'Monte Carlo VaR'!$C$17+_xlfn.NORM.S.INV(RAND())*'Monte Carlo VaR'!$C$18</f>
        <v>6.9698773449757209E-2</v>
      </c>
      <c r="C1223" s="18">
        <f t="shared" ca="1" si="19"/>
        <v>7.2185161968105094</v>
      </c>
      <c r="D1223" s="19">
        <f ca="1">'Monte Carlo VaR'!$B$9*(EXP(B1223)-1)</f>
        <v>9.7832550015372828</v>
      </c>
      <c r="E1223" t="str">
        <f ca="1">IF(B1223&lt;='Monte Carlo VaR'!$B$25,"YES ◀ TAIL","")</f>
        <v/>
      </c>
    </row>
    <row r="1224" spans="1:5" x14ac:dyDescent="0.2">
      <c r="A1224">
        <v>1223</v>
      </c>
      <c r="B1224" s="17">
        <f ca="1">'Monte Carlo VaR'!$C$17+_xlfn.NORM.S.INV(RAND())*'Monte Carlo VaR'!$C$18</f>
        <v>-0.1644460381906373</v>
      </c>
      <c r="C1224" s="18">
        <f t="shared" ca="1" si="19"/>
        <v>-15.163646505946071</v>
      </c>
      <c r="D1224" s="19">
        <f ca="1">'Monte Carlo VaR'!$B$9*(EXP(B1224)-1)</f>
        <v>-20.551290109508709</v>
      </c>
      <c r="E1224" t="str">
        <f ca="1">IF(B1224&lt;='Monte Carlo VaR'!$B$25,"YES ◀ TAIL","")</f>
        <v/>
      </c>
    </row>
    <row r="1225" spans="1:5" x14ac:dyDescent="0.2">
      <c r="A1225">
        <v>1224</v>
      </c>
      <c r="B1225" s="17">
        <f ca="1">'Monte Carlo VaR'!$C$17+_xlfn.NORM.S.INV(RAND())*'Monte Carlo VaR'!$C$18</f>
        <v>-4.3662148376768489E-2</v>
      </c>
      <c r="C1225" s="18">
        <f t="shared" ca="1" si="19"/>
        <v>-4.2722679457770196</v>
      </c>
      <c r="D1225" s="19">
        <f ca="1">'Monte Carlo VaR'!$B$9*(EXP(B1225)-1)</f>
        <v>-5.7902047469115949</v>
      </c>
      <c r="E1225" t="str">
        <f ca="1">IF(B1225&lt;='Monte Carlo VaR'!$B$25,"YES ◀ TAIL","")</f>
        <v/>
      </c>
    </row>
    <row r="1226" spans="1:5" x14ac:dyDescent="0.2">
      <c r="A1226">
        <v>1225</v>
      </c>
      <c r="B1226" s="17">
        <f ca="1">'Monte Carlo VaR'!$C$17+_xlfn.NORM.S.INV(RAND())*'Monte Carlo VaR'!$C$18</f>
        <v>-0.26828812222823334</v>
      </c>
      <c r="C1226" s="18">
        <f t="shared" ca="1" si="19"/>
        <v>-23.531257408528205</v>
      </c>
      <c r="D1226" s="19">
        <f ca="1">'Monte Carlo VaR'!$B$9*(EXP(B1226)-1)</f>
        <v>-31.891913165778277</v>
      </c>
      <c r="E1226" t="str">
        <f ca="1">IF(B1226&lt;='Monte Carlo VaR'!$B$25,"YES ◀ TAIL","")</f>
        <v>YES ◀ TAIL</v>
      </c>
    </row>
    <row r="1227" spans="1:5" x14ac:dyDescent="0.2">
      <c r="A1227">
        <v>1226</v>
      </c>
      <c r="B1227" s="17">
        <f ca="1">'Monte Carlo VaR'!$C$17+_xlfn.NORM.S.INV(RAND())*'Monte Carlo VaR'!$C$18</f>
        <v>0.24107093753870928</v>
      </c>
      <c r="C1227" s="18">
        <f t="shared" ca="1" si="19"/>
        <v>27.261130802025392</v>
      </c>
      <c r="D1227" s="19">
        <f ca="1">'Monte Carlo VaR'!$B$9*(EXP(B1227)-1)</f>
        <v>36.947010575985011</v>
      </c>
      <c r="E1227" t="str">
        <f ca="1">IF(B1227&lt;='Monte Carlo VaR'!$B$25,"YES ◀ TAIL","")</f>
        <v/>
      </c>
    </row>
    <row r="1228" spans="1:5" x14ac:dyDescent="0.2">
      <c r="A1228">
        <v>1227</v>
      </c>
      <c r="B1228" s="17">
        <f ca="1">'Monte Carlo VaR'!$C$17+_xlfn.NORM.S.INV(RAND())*'Monte Carlo VaR'!$C$18</f>
        <v>0.31729213520673077</v>
      </c>
      <c r="C1228" s="18">
        <f t="shared" ca="1" si="19"/>
        <v>37.340373290942061</v>
      </c>
      <c r="D1228" s="19">
        <f ca="1">'Monte Carlo VaR'!$B$9*(EXP(B1228)-1)</f>
        <v>50.607407921213778</v>
      </c>
      <c r="E1228" t="str">
        <f ca="1">IF(B1228&lt;='Monte Carlo VaR'!$B$25,"YES ◀ TAIL","")</f>
        <v/>
      </c>
    </row>
    <row r="1229" spans="1:5" x14ac:dyDescent="0.2">
      <c r="A1229">
        <v>1228</v>
      </c>
      <c r="B1229" s="17">
        <f ca="1">'Monte Carlo VaR'!$C$17+_xlfn.NORM.S.INV(RAND())*'Monte Carlo VaR'!$C$18</f>
        <v>-8.1381748709392285E-2</v>
      </c>
      <c r="C1229" s="18">
        <f t="shared" ca="1" si="19"/>
        <v>-7.8158287618859461</v>
      </c>
      <c r="D1229" s="19">
        <f ca="1">'Monte Carlo VaR'!$B$9*(EXP(B1229)-1)</f>
        <v>-10.592792720984022</v>
      </c>
      <c r="E1229" t="str">
        <f ca="1">IF(B1229&lt;='Monte Carlo VaR'!$B$25,"YES ◀ TAIL","")</f>
        <v/>
      </c>
    </row>
    <row r="1230" spans="1:5" x14ac:dyDescent="0.2">
      <c r="A1230">
        <v>1229</v>
      </c>
      <c r="B1230" s="17">
        <f ca="1">'Monte Carlo VaR'!$C$17+_xlfn.NORM.S.INV(RAND())*'Monte Carlo VaR'!$C$18</f>
        <v>0.10731971555670593</v>
      </c>
      <c r="C1230" s="18">
        <f t="shared" ca="1" si="19"/>
        <v>11.329013376111341</v>
      </c>
      <c r="D1230" s="19">
        <f ca="1">'Monte Carlo VaR'!$B$9*(EXP(B1230)-1)</f>
        <v>15.354211828643701</v>
      </c>
      <c r="E1230" t="str">
        <f ca="1">IF(B1230&lt;='Monte Carlo VaR'!$B$25,"YES ◀ TAIL","")</f>
        <v/>
      </c>
    </row>
    <row r="1231" spans="1:5" x14ac:dyDescent="0.2">
      <c r="A1231">
        <v>1230</v>
      </c>
      <c r="B1231" s="17">
        <f ca="1">'Monte Carlo VaR'!$C$17+_xlfn.NORM.S.INV(RAND())*'Monte Carlo VaR'!$C$18</f>
        <v>-0.15864974484268363</v>
      </c>
      <c r="C1231" s="18">
        <f t="shared" ca="1" si="19"/>
        <v>-14.670482232862659</v>
      </c>
      <c r="D1231" s="19">
        <f ca="1">'Monte Carlo VaR'!$B$9*(EXP(B1231)-1)</f>
        <v>-19.882904570198761</v>
      </c>
      <c r="E1231" t="str">
        <f ca="1">IF(B1231&lt;='Monte Carlo VaR'!$B$25,"YES ◀ TAIL","")</f>
        <v/>
      </c>
    </row>
    <row r="1232" spans="1:5" x14ac:dyDescent="0.2">
      <c r="A1232">
        <v>1231</v>
      </c>
      <c r="B1232" s="17">
        <f ca="1">'Monte Carlo VaR'!$C$17+_xlfn.NORM.S.INV(RAND())*'Monte Carlo VaR'!$C$18</f>
        <v>0.44949981010168949</v>
      </c>
      <c r="C1232" s="18">
        <f t="shared" ca="1" si="19"/>
        <v>56.75279277328444</v>
      </c>
      <c r="D1232" s="19">
        <f ca="1">'Monte Carlo VaR'!$B$9*(EXP(B1232)-1)</f>
        <v>76.917060045632411</v>
      </c>
      <c r="E1232" t="str">
        <f ca="1">IF(B1232&lt;='Monte Carlo VaR'!$B$25,"YES ◀ TAIL","")</f>
        <v/>
      </c>
    </row>
    <row r="1233" spans="1:5" x14ac:dyDescent="0.2">
      <c r="A1233">
        <v>1232</v>
      </c>
      <c r="B1233" s="17">
        <f ca="1">'Monte Carlo VaR'!$C$17+_xlfn.NORM.S.INV(RAND())*'Monte Carlo VaR'!$C$18</f>
        <v>5.127936486272168E-3</v>
      </c>
      <c r="C1233" s="18">
        <f t="shared" ca="1" si="19"/>
        <v>0.51411068552242867</v>
      </c>
      <c r="D1233" s="19">
        <f ca="1">'Monte Carlo VaR'!$B$9*(EXP(B1233)-1)</f>
        <v>0.69677421208854762</v>
      </c>
      <c r="E1233" t="str">
        <f ca="1">IF(B1233&lt;='Monte Carlo VaR'!$B$25,"YES ◀ TAIL","")</f>
        <v/>
      </c>
    </row>
    <row r="1234" spans="1:5" x14ac:dyDescent="0.2">
      <c r="A1234">
        <v>1233</v>
      </c>
      <c r="B1234" s="17">
        <f ca="1">'Monte Carlo VaR'!$C$17+_xlfn.NORM.S.INV(RAND())*'Monte Carlo VaR'!$C$18</f>
        <v>-0.21968128943143694</v>
      </c>
      <c r="C1234" s="18">
        <f t="shared" ca="1" si="19"/>
        <v>-19.722539005231411</v>
      </c>
      <c r="D1234" s="19">
        <f ca="1">'Monte Carlo VaR'!$B$9*(EXP(B1234)-1)</f>
        <v>-26.729957113790128</v>
      </c>
      <c r="E1234" t="str">
        <f ca="1">IF(B1234&lt;='Monte Carlo VaR'!$B$25,"YES ◀ TAIL","")</f>
        <v/>
      </c>
    </row>
    <row r="1235" spans="1:5" x14ac:dyDescent="0.2">
      <c r="A1235">
        <v>1234</v>
      </c>
      <c r="B1235" s="17">
        <f ca="1">'Monte Carlo VaR'!$C$17+_xlfn.NORM.S.INV(RAND())*'Monte Carlo VaR'!$C$18</f>
        <v>-7.1270976277564194E-2</v>
      </c>
      <c r="C1235" s="18">
        <f t="shared" ca="1" si="19"/>
        <v>-6.8790477753959749</v>
      </c>
      <c r="D1235" s="19">
        <f ca="1">'Monte Carlo VaR'!$B$9*(EXP(B1235)-1)</f>
        <v>-9.3231734499941634</v>
      </c>
      <c r="E1235" t="str">
        <f ca="1">IF(B1235&lt;='Monte Carlo VaR'!$B$25,"YES ◀ TAIL","")</f>
        <v/>
      </c>
    </row>
    <row r="1236" spans="1:5" x14ac:dyDescent="0.2">
      <c r="A1236">
        <v>1235</v>
      </c>
      <c r="B1236" s="17">
        <f ca="1">'Monte Carlo VaR'!$C$17+_xlfn.NORM.S.INV(RAND())*'Monte Carlo VaR'!$C$18</f>
        <v>0.35112561736451575</v>
      </c>
      <c r="C1236" s="18">
        <f t="shared" ca="1" si="19"/>
        <v>42.066577499432142</v>
      </c>
      <c r="D1236" s="19">
        <f ca="1">'Monte Carlo VaR'!$B$9*(EXP(B1236)-1)</f>
        <v>57.012832484980386</v>
      </c>
      <c r="E1236" t="str">
        <f ca="1">IF(B1236&lt;='Monte Carlo VaR'!$B$25,"YES ◀ TAIL","")</f>
        <v/>
      </c>
    </row>
    <row r="1237" spans="1:5" x14ac:dyDescent="0.2">
      <c r="A1237">
        <v>1236</v>
      </c>
      <c r="B1237" s="17">
        <f ca="1">'Monte Carlo VaR'!$C$17+_xlfn.NORM.S.INV(RAND())*'Monte Carlo VaR'!$C$18</f>
        <v>-6.4890775492362218E-2</v>
      </c>
      <c r="C1237" s="18">
        <f t="shared" ca="1" si="19"/>
        <v>-6.2830180300478151</v>
      </c>
      <c r="D1237" s="19">
        <f ca="1">'Monte Carlo VaR'!$B$9*(EXP(B1237)-1)</f>
        <v>-8.5153743361238039</v>
      </c>
      <c r="E1237" t="str">
        <f ca="1">IF(B1237&lt;='Monte Carlo VaR'!$B$25,"YES ◀ TAIL","")</f>
        <v/>
      </c>
    </row>
    <row r="1238" spans="1:5" x14ac:dyDescent="0.2">
      <c r="A1238">
        <v>1237</v>
      </c>
      <c r="B1238" s="17">
        <f ca="1">'Monte Carlo VaR'!$C$17+_xlfn.NORM.S.INV(RAND())*'Monte Carlo VaR'!$C$18</f>
        <v>0.14488939607333362</v>
      </c>
      <c r="C1238" s="18">
        <f t="shared" ca="1" si="19"/>
        <v>15.591171482295586</v>
      </c>
      <c r="D1238" s="19">
        <f ca="1">'Monte Carlo VaR'!$B$9*(EXP(B1238)-1)</f>
        <v>21.130714709955207</v>
      </c>
      <c r="E1238" t="str">
        <f ca="1">IF(B1238&lt;='Monte Carlo VaR'!$B$25,"YES ◀ TAIL","")</f>
        <v/>
      </c>
    </row>
    <row r="1239" spans="1:5" x14ac:dyDescent="0.2">
      <c r="A1239">
        <v>1238</v>
      </c>
      <c r="B1239" s="17">
        <f ca="1">'Monte Carlo VaR'!$C$17+_xlfn.NORM.S.INV(RAND())*'Monte Carlo VaR'!$C$18</f>
        <v>0.15225790227359731</v>
      </c>
      <c r="C1239" s="18">
        <f t="shared" ca="1" si="19"/>
        <v>16.446051472348234</v>
      </c>
      <c r="D1239" s="19">
        <f ca="1">'Monte Carlo VaR'!$B$9*(EXP(B1239)-1)</f>
        <v>22.289333560473562</v>
      </c>
      <c r="E1239" t="str">
        <f ca="1">IF(B1239&lt;='Monte Carlo VaR'!$B$25,"YES ◀ TAIL","")</f>
        <v/>
      </c>
    </row>
    <row r="1240" spans="1:5" x14ac:dyDescent="0.2">
      <c r="A1240">
        <v>1239</v>
      </c>
      <c r="B1240" s="17">
        <f ca="1">'Monte Carlo VaR'!$C$17+_xlfn.NORM.S.INV(RAND())*'Monte Carlo VaR'!$C$18</f>
        <v>8.3242755874920235E-2</v>
      </c>
      <c r="C1240" s="18">
        <f t="shared" ca="1" si="19"/>
        <v>8.6805604973380071</v>
      </c>
      <c r="D1240" s="19">
        <f ca="1">'Monte Carlo VaR'!$B$9*(EXP(B1240)-1)</f>
        <v>11.764763642042203</v>
      </c>
      <c r="E1240" t="str">
        <f ca="1">IF(B1240&lt;='Monte Carlo VaR'!$B$25,"YES ◀ TAIL","")</f>
        <v/>
      </c>
    </row>
    <row r="1241" spans="1:5" x14ac:dyDescent="0.2">
      <c r="A1241">
        <v>1240</v>
      </c>
      <c r="B1241" s="17">
        <f ca="1">'Monte Carlo VaR'!$C$17+_xlfn.NORM.S.INV(RAND())*'Monte Carlo VaR'!$C$18</f>
        <v>-9.3634502770197775E-3</v>
      </c>
      <c r="C1241" s="18">
        <f t="shared" ca="1" si="19"/>
        <v>-0.9319749678961986</v>
      </c>
      <c r="D1241" s="19">
        <f ca="1">'Monte Carlo VaR'!$B$9*(EXP(B1241)-1)</f>
        <v>-1.263105673989718</v>
      </c>
      <c r="E1241" t="str">
        <f ca="1">IF(B1241&lt;='Monte Carlo VaR'!$B$25,"YES ◀ TAIL","")</f>
        <v/>
      </c>
    </row>
    <row r="1242" spans="1:5" x14ac:dyDescent="0.2">
      <c r="A1242">
        <v>1241</v>
      </c>
      <c r="B1242" s="17">
        <f ca="1">'Monte Carlo VaR'!$C$17+_xlfn.NORM.S.INV(RAND())*'Monte Carlo VaR'!$C$18</f>
        <v>0.21506539501550798</v>
      </c>
      <c r="C1242" s="18">
        <f t="shared" ca="1" si="19"/>
        <v>23.994298040523908</v>
      </c>
      <c r="D1242" s="19">
        <f ca="1">'Monte Carlo VaR'!$B$9*(EXP(B1242)-1)</f>
        <v>32.519472134322058</v>
      </c>
      <c r="E1242" t="str">
        <f ca="1">IF(B1242&lt;='Monte Carlo VaR'!$B$25,"YES ◀ TAIL","")</f>
        <v/>
      </c>
    </row>
    <row r="1243" spans="1:5" x14ac:dyDescent="0.2">
      <c r="A1243">
        <v>1242</v>
      </c>
      <c r="B1243" s="17">
        <f ca="1">'Monte Carlo VaR'!$C$17+_xlfn.NORM.S.INV(RAND())*'Monte Carlo VaR'!$C$18</f>
        <v>4.7886864852420309E-2</v>
      </c>
      <c r="C1243" s="18">
        <f t="shared" ca="1" si="19"/>
        <v>4.9051963961753042</v>
      </c>
      <c r="D1243" s="19">
        <f ca="1">'Monte Carlo VaR'!$B$9*(EXP(B1243)-1)</f>
        <v>6.64801267573639</v>
      </c>
      <c r="E1243" t="str">
        <f ca="1">IF(B1243&lt;='Monte Carlo VaR'!$B$25,"YES ◀ TAIL","")</f>
        <v/>
      </c>
    </row>
    <row r="1244" spans="1:5" x14ac:dyDescent="0.2">
      <c r="A1244">
        <v>1243</v>
      </c>
      <c r="B1244" s="17">
        <f ca="1">'Monte Carlo VaR'!$C$17+_xlfn.NORM.S.INV(RAND())*'Monte Carlo VaR'!$C$18</f>
        <v>0.27274006450259602</v>
      </c>
      <c r="C1244" s="18">
        <f t="shared" ca="1" si="19"/>
        <v>31.355875989501179</v>
      </c>
      <c r="D1244" s="19">
        <f ca="1">'Monte Carlo VaR'!$B$9*(EXP(B1244)-1)</f>
        <v>42.496618728570951</v>
      </c>
      <c r="E1244" t="str">
        <f ca="1">IF(B1244&lt;='Monte Carlo VaR'!$B$25,"YES ◀ TAIL","")</f>
        <v/>
      </c>
    </row>
    <row r="1245" spans="1:5" x14ac:dyDescent="0.2">
      <c r="A1245">
        <v>1244</v>
      </c>
      <c r="B1245" s="17">
        <f ca="1">'Monte Carlo VaR'!$C$17+_xlfn.NORM.S.INV(RAND())*'Monte Carlo VaR'!$C$18</f>
        <v>0.46889618232621544</v>
      </c>
      <c r="C1245" s="18">
        <f t="shared" ca="1" si="19"/>
        <v>59.822906571762083</v>
      </c>
      <c r="D1245" s="19">
        <f ca="1">'Monte Carlo VaR'!$B$9*(EXP(B1245)-1)</f>
        <v>81.077985276709143</v>
      </c>
      <c r="E1245" t="str">
        <f ca="1">IF(B1245&lt;='Monte Carlo VaR'!$B$25,"YES ◀ TAIL","")</f>
        <v/>
      </c>
    </row>
    <row r="1246" spans="1:5" x14ac:dyDescent="0.2">
      <c r="A1246">
        <v>1245</v>
      </c>
      <c r="B1246" s="17">
        <f ca="1">'Monte Carlo VaR'!$C$17+_xlfn.NORM.S.INV(RAND())*'Monte Carlo VaR'!$C$18</f>
        <v>0.22075659852361706</v>
      </c>
      <c r="C1246" s="18">
        <f t="shared" ca="1" si="19"/>
        <v>24.701986714492953</v>
      </c>
      <c r="D1246" s="19">
        <f ca="1">'Monte Carlo VaR'!$B$9*(EXP(B1246)-1)</f>
        <v>33.478602594152299</v>
      </c>
      <c r="E1246" t="str">
        <f ca="1">IF(B1246&lt;='Monte Carlo VaR'!$B$25,"YES ◀ TAIL","")</f>
        <v/>
      </c>
    </row>
    <row r="1247" spans="1:5" x14ac:dyDescent="0.2">
      <c r="A1247">
        <v>1246</v>
      </c>
      <c r="B1247" s="17">
        <f ca="1">'Monte Carlo VaR'!$C$17+_xlfn.NORM.S.INV(RAND())*'Monte Carlo VaR'!$C$18</f>
        <v>-0.11491856166710986</v>
      </c>
      <c r="C1247" s="18">
        <f t="shared" ca="1" si="19"/>
        <v>-10.856126176447367</v>
      </c>
      <c r="D1247" s="19">
        <f ca="1">'Monte Carlo VaR'!$B$9*(EXP(B1247)-1)</f>
        <v>-14.713307806939117</v>
      </c>
      <c r="E1247" t="str">
        <f ca="1">IF(B1247&lt;='Monte Carlo VaR'!$B$25,"YES ◀ TAIL","")</f>
        <v/>
      </c>
    </row>
    <row r="1248" spans="1:5" x14ac:dyDescent="0.2">
      <c r="A1248">
        <v>1247</v>
      </c>
      <c r="B1248" s="17">
        <f ca="1">'Monte Carlo VaR'!$C$17+_xlfn.NORM.S.INV(RAND())*'Monte Carlo VaR'!$C$18</f>
        <v>-2.3467714450976146E-2</v>
      </c>
      <c r="C1248" s="18">
        <f t="shared" ca="1" si="19"/>
        <v>-2.3194489138032903</v>
      </c>
      <c r="D1248" s="19">
        <f ca="1">'Monte Carlo VaR'!$B$9*(EXP(B1248)-1)</f>
        <v>-3.1435491128775994</v>
      </c>
      <c r="E1248" t="str">
        <f ca="1">IF(B1248&lt;='Monte Carlo VaR'!$B$25,"YES ◀ TAIL","")</f>
        <v/>
      </c>
    </row>
    <row r="1249" spans="1:5" x14ac:dyDescent="0.2">
      <c r="A1249">
        <v>1248</v>
      </c>
      <c r="B1249" s="17">
        <f ca="1">'Monte Carlo VaR'!$C$17+_xlfn.NORM.S.INV(RAND())*'Monte Carlo VaR'!$C$18</f>
        <v>0.1373425112583313</v>
      </c>
      <c r="C1249" s="18">
        <f t="shared" ca="1" si="19"/>
        <v>14.722101734979542</v>
      </c>
      <c r="D1249" s="19">
        <f ca="1">'Monte Carlo VaR'!$B$9*(EXP(B1249)-1)</f>
        <v>19.952864481417773</v>
      </c>
      <c r="E1249" t="str">
        <f ca="1">IF(B1249&lt;='Monte Carlo VaR'!$B$25,"YES ◀ TAIL","")</f>
        <v/>
      </c>
    </row>
    <row r="1250" spans="1:5" x14ac:dyDescent="0.2">
      <c r="A1250">
        <v>1249</v>
      </c>
      <c r="B1250" s="17">
        <f ca="1">'Monte Carlo VaR'!$C$17+_xlfn.NORM.S.INV(RAND())*'Monte Carlo VaR'!$C$18</f>
        <v>0.12805752607091306</v>
      </c>
      <c r="C1250" s="18">
        <f t="shared" ca="1" si="19"/>
        <v>13.661838600629439</v>
      </c>
      <c r="D1250" s="19">
        <f ca="1">'Monte Carlo VaR'!$B$9*(EXP(B1250)-1)</f>
        <v>18.51588985543308</v>
      </c>
      <c r="E1250" t="str">
        <f ca="1">IF(B1250&lt;='Monte Carlo VaR'!$B$25,"YES ◀ TAIL","")</f>
        <v/>
      </c>
    </row>
    <row r="1251" spans="1:5" x14ac:dyDescent="0.2">
      <c r="A1251">
        <v>1250</v>
      </c>
      <c r="B1251" s="17">
        <f ca="1">'Monte Carlo VaR'!$C$17+_xlfn.NORM.S.INV(RAND())*'Monte Carlo VaR'!$C$18</f>
        <v>-0.1208678001593156</v>
      </c>
      <c r="C1251" s="18">
        <f t="shared" ca="1" si="19"/>
        <v>-11.384889911596584</v>
      </c>
      <c r="D1251" s="19">
        <f ca="1">'Monte Carlo VaR'!$B$9*(EXP(B1251)-1)</f>
        <v>-15.429941297186852</v>
      </c>
      <c r="E1251" t="str">
        <f ca="1">IF(B1251&lt;='Monte Carlo VaR'!$B$25,"YES ◀ TAIL","")</f>
        <v/>
      </c>
    </row>
    <row r="1252" spans="1:5" x14ac:dyDescent="0.2">
      <c r="A1252">
        <v>1251</v>
      </c>
      <c r="B1252" s="17">
        <f ca="1">'Monte Carlo VaR'!$C$17+_xlfn.NORM.S.INV(RAND())*'Monte Carlo VaR'!$C$18</f>
        <v>-5.9843282071642565E-2</v>
      </c>
      <c r="C1252" s="18">
        <f t="shared" ca="1" si="19"/>
        <v>-5.8087863463335054</v>
      </c>
      <c r="D1252" s="19">
        <f ca="1">'Monte Carlo VaR'!$B$9*(EXP(B1252)-1)</f>
        <v>-7.8726481351858002</v>
      </c>
      <c r="E1252" t="str">
        <f ca="1">IF(B1252&lt;='Monte Carlo VaR'!$B$25,"YES ◀ TAIL","")</f>
        <v/>
      </c>
    </row>
    <row r="1253" spans="1:5" x14ac:dyDescent="0.2">
      <c r="A1253">
        <v>1252</v>
      </c>
      <c r="B1253" s="17">
        <f ca="1">'Monte Carlo VaR'!$C$17+_xlfn.NORM.S.INV(RAND())*'Monte Carlo VaR'!$C$18</f>
        <v>0.25613966098977753</v>
      </c>
      <c r="C1253" s="18">
        <f t="shared" ca="1" si="19"/>
        <v>29.193314800276493</v>
      </c>
      <c r="D1253" s="19">
        <f ca="1">'Monte Carlo VaR'!$B$9*(EXP(B1253)-1)</f>
        <v>39.565699548814734</v>
      </c>
      <c r="E1253" t="str">
        <f ca="1">IF(B1253&lt;='Monte Carlo VaR'!$B$25,"YES ◀ TAIL","")</f>
        <v/>
      </c>
    </row>
    <row r="1254" spans="1:5" x14ac:dyDescent="0.2">
      <c r="A1254">
        <v>1253</v>
      </c>
      <c r="B1254" s="17">
        <f ca="1">'Monte Carlo VaR'!$C$17+_xlfn.NORM.S.INV(RAND())*'Monte Carlo VaR'!$C$18</f>
        <v>-0.20734133143392297</v>
      </c>
      <c r="C1254" s="18">
        <f t="shared" ca="1" si="19"/>
        <v>-18.725781181945479</v>
      </c>
      <c r="D1254" s="19">
        <f ca="1">'Monte Carlo VaR'!$B$9*(EXP(B1254)-1)</f>
        <v>-25.379051235890707</v>
      </c>
      <c r="E1254" t="str">
        <f ca="1">IF(B1254&lt;='Monte Carlo VaR'!$B$25,"YES ◀ TAIL","")</f>
        <v/>
      </c>
    </row>
    <row r="1255" spans="1:5" x14ac:dyDescent="0.2">
      <c r="A1255">
        <v>1254</v>
      </c>
      <c r="B1255" s="17">
        <f ca="1">'Monte Carlo VaR'!$C$17+_xlfn.NORM.S.INV(RAND())*'Monte Carlo VaR'!$C$18</f>
        <v>0.16832230337149681</v>
      </c>
      <c r="C1255" s="18">
        <f t="shared" ca="1" si="19"/>
        <v>18.33179365537012</v>
      </c>
      <c r="D1255" s="19">
        <f ca="1">'Monte Carlo VaR'!$B$9*(EXP(B1255)-1)</f>
        <v>24.845079941123124</v>
      </c>
      <c r="E1255" t="str">
        <f ca="1">IF(B1255&lt;='Monte Carlo VaR'!$B$25,"YES ◀ TAIL","")</f>
        <v/>
      </c>
    </row>
    <row r="1256" spans="1:5" x14ac:dyDescent="0.2">
      <c r="A1256">
        <v>1255</v>
      </c>
      <c r="B1256" s="17">
        <f ca="1">'Monte Carlo VaR'!$C$17+_xlfn.NORM.S.INV(RAND())*'Monte Carlo VaR'!$C$18</f>
        <v>7.3104791901012114E-2</v>
      </c>
      <c r="C1256" s="18">
        <f t="shared" ca="1" si="19"/>
        <v>7.5843270669332608</v>
      </c>
      <c r="D1256" s="19">
        <f ca="1">'Monte Carlo VaR'!$B$9*(EXP(B1256)-1)</f>
        <v>10.279038473814648</v>
      </c>
      <c r="E1256" t="str">
        <f ca="1">IF(B1256&lt;='Monte Carlo VaR'!$B$25,"YES ◀ TAIL","")</f>
        <v/>
      </c>
    </row>
    <row r="1257" spans="1:5" x14ac:dyDescent="0.2">
      <c r="A1257">
        <v>1256</v>
      </c>
      <c r="B1257" s="17">
        <f ca="1">'Monte Carlo VaR'!$C$17+_xlfn.NORM.S.INV(RAND())*'Monte Carlo VaR'!$C$18</f>
        <v>-2.0631934562875723E-2</v>
      </c>
      <c r="C1257" s="18">
        <f t="shared" ca="1" si="19"/>
        <v>-2.0420552437710238</v>
      </c>
      <c r="D1257" s="19">
        <f ca="1">'Monte Carlo VaR'!$B$9*(EXP(B1257)-1)</f>
        <v>-2.7675974718828686</v>
      </c>
      <c r="E1257" t="str">
        <f ca="1">IF(B1257&lt;='Monte Carlo VaR'!$B$25,"YES ◀ TAIL","")</f>
        <v/>
      </c>
    </row>
    <row r="1258" spans="1:5" x14ac:dyDescent="0.2">
      <c r="A1258">
        <v>1257</v>
      </c>
      <c r="B1258" s="17">
        <f ca="1">'Monte Carlo VaR'!$C$17+_xlfn.NORM.S.INV(RAND())*'Monte Carlo VaR'!$C$18</f>
        <v>-0.11268458000660449</v>
      </c>
      <c r="C1258" s="18">
        <f t="shared" ca="1" si="19"/>
        <v>-10.656757787431992</v>
      </c>
      <c r="D1258" s="19">
        <f ca="1">'Monte Carlo VaR'!$B$9*(EXP(B1258)-1)</f>
        <v>-14.443103829306578</v>
      </c>
      <c r="E1258" t="str">
        <f ca="1">IF(B1258&lt;='Monte Carlo VaR'!$B$25,"YES ◀ TAIL","")</f>
        <v/>
      </c>
    </row>
    <row r="1259" spans="1:5" x14ac:dyDescent="0.2">
      <c r="A1259">
        <v>1258</v>
      </c>
      <c r="B1259" s="17">
        <f ca="1">'Monte Carlo VaR'!$C$17+_xlfn.NORM.S.INV(RAND())*'Monte Carlo VaR'!$C$18</f>
        <v>0.16379176092007547</v>
      </c>
      <c r="C1259" s="18">
        <f t="shared" ca="1" si="19"/>
        <v>17.796899037177695</v>
      </c>
      <c r="D1259" s="19">
        <f ca="1">'Monte Carlo VaR'!$B$9*(EXP(B1259)-1)</f>
        <v>24.120137265086928</v>
      </c>
      <c r="E1259" t="str">
        <f ca="1">IF(B1259&lt;='Monte Carlo VaR'!$B$25,"YES ◀ TAIL","")</f>
        <v/>
      </c>
    </row>
    <row r="1260" spans="1:5" x14ac:dyDescent="0.2">
      <c r="A1260">
        <v>1259</v>
      </c>
      <c r="B1260" s="17">
        <f ca="1">'Monte Carlo VaR'!$C$17+_xlfn.NORM.S.INV(RAND())*'Monte Carlo VaR'!$C$18</f>
        <v>1.8087851656490767E-2</v>
      </c>
      <c r="C1260" s="18">
        <f t="shared" ca="1" si="19"/>
        <v>1.825242762300916</v>
      </c>
      <c r="D1260" s="19">
        <f ca="1">'Monte Carlo VaR'!$B$9*(EXP(B1260)-1)</f>
        <v>2.4737515157464314</v>
      </c>
      <c r="E1260" t="str">
        <f ca="1">IF(B1260&lt;='Monte Carlo VaR'!$B$25,"YES ◀ TAIL","")</f>
        <v/>
      </c>
    </row>
    <row r="1261" spans="1:5" x14ac:dyDescent="0.2">
      <c r="A1261">
        <v>1260</v>
      </c>
      <c r="B1261" s="17">
        <f ca="1">'Monte Carlo VaR'!$C$17+_xlfn.NORM.S.INV(RAND())*'Monte Carlo VaR'!$C$18</f>
        <v>2.0275521978965025E-2</v>
      </c>
      <c r="C1261" s="18">
        <f t="shared" ca="1" si="19"/>
        <v>2.0482466645405539</v>
      </c>
      <c r="D1261" s="19">
        <f ca="1">'Monte Carlo VaR'!$B$9*(EXP(B1261)-1)</f>
        <v>2.7759887044518128</v>
      </c>
      <c r="E1261" t="str">
        <f ca="1">IF(B1261&lt;='Monte Carlo VaR'!$B$25,"YES ◀ TAIL","")</f>
        <v/>
      </c>
    </row>
    <row r="1262" spans="1:5" x14ac:dyDescent="0.2">
      <c r="A1262">
        <v>1261</v>
      </c>
      <c r="B1262" s="17">
        <f ca="1">'Monte Carlo VaR'!$C$17+_xlfn.NORM.S.INV(RAND())*'Monte Carlo VaR'!$C$18</f>
        <v>0.1635645495697064</v>
      </c>
      <c r="C1262" s="18">
        <f t="shared" ca="1" si="19"/>
        <v>17.77013728508021</v>
      </c>
      <c r="D1262" s="19">
        <f ca="1">'Monte Carlo VaR'!$B$9*(EXP(B1262)-1)</f>
        <v>24.08386706246921</v>
      </c>
      <c r="E1262" t="str">
        <f ca="1">IF(B1262&lt;='Monte Carlo VaR'!$B$25,"YES ◀ TAIL","")</f>
        <v/>
      </c>
    </row>
    <row r="1263" spans="1:5" x14ac:dyDescent="0.2">
      <c r="A1263">
        <v>1262</v>
      </c>
      <c r="B1263" s="17">
        <f ca="1">'Monte Carlo VaR'!$C$17+_xlfn.NORM.S.INV(RAND())*'Monte Carlo VaR'!$C$18</f>
        <v>6.0512184448792056E-2</v>
      </c>
      <c r="C1263" s="18">
        <f t="shared" ca="1" si="19"/>
        <v>6.2380542012776097</v>
      </c>
      <c r="D1263" s="19">
        <f ca="1">'Monte Carlo VaR'!$B$9*(EXP(B1263)-1)</f>
        <v>8.4544348589915437</v>
      </c>
      <c r="E1263" t="str">
        <f ca="1">IF(B1263&lt;='Monte Carlo VaR'!$B$25,"YES ◀ TAIL","")</f>
        <v/>
      </c>
    </row>
    <row r="1264" spans="1:5" x14ac:dyDescent="0.2">
      <c r="A1264">
        <v>1263</v>
      </c>
      <c r="B1264" s="17">
        <f ca="1">'Monte Carlo VaR'!$C$17+_xlfn.NORM.S.INV(RAND())*'Monte Carlo VaR'!$C$18</f>
        <v>1.3437686819118208E-3</v>
      </c>
      <c r="C1264" s="18">
        <f t="shared" ca="1" si="19"/>
        <v>0.13446719435934451</v>
      </c>
      <c r="D1264" s="19">
        <f ca="1">'Monte Carlo VaR'!$B$9*(EXP(B1264)-1)</f>
        <v>0.18224338851521962</v>
      </c>
      <c r="E1264" t="str">
        <f ca="1">IF(B1264&lt;='Monte Carlo VaR'!$B$25,"YES ◀ TAIL","")</f>
        <v/>
      </c>
    </row>
    <row r="1265" spans="1:5" x14ac:dyDescent="0.2">
      <c r="A1265">
        <v>1264</v>
      </c>
      <c r="B1265" s="17">
        <f ca="1">'Monte Carlo VaR'!$C$17+_xlfn.NORM.S.INV(RAND())*'Monte Carlo VaR'!$C$18</f>
        <v>-4.0506059194640037E-3</v>
      </c>
      <c r="C1265" s="18">
        <f t="shared" ca="1" si="19"/>
        <v>-0.40424132807563851</v>
      </c>
      <c r="D1265" s="19">
        <f ca="1">'Monte Carlo VaR'!$B$9*(EXP(B1265)-1)</f>
        <v>-0.54786827194091292</v>
      </c>
      <c r="E1265" t="str">
        <f ca="1">IF(B1265&lt;='Monte Carlo VaR'!$B$25,"YES ◀ TAIL","")</f>
        <v/>
      </c>
    </row>
    <row r="1266" spans="1:5" x14ac:dyDescent="0.2">
      <c r="A1266">
        <v>1265</v>
      </c>
      <c r="B1266" s="17">
        <f ca="1">'Monte Carlo VaR'!$C$17+_xlfn.NORM.S.INV(RAND())*'Monte Carlo VaR'!$C$18</f>
        <v>0.24645620851562516</v>
      </c>
      <c r="C1266" s="18">
        <f t="shared" ca="1" si="19"/>
        <v>27.948315152431856</v>
      </c>
      <c r="D1266" s="19">
        <f ca="1">'Monte Carlo VaR'!$B$9*(EXP(B1266)-1)</f>
        <v>37.878351526090896</v>
      </c>
      <c r="E1266" t="str">
        <f ca="1">IF(B1266&lt;='Monte Carlo VaR'!$B$25,"YES ◀ TAIL","")</f>
        <v/>
      </c>
    </row>
    <row r="1267" spans="1:5" x14ac:dyDescent="0.2">
      <c r="A1267">
        <v>1266</v>
      </c>
      <c r="B1267" s="17">
        <f ca="1">'Monte Carlo VaR'!$C$17+_xlfn.NORM.S.INV(RAND())*'Monte Carlo VaR'!$C$18</f>
        <v>0.15321724423045896</v>
      </c>
      <c r="C1267" s="18">
        <f t="shared" ca="1" si="19"/>
        <v>16.557816657180304</v>
      </c>
      <c r="D1267" s="19">
        <f ca="1">'Monte Carlo VaR'!$B$9*(EXP(B1267)-1)</f>
        <v>22.440808915476463</v>
      </c>
      <c r="E1267" t="str">
        <f ca="1">IF(B1267&lt;='Monte Carlo VaR'!$B$25,"YES ◀ TAIL","")</f>
        <v/>
      </c>
    </row>
    <row r="1268" spans="1:5" x14ac:dyDescent="0.2">
      <c r="A1268">
        <v>1267</v>
      </c>
      <c r="B1268" s="17">
        <f ca="1">'Monte Carlo VaR'!$C$17+_xlfn.NORM.S.INV(RAND())*'Monte Carlo VaR'!$C$18</f>
        <v>0.1903350409572902</v>
      </c>
      <c r="C1268" s="18">
        <f t="shared" ca="1" si="19"/>
        <v>20.965481367824456</v>
      </c>
      <c r="D1268" s="19">
        <f ca="1">'Monte Carlo VaR'!$B$9*(EXP(B1268)-1)</f>
        <v>28.414516897812486</v>
      </c>
      <c r="E1268" t="str">
        <f ca="1">IF(B1268&lt;='Monte Carlo VaR'!$B$25,"YES ◀ TAIL","")</f>
        <v/>
      </c>
    </row>
    <row r="1269" spans="1:5" x14ac:dyDescent="0.2">
      <c r="A1269">
        <v>1268</v>
      </c>
      <c r="B1269" s="17">
        <f ca="1">'Monte Carlo VaR'!$C$17+_xlfn.NORM.S.INV(RAND())*'Monte Carlo VaR'!$C$18</f>
        <v>7.5779094532233818E-2</v>
      </c>
      <c r="C1269" s="18">
        <f t="shared" ca="1" si="19"/>
        <v>7.8724251749468177</v>
      </c>
      <c r="D1269" s="19">
        <f ca="1">'Monte Carlo VaR'!$B$9*(EXP(B1269)-1)</f>
        <v>10.669497839605421</v>
      </c>
      <c r="E1269" t="str">
        <f ca="1">IF(B1269&lt;='Monte Carlo VaR'!$B$25,"YES ◀ TAIL","")</f>
        <v/>
      </c>
    </row>
    <row r="1270" spans="1:5" x14ac:dyDescent="0.2">
      <c r="A1270">
        <v>1269</v>
      </c>
      <c r="B1270" s="17">
        <f ca="1">'Monte Carlo VaR'!$C$17+_xlfn.NORM.S.INV(RAND())*'Monte Carlo VaR'!$C$18</f>
        <v>0.14574824360800276</v>
      </c>
      <c r="C1270" s="18">
        <f t="shared" ca="1" si="19"/>
        <v>15.690489318287071</v>
      </c>
      <c r="D1270" s="19">
        <f ca="1">'Monte Carlo VaR'!$B$9*(EXP(B1270)-1)</f>
        <v>21.265320173074468</v>
      </c>
      <c r="E1270" t="str">
        <f ca="1">IF(B1270&lt;='Monte Carlo VaR'!$B$25,"YES ◀ TAIL","")</f>
        <v/>
      </c>
    </row>
    <row r="1271" spans="1:5" x14ac:dyDescent="0.2">
      <c r="A1271">
        <v>1270</v>
      </c>
      <c r="B1271" s="17">
        <f ca="1">'Monte Carlo VaR'!$C$17+_xlfn.NORM.S.INV(RAND())*'Monte Carlo VaR'!$C$18</f>
        <v>0.26962084429391608</v>
      </c>
      <c r="C1271" s="18">
        <f t="shared" ca="1" si="19"/>
        <v>30.946786438470774</v>
      </c>
      <c r="D1271" s="19">
        <f ca="1">'Monte Carlo VaR'!$B$9*(EXP(B1271)-1)</f>
        <v>41.942179660059445</v>
      </c>
      <c r="E1271" t="str">
        <f ca="1">IF(B1271&lt;='Monte Carlo VaR'!$B$25,"YES ◀ TAIL","")</f>
        <v/>
      </c>
    </row>
    <row r="1272" spans="1:5" x14ac:dyDescent="0.2">
      <c r="A1272">
        <v>1271</v>
      </c>
      <c r="B1272" s="17">
        <f ca="1">'Monte Carlo VaR'!$C$17+_xlfn.NORM.S.INV(RAND())*'Monte Carlo VaR'!$C$18</f>
        <v>5.3147085628319601E-2</v>
      </c>
      <c r="C1272" s="18">
        <f t="shared" ca="1" si="19"/>
        <v>5.4584747972647785</v>
      </c>
      <c r="D1272" s="19">
        <f ca="1">'Monte Carlo VaR'!$B$9*(EXP(B1272)-1)</f>
        <v>7.3978708927329544</v>
      </c>
      <c r="E1272" t="str">
        <f ca="1">IF(B1272&lt;='Monte Carlo VaR'!$B$25,"YES ◀ TAIL","")</f>
        <v/>
      </c>
    </row>
    <row r="1273" spans="1:5" x14ac:dyDescent="0.2">
      <c r="A1273">
        <v>1272</v>
      </c>
      <c r="B1273" s="17">
        <f ca="1">'Monte Carlo VaR'!$C$17+_xlfn.NORM.S.INV(RAND())*'Monte Carlo VaR'!$C$18</f>
        <v>4.7666585849701029E-2</v>
      </c>
      <c r="C1273" s="18">
        <f t="shared" ca="1" si="19"/>
        <v>4.8820905290952066</v>
      </c>
      <c r="D1273" s="19">
        <f ca="1">'Monte Carlo VaR'!$B$9*(EXP(B1273)-1)</f>
        <v>6.6166972940827335</v>
      </c>
      <c r="E1273" t="str">
        <f ca="1">IF(B1273&lt;='Monte Carlo VaR'!$B$25,"YES ◀ TAIL","")</f>
        <v/>
      </c>
    </row>
    <row r="1274" spans="1:5" x14ac:dyDescent="0.2">
      <c r="A1274">
        <v>1273</v>
      </c>
      <c r="B1274" s="17">
        <f ca="1">'Monte Carlo VaR'!$C$17+_xlfn.NORM.S.INV(RAND())*'Monte Carlo VaR'!$C$18</f>
        <v>0.31947557952411082</v>
      </c>
      <c r="C1274" s="18">
        <f t="shared" ca="1" si="19"/>
        <v>37.640575967198544</v>
      </c>
      <c r="D1274" s="19">
        <f ca="1">'Monte Carlo VaR'!$B$9*(EXP(B1274)-1)</f>
        <v>51.014272608344186</v>
      </c>
      <c r="E1274" t="str">
        <f ca="1">IF(B1274&lt;='Monte Carlo VaR'!$B$25,"YES ◀ TAIL","")</f>
        <v/>
      </c>
    </row>
    <row r="1275" spans="1:5" x14ac:dyDescent="0.2">
      <c r="A1275">
        <v>1274</v>
      </c>
      <c r="B1275" s="17">
        <f ca="1">'Monte Carlo VaR'!$C$17+_xlfn.NORM.S.INV(RAND())*'Monte Carlo VaR'!$C$18</f>
        <v>-0.13067977834607741</v>
      </c>
      <c r="C1275" s="18">
        <f t="shared" ca="1" si="19"/>
        <v>-12.250127650179754</v>
      </c>
      <c r="D1275" s="19">
        <f ca="1">'Monte Carlo VaR'!$B$9*(EXP(B1275)-1)</f>
        <v>-16.60259800428862</v>
      </c>
      <c r="E1275" t="str">
        <f ca="1">IF(B1275&lt;='Monte Carlo VaR'!$B$25,"YES ◀ TAIL","")</f>
        <v/>
      </c>
    </row>
    <row r="1276" spans="1:5" x14ac:dyDescent="0.2">
      <c r="A1276">
        <v>1275</v>
      </c>
      <c r="B1276" s="17">
        <f ca="1">'Monte Carlo VaR'!$C$17+_xlfn.NORM.S.INV(RAND())*'Monte Carlo VaR'!$C$18</f>
        <v>0.31229734271775911</v>
      </c>
      <c r="C1276" s="18">
        <f t="shared" ca="1" si="19"/>
        <v>36.656096957747785</v>
      </c>
      <c r="D1276" s="19">
        <f ca="1">'Monte Carlo VaR'!$B$9*(EXP(B1276)-1)</f>
        <v>49.680008206835574</v>
      </c>
      <c r="E1276" t="str">
        <f ca="1">IF(B1276&lt;='Monte Carlo VaR'!$B$25,"YES ◀ TAIL","")</f>
        <v/>
      </c>
    </row>
    <row r="1277" spans="1:5" x14ac:dyDescent="0.2">
      <c r="A1277">
        <v>1276</v>
      </c>
      <c r="B1277" s="17">
        <f ca="1">'Monte Carlo VaR'!$C$17+_xlfn.NORM.S.INV(RAND())*'Monte Carlo VaR'!$C$18</f>
        <v>0.16483056886482939</v>
      </c>
      <c r="C1277" s="18">
        <f t="shared" ca="1" si="19"/>
        <v>17.919330972388469</v>
      </c>
      <c r="D1277" s="19">
        <f ca="1">'Monte Carlo VaR'!$B$9*(EXP(B1277)-1)</f>
        <v>24.286069266878094</v>
      </c>
      <c r="E1277" t="str">
        <f ca="1">IF(B1277&lt;='Monte Carlo VaR'!$B$25,"YES ◀ TAIL","")</f>
        <v/>
      </c>
    </row>
    <row r="1278" spans="1:5" x14ac:dyDescent="0.2">
      <c r="A1278">
        <v>1277</v>
      </c>
      <c r="B1278" s="17">
        <f ca="1">'Monte Carlo VaR'!$C$17+_xlfn.NORM.S.INV(RAND())*'Monte Carlo VaR'!$C$18</f>
        <v>0.24873306022121189</v>
      </c>
      <c r="C1278" s="18">
        <f t="shared" ca="1" si="19"/>
        <v>28.239966389327066</v>
      </c>
      <c r="D1278" s="19">
        <f ca="1">'Monte Carlo VaR'!$B$9*(EXP(B1278)-1)</f>
        <v>38.273626447454973</v>
      </c>
      <c r="E1278" t="str">
        <f ca="1">IF(B1278&lt;='Monte Carlo VaR'!$B$25,"YES ◀ TAIL","")</f>
        <v/>
      </c>
    </row>
    <row r="1279" spans="1:5" x14ac:dyDescent="0.2">
      <c r="A1279">
        <v>1278</v>
      </c>
      <c r="B1279" s="17">
        <f ca="1">'Monte Carlo VaR'!$C$17+_xlfn.NORM.S.INV(RAND())*'Monte Carlo VaR'!$C$18</f>
        <v>0.15712678915879907</v>
      </c>
      <c r="C1279" s="18">
        <f t="shared" ca="1" si="19"/>
        <v>17.014396606512292</v>
      </c>
      <c r="D1279" s="19">
        <f ca="1">'Monte Carlo VaR'!$B$9*(EXP(B1279)-1)</f>
        <v>23.059611720806114</v>
      </c>
      <c r="E1279" t="str">
        <f ca="1">IF(B1279&lt;='Monte Carlo VaR'!$B$25,"YES ◀ TAIL","")</f>
        <v/>
      </c>
    </row>
    <row r="1280" spans="1:5" x14ac:dyDescent="0.2">
      <c r="A1280">
        <v>1279</v>
      </c>
      <c r="B1280" s="17">
        <f ca="1">'Monte Carlo VaR'!$C$17+_xlfn.NORM.S.INV(RAND())*'Monte Carlo VaR'!$C$18</f>
        <v>0.16475245107388226</v>
      </c>
      <c r="C1280" s="18">
        <f t="shared" ca="1" si="19"/>
        <v>17.910119734528408</v>
      </c>
      <c r="D1280" s="19">
        <f ca="1">'Monte Carlo VaR'!$B$9*(EXP(B1280)-1)</f>
        <v>24.273585276206351</v>
      </c>
      <c r="E1280" t="str">
        <f ca="1">IF(B1280&lt;='Monte Carlo VaR'!$B$25,"YES ◀ TAIL","")</f>
        <v/>
      </c>
    </row>
    <row r="1281" spans="1:5" x14ac:dyDescent="0.2">
      <c r="A1281">
        <v>1280</v>
      </c>
      <c r="B1281" s="17">
        <f ca="1">'Monte Carlo VaR'!$C$17+_xlfn.NORM.S.INV(RAND())*'Monte Carlo VaR'!$C$18</f>
        <v>-0.11261780252680835</v>
      </c>
      <c r="C1281" s="18">
        <f t="shared" ca="1" si="19"/>
        <v>-10.650791471674669</v>
      </c>
      <c r="D1281" s="19">
        <f ca="1">'Monte Carlo VaR'!$B$9*(EXP(B1281)-1)</f>
        <v>-14.43501768156068</v>
      </c>
      <c r="E1281" t="str">
        <f ca="1">IF(B1281&lt;='Monte Carlo VaR'!$B$25,"YES ◀ TAIL","")</f>
        <v/>
      </c>
    </row>
    <row r="1282" spans="1:5" x14ac:dyDescent="0.2">
      <c r="A1282">
        <v>1281</v>
      </c>
      <c r="B1282" s="17">
        <f ca="1">'Monte Carlo VaR'!$C$17+_xlfn.NORM.S.INV(RAND())*'Monte Carlo VaR'!$C$18</f>
        <v>0.10837874115003882</v>
      </c>
      <c r="C1282" s="18">
        <f t="shared" ca="1" si="19"/>
        <v>11.44697610230525</v>
      </c>
      <c r="D1282" s="19">
        <f ca="1">'Monte Carlo VaR'!$B$9*(EXP(B1282)-1)</f>
        <v>15.514086711454306</v>
      </c>
      <c r="E1282" t="str">
        <f ca="1">IF(B1282&lt;='Monte Carlo VaR'!$B$25,"YES ◀ TAIL","")</f>
        <v/>
      </c>
    </row>
    <row r="1283" spans="1:5" x14ac:dyDescent="0.2">
      <c r="A1283">
        <v>1282</v>
      </c>
      <c r="B1283" s="17">
        <f ca="1">'Monte Carlo VaR'!$C$17+_xlfn.NORM.S.INV(RAND())*'Monte Carlo VaR'!$C$18</f>
        <v>-0.20166794717098691</v>
      </c>
      <c r="C1283" s="18">
        <f t="shared" ref="C1283:C1346" ca="1" si="20">(EXP(B1283)-1)*100</f>
        <v>-18.26337083243136</v>
      </c>
      <c r="D1283" s="19">
        <f ca="1">'Monte Carlo VaR'!$B$9*(EXP(B1283)-1)</f>
        <v>-24.75234648919422</v>
      </c>
      <c r="E1283" t="str">
        <f ca="1">IF(B1283&lt;='Monte Carlo VaR'!$B$25,"YES ◀ TAIL","")</f>
        <v/>
      </c>
    </row>
    <row r="1284" spans="1:5" x14ac:dyDescent="0.2">
      <c r="A1284">
        <v>1283</v>
      </c>
      <c r="B1284" s="17">
        <f ca="1">'Monte Carlo VaR'!$C$17+_xlfn.NORM.S.INV(RAND())*'Monte Carlo VaR'!$C$18</f>
        <v>-0.12483520735400673</v>
      </c>
      <c r="C1284" s="18">
        <f t="shared" ca="1" si="20"/>
        <v>-11.735765643227369</v>
      </c>
      <c r="D1284" s="19">
        <f ca="1">'Monte Carlo VaR'!$B$9*(EXP(B1284)-1)</f>
        <v>-15.905483176266054</v>
      </c>
      <c r="E1284" t="str">
        <f ca="1">IF(B1284&lt;='Monte Carlo VaR'!$B$25,"YES ◀ TAIL","")</f>
        <v/>
      </c>
    </row>
    <row r="1285" spans="1:5" x14ac:dyDescent="0.2">
      <c r="A1285">
        <v>1284</v>
      </c>
      <c r="B1285" s="17">
        <f ca="1">'Monte Carlo VaR'!$C$17+_xlfn.NORM.S.INV(RAND())*'Monte Carlo VaR'!$C$18</f>
        <v>-0.24663640434061729</v>
      </c>
      <c r="C1285" s="18">
        <f t="shared" ca="1" si="20"/>
        <v>-21.857523546272549</v>
      </c>
      <c r="D1285" s="19">
        <f ca="1">'Monte Carlo VaR'!$B$9*(EXP(B1285)-1)</f>
        <v>-29.623501662263187</v>
      </c>
      <c r="E1285" t="str">
        <f ca="1">IF(B1285&lt;='Monte Carlo VaR'!$B$25,"YES ◀ TAIL","")</f>
        <v/>
      </c>
    </row>
    <row r="1286" spans="1:5" x14ac:dyDescent="0.2">
      <c r="A1286">
        <v>1285</v>
      </c>
      <c r="B1286" s="17">
        <f ca="1">'Monte Carlo VaR'!$C$17+_xlfn.NORM.S.INV(RAND())*'Monte Carlo VaR'!$C$18</f>
        <v>0.3587504880612718</v>
      </c>
      <c r="C1286" s="18">
        <f t="shared" ca="1" si="20"/>
        <v>43.153957079316527</v>
      </c>
      <c r="D1286" s="19">
        <f ca="1">'Monte Carlo VaR'!$B$9*(EXP(B1286)-1)</f>
        <v>58.486558029597695</v>
      </c>
      <c r="E1286" t="str">
        <f ca="1">IF(B1286&lt;='Monte Carlo VaR'!$B$25,"YES ◀ TAIL","")</f>
        <v/>
      </c>
    </row>
    <row r="1287" spans="1:5" x14ac:dyDescent="0.2">
      <c r="A1287">
        <v>1286</v>
      </c>
      <c r="B1287" s="17">
        <f ca="1">'Monte Carlo VaR'!$C$17+_xlfn.NORM.S.INV(RAND())*'Monte Carlo VaR'!$C$18</f>
        <v>1.4973443492049307E-2</v>
      </c>
      <c r="C1287" s="18">
        <f t="shared" ca="1" si="20"/>
        <v>1.5086107115497738</v>
      </c>
      <c r="D1287" s="19">
        <f ca="1">'Monte Carlo VaR'!$B$9*(EXP(B1287)-1)</f>
        <v>2.0446200973634086</v>
      </c>
      <c r="E1287" t="str">
        <f ca="1">IF(B1287&lt;='Monte Carlo VaR'!$B$25,"YES ◀ TAIL","")</f>
        <v/>
      </c>
    </row>
    <row r="1288" spans="1:5" x14ac:dyDescent="0.2">
      <c r="A1288">
        <v>1287</v>
      </c>
      <c r="B1288" s="17">
        <f ca="1">'Monte Carlo VaR'!$C$17+_xlfn.NORM.S.INV(RAND())*'Monte Carlo VaR'!$C$18</f>
        <v>9.5699707977463272E-2</v>
      </c>
      <c r="C1288" s="18">
        <f t="shared" ca="1" si="20"/>
        <v>10.042856445399773</v>
      </c>
      <c r="D1288" s="19">
        <f ca="1">'Monte Carlo VaR'!$B$9*(EXP(B1288)-1)</f>
        <v>13.611083340450312</v>
      </c>
      <c r="E1288" t="str">
        <f ca="1">IF(B1288&lt;='Monte Carlo VaR'!$B$25,"YES ◀ TAIL","")</f>
        <v/>
      </c>
    </row>
    <row r="1289" spans="1:5" x14ac:dyDescent="0.2">
      <c r="A1289">
        <v>1288</v>
      </c>
      <c r="B1289" s="17">
        <f ca="1">'Monte Carlo VaR'!$C$17+_xlfn.NORM.S.INV(RAND())*'Monte Carlo VaR'!$C$18</f>
        <v>-0.22138402788579958</v>
      </c>
      <c r="C1289" s="18">
        <f t="shared" ca="1" si="20"/>
        <v>-19.859114216156105</v>
      </c>
      <c r="D1289" s="19">
        <f ca="1">'Monte Carlo VaR'!$B$9*(EXP(B1289)-1)</f>
        <v>-26.915057497156369</v>
      </c>
      <c r="E1289" t="str">
        <f ca="1">IF(B1289&lt;='Monte Carlo VaR'!$B$25,"YES ◀ TAIL","")</f>
        <v/>
      </c>
    </row>
    <row r="1290" spans="1:5" x14ac:dyDescent="0.2">
      <c r="A1290">
        <v>1289</v>
      </c>
      <c r="B1290" s="17">
        <f ca="1">'Monte Carlo VaR'!$C$17+_xlfn.NORM.S.INV(RAND())*'Monte Carlo VaR'!$C$18</f>
        <v>1.5369223720798943E-2</v>
      </c>
      <c r="C1290" s="18">
        <f t="shared" ca="1" si="20"/>
        <v>1.5487937640215721</v>
      </c>
      <c r="D1290" s="19">
        <f ca="1">'Monte Carlo VaR'!$B$9*(EXP(B1290)-1)</f>
        <v>2.0990801883784367</v>
      </c>
      <c r="E1290" t="str">
        <f ca="1">IF(B1290&lt;='Monte Carlo VaR'!$B$25,"YES ◀ TAIL","")</f>
        <v/>
      </c>
    </row>
    <row r="1291" spans="1:5" x14ac:dyDescent="0.2">
      <c r="A1291">
        <v>1290</v>
      </c>
      <c r="B1291" s="17">
        <f ca="1">'Monte Carlo VaR'!$C$17+_xlfn.NORM.S.INV(RAND())*'Monte Carlo VaR'!$C$18</f>
        <v>0.17418182470030558</v>
      </c>
      <c r="C1291" s="18">
        <f t="shared" ca="1" si="20"/>
        <v>19.027196698990757</v>
      </c>
      <c r="D1291" s="19">
        <f ca="1">'Monte Carlo VaR'!$B$9*(EXP(B1291)-1)</f>
        <v>25.787559686142171</v>
      </c>
      <c r="E1291" t="str">
        <f ca="1">IF(B1291&lt;='Monte Carlo VaR'!$B$25,"YES ◀ TAIL","")</f>
        <v/>
      </c>
    </row>
    <row r="1292" spans="1:5" x14ac:dyDescent="0.2">
      <c r="A1292">
        <v>1291</v>
      </c>
      <c r="B1292" s="17">
        <f ca="1">'Monte Carlo VaR'!$C$17+_xlfn.NORM.S.INV(RAND())*'Monte Carlo VaR'!$C$18</f>
        <v>0.12527785119013327</v>
      </c>
      <c r="C1292" s="18">
        <f t="shared" ca="1" si="20"/>
        <v>13.346334345741774</v>
      </c>
      <c r="D1292" s="19">
        <f ca="1">'Monte Carlo VaR'!$B$9*(EXP(B1292)-1)</f>
        <v>18.088286938783824</v>
      </c>
      <c r="E1292" t="str">
        <f ca="1">IF(B1292&lt;='Monte Carlo VaR'!$B$25,"YES ◀ TAIL","")</f>
        <v/>
      </c>
    </row>
    <row r="1293" spans="1:5" x14ac:dyDescent="0.2">
      <c r="A1293">
        <v>1292</v>
      </c>
      <c r="B1293" s="17">
        <f ca="1">'Monte Carlo VaR'!$C$17+_xlfn.NORM.S.INV(RAND())*'Monte Carlo VaR'!$C$18</f>
        <v>0.47792863851748424</v>
      </c>
      <c r="C1293" s="18">
        <f t="shared" ca="1" si="20"/>
        <v>61.273039244543881</v>
      </c>
      <c r="D1293" s="19">
        <f ca="1">'Monte Carlo VaR'!$B$9*(EXP(B1293)-1)</f>
        <v>83.043350088130325</v>
      </c>
      <c r="E1293" t="str">
        <f ca="1">IF(B1293&lt;='Monte Carlo VaR'!$B$25,"YES ◀ TAIL","")</f>
        <v/>
      </c>
    </row>
    <row r="1294" spans="1:5" x14ac:dyDescent="0.2">
      <c r="A1294">
        <v>1293</v>
      </c>
      <c r="B1294" s="17">
        <f ca="1">'Monte Carlo VaR'!$C$17+_xlfn.NORM.S.INV(RAND())*'Monte Carlo VaR'!$C$18</f>
        <v>-2.5901395438142849E-2</v>
      </c>
      <c r="C1294" s="18">
        <f t="shared" ca="1" si="20"/>
        <v>-2.5568831769820388</v>
      </c>
      <c r="D1294" s="19">
        <f ca="1">'Monte Carlo VaR'!$B$9*(EXP(B1294)-1)</f>
        <v>-3.465343769763757</v>
      </c>
      <c r="E1294" t="str">
        <f ca="1">IF(B1294&lt;='Monte Carlo VaR'!$B$25,"YES ◀ TAIL","")</f>
        <v/>
      </c>
    </row>
    <row r="1295" spans="1:5" x14ac:dyDescent="0.2">
      <c r="A1295">
        <v>1294</v>
      </c>
      <c r="B1295" s="17">
        <f ca="1">'Monte Carlo VaR'!$C$17+_xlfn.NORM.S.INV(RAND())*'Monte Carlo VaR'!$C$18</f>
        <v>-1.6457960661346388E-2</v>
      </c>
      <c r="C1295" s="18">
        <f t="shared" ca="1" si="20"/>
        <v>-1.6323268359297205</v>
      </c>
      <c r="D1295" s="19">
        <f ca="1">'Monte Carlo VaR'!$B$9*(EXP(B1295)-1)</f>
        <v>-2.2122925607355501</v>
      </c>
      <c r="E1295" t="str">
        <f ca="1">IF(B1295&lt;='Monte Carlo VaR'!$B$25,"YES ◀ TAIL","")</f>
        <v/>
      </c>
    </row>
    <row r="1296" spans="1:5" x14ac:dyDescent="0.2">
      <c r="A1296">
        <v>1295</v>
      </c>
      <c r="B1296" s="17">
        <f ca="1">'Monte Carlo VaR'!$C$17+_xlfn.NORM.S.INV(RAND())*'Monte Carlo VaR'!$C$18</f>
        <v>0.41260324432145479</v>
      </c>
      <c r="C1296" s="18">
        <f t="shared" ca="1" si="20"/>
        <v>51.074551015122324</v>
      </c>
      <c r="D1296" s="19">
        <f ca="1">'Monte Carlo VaR'!$B$9*(EXP(B1296)-1)</f>
        <v>69.221338990795289</v>
      </c>
      <c r="E1296" t="str">
        <f ca="1">IF(B1296&lt;='Monte Carlo VaR'!$B$25,"YES ◀ TAIL","")</f>
        <v/>
      </c>
    </row>
    <row r="1297" spans="1:5" x14ac:dyDescent="0.2">
      <c r="A1297">
        <v>1296</v>
      </c>
      <c r="B1297" s="17">
        <f ca="1">'Monte Carlo VaR'!$C$17+_xlfn.NORM.S.INV(RAND())*'Monte Carlo VaR'!$C$18</f>
        <v>-0.16172623681371617</v>
      </c>
      <c r="C1297" s="18">
        <f t="shared" ca="1" si="20"/>
        <v>-14.932594409425338</v>
      </c>
      <c r="D1297" s="19">
        <f ca="1">'Monte Carlo VaR'!$B$9*(EXP(B1297)-1)</f>
        <v>-20.23814520309416</v>
      </c>
      <c r="E1297" t="str">
        <f ca="1">IF(B1297&lt;='Monte Carlo VaR'!$B$25,"YES ◀ TAIL","")</f>
        <v/>
      </c>
    </row>
    <row r="1298" spans="1:5" x14ac:dyDescent="0.2">
      <c r="A1298">
        <v>1297</v>
      </c>
      <c r="B1298" s="17">
        <f ca="1">'Monte Carlo VaR'!$C$17+_xlfn.NORM.S.INV(RAND())*'Monte Carlo VaR'!$C$18</f>
        <v>0.29561326016860789</v>
      </c>
      <c r="C1298" s="18">
        <f t="shared" ca="1" si="20"/>
        <v>34.395029720198011</v>
      </c>
      <c r="D1298" s="19">
        <f ca="1">'Monte Carlo VaR'!$B$9*(EXP(B1298)-1)</f>
        <v>46.615583779784366</v>
      </c>
      <c r="E1298" t="str">
        <f ca="1">IF(B1298&lt;='Monte Carlo VaR'!$B$25,"YES ◀ TAIL","")</f>
        <v/>
      </c>
    </row>
    <row r="1299" spans="1:5" x14ac:dyDescent="0.2">
      <c r="A1299">
        <v>1298</v>
      </c>
      <c r="B1299" s="17">
        <f ca="1">'Monte Carlo VaR'!$C$17+_xlfn.NORM.S.INV(RAND())*'Monte Carlo VaR'!$C$18</f>
        <v>0.27102470713792098</v>
      </c>
      <c r="C1299" s="18">
        <f t="shared" ca="1" si="20"/>
        <v>31.130746863883687</v>
      </c>
      <c r="D1299" s="19">
        <f ca="1">'Monte Carlo VaR'!$B$9*(EXP(B1299)-1)</f>
        <v>42.191501224621561</v>
      </c>
      <c r="E1299" t="str">
        <f ca="1">IF(B1299&lt;='Monte Carlo VaR'!$B$25,"YES ◀ TAIL","")</f>
        <v/>
      </c>
    </row>
    <row r="1300" spans="1:5" x14ac:dyDescent="0.2">
      <c r="A1300">
        <v>1299</v>
      </c>
      <c r="B1300" s="17">
        <f ca="1">'Monte Carlo VaR'!$C$17+_xlfn.NORM.S.INV(RAND())*'Monte Carlo VaR'!$C$18</f>
        <v>0.2087811022119575</v>
      </c>
      <c r="C1300" s="18">
        <f t="shared" ca="1" si="20"/>
        <v>23.21752485711044</v>
      </c>
      <c r="D1300" s="19">
        <f ca="1">'Monte Carlo VaR'!$B$9*(EXP(B1300)-1)</f>
        <v>31.466711438841777</v>
      </c>
      <c r="E1300" t="str">
        <f ca="1">IF(B1300&lt;='Monte Carlo VaR'!$B$25,"YES ◀ TAIL","")</f>
        <v/>
      </c>
    </row>
    <row r="1301" spans="1:5" x14ac:dyDescent="0.2">
      <c r="A1301">
        <v>1300</v>
      </c>
      <c r="B1301" s="17">
        <f ca="1">'Monte Carlo VaR'!$C$17+_xlfn.NORM.S.INV(RAND())*'Monte Carlo VaR'!$C$18</f>
        <v>-0.20024612440462791</v>
      </c>
      <c r="C1301" s="18">
        <f t="shared" ca="1" si="20"/>
        <v>-18.147073174498686</v>
      </c>
      <c r="D1301" s="19">
        <f ca="1">'Monte Carlo VaR'!$B$9*(EXP(B1301)-1)</f>
        <v>-24.594728273398069</v>
      </c>
      <c r="E1301" t="str">
        <f ca="1">IF(B1301&lt;='Monte Carlo VaR'!$B$25,"YES ◀ TAIL","")</f>
        <v/>
      </c>
    </row>
    <row r="1302" spans="1:5" x14ac:dyDescent="0.2">
      <c r="A1302">
        <v>1301</v>
      </c>
      <c r="B1302" s="17">
        <f ca="1">'Monte Carlo VaR'!$C$17+_xlfn.NORM.S.INV(RAND())*'Monte Carlo VaR'!$C$18</f>
        <v>-0.14289349972999998</v>
      </c>
      <c r="C1302" s="18">
        <f t="shared" ca="1" si="20"/>
        <v>-13.315361664647995</v>
      </c>
      <c r="D1302" s="19">
        <f ca="1">'Monte Carlo VaR'!$B$9*(EXP(B1302)-1)</f>
        <v>-18.046309664097429</v>
      </c>
      <c r="E1302" t="str">
        <f ca="1">IF(B1302&lt;='Monte Carlo VaR'!$B$25,"YES ◀ TAIL","")</f>
        <v/>
      </c>
    </row>
    <row r="1303" spans="1:5" x14ac:dyDescent="0.2">
      <c r="A1303">
        <v>1302</v>
      </c>
      <c r="B1303" s="17">
        <f ca="1">'Monte Carlo VaR'!$C$17+_xlfn.NORM.S.INV(RAND())*'Monte Carlo VaR'!$C$18</f>
        <v>0.12993255355218508</v>
      </c>
      <c r="C1303" s="18">
        <f t="shared" ca="1" si="20"/>
        <v>13.875157598571608</v>
      </c>
      <c r="D1303" s="19">
        <f ca="1">'Monte Carlo VaR'!$B$9*(EXP(B1303)-1)</f>
        <v>18.805001093344099</v>
      </c>
      <c r="E1303" t="str">
        <f ca="1">IF(B1303&lt;='Monte Carlo VaR'!$B$25,"YES ◀ TAIL","")</f>
        <v/>
      </c>
    </row>
    <row r="1304" spans="1:5" x14ac:dyDescent="0.2">
      <c r="A1304">
        <v>1303</v>
      </c>
      <c r="B1304" s="17">
        <f ca="1">'Monte Carlo VaR'!$C$17+_xlfn.NORM.S.INV(RAND())*'Monte Carlo VaR'!$C$18</f>
        <v>5.6327363164167733E-2</v>
      </c>
      <c r="C1304" s="18">
        <f t="shared" ca="1" si="20"/>
        <v>5.7943958936555795</v>
      </c>
      <c r="D1304" s="19">
        <f ca="1">'Monte Carlo VaR'!$B$9*(EXP(B1304)-1)</f>
        <v>7.8531447546714066</v>
      </c>
      <c r="E1304" t="str">
        <f ca="1">IF(B1304&lt;='Monte Carlo VaR'!$B$25,"YES ◀ TAIL","")</f>
        <v/>
      </c>
    </row>
    <row r="1305" spans="1:5" x14ac:dyDescent="0.2">
      <c r="A1305">
        <v>1304</v>
      </c>
      <c r="B1305" s="17">
        <f ca="1">'Monte Carlo VaR'!$C$17+_xlfn.NORM.S.INV(RAND())*'Monte Carlo VaR'!$C$18</f>
        <v>-0.18474579826583215</v>
      </c>
      <c r="C1305" s="18">
        <f t="shared" ca="1" si="20"/>
        <v>-16.868442114300429</v>
      </c>
      <c r="D1305" s="19">
        <f ca="1">'Monte Carlo VaR'!$B$9*(EXP(B1305)-1)</f>
        <v>-22.861799597511375</v>
      </c>
      <c r="E1305" t="str">
        <f ca="1">IF(B1305&lt;='Monte Carlo VaR'!$B$25,"YES ◀ TAIL","")</f>
        <v/>
      </c>
    </row>
    <row r="1306" spans="1:5" x14ac:dyDescent="0.2">
      <c r="A1306">
        <v>1305</v>
      </c>
      <c r="B1306" s="17">
        <f ca="1">'Monte Carlo VaR'!$C$17+_xlfn.NORM.S.INV(RAND())*'Monte Carlo VaR'!$C$18</f>
        <v>-0.30463407293860867</v>
      </c>
      <c r="C1306" s="18">
        <f t="shared" ca="1" si="20"/>
        <v>-26.260684286070468</v>
      </c>
      <c r="D1306" s="19">
        <f ca="1">'Monte Carlo VaR'!$B$9*(EXP(B1306)-1)</f>
        <v>-35.591105412911304</v>
      </c>
      <c r="E1306" t="str">
        <f ca="1">IF(B1306&lt;='Monte Carlo VaR'!$B$25,"YES ◀ TAIL","")</f>
        <v>YES ◀ TAIL</v>
      </c>
    </row>
    <row r="1307" spans="1:5" x14ac:dyDescent="0.2">
      <c r="A1307">
        <v>1306</v>
      </c>
      <c r="B1307" s="17">
        <f ca="1">'Monte Carlo VaR'!$C$17+_xlfn.NORM.S.INV(RAND())*'Monte Carlo VaR'!$C$18</f>
        <v>0.4405716276574117</v>
      </c>
      <c r="C1307" s="18">
        <f t="shared" ca="1" si="20"/>
        <v>55.359504262953507</v>
      </c>
      <c r="D1307" s="19">
        <f ca="1">'Monte Carlo VaR'!$B$9*(EXP(B1307)-1)</f>
        <v>75.028736127580885</v>
      </c>
      <c r="E1307" t="str">
        <f ca="1">IF(B1307&lt;='Monte Carlo VaR'!$B$25,"YES ◀ TAIL","")</f>
        <v/>
      </c>
    </row>
    <row r="1308" spans="1:5" x14ac:dyDescent="0.2">
      <c r="A1308">
        <v>1307</v>
      </c>
      <c r="B1308" s="17">
        <f ca="1">'Monte Carlo VaR'!$C$17+_xlfn.NORM.S.INV(RAND())*'Monte Carlo VaR'!$C$18</f>
        <v>4.1133294600470438E-2</v>
      </c>
      <c r="C1308" s="18">
        <f t="shared" ca="1" si="20"/>
        <v>4.1990988061576529</v>
      </c>
      <c r="D1308" s="19">
        <f ca="1">'Monte Carlo VaR'!$B$9*(EXP(B1308)-1)</f>
        <v>5.6910386119854666</v>
      </c>
      <c r="E1308" t="str">
        <f ca="1">IF(B1308&lt;='Monte Carlo VaR'!$B$25,"YES ◀ TAIL","")</f>
        <v/>
      </c>
    </row>
    <row r="1309" spans="1:5" x14ac:dyDescent="0.2">
      <c r="A1309">
        <v>1308</v>
      </c>
      <c r="B1309" s="17">
        <f ca="1">'Monte Carlo VaR'!$C$17+_xlfn.NORM.S.INV(RAND())*'Monte Carlo VaR'!$C$18</f>
        <v>0.11512700727160383</v>
      </c>
      <c r="C1309" s="18">
        <f t="shared" ca="1" si="20"/>
        <v>12.201593270509669</v>
      </c>
      <c r="D1309" s="19">
        <f ca="1">'Monte Carlo VaR'!$B$9*(EXP(B1309)-1)</f>
        <v>16.536819359521754</v>
      </c>
      <c r="E1309" t="str">
        <f ca="1">IF(B1309&lt;='Monte Carlo VaR'!$B$25,"YES ◀ TAIL","")</f>
        <v/>
      </c>
    </row>
    <row r="1310" spans="1:5" x14ac:dyDescent="0.2">
      <c r="A1310">
        <v>1309</v>
      </c>
      <c r="B1310" s="17">
        <f ca="1">'Monte Carlo VaR'!$C$17+_xlfn.NORM.S.INV(RAND())*'Monte Carlo VaR'!$C$18</f>
        <v>1.0811427055940841E-2</v>
      </c>
      <c r="C1310" s="18">
        <f t="shared" ca="1" si="20"/>
        <v>1.0870081723071578</v>
      </c>
      <c r="D1310" s="19">
        <f ca="1">'Monte Carlo VaR'!$B$9*(EXP(B1310)-1)</f>
        <v>1.473222175927891</v>
      </c>
      <c r="E1310" t="str">
        <f ca="1">IF(B1310&lt;='Monte Carlo VaR'!$B$25,"YES ◀ TAIL","")</f>
        <v/>
      </c>
    </row>
    <row r="1311" spans="1:5" x14ac:dyDescent="0.2">
      <c r="A1311">
        <v>1310</v>
      </c>
      <c r="B1311" s="17">
        <f ca="1">'Monte Carlo VaR'!$C$17+_xlfn.NORM.S.INV(RAND())*'Monte Carlo VaR'!$C$18</f>
        <v>0.1445827035336025</v>
      </c>
      <c r="C1311" s="18">
        <f t="shared" ca="1" si="20"/>
        <v>15.555725968058409</v>
      </c>
      <c r="D1311" s="19">
        <f ca="1">'Monte Carlo VaR'!$B$9*(EXP(B1311)-1)</f>
        <v>21.082675404509562</v>
      </c>
      <c r="E1311" t="str">
        <f ca="1">IF(B1311&lt;='Monte Carlo VaR'!$B$25,"YES ◀ TAIL","")</f>
        <v/>
      </c>
    </row>
    <row r="1312" spans="1:5" x14ac:dyDescent="0.2">
      <c r="A1312">
        <v>1311</v>
      </c>
      <c r="B1312" s="17">
        <f ca="1">'Monte Carlo VaR'!$C$17+_xlfn.NORM.S.INV(RAND())*'Monte Carlo VaR'!$C$18</f>
        <v>2.1306614820197217E-2</v>
      </c>
      <c r="C1312" s="18">
        <f t="shared" ca="1" si="20"/>
        <v>2.1535221462074094</v>
      </c>
      <c r="D1312" s="19">
        <f ca="1">'Monte Carlo VaR'!$B$9*(EXP(B1312)-1)</f>
        <v>2.9186685647549022</v>
      </c>
      <c r="E1312" t="str">
        <f ca="1">IF(B1312&lt;='Monte Carlo VaR'!$B$25,"YES ◀ TAIL","")</f>
        <v/>
      </c>
    </row>
    <row r="1313" spans="1:5" x14ac:dyDescent="0.2">
      <c r="A1313">
        <v>1312</v>
      </c>
      <c r="B1313" s="17">
        <f ca="1">'Monte Carlo VaR'!$C$17+_xlfn.NORM.S.INV(RAND())*'Monte Carlo VaR'!$C$18</f>
        <v>0.1821978903905293</v>
      </c>
      <c r="C1313" s="18">
        <f t="shared" ca="1" si="20"/>
        <v>19.985160949153901</v>
      </c>
      <c r="D1313" s="19">
        <f ca="1">'Monte Carlo VaR'!$B$9*(EXP(B1313)-1)</f>
        <v>27.085888634388283</v>
      </c>
      <c r="E1313" t="str">
        <f ca="1">IF(B1313&lt;='Monte Carlo VaR'!$B$25,"YES ◀ TAIL","")</f>
        <v/>
      </c>
    </row>
    <row r="1314" spans="1:5" x14ac:dyDescent="0.2">
      <c r="A1314">
        <v>1313</v>
      </c>
      <c r="B1314" s="17">
        <f ca="1">'Monte Carlo VaR'!$C$17+_xlfn.NORM.S.INV(RAND())*'Monte Carlo VaR'!$C$18</f>
        <v>-7.4134666770275096E-2</v>
      </c>
      <c r="C1314" s="18">
        <f t="shared" ca="1" si="20"/>
        <v>-7.1453358955951174</v>
      </c>
      <c r="D1314" s="19">
        <f ca="1">'Monte Carlo VaR'!$B$9*(EXP(B1314)-1)</f>
        <v>-9.6840737393000627</v>
      </c>
      <c r="E1314" t="str">
        <f ca="1">IF(B1314&lt;='Monte Carlo VaR'!$B$25,"YES ◀ TAIL","")</f>
        <v/>
      </c>
    </row>
    <row r="1315" spans="1:5" x14ac:dyDescent="0.2">
      <c r="A1315">
        <v>1314</v>
      </c>
      <c r="B1315" s="17">
        <f ca="1">'Monte Carlo VaR'!$C$17+_xlfn.NORM.S.INV(RAND())*'Monte Carlo VaR'!$C$18</f>
        <v>-0.16832171217735464</v>
      </c>
      <c r="C1315" s="18">
        <f t="shared" ca="1" si="20"/>
        <v>-15.491808219630155</v>
      </c>
      <c r="D1315" s="19">
        <f ca="1">'Monte Carlo VaR'!$B$9*(EXP(B1315)-1)</f>
        <v>-20.996047680064748</v>
      </c>
      <c r="E1315" t="str">
        <f ca="1">IF(B1315&lt;='Monte Carlo VaR'!$B$25,"YES ◀ TAIL","")</f>
        <v/>
      </c>
    </row>
    <row r="1316" spans="1:5" x14ac:dyDescent="0.2">
      <c r="A1316">
        <v>1315</v>
      </c>
      <c r="B1316" s="17">
        <f ca="1">'Monte Carlo VaR'!$C$17+_xlfn.NORM.S.INV(RAND())*'Monte Carlo VaR'!$C$18</f>
        <v>0.1581502904877029</v>
      </c>
      <c r="C1316" s="18">
        <f t="shared" ca="1" si="20"/>
        <v>17.134222307361636</v>
      </c>
      <c r="D1316" s="19">
        <f ca="1">'Monte Carlo VaR'!$B$9*(EXP(B1316)-1)</f>
        <v>23.222011493167223</v>
      </c>
      <c r="E1316" t="str">
        <f ca="1">IF(B1316&lt;='Monte Carlo VaR'!$B$25,"YES ◀ TAIL","")</f>
        <v/>
      </c>
    </row>
    <row r="1317" spans="1:5" x14ac:dyDescent="0.2">
      <c r="A1317">
        <v>1316</v>
      </c>
      <c r="B1317" s="17">
        <f ca="1">'Monte Carlo VaR'!$C$17+_xlfn.NORM.S.INV(RAND())*'Monte Carlo VaR'!$C$18</f>
        <v>-6.4878126137897812E-2</v>
      </c>
      <c r="C1317" s="18">
        <f t="shared" ca="1" si="20"/>
        <v>-6.2818325632258531</v>
      </c>
      <c r="D1317" s="19">
        <f ca="1">'Monte Carlo VaR'!$B$9*(EXP(B1317)-1)</f>
        <v>-8.5137676729399985</v>
      </c>
      <c r="E1317" t="str">
        <f ca="1">IF(B1317&lt;='Monte Carlo VaR'!$B$25,"YES ◀ TAIL","")</f>
        <v/>
      </c>
    </row>
    <row r="1318" spans="1:5" x14ac:dyDescent="0.2">
      <c r="A1318">
        <v>1317</v>
      </c>
      <c r="B1318" s="17">
        <f ca="1">'Monte Carlo VaR'!$C$17+_xlfn.NORM.S.INV(RAND())*'Monte Carlo VaR'!$C$18</f>
        <v>0.23735546245135308</v>
      </c>
      <c r="C1318" s="18">
        <f t="shared" ca="1" si="20"/>
        <v>26.789172558428721</v>
      </c>
      <c r="D1318" s="19">
        <f ca="1">'Monte Carlo VaR'!$B$9*(EXP(B1318)-1)</f>
        <v>36.307365568438442</v>
      </c>
      <c r="E1318" t="str">
        <f ca="1">IF(B1318&lt;='Monte Carlo VaR'!$B$25,"YES ◀ TAIL","")</f>
        <v/>
      </c>
    </row>
    <row r="1319" spans="1:5" x14ac:dyDescent="0.2">
      <c r="A1319">
        <v>1318</v>
      </c>
      <c r="B1319" s="17">
        <f ca="1">'Monte Carlo VaR'!$C$17+_xlfn.NORM.S.INV(RAND())*'Monte Carlo VaR'!$C$18</f>
        <v>-4.5186756840850051E-2</v>
      </c>
      <c r="C1319" s="18">
        <f t="shared" ca="1" si="20"/>
        <v>-4.4181040565809404</v>
      </c>
      <c r="D1319" s="19">
        <f ca="1">'Monte Carlo VaR'!$B$9*(EXP(B1319)-1)</f>
        <v>-5.9878564278841484</v>
      </c>
      <c r="E1319" t="str">
        <f ca="1">IF(B1319&lt;='Monte Carlo VaR'!$B$25,"YES ◀ TAIL","")</f>
        <v/>
      </c>
    </row>
    <row r="1320" spans="1:5" x14ac:dyDescent="0.2">
      <c r="A1320">
        <v>1319</v>
      </c>
      <c r="B1320" s="17">
        <f ca="1">'Monte Carlo VaR'!$C$17+_xlfn.NORM.S.INV(RAND())*'Monte Carlo VaR'!$C$18</f>
        <v>4.9034757908942961E-2</v>
      </c>
      <c r="C1320" s="18">
        <f t="shared" ca="1" si="20"/>
        <v>5.0256854837748666</v>
      </c>
      <c r="D1320" s="19">
        <f ca="1">'Monte Carlo VaR'!$B$9*(EXP(B1320)-1)</f>
        <v>6.8113115361600771</v>
      </c>
      <c r="E1320" t="str">
        <f ca="1">IF(B1320&lt;='Monte Carlo VaR'!$B$25,"YES ◀ TAIL","")</f>
        <v/>
      </c>
    </row>
    <row r="1321" spans="1:5" x14ac:dyDescent="0.2">
      <c r="A1321">
        <v>1320</v>
      </c>
      <c r="B1321" s="17">
        <f ca="1">'Monte Carlo VaR'!$C$17+_xlfn.NORM.S.INV(RAND())*'Monte Carlo VaR'!$C$18</f>
        <v>6.8924511351089873E-2</v>
      </c>
      <c r="C1321" s="18">
        <f t="shared" ca="1" si="20"/>
        <v>7.1355330929256278</v>
      </c>
      <c r="D1321" s="19">
        <f ca="1">'Monte Carlo VaR'!$B$9*(EXP(B1321)-1)</f>
        <v>9.6707880008421032</v>
      </c>
      <c r="E1321" t="str">
        <f ca="1">IF(B1321&lt;='Monte Carlo VaR'!$B$25,"YES ◀ TAIL","")</f>
        <v/>
      </c>
    </row>
    <row r="1322" spans="1:5" x14ac:dyDescent="0.2">
      <c r="A1322">
        <v>1321</v>
      </c>
      <c r="B1322" s="17">
        <f ca="1">'Monte Carlo VaR'!$C$17+_xlfn.NORM.S.INV(RAND())*'Monte Carlo VaR'!$C$18</f>
        <v>0.13643801628808316</v>
      </c>
      <c r="C1322" s="18">
        <f t="shared" ca="1" si="20"/>
        <v>14.618383084553898</v>
      </c>
      <c r="D1322" s="19">
        <f ca="1">'Monte Carlo VaR'!$B$9*(EXP(B1322)-1)</f>
        <v>19.812294594495899</v>
      </c>
      <c r="E1322" t="str">
        <f ca="1">IF(B1322&lt;='Monte Carlo VaR'!$B$25,"YES ◀ TAIL","")</f>
        <v/>
      </c>
    </row>
    <row r="1323" spans="1:5" x14ac:dyDescent="0.2">
      <c r="A1323">
        <v>1322</v>
      </c>
      <c r="B1323" s="17">
        <f ca="1">'Monte Carlo VaR'!$C$17+_xlfn.NORM.S.INV(RAND())*'Monte Carlo VaR'!$C$18</f>
        <v>0.6046100246034245</v>
      </c>
      <c r="C1323" s="18">
        <f t="shared" ca="1" si="20"/>
        <v>83.053820481044326</v>
      </c>
      <c r="D1323" s="19">
        <f ca="1">'Monte Carlo VaR'!$B$9*(EXP(B1323)-1)</f>
        <v>112.56284289795937</v>
      </c>
      <c r="E1323" t="str">
        <f ca="1">IF(B1323&lt;='Monte Carlo VaR'!$B$25,"YES ◀ TAIL","")</f>
        <v/>
      </c>
    </row>
    <row r="1324" spans="1:5" x14ac:dyDescent="0.2">
      <c r="A1324">
        <v>1323</v>
      </c>
      <c r="B1324" s="17">
        <f ca="1">'Monte Carlo VaR'!$C$17+_xlfn.NORM.S.INV(RAND())*'Monte Carlo VaR'!$C$18</f>
        <v>-0.1505351342284757</v>
      </c>
      <c r="C1324" s="18">
        <f t="shared" ca="1" si="20"/>
        <v>-13.975249465594231</v>
      </c>
      <c r="D1324" s="19">
        <f ca="1">'Monte Carlo VaR'!$B$9*(EXP(B1324)-1)</f>
        <v>-18.940655600719861</v>
      </c>
      <c r="E1324" t="str">
        <f ca="1">IF(B1324&lt;='Monte Carlo VaR'!$B$25,"YES ◀ TAIL","")</f>
        <v/>
      </c>
    </row>
    <row r="1325" spans="1:5" x14ac:dyDescent="0.2">
      <c r="A1325">
        <v>1324</v>
      </c>
      <c r="B1325" s="17">
        <f ca="1">'Monte Carlo VaR'!$C$17+_xlfn.NORM.S.INV(RAND())*'Monte Carlo VaR'!$C$18</f>
        <v>-0.19616560196331273</v>
      </c>
      <c r="C1325" s="18">
        <f t="shared" ca="1" si="20"/>
        <v>-17.812388089092945</v>
      </c>
      <c r="D1325" s="19">
        <f ca="1">'Monte Carlo VaR'!$B$9*(EXP(B1325)-1)</f>
        <v>-24.141129577147669</v>
      </c>
      <c r="E1325" t="str">
        <f ca="1">IF(B1325&lt;='Monte Carlo VaR'!$B$25,"YES ◀ TAIL","")</f>
        <v/>
      </c>
    </row>
    <row r="1326" spans="1:5" x14ac:dyDescent="0.2">
      <c r="A1326">
        <v>1325</v>
      </c>
      <c r="B1326" s="17">
        <f ca="1">'Monte Carlo VaR'!$C$17+_xlfn.NORM.S.INV(RAND())*'Monte Carlo VaR'!$C$18</f>
        <v>7.147247231494272E-2</v>
      </c>
      <c r="C1326" s="18">
        <f t="shared" ca="1" si="20"/>
        <v>7.4088583122112528</v>
      </c>
      <c r="D1326" s="19">
        <f ca="1">'Monte Carlo VaR'!$B$9*(EXP(B1326)-1)</f>
        <v>10.041225670539911</v>
      </c>
      <c r="E1326" t="str">
        <f ca="1">IF(B1326&lt;='Monte Carlo VaR'!$B$25,"YES ◀ TAIL","")</f>
        <v/>
      </c>
    </row>
    <row r="1327" spans="1:5" x14ac:dyDescent="0.2">
      <c r="A1327">
        <v>1326</v>
      </c>
      <c r="B1327" s="17">
        <f ca="1">'Monte Carlo VaR'!$C$17+_xlfn.NORM.S.INV(RAND())*'Monte Carlo VaR'!$C$18</f>
        <v>0.1423445326642889</v>
      </c>
      <c r="C1327" s="18">
        <f t="shared" ca="1" si="20"/>
        <v>15.297381725539228</v>
      </c>
      <c r="D1327" s="19">
        <f ca="1">'Monte Carlo VaR'!$B$9*(EXP(B1327)-1)</f>
        <v>20.732541452623316</v>
      </c>
      <c r="E1327" t="str">
        <f ca="1">IF(B1327&lt;='Monte Carlo VaR'!$B$25,"YES ◀ TAIL","")</f>
        <v/>
      </c>
    </row>
    <row r="1328" spans="1:5" x14ac:dyDescent="0.2">
      <c r="A1328">
        <v>1327</v>
      </c>
      <c r="B1328" s="17">
        <f ca="1">'Monte Carlo VaR'!$C$17+_xlfn.NORM.S.INV(RAND())*'Monte Carlo VaR'!$C$18</f>
        <v>0.18440212323252136</v>
      </c>
      <c r="C1328" s="18">
        <f t="shared" ca="1" si="20"/>
        <v>20.249927878249373</v>
      </c>
      <c r="D1328" s="19">
        <f ca="1">'Monte Carlo VaR'!$B$9*(EXP(B1328)-1)</f>
        <v>27.444727253391378</v>
      </c>
      <c r="E1328" t="str">
        <f ca="1">IF(B1328&lt;='Monte Carlo VaR'!$B$25,"YES ◀ TAIL","")</f>
        <v/>
      </c>
    </row>
    <row r="1329" spans="1:5" x14ac:dyDescent="0.2">
      <c r="A1329">
        <v>1328</v>
      </c>
      <c r="B1329" s="17">
        <f ca="1">'Monte Carlo VaR'!$C$17+_xlfn.NORM.S.INV(RAND())*'Monte Carlo VaR'!$C$18</f>
        <v>0.3564156481619335</v>
      </c>
      <c r="C1329" s="18">
        <f t="shared" ca="1" si="20"/>
        <v>42.820105405349373</v>
      </c>
      <c r="D1329" s="19">
        <f ca="1">'Monte Carlo VaR'!$B$9*(EXP(B1329)-1)</f>
        <v>58.034088855870003</v>
      </c>
      <c r="E1329" t="str">
        <f ca="1">IF(B1329&lt;='Monte Carlo VaR'!$B$25,"YES ◀ TAIL","")</f>
        <v/>
      </c>
    </row>
    <row r="1330" spans="1:5" x14ac:dyDescent="0.2">
      <c r="A1330">
        <v>1329</v>
      </c>
      <c r="B1330" s="17">
        <f ca="1">'Monte Carlo VaR'!$C$17+_xlfn.NORM.S.INV(RAND())*'Monte Carlo VaR'!$C$18</f>
        <v>-0.15370583819499728</v>
      </c>
      <c r="C1330" s="18">
        <f t="shared" ca="1" si="20"/>
        <v>-14.247576520945193</v>
      </c>
      <c r="D1330" s="19">
        <f ca="1">'Monte Carlo VaR'!$B$9*(EXP(B1330)-1)</f>
        <v>-19.30974045883702</v>
      </c>
      <c r="E1330" t="str">
        <f ca="1">IF(B1330&lt;='Monte Carlo VaR'!$B$25,"YES ◀ TAIL","")</f>
        <v/>
      </c>
    </row>
    <row r="1331" spans="1:5" x14ac:dyDescent="0.2">
      <c r="A1331">
        <v>1330</v>
      </c>
      <c r="B1331" s="17">
        <f ca="1">'Monte Carlo VaR'!$C$17+_xlfn.NORM.S.INV(RAND())*'Monte Carlo VaR'!$C$18</f>
        <v>1.9522704659933256E-2</v>
      </c>
      <c r="C1331" s="18">
        <f t="shared" ca="1" si="20"/>
        <v>1.9714518869208053</v>
      </c>
      <c r="D1331" s="19">
        <f ca="1">'Monte Carlo VaR'!$B$9*(EXP(B1331)-1)</f>
        <v>2.6719087423437675</v>
      </c>
      <c r="E1331" t="str">
        <f ca="1">IF(B1331&lt;='Monte Carlo VaR'!$B$25,"YES ◀ TAIL","")</f>
        <v/>
      </c>
    </row>
    <row r="1332" spans="1:5" x14ac:dyDescent="0.2">
      <c r="A1332">
        <v>1331</v>
      </c>
      <c r="B1332" s="17">
        <f ca="1">'Monte Carlo VaR'!$C$17+_xlfn.NORM.S.INV(RAND())*'Monte Carlo VaR'!$C$18</f>
        <v>-2.233893437362533E-2</v>
      </c>
      <c r="C1332" s="18">
        <f t="shared" ca="1" si="20"/>
        <v>-2.2091268008047726</v>
      </c>
      <c r="D1332" s="19">
        <f ca="1">'Monte Carlo VaR'!$B$9*(EXP(B1332)-1)</f>
        <v>-2.9940295531307082</v>
      </c>
      <c r="E1332" t="str">
        <f ca="1">IF(B1332&lt;='Monte Carlo VaR'!$B$25,"YES ◀ TAIL","")</f>
        <v/>
      </c>
    </row>
    <row r="1333" spans="1:5" x14ac:dyDescent="0.2">
      <c r="A1333">
        <v>1332</v>
      </c>
      <c r="B1333" s="17">
        <f ca="1">'Monte Carlo VaR'!$C$17+_xlfn.NORM.S.INV(RAND())*'Monte Carlo VaR'!$C$18</f>
        <v>-0.28769349935293115</v>
      </c>
      <c r="C1333" s="18">
        <f t="shared" ca="1" si="20"/>
        <v>-25.00085701268976</v>
      </c>
      <c r="D1333" s="19">
        <f ca="1">'Monte Carlo VaR'!$B$9*(EXP(B1333)-1)</f>
        <v>-33.883661509298427</v>
      </c>
      <c r="E1333" t="str">
        <f ca="1">IF(B1333&lt;='Monte Carlo VaR'!$B$25,"YES ◀ TAIL","")</f>
        <v>YES ◀ TAIL</v>
      </c>
    </row>
    <row r="1334" spans="1:5" x14ac:dyDescent="0.2">
      <c r="A1334">
        <v>1333</v>
      </c>
      <c r="B1334" s="17">
        <f ca="1">'Monte Carlo VaR'!$C$17+_xlfn.NORM.S.INV(RAND())*'Monte Carlo VaR'!$C$18</f>
        <v>0.38133889358423673</v>
      </c>
      <c r="C1334" s="18">
        <f t="shared" ca="1" si="20"/>
        <v>46.424374414651282</v>
      </c>
      <c r="D1334" s="19">
        <f ca="1">'Monte Carlo VaR'!$B$9*(EXP(B1334)-1)</f>
        <v>62.918954644176885</v>
      </c>
      <c r="E1334" t="str">
        <f ca="1">IF(B1334&lt;='Monte Carlo VaR'!$B$25,"YES ◀ TAIL","")</f>
        <v/>
      </c>
    </row>
    <row r="1335" spans="1:5" x14ac:dyDescent="0.2">
      <c r="A1335">
        <v>1334</v>
      </c>
      <c r="B1335" s="17">
        <f ca="1">'Monte Carlo VaR'!$C$17+_xlfn.NORM.S.INV(RAND())*'Monte Carlo VaR'!$C$18</f>
        <v>-0.17259489555924012</v>
      </c>
      <c r="C1335" s="18">
        <f t="shared" ca="1" si="20"/>
        <v>-15.852156754361001</v>
      </c>
      <c r="D1335" s="19">
        <f ca="1">'Monte Carlo VaR'!$B$9*(EXP(B1335)-1)</f>
        <v>-21.484428049185468</v>
      </c>
      <c r="E1335" t="str">
        <f ca="1">IF(B1335&lt;='Monte Carlo VaR'!$B$25,"YES ◀ TAIL","")</f>
        <v/>
      </c>
    </row>
    <row r="1336" spans="1:5" x14ac:dyDescent="0.2">
      <c r="A1336">
        <v>1335</v>
      </c>
      <c r="B1336" s="17">
        <f ca="1">'Monte Carlo VaR'!$C$17+_xlfn.NORM.S.INV(RAND())*'Monte Carlo VaR'!$C$18</f>
        <v>-0.1688007555837468</v>
      </c>
      <c r="C1336" s="18">
        <f t="shared" ca="1" si="20"/>
        <v>-15.532281616657684</v>
      </c>
      <c r="D1336" s="19">
        <f ca="1">'Monte Carlo VaR'!$B$9*(EXP(B1336)-1)</f>
        <v>-21.050901275056159</v>
      </c>
      <c r="E1336" t="str">
        <f ca="1">IF(B1336&lt;='Monte Carlo VaR'!$B$25,"YES ◀ TAIL","")</f>
        <v/>
      </c>
    </row>
    <row r="1337" spans="1:5" x14ac:dyDescent="0.2">
      <c r="A1337">
        <v>1336</v>
      </c>
      <c r="B1337" s="17">
        <f ca="1">'Monte Carlo VaR'!$C$17+_xlfn.NORM.S.INV(RAND())*'Monte Carlo VaR'!$C$18</f>
        <v>0.28047445390242093</v>
      </c>
      <c r="C1337" s="18">
        <f t="shared" ca="1" si="20"/>
        <v>32.37577253864292</v>
      </c>
      <c r="D1337" s="19">
        <f ca="1">'Monte Carlo VaR'!$B$9*(EXP(B1337)-1)</f>
        <v>43.878884521622751</v>
      </c>
      <c r="E1337" t="str">
        <f ca="1">IF(B1337&lt;='Monte Carlo VaR'!$B$25,"YES ◀ TAIL","")</f>
        <v/>
      </c>
    </row>
    <row r="1338" spans="1:5" x14ac:dyDescent="0.2">
      <c r="A1338">
        <v>1337</v>
      </c>
      <c r="B1338" s="17">
        <f ca="1">'Monte Carlo VaR'!$C$17+_xlfn.NORM.S.INV(RAND())*'Monte Carlo VaR'!$C$18</f>
        <v>6.2958294129040249E-2</v>
      </c>
      <c r="C1338" s="18">
        <f t="shared" ca="1" si="20"/>
        <v>6.4982422285609909</v>
      </c>
      <c r="D1338" s="19">
        <f ca="1">'Monte Carlo VaR'!$B$9*(EXP(B1338)-1)</f>
        <v>8.8070676923687117</v>
      </c>
      <c r="E1338" t="str">
        <f ca="1">IF(B1338&lt;='Monte Carlo VaR'!$B$25,"YES ◀ TAIL","")</f>
        <v/>
      </c>
    </row>
    <row r="1339" spans="1:5" x14ac:dyDescent="0.2">
      <c r="A1339">
        <v>1338</v>
      </c>
      <c r="B1339" s="17">
        <f ca="1">'Monte Carlo VaR'!$C$17+_xlfn.NORM.S.INV(RAND())*'Monte Carlo VaR'!$C$18</f>
        <v>0.19736541438560434</v>
      </c>
      <c r="C1339" s="18">
        <f t="shared" ca="1" si="20"/>
        <v>21.818910320753425</v>
      </c>
      <c r="D1339" s="19">
        <f ca="1">'Monte Carlo VaR'!$B$9*(EXP(B1339)-1)</f>
        <v>29.571169157717119</v>
      </c>
      <c r="E1339" t="str">
        <f ca="1">IF(B1339&lt;='Monte Carlo VaR'!$B$25,"YES ◀ TAIL","")</f>
        <v/>
      </c>
    </row>
    <row r="1340" spans="1:5" x14ac:dyDescent="0.2">
      <c r="A1340">
        <v>1339</v>
      </c>
      <c r="B1340" s="17">
        <f ca="1">'Monte Carlo VaR'!$C$17+_xlfn.NORM.S.INV(RAND())*'Monte Carlo VaR'!$C$18</f>
        <v>-6.9850961553907423E-2</v>
      </c>
      <c r="C1340" s="18">
        <f t="shared" ca="1" si="20"/>
        <v>-6.7467207212092761</v>
      </c>
      <c r="D1340" s="19">
        <f ca="1">'Monte Carlo VaR'!$B$9*(EXP(B1340)-1)</f>
        <v>-9.1438305934549327</v>
      </c>
      <c r="E1340" t="str">
        <f ca="1">IF(B1340&lt;='Monte Carlo VaR'!$B$25,"YES ◀ TAIL","")</f>
        <v/>
      </c>
    </row>
    <row r="1341" spans="1:5" x14ac:dyDescent="0.2">
      <c r="A1341">
        <v>1340</v>
      </c>
      <c r="B1341" s="17">
        <f ca="1">'Monte Carlo VaR'!$C$17+_xlfn.NORM.S.INV(RAND())*'Monte Carlo VaR'!$C$18</f>
        <v>-2.8036781969710031E-2</v>
      </c>
      <c r="C1341" s="18">
        <f t="shared" ca="1" si="20"/>
        <v>-2.7647398900436659</v>
      </c>
      <c r="D1341" s="19">
        <f ca="1">'Monte Carlo VaR'!$B$9*(EXP(B1341)-1)</f>
        <v>-3.7470519729761804</v>
      </c>
      <c r="E1341" t="str">
        <f ca="1">IF(B1341&lt;='Monte Carlo VaR'!$B$25,"YES ◀ TAIL","")</f>
        <v/>
      </c>
    </row>
    <row r="1342" spans="1:5" x14ac:dyDescent="0.2">
      <c r="A1342">
        <v>1341</v>
      </c>
      <c r="B1342" s="17">
        <f ca="1">'Monte Carlo VaR'!$C$17+_xlfn.NORM.S.INV(RAND())*'Monte Carlo VaR'!$C$18</f>
        <v>0.39145606669612731</v>
      </c>
      <c r="C1342" s="18">
        <f t="shared" ca="1" si="20"/>
        <v>47.913294288344098</v>
      </c>
      <c r="D1342" s="19">
        <f ca="1">'Monte Carlo VaR'!$B$9*(EXP(B1342)-1)</f>
        <v>64.93688774899276</v>
      </c>
      <c r="E1342" t="str">
        <f ca="1">IF(B1342&lt;='Monte Carlo VaR'!$B$25,"YES ◀ TAIL","")</f>
        <v/>
      </c>
    </row>
    <row r="1343" spans="1:5" x14ac:dyDescent="0.2">
      <c r="A1343">
        <v>1342</v>
      </c>
      <c r="B1343" s="17">
        <f ca="1">'Monte Carlo VaR'!$C$17+_xlfn.NORM.S.INV(RAND())*'Monte Carlo VaR'!$C$18</f>
        <v>0.29887767290400058</v>
      </c>
      <c r="C1343" s="18">
        <f t="shared" ca="1" si="20"/>
        <v>34.834467429582652</v>
      </c>
      <c r="D1343" s="19">
        <f ca="1">'Monte Carlo VaR'!$B$9*(EXP(B1343)-1)</f>
        <v>47.211153707313365</v>
      </c>
      <c r="E1343" t="str">
        <f ca="1">IF(B1343&lt;='Monte Carlo VaR'!$B$25,"YES ◀ TAIL","")</f>
        <v/>
      </c>
    </row>
    <row r="1344" spans="1:5" x14ac:dyDescent="0.2">
      <c r="A1344">
        <v>1343</v>
      </c>
      <c r="B1344" s="17">
        <f ca="1">'Monte Carlo VaR'!$C$17+_xlfn.NORM.S.INV(RAND())*'Monte Carlo VaR'!$C$18</f>
        <v>-0.2343695793458343</v>
      </c>
      <c r="C1344" s="18">
        <f t="shared" ca="1" si="20"/>
        <v>-20.893060104769333</v>
      </c>
      <c r="D1344" s="19">
        <f ca="1">'Monte Carlo VaR'!$B$9*(EXP(B1344)-1)</f>
        <v>-28.31636435999388</v>
      </c>
      <c r="E1344" t="str">
        <f ca="1">IF(B1344&lt;='Monte Carlo VaR'!$B$25,"YES ◀ TAIL","")</f>
        <v/>
      </c>
    </row>
    <row r="1345" spans="1:5" x14ac:dyDescent="0.2">
      <c r="A1345">
        <v>1344</v>
      </c>
      <c r="B1345" s="17">
        <f ca="1">'Monte Carlo VaR'!$C$17+_xlfn.NORM.S.INV(RAND())*'Monte Carlo VaR'!$C$18</f>
        <v>0.26028008727568119</v>
      </c>
      <c r="C1345" s="18">
        <f t="shared" ca="1" si="20"/>
        <v>29.729339115660245</v>
      </c>
      <c r="D1345" s="19">
        <f ca="1">'Monte Carlo VaR'!$B$9*(EXP(B1345)-1)</f>
        <v>40.292173303454334</v>
      </c>
      <c r="E1345" t="str">
        <f ca="1">IF(B1345&lt;='Monte Carlo VaR'!$B$25,"YES ◀ TAIL","")</f>
        <v/>
      </c>
    </row>
    <row r="1346" spans="1:5" x14ac:dyDescent="0.2">
      <c r="A1346">
        <v>1345</v>
      </c>
      <c r="B1346" s="17">
        <f ca="1">'Monte Carlo VaR'!$C$17+_xlfn.NORM.S.INV(RAND())*'Monte Carlo VaR'!$C$18</f>
        <v>0.4769822743164146</v>
      </c>
      <c r="C1346" s="18">
        <f t="shared" ca="1" si="20"/>
        <v>61.120488409315229</v>
      </c>
      <c r="D1346" s="19">
        <f ca="1">'Monte Carlo VaR'!$B$9*(EXP(B1346)-1)</f>
        <v>82.83659794114493</v>
      </c>
      <c r="E1346" t="str">
        <f ca="1">IF(B1346&lt;='Monte Carlo VaR'!$B$25,"YES ◀ TAIL","")</f>
        <v/>
      </c>
    </row>
    <row r="1347" spans="1:5" x14ac:dyDescent="0.2">
      <c r="A1347">
        <v>1346</v>
      </c>
      <c r="B1347" s="17">
        <f ca="1">'Monte Carlo VaR'!$C$17+_xlfn.NORM.S.INV(RAND())*'Monte Carlo VaR'!$C$18</f>
        <v>0.2914948458174384</v>
      </c>
      <c r="C1347" s="18">
        <f t="shared" ref="C1347:C1410" ca="1" si="21">(EXP(B1347)-1)*100</f>
        <v>33.842673497694122</v>
      </c>
      <c r="D1347" s="19">
        <f ca="1">'Monte Carlo VaR'!$B$9*(EXP(B1347)-1)</f>
        <v>45.866975391424845</v>
      </c>
      <c r="E1347" t="str">
        <f ca="1">IF(B1347&lt;='Monte Carlo VaR'!$B$25,"YES ◀ TAIL","")</f>
        <v/>
      </c>
    </row>
    <row r="1348" spans="1:5" x14ac:dyDescent="0.2">
      <c r="A1348">
        <v>1347</v>
      </c>
      <c r="B1348" s="17">
        <f ca="1">'Monte Carlo VaR'!$C$17+_xlfn.NORM.S.INV(RAND())*'Monte Carlo VaR'!$C$18</f>
        <v>0.1465005389608991</v>
      </c>
      <c r="C1348" s="18">
        <f t="shared" ca="1" si="21"/>
        <v>15.777555481404226</v>
      </c>
      <c r="D1348" s="19">
        <f ca="1">'Monte Carlo VaR'!$B$9*(EXP(B1348)-1)</f>
        <v>21.383320943947147</v>
      </c>
      <c r="E1348" t="str">
        <f ca="1">IF(B1348&lt;='Monte Carlo VaR'!$B$25,"YES ◀ TAIL","")</f>
        <v/>
      </c>
    </row>
    <row r="1349" spans="1:5" x14ac:dyDescent="0.2">
      <c r="A1349">
        <v>1348</v>
      </c>
      <c r="B1349" s="17">
        <f ca="1">'Monte Carlo VaR'!$C$17+_xlfn.NORM.S.INV(RAND())*'Monte Carlo VaR'!$C$18</f>
        <v>3.8301800522375612E-2</v>
      </c>
      <c r="C1349" s="18">
        <f t="shared" ca="1" si="21"/>
        <v>3.90447698176144</v>
      </c>
      <c r="D1349" s="19">
        <f ca="1">'Monte Carlo VaR'!$B$9*(EXP(B1349)-1)</f>
        <v>5.2917376533812792</v>
      </c>
      <c r="E1349" t="str">
        <f ca="1">IF(B1349&lt;='Monte Carlo VaR'!$B$25,"YES ◀ TAIL","")</f>
        <v/>
      </c>
    </row>
    <row r="1350" spans="1:5" x14ac:dyDescent="0.2">
      <c r="A1350">
        <v>1349</v>
      </c>
      <c r="B1350" s="17">
        <f ca="1">'Monte Carlo VaR'!$C$17+_xlfn.NORM.S.INV(RAND())*'Monte Carlo VaR'!$C$18</f>
        <v>0.18004024280548103</v>
      </c>
      <c r="C1350" s="18">
        <f t="shared" ca="1" si="21"/>
        <v>19.726554347672256</v>
      </c>
      <c r="D1350" s="19">
        <f ca="1">'Monte Carlo VaR'!$B$9*(EXP(B1350)-1)</f>
        <v>26.735399107400205</v>
      </c>
      <c r="E1350" t="str">
        <f ca="1">IF(B1350&lt;='Monte Carlo VaR'!$B$25,"YES ◀ TAIL","")</f>
        <v/>
      </c>
    </row>
    <row r="1351" spans="1:5" x14ac:dyDescent="0.2">
      <c r="A1351">
        <v>1350</v>
      </c>
      <c r="B1351" s="17">
        <f ca="1">'Monte Carlo VaR'!$C$17+_xlfn.NORM.S.INV(RAND())*'Monte Carlo VaR'!$C$18</f>
        <v>7.6330079079192772E-2</v>
      </c>
      <c r="C1351" s="18">
        <f t="shared" ca="1" si="21"/>
        <v>7.9318775914385187</v>
      </c>
      <c r="D1351" s="19">
        <f ca="1">'Monte Carlo VaR'!$B$9*(EXP(B1351)-1)</f>
        <v>10.750073699676625</v>
      </c>
      <c r="E1351" t="str">
        <f ca="1">IF(B1351&lt;='Monte Carlo VaR'!$B$25,"YES ◀ TAIL","")</f>
        <v/>
      </c>
    </row>
    <row r="1352" spans="1:5" x14ac:dyDescent="0.2">
      <c r="A1352">
        <v>1351</v>
      </c>
      <c r="B1352" s="17">
        <f ca="1">'Monte Carlo VaR'!$C$17+_xlfn.NORM.S.INV(RAND())*'Monte Carlo VaR'!$C$18</f>
        <v>0.33216824825912705</v>
      </c>
      <c r="C1352" s="18">
        <f t="shared" ca="1" si="21"/>
        <v>39.398736473085179</v>
      </c>
      <c r="D1352" s="19">
        <f ca="1">'Monte Carlo VaR'!$B$9*(EXP(B1352)-1)</f>
        <v>53.397107541972346</v>
      </c>
      <c r="E1352" t="str">
        <f ca="1">IF(B1352&lt;='Monte Carlo VaR'!$B$25,"YES ◀ TAIL","")</f>
        <v/>
      </c>
    </row>
    <row r="1353" spans="1:5" x14ac:dyDescent="0.2">
      <c r="A1353">
        <v>1352</v>
      </c>
      <c r="B1353" s="17">
        <f ca="1">'Monte Carlo VaR'!$C$17+_xlfn.NORM.S.INV(RAND())*'Monte Carlo VaR'!$C$18</f>
        <v>0.50904780732075228</v>
      </c>
      <c r="C1353" s="18">
        <f t="shared" ca="1" si="21"/>
        <v>66.370627155721735</v>
      </c>
      <c r="D1353" s="19">
        <f ca="1">'Monte Carlo VaR'!$B$9*(EXP(B1353)-1)</f>
        <v>89.952110984149655</v>
      </c>
      <c r="E1353" t="str">
        <f ca="1">IF(B1353&lt;='Monte Carlo VaR'!$B$25,"YES ◀ TAIL","")</f>
        <v/>
      </c>
    </row>
    <row r="1354" spans="1:5" x14ac:dyDescent="0.2">
      <c r="A1354">
        <v>1353</v>
      </c>
      <c r="B1354" s="17">
        <f ca="1">'Monte Carlo VaR'!$C$17+_xlfn.NORM.S.INV(RAND())*'Monte Carlo VaR'!$C$18</f>
        <v>-0.12100505817071035</v>
      </c>
      <c r="C1354" s="18">
        <f t="shared" ca="1" si="21"/>
        <v>-11.397052210681258</v>
      </c>
      <c r="D1354" s="19">
        <f ca="1">'Monte Carlo VaR'!$B$9*(EXP(B1354)-1)</f>
        <v>-15.446424861136309</v>
      </c>
      <c r="E1354" t="str">
        <f ca="1">IF(B1354&lt;='Monte Carlo VaR'!$B$25,"YES ◀ TAIL","")</f>
        <v/>
      </c>
    </row>
    <row r="1355" spans="1:5" x14ac:dyDescent="0.2">
      <c r="A1355">
        <v>1354</v>
      </c>
      <c r="B1355" s="17">
        <f ca="1">'Monte Carlo VaR'!$C$17+_xlfn.NORM.S.INV(RAND())*'Monte Carlo VaR'!$C$18</f>
        <v>7.5392200973158296E-2</v>
      </c>
      <c r="C1355" s="18">
        <f t="shared" ca="1" si="21"/>
        <v>7.8306981009333532</v>
      </c>
      <c r="D1355" s="19">
        <f ca="1">'Monte Carlo VaR'!$B$9*(EXP(B1355)-1)</f>
        <v>10.612945136194973</v>
      </c>
      <c r="E1355" t="str">
        <f ca="1">IF(B1355&lt;='Monte Carlo VaR'!$B$25,"YES ◀ TAIL","")</f>
        <v/>
      </c>
    </row>
    <row r="1356" spans="1:5" x14ac:dyDescent="0.2">
      <c r="A1356">
        <v>1355</v>
      </c>
      <c r="B1356" s="17">
        <f ca="1">'Monte Carlo VaR'!$C$17+_xlfn.NORM.S.INV(RAND())*'Monte Carlo VaR'!$C$18</f>
        <v>0.26634258321555704</v>
      </c>
      <c r="C1356" s="18">
        <f t="shared" ca="1" si="21"/>
        <v>30.518211559150643</v>
      </c>
      <c r="D1356" s="19">
        <f ca="1">'Monte Carlo VaR'!$B$9*(EXP(B1356)-1)</f>
        <v>41.361332126116864</v>
      </c>
      <c r="E1356" t="str">
        <f ca="1">IF(B1356&lt;='Monte Carlo VaR'!$B$25,"YES ◀ TAIL","")</f>
        <v/>
      </c>
    </row>
    <row r="1357" spans="1:5" x14ac:dyDescent="0.2">
      <c r="A1357">
        <v>1356</v>
      </c>
      <c r="B1357" s="17">
        <f ca="1">'Monte Carlo VaR'!$C$17+_xlfn.NORM.S.INV(RAND())*'Monte Carlo VaR'!$C$18</f>
        <v>6.0592731866117994E-2</v>
      </c>
      <c r="C1357" s="18">
        <f t="shared" ca="1" si="21"/>
        <v>6.2466117468047422</v>
      </c>
      <c r="D1357" s="19">
        <f ca="1">'Monte Carlo VaR'!$B$9*(EXP(B1357)-1)</f>
        <v>8.4660329004444677</v>
      </c>
      <c r="E1357" t="str">
        <f ca="1">IF(B1357&lt;='Monte Carlo VaR'!$B$25,"YES ◀ TAIL","")</f>
        <v/>
      </c>
    </row>
    <row r="1358" spans="1:5" x14ac:dyDescent="0.2">
      <c r="A1358">
        <v>1357</v>
      </c>
      <c r="B1358" s="17">
        <f ca="1">'Monte Carlo VaR'!$C$17+_xlfn.NORM.S.INV(RAND())*'Monte Carlo VaR'!$C$18</f>
        <v>0.59159358111299931</v>
      </c>
      <c r="C1358" s="18">
        <f t="shared" ca="1" si="21"/>
        <v>80.686550909692897</v>
      </c>
      <c r="D1358" s="19">
        <f ca="1">'Monte Carlo VaR'!$B$9*(EXP(B1358)-1)</f>
        <v>109.35448244790679</v>
      </c>
      <c r="E1358" t="str">
        <f ca="1">IF(B1358&lt;='Monte Carlo VaR'!$B$25,"YES ◀ TAIL","")</f>
        <v/>
      </c>
    </row>
    <row r="1359" spans="1:5" x14ac:dyDescent="0.2">
      <c r="A1359">
        <v>1358</v>
      </c>
      <c r="B1359" s="17">
        <f ca="1">'Monte Carlo VaR'!$C$17+_xlfn.NORM.S.INV(RAND())*'Monte Carlo VaR'!$C$18</f>
        <v>0.21326794434950069</v>
      </c>
      <c r="C1359" s="18">
        <f t="shared" ca="1" si="21"/>
        <v>23.771624589153252</v>
      </c>
      <c r="D1359" s="19">
        <f ca="1">'Monte Carlo VaR'!$B$9*(EXP(B1359)-1)</f>
        <v>32.217682805679402</v>
      </c>
      <c r="E1359" t="str">
        <f ca="1">IF(B1359&lt;='Monte Carlo VaR'!$B$25,"YES ◀ TAIL","")</f>
        <v/>
      </c>
    </row>
    <row r="1360" spans="1:5" x14ac:dyDescent="0.2">
      <c r="A1360">
        <v>1359</v>
      </c>
      <c r="B1360" s="17">
        <f ca="1">'Monte Carlo VaR'!$C$17+_xlfn.NORM.S.INV(RAND())*'Monte Carlo VaR'!$C$18</f>
        <v>9.3615052492283246E-2</v>
      </c>
      <c r="C1360" s="18">
        <f t="shared" ca="1" si="21"/>
        <v>9.8136939465271134</v>
      </c>
      <c r="D1360" s="19">
        <f ca="1">'Monte Carlo VaR'!$B$9*(EXP(B1360)-1)</f>
        <v>13.300499405728196</v>
      </c>
      <c r="E1360" t="str">
        <f ca="1">IF(B1360&lt;='Monte Carlo VaR'!$B$25,"YES ◀ TAIL","")</f>
        <v/>
      </c>
    </row>
    <row r="1361" spans="1:5" x14ac:dyDescent="0.2">
      <c r="A1361">
        <v>1360</v>
      </c>
      <c r="B1361" s="17">
        <f ca="1">'Monte Carlo VaR'!$C$17+_xlfn.NORM.S.INV(RAND())*'Monte Carlo VaR'!$C$18</f>
        <v>0.36624675052935624</v>
      </c>
      <c r="C1361" s="18">
        <f t="shared" ca="1" si="21"/>
        <v>44.231108977487629</v>
      </c>
      <c r="D1361" s="19">
        <f ca="1">'Monte Carlo VaR'!$B$9*(EXP(B1361)-1)</f>
        <v>59.946421997188985</v>
      </c>
      <c r="E1361" t="str">
        <f ca="1">IF(B1361&lt;='Monte Carlo VaR'!$B$25,"YES ◀ TAIL","")</f>
        <v/>
      </c>
    </row>
    <row r="1362" spans="1:5" x14ac:dyDescent="0.2">
      <c r="A1362">
        <v>1361</v>
      </c>
      <c r="B1362" s="17">
        <f ca="1">'Monte Carlo VaR'!$C$17+_xlfn.NORM.S.INV(RAND())*'Monte Carlo VaR'!$C$18</f>
        <v>-0.341149566332341</v>
      </c>
      <c r="C1362" s="18">
        <f t="shared" ca="1" si="21"/>
        <v>-28.904743431374047</v>
      </c>
      <c r="D1362" s="19">
        <f ca="1">'Monte Carlo VaR'!$B$9*(EXP(B1362)-1)</f>
        <v>-39.174598772541245</v>
      </c>
      <c r="E1362" t="str">
        <f ca="1">IF(B1362&lt;='Monte Carlo VaR'!$B$25,"YES ◀ TAIL","")</f>
        <v>YES ◀ TAIL</v>
      </c>
    </row>
    <row r="1363" spans="1:5" x14ac:dyDescent="0.2">
      <c r="A1363">
        <v>1362</v>
      </c>
      <c r="B1363" s="17">
        <f ca="1">'Monte Carlo VaR'!$C$17+_xlfn.NORM.S.INV(RAND())*'Monte Carlo VaR'!$C$18</f>
        <v>-0.16157623326511056</v>
      </c>
      <c r="C1363" s="18">
        <f t="shared" ca="1" si="21"/>
        <v>-14.919833039614627</v>
      </c>
      <c r="D1363" s="19">
        <f ca="1">'Monte Carlo VaR'!$B$9*(EXP(B1363)-1)</f>
        <v>-20.220849718589704</v>
      </c>
      <c r="E1363" t="str">
        <f ca="1">IF(B1363&lt;='Monte Carlo VaR'!$B$25,"YES ◀ TAIL","")</f>
        <v/>
      </c>
    </row>
    <row r="1364" spans="1:5" x14ac:dyDescent="0.2">
      <c r="A1364">
        <v>1363</v>
      </c>
      <c r="B1364" s="17">
        <f ca="1">'Monte Carlo VaR'!$C$17+_xlfn.NORM.S.INV(RAND())*'Monte Carlo VaR'!$C$18</f>
        <v>1.9283049608643542E-2</v>
      </c>
      <c r="C1364" s="18">
        <f t="shared" ca="1" si="21"/>
        <v>1.9470168414967404</v>
      </c>
      <c r="D1364" s="19">
        <f ca="1">'Monte Carlo VaR'!$B$9*(EXP(B1364)-1)</f>
        <v>2.6387919252805321</v>
      </c>
      <c r="E1364" t="str">
        <f ca="1">IF(B1364&lt;='Monte Carlo VaR'!$B$25,"YES ◀ TAIL","")</f>
        <v/>
      </c>
    </row>
    <row r="1365" spans="1:5" x14ac:dyDescent="0.2">
      <c r="A1365">
        <v>1364</v>
      </c>
      <c r="B1365" s="17">
        <f ca="1">'Monte Carlo VaR'!$C$17+_xlfn.NORM.S.INV(RAND())*'Monte Carlo VaR'!$C$18</f>
        <v>0.44147149052099549</v>
      </c>
      <c r="C1365" s="18">
        <f t="shared" ca="1" si="21"/>
        <v>55.499369431642108</v>
      </c>
      <c r="D1365" s="19">
        <f ca="1">'Monte Carlo VaR'!$B$9*(EXP(B1365)-1)</f>
        <v>75.218295390704554</v>
      </c>
      <c r="E1365" t="str">
        <f ca="1">IF(B1365&lt;='Monte Carlo VaR'!$B$25,"YES ◀ TAIL","")</f>
        <v/>
      </c>
    </row>
    <row r="1366" spans="1:5" x14ac:dyDescent="0.2">
      <c r="A1366">
        <v>1365</v>
      </c>
      <c r="B1366" s="17">
        <f ca="1">'Monte Carlo VaR'!$C$17+_xlfn.NORM.S.INV(RAND())*'Monte Carlo VaR'!$C$18</f>
        <v>0.16164938041666538</v>
      </c>
      <c r="C1366" s="18">
        <f t="shared" ca="1" si="21"/>
        <v>17.544803396133712</v>
      </c>
      <c r="D1366" s="19">
        <f ca="1">'Monte Carlo VaR'!$B$9*(EXP(B1366)-1)</f>
        <v>23.77847204278002</v>
      </c>
      <c r="E1366" t="str">
        <f ca="1">IF(B1366&lt;='Monte Carlo VaR'!$B$25,"YES ◀ TAIL","")</f>
        <v/>
      </c>
    </row>
    <row r="1367" spans="1:5" x14ac:dyDescent="0.2">
      <c r="A1367">
        <v>1366</v>
      </c>
      <c r="B1367" s="17">
        <f ca="1">'Monte Carlo VaR'!$C$17+_xlfn.NORM.S.INV(RAND())*'Monte Carlo VaR'!$C$18</f>
        <v>-9.6190677343653705E-2</v>
      </c>
      <c r="C1367" s="18">
        <f t="shared" ca="1" si="21"/>
        <v>-9.1709190922833468</v>
      </c>
      <c r="D1367" s="19">
        <f ca="1">'Monte Carlo VaR'!$B$9*(EXP(B1367)-1)</f>
        <v>-12.42934664577162</v>
      </c>
      <c r="E1367" t="str">
        <f ca="1">IF(B1367&lt;='Monte Carlo VaR'!$B$25,"YES ◀ TAIL","")</f>
        <v/>
      </c>
    </row>
    <row r="1368" spans="1:5" x14ac:dyDescent="0.2">
      <c r="A1368">
        <v>1367</v>
      </c>
      <c r="B1368" s="17">
        <f ca="1">'Monte Carlo VaR'!$C$17+_xlfn.NORM.S.INV(RAND())*'Monte Carlo VaR'!$C$18</f>
        <v>-0.3246534826136479</v>
      </c>
      <c r="C1368" s="18">
        <f t="shared" ca="1" si="21"/>
        <v>-27.722223468428218</v>
      </c>
      <c r="D1368" s="19">
        <f ca="1">'Monte Carlo VaR'!$B$9*(EXP(B1368)-1)</f>
        <v>-37.571929466760764</v>
      </c>
      <c r="E1368" t="str">
        <f ca="1">IF(B1368&lt;='Monte Carlo VaR'!$B$25,"YES ◀ TAIL","")</f>
        <v>YES ◀ TAIL</v>
      </c>
    </row>
    <row r="1369" spans="1:5" x14ac:dyDescent="0.2">
      <c r="A1369">
        <v>1368</v>
      </c>
      <c r="B1369" s="17">
        <f ca="1">'Monte Carlo VaR'!$C$17+_xlfn.NORM.S.INV(RAND())*'Monte Carlo VaR'!$C$18</f>
        <v>4.1222470644409509E-2</v>
      </c>
      <c r="C1369" s="18">
        <f t="shared" ca="1" si="21"/>
        <v>4.2083912838982496</v>
      </c>
      <c r="D1369" s="19">
        <f ca="1">'Monte Carlo VaR'!$B$9*(EXP(B1369)-1)</f>
        <v>5.7036327070672979</v>
      </c>
      <c r="E1369" t="str">
        <f ca="1">IF(B1369&lt;='Monte Carlo VaR'!$B$25,"YES ◀ TAIL","")</f>
        <v/>
      </c>
    </row>
    <row r="1370" spans="1:5" x14ac:dyDescent="0.2">
      <c r="A1370">
        <v>1369</v>
      </c>
      <c r="B1370" s="17">
        <f ca="1">'Monte Carlo VaR'!$C$17+_xlfn.NORM.S.INV(RAND())*'Monte Carlo VaR'!$C$18</f>
        <v>0.38073057680516587</v>
      </c>
      <c r="C1370" s="18">
        <f t="shared" ca="1" si="21"/>
        <v>46.335329097456082</v>
      </c>
      <c r="D1370" s="19">
        <f ca="1">'Monte Carlo VaR'!$B$9*(EXP(B1370)-1)</f>
        <v>62.798271525782226</v>
      </c>
      <c r="E1370" t="str">
        <f ca="1">IF(B1370&lt;='Monte Carlo VaR'!$B$25,"YES ◀ TAIL","")</f>
        <v/>
      </c>
    </row>
    <row r="1371" spans="1:5" x14ac:dyDescent="0.2">
      <c r="A1371">
        <v>1370</v>
      </c>
      <c r="B1371" s="17">
        <f ca="1">'Monte Carlo VaR'!$C$17+_xlfn.NORM.S.INV(RAND())*'Monte Carlo VaR'!$C$18</f>
        <v>-2.7738123053994479E-2</v>
      </c>
      <c r="C1371" s="18">
        <f t="shared" ca="1" si="21"/>
        <v>-2.7356953757042168</v>
      </c>
      <c r="D1371" s="19">
        <f ca="1">'Monte Carlo VaR'!$B$9*(EXP(B1371)-1)</f>
        <v>-3.7076879426919249</v>
      </c>
      <c r="E1371" t="str">
        <f ca="1">IF(B1371&lt;='Monte Carlo VaR'!$B$25,"YES ◀ TAIL","")</f>
        <v/>
      </c>
    </row>
    <row r="1372" spans="1:5" x14ac:dyDescent="0.2">
      <c r="A1372">
        <v>1371</v>
      </c>
      <c r="B1372" s="17">
        <f ca="1">'Monte Carlo VaR'!$C$17+_xlfn.NORM.S.INV(RAND())*'Monte Carlo VaR'!$C$18</f>
        <v>0.31457690310028896</v>
      </c>
      <c r="C1372" s="18">
        <f t="shared" ca="1" si="21"/>
        <v>36.967968111917095</v>
      </c>
      <c r="D1372" s="19">
        <f ca="1">'Monte Carlo VaR'!$B$9*(EXP(B1372)-1)</f>
        <v>50.10268718208124</v>
      </c>
      <c r="E1372" t="str">
        <f ca="1">IF(B1372&lt;='Monte Carlo VaR'!$B$25,"YES ◀ TAIL","")</f>
        <v/>
      </c>
    </row>
    <row r="1373" spans="1:5" x14ac:dyDescent="0.2">
      <c r="A1373">
        <v>1372</v>
      </c>
      <c r="B1373" s="17">
        <f ca="1">'Monte Carlo VaR'!$C$17+_xlfn.NORM.S.INV(RAND())*'Monte Carlo VaR'!$C$18</f>
        <v>0.2433467276944512</v>
      </c>
      <c r="C1373" s="18">
        <f t="shared" ca="1" si="21"/>
        <v>27.551080237606129</v>
      </c>
      <c r="D1373" s="19">
        <f ca="1">'Monte Carlo VaR'!$B$9*(EXP(B1373)-1)</f>
        <v>37.339979046027587</v>
      </c>
      <c r="E1373" t="str">
        <f ca="1">IF(B1373&lt;='Monte Carlo VaR'!$B$25,"YES ◀ TAIL","")</f>
        <v/>
      </c>
    </row>
    <row r="1374" spans="1:5" x14ac:dyDescent="0.2">
      <c r="A1374">
        <v>1373</v>
      </c>
      <c r="B1374" s="17">
        <f ca="1">'Monte Carlo VaR'!$C$17+_xlfn.NORM.S.INV(RAND())*'Monte Carlo VaR'!$C$18</f>
        <v>0.19265230411014717</v>
      </c>
      <c r="C1374" s="18">
        <f t="shared" ca="1" si="21"/>
        <v>21.246115246261855</v>
      </c>
      <c r="D1374" s="19">
        <f ca="1">'Monte Carlo VaR'!$B$9*(EXP(B1374)-1)</f>
        <v>28.79485999325869</v>
      </c>
      <c r="E1374" t="str">
        <f ca="1">IF(B1374&lt;='Monte Carlo VaR'!$B$25,"YES ◀ TAIL","")</f>
        <v/>
      </c>
    </row>
    <row r="1375" spans="1:5" x14ac:dyDescent="0.2">
      <c r="A1375">
        <v>1374</v>
      </c>
      <c r="B1375" s="17">
        <f ca="1">'Monte Carlo VaR'!$C$17+_xlfn.NORM.S.INV(RAND())*'Monte Carlo VaR'!$C$18</f>
        <v>0.12285143262140562</v>
      </c>
      <c r="C1375" s="18">
        <f t="shared" ca="1" si="21"/>
        <v>13.071642089354874</v>
      </c>
      <c r="D1375" s="19">
        <f ca="1">'Monte Carlo VaR'!$B$9*(EXP(B1375)-1)</f>
        <v>17.71599652370266</v>
      </c>
      <c r="E1375" t="str">
        <f ca="1">IF(B1375&lt;='Monte Carlo VaR'!$B$25,"YES ◀ TAIL","")</f>
        <v/>
      </c>
    </row>
    <row r="1376" spans="1:5" x14ac:dyDescent="0.2">
      <c r="A1376">
        <v>1375</v>
      </c>
      <c r="B1376" s="17">
        <f ca="1">'Monte Carlo VaR'!$C$17+_xlfn.NORM.S.INV(RAND())*'Monte Carlo VaR'!$C$18</f>
        <v>0.18683649780592509</v>
      </c>
      <c r="C1376" s="18">
        <f t="shared" ca="1" si="21"/>
        <v>20.543017845770173</v>
      </c>
      <c r="D1376" s="19">
        <f ca="1">'Monte Carlo VaR'!$B$9*(EXP(B1376)-1)</f>
        <v>27.841952086372316</v>
      </c>
      <c r="E1376" t="str">
        <f ca="1">IF(B1376&lt;='Monte Carlo VaR'!$B$25,"YES ◀ TAIL","")</f>
        <v/>
      </c>
    </row>
    <row r="1377" spans="1:5" x14ac:dyDescent="0.2">
      <c r="A1377">
        <v>1376</v>
      </c>
      <c r="B1377" s="17">
        <f ca="1">'Monte Carlo VaR'!$C$17+_xlfn.NORM.S.INV(RAND())*'Monte Carlo VaR'!$C$18</f>
        <v>2.0138848793166707E-2</v>
      </c>
      <c r="C1377" s="18">
        <f t="shared" ca="1" si="21"/>
        <v>2.0343003586285047</v>
      </c>
      <c r="D1377" s="19">
        <f ca="1">'Monte Carlo VaR'!$B$9*(EXP(B1377)-1)</f>
        <v>2.7570872760492122</v>
      </c>
      <c r="E1377" t="str">
        <f ca="1">IF(B1377&lt;='Monte Carlo VaR'!$B$25,"YES ◀ TAIL","")</f>
        <v/>
      </c>
    </row>
    <row r="1378" spans="1:5" x14ac:dyDescent="0.2">
      <c r="A1378">
        <v>1377</v>
      </c>
      <c r="B1378" s="17">
        <f ca="1">'Monte Carlo VaR'!$C$17+_xlfn.NORM.S.INV(RAND())*'Monte Carlo VaR'!$C$18</f>
        <v>0.28900000660709496</v>
      </c>
      <c r="C1378" s="18">
        <f t="shared" ca="1" si="21"/>
        <v>33.50917373495863</v>
      </c>
      <c r="D1378" s="19">
        <f ca="1">'Monte Carlo VaR'!$B$9*(EXP(B1378)-1)</f>
        <v>45.414983162989429</v>
      </c>
      <c r="E1378" t="str">
        <f ca="1">IF(B1378&lt;='Monte Carlo VaR'!$B$25,"YES ◀ TAIL","")</f>
        <v/>
      </c>
    </row>
    <row r="1379" spans="1:5" x14ac:dyDescent="0.2">
      <c r="A1379">
        <v>1378</v>
      </c>
      <c r="B1379" s="17">
        <f ca="1">'Monte Carlo VaR'!$C$17+_xlfn.NORM.S.INV(RAND())*'Monte Carlo VaR'!$C$18</f>
        <v>-3.7416784580130674E-2</v>
      </c>
      <c r="C1379" s="18">
        <f t="shared" ca="1" si="21"/>
        <v>-3.672542631623199</v>
      </c>
      <c r="D1379" s="19">
        <f ca="1">'Monte Carlo VaR'!$B$9*(EXP(B1379)-1)</f>
        <v>-4.9773970286389213</v>
      </c>
      <c r="E1379" t="str">
        <f ca="1">IF(B1379&lt;='Monte Carlo VaR'!$B$25,"YES ◀ TAIL","")</f>
        <v/>
      </c>
    </row>
    <row r="1380" spans="1:5" x14ac:dyDescent="0.2">
      <c r="A1380">
        <v>1379</v>
      </c>
      <c r="B1380" s="17">
        <f ca="1">'Monte Carlo VaR'!$C$17+_xlfn.NORM.S.INV(RAND())*'Monte Carlo VaR'!$C$18</f>
        <v>-4.1767917869201573E-2</v>
      </c>
      <c r="C1380" s="18">
        <f t="shared" ca="1" si="21"/>
        <v>-4.090765706030675</v>
      </c>
      <c r="D1380" s="19">
        <f ca="1">'Monte Carlo VaR'!$B$9*(EXP(B1380)-1)</f>
        <v>-5.5442147613833734</v>
      </c>
      <c r="E1380" t="str">
        <f ca="1">IF(B1380&lt;='Monte Carlo VaR'!$B$25,"YES ◀ TAIL","")</f>
        <v/>
      </c>
    </row>
    <row r="1381" spans="1:5" x14ac:dyDescent="0.2">
      <c r="A1381">
        <v>1380</v>
      </c>
      <c r="B1381" s="17">
        <f ca="1">'Monte Carlo VaR'!$C$17+_xlfn.NORM.S.INV(RAND())*'Monte Carlo VaR'!$C$18</f>
        <v>-5.323681741863899E-2</v>
      </c>
      <c r="C1381" s="18">
        <f t="shared" ca="1" si="21"/>
        <v>-5.1844553832489648</v>
      </c>
      <c r="D1381" s="19">
        <f ca="1">'Monte Carlo VaR'!$B$9*(EXP(B1381)-1)</f>
        <v>-7.0264923809173219</v>
      </c>
      <c r="E1381" t="str">
        <f ca="1">IF(B1381&lt;='Monte Carlo VaR'!$B$25,"YES ◀ TAIL","")</f>
        <v/>
      </c>
    </row>
    <row r="1382" spans="1:5" x14ac:dyDescent="0.2">
      <c r="A1382">
        <v>1381</v>
      </c>
      <c r="B1382" s="17">
        <f ca="1">'Monte Carlo VaR'!$C$17+_xlfn.NORM.S.INV(RAND())*'Monte Carlo VaR'!$C$18</f>
        <v>-0.37611957549963754</v>
      </c>
      <c r="C1382" s="18">
        <f t="shared" ca="1" si="21"/>
        <v>-31.347976286629731</v>
      </c>
      <c r="D1382" s="19">
        <f ca="1">'Monte Carlo VaR'!$B$9*(EXP(B1382)-1)</f>
        <v>-42.485912261269277</v>
      </c>
      <c r="E1382" t="str">
        <f ca="1">IF(B1382&lt;='Monte Carlo VaR'!$B$25,"YES ◀ TAIL","")</f>
        <v>YES ◀ TAIL</v>
      </c>
    </row>
    <row r="1383" spans="1:5" x14ac:dyDescent="0.2">
      <c r="A1383">
        <v>1382</v>
      </c>
      <c r="B1383" s="17">
        <f ca="1">'Monte Carlo VaR'!$C$17+_xlfn.NORM.S.INV(RAND())*'Monte Carlo VaR'!$C$18</f>
        <v>-1.3067962340545469E-2</v>
      </c>
      <c r="C1383" s="18">
        <f t="shared" ca="1" si="21"/>
        <v>-1.298294724828386</v>
      </c>
      <c r="D1383" s="19">
        <f ca="1">'Monte Carlo VaR'!$B$9*(EXP(B1383)-1)</f>
        <v>-1.7595788405599115</v>
      </c>
      <c r="E1383" t="str">
        <f ca="1">IF(B1383&lt;='Monte Carlo VaR'!$B$25,"YES ◀ TAIL","")</f>
        <v/>
      </c>
    </row>
    <row r="1384" spans="1:5" x14ac:dyDescent="0.2">
      <c r="A1384">
        <v>1383</v>
      </c>
      <c r="B1384" s="17">
        <f ca="1">'Monte Carlo VaR'!$C$17+_xlfn.NORM.S.INV(RAND())*'Monte Carlo VaR'!$C$18</f>
        <v>-5.3076335576006994E-2</v>
      </c>
      <c r="C1384" s="18">
        <f t="shared" ca="1" si="21"/>
        <v>-5.1692379889136326</v>
      </c>
      <c r="D1384" s="19">
        <f ca="1">'Monte Carlo VaR'!$B$9*(EXP(B1384)-1)</f>
        <v>-7.0058682463746473</v>
      </c>
      <c r="E1384" t="str">
        <f ca="1">IF(B1384&lt;='Monte Carlo VaR'!$B$25,"YES ◀ TAIL","")</f>
        <v/>
      </c>
    </row>
    <row r="1385" spans="1:5" x14ac:dyDescent="0.2">
      <c r="A1385">
        <v>1384</v>
      </c>
      <c r="B1385" s="17">
        <f ca="1">'Monte Carlo VaR'!$C$17+_xlfn.NORM.S.INV(RAND())*'Monte Carlo VaR'!$C$18</f>
        <v>0.39348618453942996</v>
      </c>
      <c r="C1385" s="18">
        <f t="shared" ca="1" si="21"/>
        <v>48.213880716039846</v>
      </c>
      <c r="D1385" s="19">
        <f ca="1">'Monte Carlo VaR'!$B$9*(EXP(B1385)-1)</f>
        <v>65.344272534448805</v>
      </c>
      <c r="E1385" t="str">
        <f ca="1">IF(B1385&lt;='Monte Carlo VaR'!$B$25,"YES ◀ TAIL","")</f>
        <v/>
      </c>
    </row>
    <row r="1386" spans="1:5" x14ac:dyDescent="0.2">
      <c r="A1386">
        <v>1385</v>
      </c>
      <c r="B1386" s="17">
        <f ca="1">'Monte Carlo VaR'!$C$17+_xlfn.NORM.S.INV(RAND())*'Monte Carlo VaR'!$C$18</f>
        <v>-0.19491102995807957</v>
      </c>
      <c r="C1386" s="18">
        <f t="shared" ca="1" si="21"/>
        <v>-17.709213105322107</v>
      </c>
      <c r="D1386" s="19">
        <f ca="1">'Monte Carlo VaR'!$B$9*(EXP(B1386)-1)</f>
        <v>-24.001296521643052</v>
      </c>
      <c r="E1386" t="str">
        <f ca="1">IF(B1386&lt;='Monte Carlo VaR'!$B$25,"YES ◀ TAIL","")</f>
        <v/>
      </c>
    </row>
    <row r="1387" spans="1:5" x14ac:dyDescent="0.2">
      <c r="A1387">
        <v>1386</v>
      </c>
      <c r="B1387" s="17">
        <f ca="1">'Monte Carlo VaR'!$C$17+_xlfn.NORM.S.INV(RAND())*'Monte Carlo VaR'!$C$18</f>
        <v>-0.20671818793675339</v>
      </c>
      <c r="C1387" s="18">
        <f t="shared" ca="1" si="21"/>
        <v>-18.675119898015989</v>
      </c>
      <c r="D1387" s="19">
        <f ca="1">'Monte Carlo VaR'!$B$9*(EXP(B1387)-1)</f>
        <v>-25.310389997781073</v>
      </c>
      <c r="E1387" t="str">
        <f ca="1">IF(B1387&lt;='Monte Carlo VaR'!$B$25,"YES ◀ TAIL","")</f>
        <v/>
      </c>
    </row>
    <row r="1388" spans="1:5" x14ac:dyDescent="0.2">
      <c r="A1388">
        <v>1387</v>
      </c>
      <c r="B1388" s="17">
        <f ca="1">'Monte Carlo VaR'!$C$17+_xlfn.NORM.S.INV(RAND())*'Monte Carlo VaR'!$C$18</f>
        <v>4.2005421750244791E-2</v>
      </c>
      <c r="C1388" s="18">
        <f t="shared" ca="1" si="21"/>
        <v>4.2900133079486924</v>
      </c>
      <c r="D1388" s="19">
        <f ca="1">'Monte Carlo VaR'!$B$9*(EXP(B1388)-1)</f>
        <v>5.8142550362628631</v>
      </c>
      <c r="E1388" t="str">
        <f ca="1">IF(B1388&lt;='Monte Carlo VaR'!$B$25,"YES ◀ TAIL","")</f>
        <v/>
      </c>
    </row>
    <row r="1389" spans="1:5" x14ac:dyDescent="0.2">
      <c r="A1389">
        <v>1388</v>
      </c>
      <c r="B1389" s="17">
        <f ca="1">'Monte Carlo VaR'!$C$17+_xlfn.NORM.S.INV(RAND())*'Monte Carlo VaR'!$C$18</f>
        <v>-0.24012001945716199</v>
      </c>
      <c r="C1389" s="18">
        <f t="shared" ca="1" si="21"/>
        <v>-21.346654391698948</v>
      </c>
      <c r="D1389" s="19">
        <f ca="1">'Monte Carlo VaR'!$B$9*(EXP(B1389)-1)</f>
        <v>-28.931120697069588</v>
      </c>
      <c r="E1389" t="str">
        <f ca="1">IF(B1389&lt;='Monte Carlo VaR'!$B$25,"YES ◀ TAIL","")</f>
        <v/>
      </c>
    </row>
    <row r="1390" spans="1:5" x14ac:dyDescent="0.2">
      <c r="A1390">
        <v>1389</v>
      </c>
      <c r="B1390" s="17">
        <f ca="1">'Monte Carlo VaR'!$C$17+_xlfn.NORM.S.INV(RAND())*'Monte Carlo VaR'!$C$18</f>
        <v>0.10527369496417595</v>
      </c>
      <c r="C1390" s="18">
        <f t="shared" ca="1" si="21"/>
        <v>11.101464786128545</v>
      </c>
      <c r="D1390" s="19">
        <f ca="1">'Monte Carlo VaR'!$B$9*(EXP(B1390)-1)</f>
        <v>15.045815224640018</v>
      </c>
      <c r="E1390" t="str">
        <f ca="1">IF(B1390&lt;='Monte Carlo VaR'!$B$25,"YES ◀ TAIL","")</f>
        <v/>
      </c>
    </row>
    <row r="1391" spans="1:5" x14ac:dyDescent="0.2">
      <c r="A1391">
        <v>1390</v>
      </c>
      <c r="B1391" s="17">
        <f ca="1">'Monte Carlo VaR'!$C$17+_xlfn.NORM.S.INV(RAND())*'Monte Carlo VaR'!$C$18</f>
        <v>0.21093464501376635</v>
      </c>
      <c r="C1391" s="18">
        <f t="shared" ca="1" si="21"/>
        <v>23.483165001869686</v>
      </c>
      <c r="D1391" s="19">
        <f ca="1">'Monte Carlo VaR'!$B$9*(EXP(B1391)-1)</f>
        <v>31.826733527033987</v>
      </c>
      <c r="E1391" t="str">
        <f ca="1">IF(B1391&lt;='Monte Carlo VaR'!$B$25,"YES ◀ TAIL","")</f>
        <v/>
      </c>
    </row>
    <row r="1392" spans="1:5" x14ac:dyDescent="0.2">
      <c r="A1392">
        <v>1391</v>
      </c>
      <c r="B1392" s="17">
        <f ca="1">'Monte Carlo VaR'!$C$17+_xlfn.NORM.S.INV(RAND())*'Monte Carlo VaR'!$C$18</f>
        <v>-0.16952933701792028</v>
      </c>
      <c r="C1392" s="18">
        <f t="shared" ca="1" si="21"/>
        <v>-15.593800814464743</v>
      </c>
      <c r="D1392" s="19">
        <f ca="1">'Monte Carlo VaR'!$B$9*(EXP(B1392)-1)</f>
        <v>-21.134278243844065</v>
      </c>
      <c r="E1392" t="str">
        <f ca="1">IF(B1392&lt;='Monte Carlo VaR'!$B$25,"YES ◀ TAIL","")</f>
        <v/>
      </c>
    </row>
    <row r="1393" spans="1:5" x14ac:dyDescent="0.2">
      <c r="A1393">
        <v>1392</v>
      </c>
      <c r="B1393" s="17">
        <f ca="1">'Monte Carlo VaR'!$C$17+_xlfn.NORM.S.INV(RAND())*'Monte Carlo VaR'!$C$18</f>
        <v>-3.2275128840373452E-4</v>
      </c>
      <c r="C1393" s="18">
        <f t="shared" ca="1" si="21"/>
        <v>-3.226992098096515E-2</v>
      </c>
      <c r="D1393" s="19">
        <f ca="1">'Monte Carlo VaR'!$B$9*(EXP(B1393)-1)</f>
        <v>-4.3735423905502065E-2</v>
      </c>
      <c r="E1393" t="str">
        <f ca="1">IF(B1393&lt;='Monte Carlo VaR'!$B$25,"YES ◀ TAIL","")</f>
        <v/>
      </c>
    </row>
    <row r="1394" spans="1:5" x14ac:dyDescent="0.2">
      <c r="A1394">
        <v>1393</v>
      </c>
      <c r="B1394" s="17">
        <f ca="1">'Monte Carlo VaR'!$C$17+_xlfn.NORM.S.INV(RAND())*'Monte Carlo VaR'!$C$18</f>
        <v>-0.19212925412283199</v>
      </c>
      <c r="C1394" s="18">
        <f t="shared" ca="1" si="21"/>
        <v>-17.479979892992127</v>
      </c>
      <c r="D1394" s="19">
        <f ca="1">'Monte Carlo VaR'!$B$9*(EXP(B1394)-1)</f>
        <v>-23.690616748972229</v>
      </c>
      <c r="E1394" t="str">
        <f ca="1">IF(B1394&lt;='Monte Carlo VaR'!$B$25,"YES ◀ TAIL","")</f>
        <v/>
      </c>
    </row>
    <row r="1395" spans="1:5" x14ac:dyDescent="0.2">
      <c r="A1395">
        <v>1394</v>
      </c>
      <c r="B1395" s="17">
        <f ca="1">'Monte Carlo VaR'!$C$17+_xlfn.NORM.S.INV(RAND())*'Monte Carlo VaR'!$C$18</f>
        <v>7.262685381306036E-2</v>
      </c>
      <c r="C1395" s="18">
        <f t="shared" ca="1" si="21"/>
        <v>7.5329207048690616</v>
      </c>
      <c r="D1395" s="19">
        <f ca="1">'Monte Carlo VaR'!$B$9*(EXP(B1395)-1)</f>
        <v>10.209367431309039</v>
      </c>
      <c r="E1395" t="str">
        <f ca="1">IF(B1395&lt;='Monte Carlo VaR'!$B$25,"YES ◀ TAIL","")</f>
        <v/>
      </c>
    </row>
    <row r="1396" spans="1:5" x14ac:dyDescent="0.2">
      <c r="A1396">
        <v>1395</v>
      </c>
      <c r="B1396" s="17">
        <f ca="1">'Monte Carlo VaR'!$C$17+_xlfn.NORM.S.INV(RAND())*'Monte Carlo VaR'!$C$18</f>
        <v>0.45760572015747814</v>
      </c>
      <c r="C1396" s="18">
        <f t="shared" ca="1" si="21"/>
        <v>58.028580537386773</v>
      </c>
      <c r="D1396" s="19">
        <f ca="1">'Monte Carlo VaR'!$B$9*(EXP(B1396)-1)</f>
        <v>78.646135202320295</v>
      </c>
      <c r="E1396" t="str">
        <f ca="1">IF(B1396&lt;='Monte Carlo VaR'!$B$25,"YES ◀ TAIL","")</f>
        <v/>
      </c>
    </row>
    <row r="1397" spans="1:5" x14ac:dyDescent="0.2">
      <c r="A1397">
        <v>1396</v>
      </c>
      <c r="B1397" s="17">
        <f ca="1">'Monte Carlo VaR'!$C$17+_xlfn.NORM.S.INV(RAND())*'Monte Carlo VaR'!$C$18</f>
        <v>0.25315309606121494</v>
      </c>
      <c r="C1397" s="18">
        <f t="shared" ca="1" si="21"/>
        <v>28.808046178535275</v>
      </c>
      <c r="D1397" s="19">
        <f ca="1">'Monte Carlo VaR'!$B$9*(EXP(B1397)-1)</f>
        <v>39.043544985768854</v>
      </c>
      <c r="E1397" t="str">
        <f ca="1">IF(B1397&lt;='Monte Carlo VaR'!$B$25,"YES ◀ TAIL","")</f>
        <v/>
      </c>
    </row>
    <row r="1398" spans="1:5" x14ac:dyDescent="0.2">
      <c r="A1398">
        <v>1397</v>
      </c>
      <c r="B1398" s="17">
        <f ca="1">'Monte Carlo VaR'!$C$17+_xlfn.NORM.S.INV(RAND())*'Monte Carlo VaR'!$C$18</f>
        <v>-0.19431870323398093</v>
      </c>
      <c r="C1398" s="18">
        <f t="shared" ca="1" si="21"/>
        <v>-17.660455634346306</v>
      </c>
      <c r="D1398" s="19">
        <f ca="1">'Monte Carlo VaR'!$B$9*(EXP(B1398)-1)</f>
        <v>-23.935215521229548</v>
      </c>
      <c r="E1398" t="str">
        <f ca="1">IF(B1398&lt;='Monte Carlo VaR'!$B$25,"YES ◀ TAIL","")</f>
        <v/>
      </c>
    </row>
    <row r="1399" spans="1:5" x14ac:dyDescent="0.2">
      <c r="A1399">
        <v>1398</v>
      </c>
      <c r="B1399" s="17">
        <f ca="1">'Monte Carlo VaR'!$C$17+_xlfn.NORM.S.INV(RAND())*'Monte Carlo VaR'!$C$18</f>
        <v>0.14026080904011895</v>
      </c>
      <c r="C1399" s="18">
        <f t="shared" ca="1" si="21"/>
        <v>15.0573839787574</v>
      </c>
      <c r="D1399" s="19">
        <f ca="1">'Monte Carlo VaR'!$B$9*(EXP(B1399)-1)</f>
        <v>20.407272506409903</v>
      </c>
      <c r="E1399" t="str">
        <f ca="1">IF(B1399&lt;='Monte Carlo VaR'!$B$25,"YES ◀ TAIL","")</f>
        <v/>
      </c>
    </row>
    <row r="1400" spans="1:5" x14ac:dyDescent="0.2">
      <c r="A1400">
        <v>1399</v>
      </c>
      <c r="B1400" s="17">
        <f ca="1">'Monte Carlo VaR'!$C$17+_xlfn.NORM.S.INV(RAND())*'Monte Carlo VaR'!$C$18</f>
        <v>-0.13799559303148495</v>
      </c>
      <c r="C1400" s="18">
        <f t="shared" ca="1" si="21"/>
        <v>-12.889746934123469</v>
      </c>
      <c r="D1400" s="19">
        <f ca="1">'Monte Carlo VaR'!$B$9*(EXP(B1400)-1)</f>
        <v>-17.46947401981754</v>
      </c>
      <c r="E1400" t="str">
        <f ca="1">IF(B1400&lt;='Monte Carlo VaR'!$B$25,"YES ◀ TAIL","")</f>
        <v/>
      </c>
    </row>
    <row r="1401" spans="1:5" x14ac:dyDescent="0.2">
      <c r="A1401">
        <v>1400</v>
      </c>
      <c r="B1401" s="17">
        <f ca="1">'Monte Carlo VaR'!$C$17+_xlfn.NORM.S.INV(RAND())*'Monte Carlo VaR'!$C$18</f>
        <v>-0.15237336682781982</v>
      </c>
      <c r="C1401" s="18">
        <f t="shared" ca="1" si="21"/>
        <v>-14.133237712316138</v>
      </c>
      <c r="D1401" s="19">
        <f ca="1">'Monte Carlo VaR'!$B$9*(EXP(B1401)-1)</f>
        <v>-19.15477707150206</v>
      </c>
      <c r="E1401" t="str">
        <f ca="1">IF(B1401&lt;='Monte Carlo VaR'!$B$25,"YES ◀ TAIL","")</f>
        <v/>
      </c>
    </row>
    <row r="1402" spans="1:5" x14ac:dyDescent="0.2">
      <c r="A1402">
        <v>1401</v>
      </c>
      <c r="B1402" s="17">
        <f ca="1">'Monte Carlo VaR'!$C$17+_xlfn.NORM.S.INV(RAND())*'Monte Carlo VaR'!$C$18</f>
        <v>-5.4356996707797506E-2</v>
      </c>
      <c r="C1402" s="18">
        <f t="shared" ca="1" si="21"/>
        <v>-5.2906063274744453</v>
      </c>
      <c r="D1402" s="19">
        <f ca="1">'Monte Carlo VaR'!$B$9*(EXP(B1402)-1)</f>
        <v>-7.1703587556261157</v>
      </c>
      <c r="E1402" t="str">
        <f ca="1">IF(B1402&lt;='Monte Carlo VaR'!$B$25,"YES ◀ TAIL","")</f>
        <v/>
      </c>
    </row>
    <row r="1403" spans="1:5" x14ac:dyDescent="0.2">
      <c r="A1403">
        <v>1402</v>
      </c>
      <c r="B1403" s="17">
        <f ca="1">'Monte Carlo VaR'!$C$17+_xlfn.NORM.S.INV(RAND())*'Monte Carlo VaR'!$C$18</f>
        <v>0.30308825417184904</v>
      </c>
      <c r="C1403" s="18">
        <f t="shared" ca="1" si="21"/>
        <v>35.403395831494102</v>
      </c>
      <c r="D1403" s="19">
        <f ca="1">'Monte Carlo VaR'!$B$9*(EXP(B1403)-1)</f>
        <v>47.982222370423955</v>
      </c>
      <c r="E1403" t="str">
        <f ca="1">IF(B1403&lt;='Monte Carlo VaR'!$B$25,"YES ◀ TAIL","")</f>
        <v/>
      </c>
    </row>
    <row r="1404" spans="1:5" x14ac:dyDescent="0.2">
      <c r="A1404">
        <v>1403</v>
      </c>
      <c r="B1404" s="17">
        <f ca="1">'Monte Carlo VaR'!$C$17+_xlfn.NORM.S.INV(RAND())*'Monte Carlo VaR'!$C$18</f>
        <v>0.33427545039167028</v>
      </c>
      <c r="C1404" s="18">
        <f t="shared" ca="1" si="21"/>
        <v>39.692787491515411</v>
      </c>
      <c r="D1404" s="19">
        <f ca="1">'Monte Carlo VaR'!$B$9*(EXP(B1404)-1)</f>
        <v>53.795634887250841</v>
      </c>
      <c r="E1404" t="str">
        <f ca="1">IF(B1404&lt;='Monte Carlo VaR'!$B$25,"YES ◀ TAIL","")</f>
        <v/>
      </c>
    </row>
    <row r="1405" spans="1:5" x14ac:dyDescent="0.2">
      <c r="A1405">
        <v>1404</v>
      </c>
      <c r="B1405" s="17">
        <f ca="1">'Monte Carlo VaR'!$C$17+_xlfn.NORM.S.INV(RAND())*'Monte Carlo VaR'!$C$18</f>
        <v>-0.10398480039553375</v>
      </c>
      <c r="C1405" s="18">
        <f t="shared" ca="1" si="21"/>
        <v>-9.8761004206634802</v>
      </c>
      <c r="D1405" s="19">
        <f ca="1">'Monte Carlo VaR'!$B$9*(EXP(B1405)-1)</f>
        <v>-13.385078900125215</v>
      </c>
      <c r="E1405" t="str">
        <f ca="1">IF(B1405&lt;='Monte Carlo VaR'!$B$25,"YES ◀ TAIL","")</f>
        <v/>
      </c>
    </row>
    <row r="1406" spans="1:5" x14ac:dyDescent="0.2">
      <c r="A1406">
        <v>1405</v>
      </c>
      <c r="B1406" s="17">
        <f ca="1">'Monte Carlo VaR'!$C$17+_xlfn.NORM.S.INV(RAND())*'Monte Carlo VaR'!$C$18</f>
        <v>1.0779988065150008E-2</v>
      </c>
      <c r="C1406" s="18">
        <f t="shared" ca="1" si="21"/>
        <v>1.083830148745335</v>
      </c>
      <c r="D1406" s="19">
        <f ca="1">'Monte Carlo VaR'!$B$9*(EXP(B1406)-1)</f>
        <v>1.4689150005945526</v>
      </c>
      <c r="E1406" t="str">
        <f ca="1">IF(B1406&lt;='Monte Carlo VaR'!$B$25,"YES ◀ TAIL","")</f>
        <v/>
      </c>
    </row>
    <row r="1407" spans="1:5" x14ac:dyDescent="0.2">
      <c r="A1407">
        <v>1406</v>
      </c>
      <c r="B1407" s="17">
        <f ca="1">'Monte Carlo VaR'!$C$17+_xlfn.NORM.S.INV(RAND())*'Monte Carlo VaR'!$C$18</f>
        <v>0.45672870432906565</v>
      </c>
      <c r="C1407" s="18">
        <f t="shared" ca="1" si="21"/>
        <v>57.890047727526884</v>
      </c>
      <c r="D1407" s="19">
        <f ca="1">'Monte Carlo VaR'!$B$9*(EXP(B1407)-1)</f>
        <v>78.458381685117189</v>
      </c>
      <c r="E1407" t="str">
        <f ca="1">IF(B1407&lt;='Monte Carlo VaR'!$B$25,"YES ◀ TAIL","")</f>
        <v/>
      </c>
    </row>
    <row r="1408" spans="1:5" x14ac:dyDescent="0.2">
      <c r="A1408">
        <v>1407</v>
      </c>
      <c r="B1408" s="17">
        <f ca="1">'Monte Carlo VaR'!$C$17+_xlfn.NORM.S.INV(RAND())*'Monte Carlo VaR'!$C$18</f>
        <v>-0.25814249590978711</v>
      </c>
      <c r="C1408" s="18">
        <f t="shared" ca="1" si="21"/>
        <v>-22.751485171013506</v>
      </c>
      <c r="D1408" s="19">
        <f ca="1">'Monte Carlo VaR'!$B$9*(EXP(B1408)-1)</f>
        <v>-30.835087852274608</v>
      </c>
      <c r="E1408" t="str">
        <f ca="1">IF(B1408&lt;='Monte Carlo VaR'!$B$25,"YES ◀ TAIL","")</f>
        <v>YES ◀ TAIL</v>
      </c>
    </row>
    <row r="1409" spans="1:5" x14ac:dyDescent="0.2">
      <c r="A1409">
        <v>1408</v>
      </c>
      <c r="B1409" s="17">
        <f ca="1">'Monte Carlo VaR'!$C$17+_xlfn.NORM.S.INV(RAND())*'Monte Carlo VaR'!$C$18</f>
        <v>-0.51192957780001602</v>
      </c>
      <c r="C1409" s="18">
        <f t="shared" ca="1" si="21"/>
        <v>-40.066200694056576</v>
      </c>
      <c r="D1409" s="19">
        <f ca="1">'Monte Carlo VaR'!$B$9*(EXP(B1409)-1)</f>
        <v>-54.301721800654875</v>
      </c>
      <c r="E1409" t="str">
        <f ca="1">IF(B1409&lt;='Monte Carlo VaR'!$B$25,"YES ◀ TAIL","")</f>
        <v>YES ◀ TAIL</v>
      </c>
    </row>
    <row r="1410" spans="1:5" x14ac:dyDescent="0.2">
      <c r="A1410">
        <v>1409</v>
      </c>
      <c r="B1410" s="17">
        <f ca="1">'Monte Carlo VaR'!$C$17+_xlfn.NORM.S.INV(RAND())*'Monte Carlo VaR'!$C$18</f>
        <v>7.2378816861167206E-3</v>
      </c>
      <c r="C1410" s="18">
        <f t="shared" ca="1" si="21"/>
        <v>0.72641384613516546</v>
      </c>
      <c r="D1410" s="19">
        <f ca="1">'Monte Carlo VaR'!$B$9*(EXP(B1410)-1)</f>
        <v>0.98450868566698979</v>
      </c>
      <c r="E1410" t="str">
        <f ca="1">IF(B1410&lt;='Monte Carlo VaR'!$B$25,"YES ◀ TAIL","")</f>
        <v/>
      </c>
    </row>
    <row r="1411" spans="1:5" x14ac:dyDescent="0.2">
      <c r="A1411">
        <v>1410</v>
      </c>
      <c r="B1411" s="17">
        <f ca="1">'Monte Carlo VaR'!$C$17+_xlfn.NORM.S.INV(RAND())*'Monte Carlo VaR'!$C$18</f>
        <v>7.4177147989217262E-3</v>
      </c>
      <c r="C1411" s="18">
        <f t="shared" ref="C1411:C1474" ca="1" si="22">(EXP(B1411)-1)*100</f>
        <v>0.74452941951994589</v>
      </c>
      <c r="D1411" s="19">
        <f ca="1">'Monte Carlo VaR'!$B$9*(EXP(B1411)-1)</f>
        <v>1.0090607222753827</v>
      </c>
      <c r="E1411" t="str">
        <f ca="1">IF(B1411&lt;='Monte Carlo VaR'!$B$25,"YES ◀ TAIL","")</f>
        <v/>
      </c>
    </row>
    <row r="1412" spans="1:5" x14ac:dyDescent="0.2">
      <c r="A1412">
        <v>1411</v>
      </c>
      <c r="B1412" s="17">
        <f ca="1">'Monte Carlo VaR'!$C$17+_xlfn.NORM.S.INV(RAND())*'Monte Carlo VaR'!$C$18</f>
        <v>0.15547346124251998</v>
      </c>
      <c r="C1412" s="18">
        <f t="shared" ca="1" si="22"/>
        <v>16.821093278922874</v>
      </c>
      <c r="D1412" s="19">
        <f ca="1">'Monte Carlo VaR'!$B$9*(EXP(B1412)-1)</f>
        <v>22.797627720924169</v>
      </c>
      <c r="E1412" t="str">
        <f ca="1">IF(B1412&lt;='Monte Carlo VaR'!$B$25,"YES ◀ TAIL","")</f>
        <v/>
      </c>
    </row>
    <row r="1413" spans="1:5" x14ac:dyDescent="0.2">
      <c r="A1413">
        <v>1412</v>
      </c>
      <c r="B1413" s="17">
        <f ca="1">'Monte Carlo VaR'!$C$17+_xlfn.NORM.S.INV(RAND())*'Monte Carlo VaR'!$C$18</f>
        <v>0.52709299155616618</v>
      </c>
      <c r="C1413" s="18">
        <f t="shared" ca="1" si="22"/>
        <v>69.400066968289067</v>
      </c>
      <c r="D1413" s="19">
        <f ca="1">'Monte Carlo VaR'!$B$9*(EXP(B1413)-1)</f>
        <v>94.057910762122177</v>
      </c>
      <c r="E1413" t="str">
        <f ca="1">IF(B1413&lt;='Monte Carlo VaR'!$B$25,"YES ◀ TAIL","")</f>
        <v/>
      </c>
    </row>
    <row r="1414" spans="1:5" x14ac:dyDescent="0.2">
      <c r="A1414">
        <v>1413</v>
      </c>
      <c r="B1414" s="17">
        <f ca="1">'Monte Carlo VaR'!$C$17+_xlfn.NORM.S.INV(RAND())*'Monte Carlo VaR'!$C$18</f>
        <v>0.42846530270157973</v>
      </c>
      <c r="C1414" s="18">
        <f t="shared" ca="1" si="22"/>
        <v>53.490010800225129</v>
      </c>
      <c r="D1414" s="19">
        <f ca="1">'Monte Carlo VaR'!$B$9*(EXP(B1414)-1)</f>
        <v>72.495011637545119</v>
      </c>
      <c r="E1414" t="str">
        <f ca="1">IF(B1414&lt;='Monte Carlo VaR'!$B$25,"YES ◀ TAIL","")</f>
        <v/>
      </c>
    </row>
    <row r="1415" spans="1:5" x14ac:dyDescent="0.2">
      <c r="A1415">
        <v>1414</v>
      </c>
      <c r="B1415" s="17">
        <f ca="1">'Monte Carlo VaR'!$C$17+_xlfn.NORM.S.INV(RAND())*'Monte Carlo VaR'!$C$18</f>
        <v>0.22695081728011346</v>
      </c>
      <c r="C1415" s="18">
        <f t="shared" ca="1" si="22"/>
        <v>25.476815351203321</v>
      </c>
      <c r="D1415" s="19">
        <f ca="1">'Monte Carlo VaR'!$B$9*(EXP(B1415)-1)</f>
        <v>34.528727845485861</v>
      </c>
      <c r="E1415" t="str">
        <f ca="1">IF(B1415&lt;='Monte Carlo VaR'!$B$25,"YES ◀ TAIL","")</f>
        <v/>
      </c>
    </row>
    <row r="1416" spans="1:5" x14ac:dyDescent="0.2">
      <c r="A1416">
        <v>1415</v>
      </c>
      <c r="B1416" s="17">
        <f ca="1">'Monte Carlo VaR'!$C$17+_xlfn.NORM.S.INV(RAND())*'Monte Carlo VaR'!$C$18</f>
        <v>7.2754732504983585E-2</v>
      </c>
      <c r="C1416" s="18">
        <f t="shared" ca="1" si="22"/>
        <v>7.5466727533857192</v>
      </c>
      <c r="D1416" s="19">
        <f ca="1">'Monte Carlo VaR'!$B$9*(EXP(B1416)-1)</f>
        <v>10.228005582663664</v>
      </c>
      <c r="E1416" t="str">
        <f ca="1">IF(B1416&lt;='Monte Carlo VaR'!$B$25,"YES ◀ TAIL","")</f>
        <v/>
      </c>
    </row>
    <row r="1417" spans="1:5" x14ac:dyDescent="0.2">
      <c r="A1417">
        <v>1416</v>
      </c>
      <c r="B1417" s="17">
        <f ca="1">'Monte Carlo VaR'!$C$17+_xlfn.NORM.S.INV(RAND())*'Monte Carlo VaR'!$C$18</f>
        <v>0.27340410551082972</v>
      </c>
      <c r="C1417" s="18">
        <f t="shared" ca="1" si="22"/>
        <v>31.443130644959115</v>
      </c>
      <c r="D1417" s="19">
        <f ca="1">'Monte Carlo VaR'!$B$9*(EXP(B1417)-1)</f>
        <v>42.614874963113088</v>
      </c>
      <c r="E1417" t="str">
        <f ca="1">IF(B1417&lt;='Monte Carlo VaR'!$B$25,"YES ◀ TAIL","")</f>
        <v/>
      </c>
    </row>
    <row r="1418" spans="1:5" x14ac:dyDescent="0.2">
      <c r="A1418">
        <v>1417</v>
      </c>
      <c r="B1418" s="17">
        <f ca="1">'Monte Carlo VaR'!$C$17+_xlfn.NORM.S.INV(RAND())*'Monte Carlo VaR'!$C$18</f>
        <v>7.8299928064291854E-2</v>
      </c>
      <c r="C1418" s="18">
        <f t="shared" ca="1" si="22"/>
        <v>8.1446966328412973</v>
      </c>
      <c r="D1418" s="19">
        <f ca="1">'Monte Carlo VaR'!$B$9*(EXP(B1418)-1)</f>
        <v>11.03850734648981</v>
      </c>
      <c r="E1418" t="str">
        <f ca="1">IF(B1418&lt;='Monte Carlo VaR'!$B$25,"YES ◀ TAIL","")</f>
        <v/>
      </c>
    </row>
    <row r="1419" spans="1:5" x14ac:dyDescent="0.2">
      <c r="A1419">
        <v>1418</v>
      </c>
      <c r="B1419" s="17">
        <f ca="1">'Monte Carlo VaR'!$C$17+_xlfn.NORM.S.INV(RAND())*'Monte Carlo VaR'!$C$18</f>
        <v>-0.42376124824975286</v>
      </c>
      <c r="C1419" s="18">
        <f t="shared" ca="1" si="22"/>
        <v>-34.541985459058232</v>
      </c>
      <c r="D1419" s="19">
        <f ca="1">'Monte Carlo VaR'!$B$9*(EXP(B1419)-1)</f>
        <v>-46.814752892661623</v>
      </c>
      <c r="E1419" t="str">
        <f ca="1">IF(B1419&lt;='Monte Carlo VaR'!$B$25,"YES ◀ TAIL","")</f>
        <v>YES ◀ TAIL</v>
      </c>
    </row>
    <row r="1420" spans="1:5" x14ac:dyDescent="0.2">
      <c r="A1420">
        <v>1419</v>
      </c>
      <c r="B1420" s="17">
        <f ca="1">'Monte Carlo VaR'!$C$17+_xlfn.NORM.S.INV(RAND())*'Monte Carlo VaR'!$C$18</f>
        <v>4.4663152093512418E-2</v>
      </c>
      <c r="C1420" s="18">
        <f t="shared" ca="1" si="22"/>
        <v>4.5675566951882685</v>
      </c>
      <c r="D1420" s="19">
        <f ca="1">'Monte Carlo VaR'!$B$9*(EXP(B1420)-1)</f>
        <v>6.1904095889886603</v>
      </c>
      <c r="E1420" t="str">
        <f ca="1">IF(B1420&lt;='Monte Carlo VaR'!$B$25,"YES ◀ TAIL","")</f>
        <v/>
      </c>
    </row>
    <row r="1421" spans="1:5" x14ac:dyDescent="0.2">
      <c r="A1421">
        <v>1420</v>
      </c>
      <c r="B1421" s="17">
        <f ca="1">'Monte Carlo VaR'!$C$17+_xlfn.NORM.S.INV(RAND())*'Monte Carlo VaR'!$C$18</f>
        <v>0.14364025785513934</v>
      </c>
      <c r="C1421" s="18">
        <f t="shared" ca="1" si="22"/>
        <v>15.446872275901026</v>
      </c>
      <c r="D1421" s="19">
        <f ca="1">'Monte Carlo VaR'!$B$9*(EXP(B1421)-1)</f>
        <v>20.935145995528657</v>
      </c>
      <c r="E1421" t="str">
        <f ca="1">IF(B1421&lt;='Monte Carlo VaR'!$B$25,"YES ◀ TAIL","")</f>
        <v/>
      </c>
    </row>
    <row r="1422" spans="1:5" x14ac:dyDescent="0.2">
      <c r="A1422">
        <v>1421</v>
      </c>
      <c r="B1422" s="17">
        <f ca="1">'Monte Carlo VaR'!$C$17+_xlfn.NORM.S.INV(RAND())*'Monte Carlo VaR'!$C$18</f>
        <v>0.12318269454565842</v>
      </c>
      <c r="C1422" s="18">
        <f t="shared" ca="1" si="22"/>
        <v>13.109104623704848</v>
      </c>
      <c r="D1422" s="19">
        <f ca="1">'Monte Carlo VaR'!$B$9*(EXP(B1422)-1)</f>
        <v>17.76676949650718</v>
      </c>
      <c r="E1422" t="str">
        <f ca="1">IF(B1422&lt;='Monte Carlo VaR'!$B$25,"YES ◀ TAIL","")</f>
        <v/>
      </c>
    </row>
    <row r="1423" spans="1:5" x14ac:dyDescent="0.2">
      <c r="A1423">
        <v>1422</v>
      </c>
      <c r="B1423" s="17">
        <f ca="1">'Monte Carlo VaR'!$C$17+_xlfn.NORM.S.INV(RAND())*'Monte Carlo VaR'!$C$18</f>
        <v>0.29158583991929155</v>
      </c>
      <c r="C1423" s="18">
        <f t="shared" ca="1" si="22"/>
        <v>33.854852945679248</v>
      </c>
      <c r="D1423" s="19">
        <f ca="1">'Monte Carlo VaR'!$B$9*(EXP(B1423)-1)</f>
        <v>45.883482197279086</v>
      </c>
      <c r="E1423" t="str">
        <f ca="1">IF(B1423&lt;='Monte Carlo VaR'!$B$25,"YES ◀ TAIL","")</f>
        <v/>
      </c>
    </row>
    <row r="1424" spans="1:5" x14ac:dyDescent="0.2">
      <c r="A1424">
        <v>1423</v>
      </c>
      <c r="B1424" s="17">
        <f ca="1">'Monte Carlo VaR'!$C$17+_xlfn.NORM.S.INV(RAND())*'Monte Carlo VaR'!$C$18</f>
        <v>0.20061788840892963</v>
      </c>
      <c r="C1424" s="18">
        <f t="shared" ca="1" si="22"/>
        <v>22.215768197239004</v>
      </c>
      <c r="D1424" s="19">
        <f ca="1">'Monte Carlo VaR'!$B$9*(EXP(B1424)-1)</f>
        <v>30.109030637718025</v>
      </c>
      <c r="E1424" t="str">
        <f ca="1">IF(B1424&lt;='Monte Carlo VaR'!$B$25,"YES ◀ TAIL","")</f>
        <v/>
      </c>
    </row>
    <row r="1425" spans="1:5" x14ac:dyDescent="0.2">
      <c r="A1425">
        <v>1424</v>
      </c>
      <c r="B1425" s="17">
        <f ca="1">'Monte Carlo VaR'!$C$17+_xlfn.NORM.S.INV(RAND())*'Monte Carlo VaR'!$C$18</f>
        <v>0.26729678058629935</v>
      </c>
      <c r="C1425" s="18">
        <f t="shared" ca="1" si="22"/>
        <v>30.64281113029206</v>
      </c>
      <c r="D1425" s="19">
        <f ca="1">'Monte Carlo VaR'!$B$9*(EXP(B1425)-1)</f>
        <v>41.530201924884828</v>
      </c>
      <c r="E1425" t="str">
        <f ca="1">IF(B1425&lt;='Monte Carlo VaR'!$B$25,"YES ◀ TAIL","")</f>
        <v/>
      </c>
    </row>
    <row r="1426" spans="1:5" x14ac:dyDescent="0.2">
      <c r="A1426">
        <v>1425</v>
      </c>
      <c r="B1426" s="17">
        <f ca="1">'Monte Carlo VaR'!$C$17+_xlfn.NORM.S.INV(RAND())*'Monte Carlo VaR'!$C$18</f>
        <v>5.2344909442400972E-2</v>
      </c>
      <c r="C1426" s="18">
        <f t="shared" ca="1" si="22"/>
        <v>5.3739124416676276</v>
      </c>
      <c r="D1426" s="19">
        <f ca="1">'Monte Carlo VaR'!$B$9*(EXP(B1426)-1)</f>
        <v>7.2832635321921355</v>
      </c>
      <c r="E1426" t="str">
        <f ca="1">IF(B1426&lt;='Monte Carlo VaR'!$B$25,"YES ◀ TAIL","")</f>
        <v/>
      </c>
    </row>
    <row r="1427" spans="1:5" x14ac:dyDescent="0.2">
      <c r="A1427">
        <v>1426</v>
      </c>
      <c r="B1427" s="17">
        <f ca="1">'Monte Carlo VaR'!$C$17+_xlfn.NORM.S.INV(RAND())*'Monte Carlo VaR'!$C$18</f>
        <v>1.3442787660821756E-2</v>
      </c>
      <c r="C1427" s="18">
        <f t="shared" ca="1" si="22"/>
        <v>1.3533548166273057</v>
      </c>
      <c r="D1427" s="19">
        <f ca="1">'Monte Carlo VaR'!$B$9*(EXP(B1427)-1)</f>
        <v>1.8342017829749875</v>
      </c>
      <c r="E1427" t="str">
        <f ca="1">IF(B1427&lt;='Monte Carlo VaR'!$B$25,"YES ◀ TAIL","")</f>
        <v/>
      </c>
    </row>
    <row r="1428" spans="1:5" x14ac:dyDescent="0.2">
      <c r="A1428">
        <v>1427</v>
      </c>
      <c r="B1428" s="17">
        <f ca="1">'Monte Carlo VaR'!$C$17+_xlfn.NORM.S.INV(RAND())*'Monte Carlo VaR'!$C$18</f>
        <v>-4.9239185154342682E-2</v>
      </c>
      <c r="C1428" s="18">
        <f t="shared" ca="1" si="22"/>
        <v>-4.8046590657214399</v>
      </c>
      <c r="D1428" s="19">
        <f ca="1">'Monte Carlo VaR'!$B$9*(EXP(B1428)-1)</f>
        <v>-6.5117544317722666</v>
      </c>
      <c r="E1428" t="str">
        <f ca="1">IF(B1428&lt;='Monte Carlo VaR'!$B$25,"YES ◀ TAIL","")</f>
        <v/>
      </c>
    </row>
    <row r="1429" spans="1:5" x14ac:dyDescent="0.2">
      <c r="A1429">
        <v>1428</v>
      </c>
      <c r="B1429" s="17">
        <f ca="1">'Monte Carlo VaR'!$C$17+_xlfn.NORM.S.INV(RAND())*'Monte Carlo VaR'!$C$18</f>
        <v>3.6909043832818525E-2</v>
      </c>
      <c r="C1429" s="18">
        <f t="shared" ca="1" si="22"/>
        <v>3.7598640550570384</v>
      </c>
      <c r="D1429" s="19">
        <f ca="1">'Monte Carlo VaR'!$B$9*(EXP(B1429)-1)</f>
        <v>5.0957437538188044</v>
      </c>
      <c r="E1429" t="str">
        <f ca="1">IF(B1429&lt;='Monte Carlo VaR'!$B$25,"YES ◀ TAIL","")</f>
        <v/>
      </c>
    </row>
    <row r="1430" spans="1:5" x14ac:dyDescent="0.2">
      <c r="A1430">
        <v>1429</v>
      </c>
      <c r="B1430" s="17">
        <f ca="1">'Monte Carlo VaR'!$C$17+_xlfn.NORM.S.INV(RAND())*'Monte Carlo VaR'!$C$18</f>
        <v>0.1019347783950026</v>
      </c>
      <c r="C1430" s="18">
        <f t="shared" ca="1" si="22"/>
        <v>10.731124875583431</v>
      </c>
      <c r="D1430" s="19">
        <f ca="1">'Monte Carlo VaR'!$B$9*(EXP(B1430)-1)</f>
        <v>14.543893543878225</v>
      </c>
      <c r="E1430" t="str">
        <f ca="1">IF(B1430&lt;='Monte Carlo VaR'!$B$25,"YES ◀ TAIL","")</f>
        <v/>
      </c>
    </row>
    <row r="1431" spans="1:5" x14ac:dyDescent="0.2">
      <c r="A1431">
        <v>1430</v>
      </c>
      <c r="B1431" s="17">
        <f ca="1">'Monte Carlo VaR'!$C$17+_xlfn.NORM.S.INV(RAND())*'Monte Carlo VaR'!$C$18</f>
        <v>0.41772252172689045</v>
      </c>
      <c r="C1431" s="18">
        <f t="shared" ca="1" si="22"/>
        <v>51.849926538514346</v>
      </c>
      <c r="D1431" s="19">
        <f ca="1">'Monte Carlo VaR'!$B$9*(EXP(B1431)-1)</f>
        <v>70.272205437648495</v>
      </c>
      <c r="E1431" t="str">
        <f ca="1">IF(B1431&lt;='Monte Carlo VaR'!$B$25,"YES ◀ TAIL","")</f>
        <v/>
      </c>
    </row>
    <row r="1432" spans="1:5" x14ac:dyDescent="0.2">
      <c r="A1432">
        <v>1431</v>
      </c>
      <c r="B1432" s="17">
        <f ca="1">'Monte Carlo VaR'!$C$17+_xlfn.NORM.S.INV(RAND())*'Monte Carlo VaR'!$C$18</f>
        <v>-8.308483859137554E-2</v>
      </c>
      <c r="C1432" s="18">
        <f t="shared" ca="1" si="22"/>
        <v>-7.9726930762716419</v>
      </c>
      <c r="D1432" s="19">
        <f ca="1">'Monte Carlo VaR'!$B$9*(EXP(B1432)-1)</f>
        <v>-10.805390926270956</v>
      </c>
      <c r="E1432" t="str">
        <f ca="1">IF(B1432&lt;='Monte Carlo VaR'!$B$25,"YES ◀ TAIL","")</f>
        <v/>
      </c>
    </row>
    <row r="1433" spans="1:5" x14ac:dyDescent="0.2">
      <c r="A1433">
        <v>1432</v>
      </c>
      <c r="B1433" s="17">
        <f ca="1">'Monte Carlo VaR'!$C$17+_xlfn.NORM.S.INV(RAND())*'Monte Carlo VaR'!$C$18</f>
        <v>0.10429943127168251</v>
      </c>
      <c r="C1433" s="18">
        <f t="shared" ca="1" si="22"/>
        <v>10.993275373870425</v>
      </c>
      <c r="D1433" s="19">
        <f ca="1">'Monte Carlo VaR'!$B$9*(EXP(B1433)-1)</f>
        <v>14.899186114206588</v>
      </c>
      <c r="E1433" t="str">
        <f ca="1">IF(B1433&lt;='Monte Carlo VaR'!$B$25,"YES ◀ TAIL","")</f>
        <v/>
      </c>
    </row>
    <row r="1434" spans="1:5" x14ac:dyDescent="0.2">
      <c r="A1434">
        <v>1433</v>
      </c>
      <c r="B1434" s="17">
        <f ca="1">'Monte Carlo VaR'!$C$17+_xlfn.NORM.S.INV(RAND())*'Monte Carlo VaR'!$C$18</f>
        <v>-2.0206177388058438E-2</v>
      </c>
      <c r="C1434" s="18">
        <f t="shared" ca="1" si="22"/>
        <v>-2.0003400663227922</v>
      </c>
      <c r="D1434" s="19">
        <f ca="1">'Monte Carlo VaR'!$B$9*(EXP(B1434)-1)</f>
        <v>-2.7110608918872803</v>
      </c>
      <c r="E1434" t="str">
        <f ca="1">IF(B1434&lt;='Monte Carlo VaR'!$B$25,"YES ◀ TAIL","")</f>
        <v/>
      </c>
    </row>
    <row r="1435" spans="1:5" x14ac:dyDescent="0.2">
      <c r="A1435">
        <v>1434</v>
      </c>
      <c r="B1435" s="17">
        <f ca="1">'Monte Carlo VaR'!$C$17+_xlfn.NORM.S.INV(RAND())*'Monte Carlo VaR'!$C$18</f>
        <v>-0.21625299539744697</v>
      </c>
      <c r="C1435" s="18">
        <f t="shared" ca="1" si="22"/>
        <v>-19.44685196654121</v>
      </c>
      <c r="D1435" s="19">
        <f ca="1">'Monte Carlo VaR'!$B$9*(EXP(B1435)-1)</f>
        <v>-26.356318470253306</v>
      </c>
      <c r="E1435" t="str">
        <f ca="1">IF(B1435&lt;='Monte Carlo VaR'!$B$25,"YES ◀ TAIL","")</f>
        <v/>
      </c>
    </row>
    <row r="1436" spans="1:5" x14ac:dyDescent="0.2">
      <c r="A1436">
        <v>1435</v>
      </c>
      <c r="B1436" s="17">
        <f ca="1">'Monte Carlo VaR'!$C$17+_xlfn.NORM.S.INV(RAND())*'Monte Carlo VaR'!$C$18</f>
        <v>-3.331511199673004E-2</v>
      </c>
      <c r="C1436" s="18">
        <f t="shared" ca="1" si="22"/>
        <v>-3.2766275387291932</v>
      </c>
      <c r="D1436" s="19">
        <f ca="1">'Monte Carlo VaR'!$B$9*(EXP(B1436)-1)</f>
        <v>-4.4408133032396755</v>
      </c>
      <c r="E1436" t="str">
        <f ca="1">IF(B1436&lt;='Monte Carlo VaR'!$B$25,"YES ◀ TAIL","")</f>
        <v/>
      </c>
    </row>
    <row r="1437" spans="1:5" x14ac:dyDescent="0.2">
      <c r="A1437">
        <v>1436</v>
      </c>
      <c r="B1437" s="17">
        <f ca="1">'Monte Carlo VaR'!$C$17+_xlfn.NORM.S.INV(RAND())*'Monte Carlo VaR'!$C$18</f>
        <v>0.16751291310109059</v>
      </c>
      <c r="C1437" s="18">
        <f t="shared" ca="1" si="22"/>
        <v>18.236055802775542</v>
      </c>
      <c r="D1437" s="19">
        <f ca="1">'Monte Carlo VaR'!$B$9*(EXP(B1437)-1)</f>
        <v>24.71532642950169</v>
      </c>
      <c r="E1437" t="str">
        <f ca="1">IF(B1437&lt;='Monte Carlo VaR'!$B$25,"YES ◀ TAIL","")</f>
        <v/>
      </c>
    </row>
    <row r="1438" spans="1:5" x14ac:dyDescent="0.2">
      <c r="A1438">
        <v>1437</v>
      </c>
      <c r="B1438" s="17">
        <f ca="1">'Monte Carlo VaR'!$C$17+_xlfn.NORM.S.INV(RAND())*'Monte Carlo VaR'!$C$18</f>
        <v>0.14359387172738075</v>
      </c>
      <c r="C1438" s="18">
        <f t="shared" ca="1" si="22"/>
        <v>15.441517266734351</v>
      </c>
      <c r="D1438" s="19">
        <f ca="1">'Monte Carlo VaR'!$B$9*(EXP(B1438)-1)</f>
        <v>20.927888351605066</v>
      </c>
      <c r="E1438" t="str">
        <f ca="1">IF(B1438&lt;='Monte Carlo VaR'!$B$25,"YES ◀ TAIL","")</f>
        <v/>
      </c>
    </row>
    <row r="1439" spans="1:5" x14ac:dyDescent="0.2">
      <c r="A1439">
        <v>1438</v>
      </c>
      <c r="B1439" s="17">
        <f ca="1">'Monte Carlo VaR'!$C$17+_xlfn.NORM.S.INV(RAND())*'Monte Carlo VaR'!$C$18</f>
        <v>-2.0086458640169502E-2</v>
      </c>
      <c r="C1439" s="18">
        <f t="shared" ca="1" si="22"/>
        <v>-1.9886069674200479</v>
      </c>
      <c r="D1439" s="19">
        <f ca="1">'Monte Carlo VaR'!$B$9*(EXP(B1439)-1)</f>
        <v>-2.6951590229443911</v>
      </c>
      <c r="E1439" t="str">
        <f ca="1">IF(B1439&lt;='Monte Carlo VaR'!$B$25,"YES ◀ TAIL","")</f>
        <v/>
      </c>
    </row>
    <row r="1440" spans="1:5" x14ac:dyDescent="0.2">
      <c r="A1440">
        <v>1439</v>
      </c>
      <c r="B1440" s="17">
        <f ca="1">'Monte Carlo VaR'!$C$17+_xlfn.NORM.S.INV(RAND())*'Monte Carlo VaR'!$C$18</f>
        <v>0.19469523850927406</v>
      </c>
      <c r="C1440" s="18">
        <f t="shared" ca="1" si="22"/>
        <v>21.494066293483826</v>
      </c>
      <c r="D1440" s="19">
        <f ca="1">'Monte Carlo VaR'!$B$9*(EXP(B1440)-1)</f>
        <v>29.130908047558631</v>
      </c>
      <c r="E1440" t="str">
        <f ca="1">IF(B1440&lt;='Monte Carlo VaR'!$B$25,"YES ◀ TAIL","")</f>
        <v/>
      </c>
    </row>
    <row r="1441" spans="1:5" x14ac:dyDescent="0.2">
      <c r="A1441">
        <v>1440</v>
      </c>
      <c r="B1441" s="17">
        <f ca="1">'Monte Carlo VaR'!$C$17+_xlfn.NORM.S.INV(RAND())*'Monte Carlo VaR'!$C$18</f>
        <v>-4.1235809643219032E-2</v>
      </c>
      <c r="C1441" s="18">
        <f t="shared" ca="1" si="22"/>
        <v>-4.0397180332763405</v>
      </c>
      <c r="D1441" s="19">
        <f ca="1">'Monte Carlo VaR'!$B$9*(EXP(B1441)-1)</f>
        <v>-5.4750298504994239</v>
      </c>
      <c r="E1441" t="str">
        <f ca="1">IF(B1441&lt;='Monte Carlo VaR'!$B$25,"YES ◀ TAIL","")</f>
        <v/>
      </c>
    </row>
    <row r="1442" spans="1:5" x14ac:dyDescent="0.2">
      <c r="A1442">
        <v>1441</v>
      </c>
      <c r="B1442" s="17">
        <f ca="1">'Monte Carlo VaR'!$C$17+_xlfn.NORM.S.INV(RAND())*'Monte Carlo VaR'!$C$18</f>
        <v>3.4464133544853129E-2</v>
      </c>
      <c r="C1442" s="18">
        <f t="shared" ca="1" si="22"/>
        <v>3.5064903601412123</v>
      </c>
      <c r="D1442" s="19">
        <f ca="1">'Monte Carlo VaR'!$B$9*(EXP(B1442)-1)</f>
        <v>4.7523463850993855</v>
      </c>
      <c r="E1442" t="str">
        <f ca="1">IF(B1442&lt;='Monte Carlo VaR'!$B$25,"YES ◀ TAIL","")</f>
        <v/>
      </c>
    </row>
    <row r="1443" spans="1:5" x14ac:dyDescent="0.2">
      <c r="A1443">
        <v>1442</v>
      </c>
      <c r="B1443" s="17">
        <f ca="1">'Monte Carlo VaR'!$C$17+_xlfn.NORM.S.INV(RAND())*'Monte Carlo VaR'!$C$18</f>
        <v>0.48118570564432467</v>
      </c>
      <c r="C1443" s="18">
        <f t="shared" ca="1" si="22"/>
        <v>61.799172720013338</v>
      </c>
      <c r="D1443" s="19">
        <f ca="1">'Monte Carlo VaR'!$B$9*(EXP(B1443)-1)</f>
        <v>83.756418787434086</v>
      </c>
      <c r="E1443" t="str">
        <f ca="1">IF(B1443&lt;='Monte Carlo VaR'!$B$25,"YES ◀ TAIL","")</f>
        <v/>
      </c>
    </row>
    <row r="1444" spans="1:5" x14ac:dyDescent="0.2">
      <c r="A1444">
        <v>1443</v>
      </c>
      <c r="B1444" s="17">
        <f ca="1">'Monte Carlo VaR'!$C$17+_xlfn.NORM.S.INV(RAND())*'Monte Carlo VaR'!$C$18</f>
        <v>-6.9722910391209161E-2</v>
      </c>
      <c r="C1444" s="18">
        <f t="shared" ca="1" si="22"/>
        <v>-6.734778765797877</v>
      </c>
      <c r="D1444" s="19">
        <f ca="1">'Monte Carlo VaR'!$B$9*(EXP(B1444)-1)</f>
        <v>-9.1276456612858627</v>
      </c>
      <c r="E1444" t="str">
        <f ca="1">IF(B1444&lt;='Monte Carlo VaR'!$B$25,"YES ◀ TAIL","")</f>
        <v/>
      </c>
    </row>
    <row r="1445" spans="1:5" x14ac:dyDescent="0.2">
      <c r="A1445">
        <v>1444</v>
      </c>
      <c r="B1445" s="17">
        <f ca="1">'Monte Carlo VaR'!$C$17+_xlfn.NORM.S.INV(RAND())*'Monte Carlo VaR'!$C$18</f>
        <v>-6.2433516235216632E-2</v>
      </c>
      <c r="C1445" s="18">
        <f t="shared" ca="1" si="22"/>
        <v>-6.0524479393230131</v>
      </c>
      <c r="D1445" s="19">
        <f ca="1">'Monte Carlo VaR'!$B$9*(EXP(B1445)-1)</f>
        <v>-8.2028826921644811</v>
      </c>
      <c r="E1445" t="str">
        <f ca="1">IF(B1445&lt;='Monte Carlo VaR'!$B$25,"YES ◀ TAIL","")</f>
        <v/>
      </c>
    </row>
    <row r="1446" spans="1:5" x14ac:dyDescent="0.2">
      <c r="A1446">
        <v>1445</v>
      </c>
      <c r="B1446" s="17">
        <f ca="1">'Monte Carlo VaR'!$C$17+_xlfn.NORM.S.INV(RAND())*'Monte Carlo VaR'!$C$18</f>
        <v>0.28093342610454214</v>
      </c>
      <c r="C1446" s="18">
        <f t="shared" ca="1" si="22"/>
        <v>32.436543283446959</v>
      </c>
      <c r="D1446" s="19">
        <f ca="1">'Monte Carlo VaR'!$B$9*(EXP(B1446)-1)</f>
        <v>43.961247112055666</v>
      </c>
      <c r="E1446" t="str">
        <f ca="1">IF(B1446&lt;='Monte Carlo VaR'!$B$25,"YES ◀ TAIL","")</f>
        <v/>
      </c>
    </row>
    <row r="1447" spans="1:5" x14ac:dyDescent="0.2">
      <c r="A1447">
        <v>1446</v>
      </c>
      <c r="B1447" s="17">
        <f ca="1">'Monte Carlo VaR'!$C$17+_xlfn.NORM.S.INV(RAND())*'Monte Carlo VaR'!$C$18</f>
        <v>0.12246163253079048</v>
      </c>
      <c r="C1447" s="18">
        <f t="shared" ca="1" si="22"/>
        <v>13.027575342191433</v>
      </c>
      <c r="D1447" s="19">
        <f ca="1">'Monte Carlo VaR'!$B$9*(EXP(B1447)-1)</f>
        <v>17.656272861272051</v>
      </c>
      <c r="E1447" t="str">
        <f ca="1">IF(B1447&lt;='Monte Carlo VaR'!$B$25,"YES ◀ TAIL","")</f>
        <v/>
      </c>
    </row>
    <row r="1448" spans="1:5" x14ac:dyDescent="0.2">
      <c r="A1448">
        <v>1447</v>
      </c>
      <c r="B1448" s="17">
        <f ca="1">'Monte Carlo VaR'!$C$17+_xlfn.NORM.S.INV(RAND())*'Monte Carlo VaR'!$C$18</f>
        <v>-1.7200160578347529E-2</v>
      </c>
      <c r="C1448" s="18">
        <f t="shared" ca="1" si="22"/>
        <v>-1.7053082280458876</v>
      </c>
      <c r="D1448" s="19">
        <f ca="1">'Monte Carlo VaR'!$B$9*(EXP(B1448)-1)</f>
        <v>-2.3112042414705916</v>
      </c>
      <c r="E1448" t="str">
        <f ca="1">IF(B1448&lt;='Monte Carlo VaR'!$B$25,"YES ◀ TAIL","")</f>
        <v/>
      </c>
    </row>
    <row r="1449" spans="1:5" x14ac:dyDescent="0.2">
      <c r="A1449">
        <v>1448</v>
      </c>
      <c r="B1449" s="17">
        <f ca="1">'Monte Carlo VaR'!$C$17+_xlfn.NORM.S.INV(RAND())*'Monte Carlo VaR'!$C$18</f>
        <v>0.1952790454449127</v>
      </c>
      <c r="C1449" s="18">
        <f t="shared" ca="1" si="22"/>
        <v>21.565016080498612</v>
      </c>
      <c r="D1449" s="19">
        <f ca="1">'Monte Carlo VaR'!$B$9*(EXP(B1449)-1)</f>
        <v>29.227066293899767</v>
      </c>
      <c r="E1449" t="str">
        <f ca="1">IF(B1449&lt;='Monte Carlo VaR'!$B$25,"YES ◀ TAIL","")</f>
        <v/>
      </c>
    </row>
    <row r="1450" spans="1:5" x14ac:dyDescent="0.2">
      <c r="A1450">
        <v>1449</v>
      </c>
      <c r="B1450" s="17">
        <f ca="1">'Monte Carlo VaR'!$C$17+_xlfn.NORM.S.INV(RAND())*'Monte Carlo VaR'!$C$18</f>
        <v>2.9740679795246024E-2</v>
      </c>
      <c r="C1450" s="18">
        <f t="shared" ca="1" si="22"/>
        <v>3.0187350917259437</v>
      </c>
      <c r="D1450" s="19">
        <f ca="1">'Monte Carlo VaR'!$B$9*(EXP(B1450)-1)</f>
        <v>4.0912916698161714</v>
      </c>
      <c r="E1450" t="str">
        <f ca="1">IF(B1450&lt;='Monte Carlo VaR'!$B$25,"YES ◀ TAIL","")</f>
        <v/>
      </c>
    </row>
    <row r="1451" spans="1:5" x14ac:dyDescent="0.2">
      <c r="A1451">
        <v>1450</v>
      </c>
      <c r="B1451" s="17">
        <f ca="1">'Monte Carlo VaR'!$C$17+_xlfn.NORM.S.INV(RAND())*'Monte Carlo VaR'!$C$18</f>
        <v>0.30453154716725422</v>
      </c>
      <c r="C1451" s="18">
        <f t="shared" ca="1" si="22"/>
        <v>35.59896370117113</v>
      </c>
      <c r="D1451" s="19">
        <f ca="1">'Monte Carlo VaR'!$B$9*(EXP(B1451)-1)</f>
        <v>48.247275504197226</v>
      </c>
      <c r="E1451" t="str">
        <f ca="1">IF(B1451&lt;='Monte Carlo VaR'!$B$25,"YES ◀ TAIL","")</f>
        <v/>
      </c>
    </row>
    <row r="1452" spans="1:5" x14ac:dyDescent="0.2">
      <c r="A1452">
        <v>1451</v>
      </c>
      <c r="B1452" s="17">
        <f ca="1">'Monte Carlo VaR'!$C$17+_xlfn.NORM.S.INV(RAND())*'Monte Carlo VaR'!$C$18</f>
        <v>-0.13768506596566338</v>
      </c>
      <c r="C1452" s="18">
        <f t="shared" ca="1" si="22"/>
        <v>-12.862692642508444</v>
      </c>
      <c r="D1452" s="19">
        <f ca="1">'Monte Carlo VaR'!$B$9*(EXP(B1452)-1)</f>
        <v>-17.432807338391694</v>
      </c>
      <c r="E1452" t="str">
        <f ca="1">IF(B1452&lt;='Monte Carlo VaR'!$B$25,"YES ◀ TAIL","")</f>
        <v/>
      </c>
    </row>
    <row r="1453" spans="1:5" x14ac:dyDescent="0.2">
      <c r="A1453">
        <v>1452</v>
      </c>
      <c r="B1453" s="17">
        <f ca="1">'Monte Carlo VaR'!$C$17+_xlfn.NORM.S.INV(RAND())*'Monte Carlo VaR'!$C$18</f>
        <v>5.4146743048881535E-2</v>
      </c>
      <c r="C1453" s="18">
        <f t="shared" ca="1" si="22"/>
        <v>5.5639498548354371</v>
      </c>
      <c r="D1453" s="19">
        <f ca="1">'Monte Carlo VaR'!$B$9*(EXP(B1453)-1)</f>
        <v>7.5408212382584683</v>
      </c>
      <c r="E1453" t="str">
        <f ca="1">IF(B1453&lt;='Monte Carlo VaR'!$B$25,"YES ◀ TAIL","")</f>
        <v/>
      </c>
    </row>
    <row r="1454" spans="1:5" x14ac:dyDescent="0.2">
      <c r="A1454">
        <v>1453</v>
      </c>
      <c r="B1454" s="17">
        <f ca="1">'Monte Carlo VaR'!$C$17+_xlfn.NORM.S.INV(RAND())*'Monte Carlo VaR'!$C$18</f>
        <v>-0.20163643850513741</v>
      </c>
      <c r="C1454" s="18">
        <f t="shared" ca="1" si="22"/>
        <v>-18.260795379720918</v>
      </c>
      <c r="D1454" s="19">
        <f ca="1">'Monte Carlo VaR'!$B$9*(EXP(B1454)-1)</f>
        <v>-24.748855978135762</v>
      </c>
      <c r="E1454" t="str">
        <f ca="1">IF(B1454&lt;='Monte Carlo VaR'!$B$25,"YES ◀ TAIL","")</f>
        <v/>
      </c>
    </row>
    <row r="1455" spans="1:5" x14ac:dyDescent="0.2">
      <c r="A1455">
        <v>1454</v>
      </c>
      <c r="B1455" s="17">
        <f ca="1">'Monte Carlo VaR'!$C$17+_xlfn.NORM.S.INV(RAND())*'Monte Carlo VaR'!$C$18</f>
        <v>0.10518375340336333</v>
      </c>
      <c r="C1455" s="18">
        <f t="shared" ca="1" si="22"/>
        <v>11.091472596340424</v>
      </c>
      <c r="D1455" s="19">
        <f ca="1">'Monte Carlo VaR'!$B$9*(EXP(B1455)-1)</f>
        <v>15.032272809820176</v>
      </c>
      <c r="E1455" t="str">
        <f ca="1">IF(B1455&lt;='Monte Carlo VaR'!$B$25,"YES ◀ TAIL","")</f>
        <v/>
      </c>
    </row>
    <row r="1456" spans="1:5" x14ac:dyDescent="0.2">
      <c r="A1456">
        <v>1455</v>
      </c>
      <c r="B1456" s="17">
        <f ca="1">'Monte Carlo VaR'!$C$17+_xlfn.NORM.S.INV(RAND())*'Monte Carlo VaR'!$C$18</f>
        <v>-4.1228454225906E-2</v>
      </c>
      <c r="C1456" s="18">
        <f t="shared" ca="1" si="22"/>
        <v>-4.0390122027611604</v>
      </c>
      <c r="D1456" s="19">
        <f ca="1">'Monte Carlo VaR'!$B$9*(EXP(B1456)-1)</f>
        <v>-5.4740732384022008</v>
      </c>
      <c r="E1456" t="str">
        <f ca="1">IF(B1456&lt;='Monte Carlo VaR'!$B$25,"YES ◀ TAIL","")</f>
        <v/>
      </c>
    </row>
    <row r="1457" spans="1:5" x14ac:dyDescent="0.2">
      <c r="A1457">
        <v>1456</v>
      </c>
      <c r="B1457" s="17">
        <f ca="1">'Monte Carlo VaR'!$C$17+_xlfn.NORM.S.INV(RAND())*'Monte Carlo VaR'!$C$18</f>
        <v>5.5472614144951402E-2</v>
      </c>
      <c r="C1457" s="18">
        <f t="shared" ca="1" si="22"/>
        <v>5.704006872993439</v>
      </c>
      <c r="D1457" s="19">
        <f ca="1">'Monte Carlo VaR'!$B$9*(EXP(B1457)-1)</f>
        <v>7.730640514968008</v>
      </c>
      <c r="E1457" t="str">
        <f ca="1">IF(B1457&lt;='Monte Carlo VaR'!$B$25,"YES ◀ TAIL","")</f>
        <v/>
      </c>
    </row>
    <row r="1458" spans="1:5" x14ac:dyDescent="0.2">
      <c r="A1458">
        <v>1457</v>
      </c>
      <c r="B1458" s="17">
        <f ca="1">'Monte Carlo VaR'!$C$17+_xlfn.NORM.S.INV(RAND())*'Monte Carlo VaR'!$C$18</f>
        <v>0.20187041321878224</v>
      </c>
      <c r="C1458" s="18">
        <f t="shared" ca="1" si="22"/>
        <v>22.368942386272028</v>
      </c>
      <c r="D1458" s="19">
        <f ca="1">'Monte Carlo VaR'!$B$9*(EXP(B1458)-1)</f>
        <v>30.316627616114481</v>
      </c>
      <c r="E1458" t="str">
        <f ca="1">IF(B1458&lt;='Monte Carlo VaR'!$B$25,"YES ◀ TAIL","")</f>
        <v/>
      </c>
    </row>
    <row r="1459" spans="1:5" x14ac:dyDescent="0.2">
      <c r="A1459">
        <v>1458</v>
      </c>
      <c r="B1459" s="17">
        <f ca="1">'Monte Carlo VaR'!$C$17+_xlfn.NORM.S.INV(RAND())*'Monte Carlo VaR'!$C$18</f>
        <v>4.3058523876578145E-3</v>
      </c>
      <c r="C1459" s="18">
        <f t="shared" ca="1" si="22"/>
        <v>0.4315135889730648</v>
      </c>
      <c r="D1459" s="19">
        <f ca="1">'Monte Carlo VaR'!$B$9*(EXP(B1459)-1)</f>
        <v>0.58483036713519476</v>
      </c>
      <c r="E1459" t="str">
        <f ca="1">IF(B1459&lt;='Monte Carlo VaR'!$B$25,"YES ◀ TAIL","")</f>
        <v/>
      </c>
    </row>
    <row r="1460" spans="1:5" x14ac:dyDescent="0.2">
      <c r="A1460">
        <v>1459</v>
      </c>
      <c r="B1460" s="17">
        <f ca="1">'Monte Carlo VaR'!$C$17+_xlfn.NORM.S.INV(RAND())*'Monte Carlo VaR'!$C$18</f>
        <v>0.23214346257296486</v>
      </c>
      <c r="C1460" s="18">
        <f t="shared" ca="1" si="22"/>
        <v>26.130066528793861</v>
      </c>
      <c r="D1460" s="19">
        <f ca="1">'Monte Carlo VaR'!$B$9*(EXP(B1460)-1)</f>
        <v>35.414079166474316</v>
      </c>
      <c r="E1460" t="str">
        <f ca="1">IF(B1460&lt;='Monte Carlo VaR'!$B$25,"YES ◀ TAIL","")</f>
        <v/>
      </c>
    </row>
    <row r="1461" spans="1:5" x14ac:dyDescent="0.2">
      <c r="A1461">
        <v>1460</v>
      </c>
      <c r="B1461" s="17">
        <f ca="1">'Monte Carlo VaR'!$C$17+_xlfn.NORM.S.INV(RAND())*'Monte Carlo VaR'!$C$18</f>
        <v>9.0950754854733376E-2</v>
      </c>
      <c r="C1461" s="18">
        <f t="shared" ca="1" si="22"/>
        <v>9.521506990523342</v>
      </c>
      <c r="D1461" s="19">
        <f ca="1">'Monte Carlo VaR'!$B$9*(EXP(B1461)-1)</f>
        <v>12.904498424256287</v>
      </c>
      <c r="E1461" t="str">
        <f ca="1">IF(B1461&lt;='Monte Carlo VaR'!$B$25,"YES ◀ TAIL","")</f>
        <v/>
      </c>
    </row>
    <row r="1462" spans="1:5" x14ac:dyDescent="0.2">
      <c r="A1462">
        <v>1461</v>
      </c>
      <c r="B1462" s="17">
        <f ca="1">'Monte Carlo VaR'!$C$17+_xlfn.NORM.S.INV(RAND())*'Monte Carlo VaR'!$C$18</f>
        <v>-3.3269985634603497E-2</v>
      </c>
      <c r="C1462" s="18">
        <f t="shared" ca="1" si="22"/>
        <v>-3.2722626663127419</v>
      </c>
      <c r="D1462" s="19">
        <f ca="1">'Monte Carlo VaR'!$B$9*(EXP(B1462)-1)</f>
        <v>-4.4348975916536588</v>
      </c>
      <c r="E1462" t="str">
        <f ca="1">IF(B1462&lt;='Monte Carlo VaR'!$B$25,"YES ◀ TAIL","")</f>
        <v/>
      </c>
    </row>
    <row r="1463" spans="1:5" x14ac:dyDescent="0.2">
      <c r="A1463">
        <v>1462</v>
      </c>
      <c r="B1463" s="17">
        <f ca="1">'Monte Carlo VaR'!$C$17+_xlfn.NORM.S.INV(RAND())*'Monte Carlo VaR'!$C$18</f>
        <v>0.21325606749101761</v>
      </c>
      <c r="C1463" s="18">
        <f t="shared" ca="1" si="22"/>
        <v>23.770154579813351</v>
      </c>
      <c r="D1463" s="19">
        <f ca="1">'Monte Carlo VaR'!$B$9*(EXP(B1463)-1)</f>
        <v>32.215690502021033</v>
      </c>
      <c r="E1463" t="str">
        <f ca="1">IF(B1463&lt;='Monte Carlo VaR'!$B$25,"YES ◀ TAIL","")</f>
        <v/>
      </c>
    </row>
    <row r="1464" spans="1:5" x14ac:dyDescent="0.2">
      <c r="A1464">
        <v>1463</v>
      </c>
      <c r="B1464" s="17">
        <f ca="1">'Monte Carlo VaR'!$C$17+_xlfn.NORM.S.INV(RAND())*'Monte Carlo VaR'!$C$18</f>
        <v>-0.11164182932171955</v>
      </c>
      <c r="C1464" s="18">
        <f t="shared" ca="1" si="22"/>
        <v>-10.563546470788809</v>
      </c>
      <c r="D1464" s="19">
        <f ca="1">'Monte Carlo VaR'!$B$9*(EXP(B1464)-1)</f>
        <v>-14.316774531860073</v>
      </c>
      <c r="E1464" t="str">
        <f ca="1">IF(B1464&lt;='Monte Carlo VaR'!$B$25,"YES ◀ TAIL","")</f>
        <v/>
      </c>
    </row>
    <row r="1465" spans="1:5" x14ac:dyDescent="0.2">
      <c r="A1465">
        <v>1464</v>
      </c>
      <c r="B1465" s="17">
        <f ca="1">'Monte Carlo VaR'!$C$17+_xlfn.NORM.S.INV(RAND())*'Monte Carlo VaR'!$C$18</f>
        <v>1.6335089736779322E-2</v>
      </c>
      <c r="C1465" s="18">
        <f t="shared" ca="1" si="22"/>
        <v>1.6469236754265815</v>
      </c>
      <c r="D1465" s="19">
        <f ca="1">'Monte Carlo VaR'!$B$9*(EXP(B1465)-1)</f>
        <v>2.2320756573056459</v>
      </c>
      <c r="E1465" t="str">
        <f ca="1">IF(B1465&lt;='Monte Carlo VaR'!$B$25,"YES ◀ TAIL","")</f>
        <v/>
      </c>
    </row>
    <row r="1466" spans="1:5" x14ac:dyDescent="0.2">
      <c r="A1466">
        <v>1465</v>
      </c>
      <c r="B1466" s="17">
        <f ca="1">'Monte Carlo VaR'!$C$17+_xlfn.NORM.S.INV(RAND())*'Monte Carlo VaR'!$C$18</f>
        <v>9.171235451959589E-2</v>
      </c>
      <c r="C1466" s="18">
        <f t="shared" ca="1" si="22"/>
        <v>9.6049503047092912</v>
      </c>
      <c r="D1466" s="19">
        <f ca="1">'Monte Carlo VaR'!$B$9*(EXP(B1466)-1)</f>
        <v>13.017589147972505</v>
      </c>
      <c r="E1466" t="str">
        <f ca="1">IF(B1466&lt;='Monte Carlo VaR'!$B$25,"YES ◀ TAIL","")</f>
        <v/>
      </c>
    </row>
    <row r="1467" spans="1:5" x14ac:dyDescent="0.2">
      <c r="A1467">
        <v>1466</v>
      </c>
      <c r="B1467" s="17">
        <f ca="1">'Monte Carlo VaR'!$C$17+_xlfn.NORM.S.INV(RAND())*'Monte Carlo VaR'!$C$18</f>
        <v>-0.18641142838772229</v>
      </c>
      <c r="C1467" s="18">
        <f t="shared" ca="1" si="22"/>
        <v>-17.006793288267207</v>
      </c>
      <c r="D1467" s="19">
        <f ca="1">'Monte Carlo VaR'!$B$9*(EXP(B1467)-1)</f>
        <v>-23.049306943588547</v>
      </c>
      <c r="E1467" t="str">
        <f ca="1">IF(B1467&lt;='Monte Carlo VaR'!$B$25,"YES ◀ TAIL","")</f>
        <v/>
      </c>
    </row>
    <row r="1468" spans="1:5" x14ac:dyDescent="0.2">
      <c r="A1468">
        <v>1467</v>
      </c>
      <c r="B1468" s="17">
        <f ca="1">'Monte Carlo VaR'!$C$17+_xlfn.NORM.S.INV(RAND())*'Monte Carlo VaR'!$C$18</f>
        <v>0.10564346270702739</v>
      </c>
      <c r="C1468" s="18">
        <f t="shared" ca="1" si="22"/>
        <v>11.142554120277005</v>
      </c>
      <c r="D1468" s="19">
        <f ca="1">'Monte Carlo VaR'!$B$9*(EXP(B1468)-1)</f>
        <v>15.101503599211423</v>
      </c>
      <c r="E1468" t="str">
        <f ca="1">IF(B1468&lt;='Monte Carlo VaR'!$B$25,"YES ◀ TAIL","")</f>
        <v/>
      </c>
    </row>
    <row r="1469" spans="1:5" x14ac:dyDescent="0.2">
      <c r="A1469">
        <v>1468</v>
      </c>
      <c r="B1469" s="17">
        <f ca="1">'Monte Carlo VaR'!$C$17+_xlfn.NORM.S.INV(RAND())*'Monte Carlo VaR'!$C$18</f>
        <v>0.30481073686942378</v>
      </c>
      <c r="C1469" s="18">
        <f t="shared" ca="1" si="22"/>
        <v>35.636826820711946</v>
      </c>
      <c r="D1469" s="19">
        <f ca="1">'Monte Carlo VaR'!$B$9*(EXP(B1469)-1)</f>
        <v>48.298591390110893</v>
      </c>
      <c r="E1469" t="str">
        <f ca="1">IF(B1469&lt;='Monte Carlo VaR'!$B$25,"YES ◀ TAIL","")</f>
        <v/>
      </c>
    </row>
    <row r="1470" spans="1:5" x14ac:dyDescent="0.2">
      <c r="A1470">
        <v>1469</v>
      </c>
      <c r="B1470" s="17">
        <f ca="1">'Monte Carlo VaR'!$C$17+_xlfn.NORM.S.INV(RAND())*'Monte Carlo VaR'!$C$18</f>
        <v>-0.12922309458276754</v>
      </c>
      <c r="C1470" s="18">
        <f t="shared" ca="1" si="22"/>
        <v>-12.122210691235891</v>
      </c>
      <c r="D1470" s="19">
        <f ca="1">'Monte Carlo VaR'!$B$9*(EXP(B1470)-1)</f>
        <v>-16.429232149832004</v>
      </c>
      <c r="E1470" t="str">
        <f ca="1">IF(B1470&lt;='Monte Carlo VaR'!$B$25,"YES ◀ TAIL","")</f>
        <v/>
      </c>
    </row>
    <row r="1471" spans="1:5" x14ac:dyDescent="0.2">
      <c r="A1471">
        <v>1470</v>
      </c>
      <c r="B1471" s="17">
        <f ca="1">'Monte Carlo VaR'!$C$17+_xlfn.NORM.S.INV(RAND())*'Monte Carlo VaR'!$C$18</f>
        <v>0.12274846861954054</v>
      </c>
      <c r="C1471" s="18">
        <f t="shared" ca="1" si="22"/>
        <v>13.060000379936687</v>
      </c>
      <c r="D1471" s="19">
        <f ca="1">'Monte Carlo VaR'!$B$9*(EXP(B1471)-1)</f>
        <v>17.700218514928192</v>
      </c>
      <c r="E1471" t="str">
        <f ca="1">IF(B1471&lt;='Monte Carlo VaR'!$B$25,"YES ◀ TAIL","")</f>
        <v/>
      </c>
    </row>
    <row r="1472" spans="1:5" x14ac:dyDescent="0.2">
      <c r="A1472">
        <v>1471</v>
      </c>
      <c r="B1472" s="17">
        <f ca="1">'Monte Carlo VaR'!$C$17+_xlfn.NORM.S.INV(RAND())*'Monte Carlo VaR'!$C$18</f>
        <v>4.3802916089539852E-2</v>
      </c>
      <c r="C1472" s="18">
        <f t="shared" ca="1" si="22"/>
        <v>4.4776425972885114</v>
      </c>
      <c r="D1472" s="19">
        <f ca="1">'Monte Carlo VaR'!$B$9*(EXP(B1472)-1)</f>
        <v>6.0685490121051195</v>
      </c>
      <c r="E1472" t="str">
        <f ca="1">IF(B1472&lt;='Monte Carlo VaR'!$B$25,"YES ◀ TAIL","")</f>
        <v/>
      </c>
    </row>
    <row r="1473" spans="1:5" x14ac:dyDescent="0.2">
      <c r="A1473">
        <v>1472</v>
      </c>
      <c r="B1473" s="17">
        <f ca="1">'Monte Carlo VaR'!$C$17+_xlfn.NORM.S.INV(RAND())*'Monte Carlo VaR'!$C$18</f>
        <v>-0.12791302566266793</v>
      </c>
      <c r="C1473" s="18">
        <f t="shared" ca="1" si="22"/>
        <v>-12.007009286281821</v>
      </c>
      <c r="D1473" s="19">
        <f ca="1">'Monte Carlo VaR'!$B$9*(EXP(B1473)-1)</f>
        <v>-16.273099685697755</v>
      </c>
      <c r="E1473" t="str">
        <f ca="1">IF(B1473&lt;='Monte Carlo VaR'!$B$25,"YES ◀ TAIL","")</f>
        <v/>
      </c>
    </row>
    <row r="1474" spans="1:5" x14ac:dyDescent="0.2">
      <c r="A1474">
        <v>1473</v>
      </c>
      <c r="B1474" s="17">
        <f ca="1">'Monte Carlo VaR'!$C$17+_xlfn.NORM.S.INV(RAND())*'Monte Carlo VaR'!$C$18</f>
        <v>0.35630388631395787</v>
      </c>
      <c r="C1474" s="18">
        <f t="shared" ca="1" si="22"/>
        <v>42.804144458370288</v>
      </c>
      <c r="D1474" s="19">
        <f ca="1">'Monte Carlo VaR'!$B$9*(EXP(B1474)-1)</f>
        <v>58.012456984429249</v>
      </c>
      <c r="E1474" t="str">
        <f ca="1">IF(B1474&lt;='Monte Carlo VaR'!$B$25,"YES ◀ TAIL","")</f>
        <v/>
      </c>
    </row>
    <row r="1475" spans="1:5" x14ac:dyDescent="0.2">
      <c r="A1475">
        <v>1474</v>
      </c>
      <c r="B1475" s="17">
        <f ca="1">'Monte Carlo VaR'!$C$17+_xlfn.NORM.S.INV(RAND())*'Monte Carlo VaR'!$C$18</f>
        <v>0.18151624678323741</v>
      </c>
      <c r="C1475" s="18">
        <f t="shared" ref="C1475:C1538" ca="1" si="23">(EXP(B1475)-1)*100</f>
        <v>19.903401699723577</v>
      </c>
      <c r="D1475" s="19">
        <f ca="1">'Monte Carlo VaR'!$B$9*(EXP(B1475)-1)</f>
        <v>26.975080323635364</v>
      </c>
      <c r="E1475" t="str">
        <f ca="1">IF(B1475&lt;='Monte Carlo VaR'!$B$25,"YES ◀ TAIL","")</f>
        <v/>
      </c>
    </row>
    <row r="1476" spans="1:5" x14ac:dyDescent="0.2">
      <c r="A1476">
        <v>1475</v>
      </c>
      <c r="B1476" s="17">
        <f ca="1">'Monte Carlo VaR'!$C$17+_xlfn.NORM.S.INV(RAND())*'Monte Carlo VaR'!$C$18</f>
        <v>-0.11778263823860165</v>
      </c>
      <c r="C1476" s="18">
        <f t="shared" ca="1" si="23"/>
        <v>-11.111075785079038</v>
      </c>
      <c r="D1476" s="19">
        <f ca="1">'Monte Carlo VaR'!$B$9*(EXP(B1476)-1)</f>
        <v>-15.058841011517622</v>
      </c>
      <c r="E1476" t="str">
        <f ca="1">IF(B1476&lt;='Monte Carlo VaR'!$B$25,"YES ◀ TAIL","")</f>
        <v/>
      </c>
    </row>
    <row r="1477" spans="1:5" x14ac:dyDescent="0.2">
      <c r="A1477">
        <v>1476</v>
      </c>
      <c r="B1477" s="17">
        <f ca="1">'Monte Carlo VaR'!$C$17+_xlfn.NORM.S.INV(RAND())*'Monte Carlo VaR'!$C$18</f>
        <v>-0.27269463063982818</v>
      </c>
      <c r="C1477" s="18">
        <f t="shared" ca="1" si="23"/>
        <v>-23.867476246374263</v>
      </c>
      <c r="D1477" s="19">
        <f ca="1">'Monte Carlo VaR'!$B$9*(EXP(B1477)-1)</f>
        <v>-32.34759055671104</v>
      </c>
      <c r="E1477" t="str">
        <f ca="1">IF(B1477&lt;='Monte Carlo VaR'!$B$25,"YES ◀ TAIL","")</f>
        <v>YES ◀ TAIL</v>
      </c>
    </row>
    <row r="1478" spans="1:5" x14ac:dyDescent="0.2">
      <c r="A1478">
        <v>1477</v>
      </c>
      <c r="B1478" s="17">
        <f ca="1">'Monte Carlo VaR'!$C$17+_xlfn.NORM.S.INV(RAND())*'Monte Carlo VaR'!$C$18</f>
        <v>0.43326618129050681</v>
      </c>
      <c r="C1478" s="18">
        <f t="shared" ca="1" si="23"/>
        <v>54.228669393058368</v>
      </c>
      <c r="D1478" s="19">
        <f ca="1">'Monte Carlo VaR'!$B$9*(EXP(B1478)-1)</f>
        <v>73.496115628412014</v>
      </c>
      <c r="E1478" t="str">
        <f ca="1">IF(B1478&lt;='Monte Carlo VaR'!$B$25,"YES ◀ TAIL","")</f>
        <v/>
      </c>
    </row>
    <row r="1479" spans="1:5" x14ac:dyDescent="0.2">
      <c r="A1479">
        <v>1478</v>
      </c>
      <c r="B1479" s="17">
        <f ca="1">'Monte Carlo VaR'!$C$17+_xlfn.NORM.S.INV(RAND())*'Monte Carlo VaR'!$C$18</f>
        <v>-2.5868427028926486E-2</v>
      </c>
      <c r="C1479" s="18">
        <f t="shared" ca="1" si="23"/>
        <v>-2.5536705794744763</v>
      </c>
      <c r="D1479" s="19">
        <f ca="1">'Monte Carlo VaR'!$B$9*(EXP(B1479)-1)</f>
        <v>-3.4609897363617579</v>
      </c>
      <c r="E1479" t="str">
        <f ca="1">IF(B1479&lt;='Monte Carlo VaR'!$B$25,"YES ◀ TAIL","")</f>
        <v/>
      </c>
    </row>
    <row r="1480" spans="1:5" x14ac:dyDescent="0.2">
      <c r="A1480">
        <v>1479</v>
      </c>
      <c r="B1480" s="17">
        <f ca="1">'Monte Carlo VaR'!$C$17+_xlfn.NORM.S.INV(RAND())*'Monte Carlo VaR'!$C$18</f>
        <v>9.752324520249904E-2</v>
      </c>
      <c r="C1480" s="18">
        <f t="shared" ca="1" si="23"/>
        <v>10.243706763836302</v>
      </c>
      <c r="D1480" s="19">
        <f ca="1">'Monte Carlo VaR'!$B$9*(EXP(B1480)-1)</f>
        <v>13.883295777027341</v>
      </c>
      <c r="E1480" t="str">
        <f ca="1">IF(B1480&lt;='Monte Carlo VaR'!$B$25,"YES ◀ TAIL","")</f>
        <v/>
      </c>
    </row>
    <row r="1481" spans="1:5" x14ac:dyDescent="0.2">
      <c r="A1481">
        <v>1480</v>
      </c>
      <c r="B1481" s="17">
        <f ca="1">'Monte Carlo VaR'!$C$17+_xlfn.NORM.S.INV(RAND())*'Monte Carlo VaR'!$C$18</f>
        <v>0.23304368833239403</v>
      </c>
      <c r="C1481" s="18">
        <f t="shared" ca="1" si="23"/>
        <v>26.24366318736908</v>
      </c>
      <c r="D1481" s="19">
        <f ca="1">'Monte Carlo VaR'!$B$9*(EXP(B1481)-1)</f>
        <v>35.568036717841316</v>
      </c>
      <c r="E1481" t="str">
        <f ca="1">IF(B1481&lt;='Monte Carlo VaR'!$B$25,"YES ◀ TAIL","")</f>
        <v/>
      </c>
    </row>
    <row r="1482" spans="1:5" x14ac:dyDescent="0.2">
      <c r="A1482">
        <v>1481</v>
      </c>
      <c r="B1482" s="17">
        <f ca="1">'Monte Carlo VaR'!$C$17+_xlfn.NORM.S.INV(RAND())*'Monte Carlo VaR'!$C$18</f>
        <v>-8.0108468009263648E-2</v>
      </c>
      <c r="C1482" s="18">
        <f t="shared" ca="1" si="23"/>
        <v>-7.6983776775597317</v>
      </c>
      <c r="D1482" s="19">
        <f ca="1">'Monte Carlo VaR'!$B$9*(EXP(B1482)-1)</f>
        <v>-10.433611266396705</v>
      </c>
      <c r="E1482" t="str">
        <f ca="1">IF(B1482&lt;='Monte Carlo VaR'!$B$25,"YES ◀ TAIL","")</f>
        <v/>
      </c>
    </row>
    <row r="1483" spans="1:5" x14ac:dyDescent="0.2">
      <c r="A1483">
        <v>1482</v>
      </c>
      <c r="B1483" s="17">
        <f ca="1">'Monte Carlo VaR'!$C$17+_xlfn.NORM.S.INV(RAND())*'Monte Carlo VaR'!$C$18</f>
        <v>4.5047456099454784E-2</v>
      </c>
      <c r="C1483" s="18">
        <f t="shared" ca="1" si="23"/>
        <v>4.6077501488757777</v>
      </c>
      <c r="D1483" s="19">
        <f ca="1">'Monte Carlo VaR'!$B$9*(EXP(B1483)-1)</f>
        <v>6.2448837767713412</v>
      </c>
      <c r="E1483" t="str">
        <f ca="1">IF(B1483&lt;='Monte Carlo VaR'!$B$25,"YES ◀ TAIL","")</f>
        <v/>
      </c>
    </row>
    <row r="1484" spans="1:5" x14ac:dyDescent="0.2">
      <c r="A1484">
        <v>1483</v>
      </c>
      <c r="B1484" s="17">
        <f ca="1">'Monte Carlo VaR'!$C$17+_xlfn.NORM.S.INV(RAND())*'Monte Carlo VaR'!$C$18</f>
        <v>0.1799999315542688</v>
      </c>
      <c r="C1484" s="18">
        <f t="shared" ca="1" si="23"/>
        <v>19.721728117739513</v>
      </c>
      <c r="D1484" s="19">
        <f ca="1">'Monte Carlo VaR'!$B$9*(EXP(B1484)-1)</f>
        <v>26.728858117972361</v>
      </c>
      <c r="E1484" t="str">
        <f ca="1">IF(B1484&lt;='Monte Carlo VaR'!$B$25,"YES ◀ TAIL","")</f>
        <v/>
      </c>
    </row>
    <row r="1485" spans="1:5" x14ac:dyDescent="0.2">
      <c r="A1485">
        <v>1484</v>
      </c>
      <c r="B1485" s="17">
        <f ca="1">'Monte Carlo VaR'!$C$17+_xlfn.NORM.S.INV(RAND())*'Monte Carlo VaR'!$C$18</f>
        <v>-0.40514631284688157</v>
      </c>
      <c r="C1485" s="18">
        <f t="shared" ca="1" si="23"/>
        <v>-33.312076927873832</v>
      </c>
      <c r="D1485" s="19">
        <f ca="1">'Monte Carlo VaR'!$B$9*(EXP(B1485)-1)</f>
        <v>-45.147857860347408</v>
      </c>
      <c r="E1485" t="str">
        <f ca="1">IF(B1485&lt;='Monte Carlo VaR'!$B$25,"YES ◀ TAIL","")</f>
        <v>YES ◀ TAIL</v>
      </c>
    </row>
    <row r="1486" spans="1:5" x14ac:dyDescent="0.2">
      <c r="A1486">
        <v>1485</v>
      </c>
      <c r="B1486" s="17">
        <f ca="1">'Monte Carlo VaR'!$C$17+_xlfn.NORM.S.INV(RAND())*'Monte Carlo VaR'!$C$18</f>
        <v>8.328054260070708E-2</v>
      </c>
      <c r="C1486" s="18">
        <f t="shared" ca="1" si="23"/>
        <v>8.6846672574659056</v>
      </c>
      <c r="D1486" s="19">
        <f ca="1">'Monte Carlo VaR'!$B$9*(EXP(B1486)-1)</f>
        <v>11.770329534043542</v>
      </c>
      <c r="E1486" t="str">
        <f ca="1">IF(B1486&lt;='Monte Carlo VaR'!$B$25,"YES ◀ TAIL","")</f>
        <v/>
      </c>
    </row>
    <row r="1487" spans="1:5" x14ac:dyDescent="0.2">
      <c r="A1487">
        <v>1486</v>
      </c>
      <c r="B1487" s="17">
        <f ca="1">'Monte Carlo VaR'!$C$17+_xlfn.NORM.S.INV(RAND())*'Monte Carlo VaR'!$C$18</f>
        <v>0.11379006110437986</v>
      </c>
      <c r="C1487" s="18">
        <f t="shared" ca="1" si="23"/>
        <v>12.051686011726769</v>
      </c>
      <c r="D1487" s="19">
        <f ca="1">'Monte Carlo VaR'!$B$9*(EXP(B1487)-1)</f>
        <v>16.33365005169329</v>
      </c>
      <c r="E1487" t="str">
        <f ca="1">IF(B1487&lt;='Monte Carlo VaR'!$B$25,"YES ◀ TAIL","")</f>
        <v/>
      </c>
    </row>
    <row r="1488" spans="1:5" x14ac:dyDescent="0.2">
      <c r="A1488">
        <v>1487</v>
      </c>
      <c r="B1488" s="17">
        <f ca="1">'Monte Carlo VaR'!$C$17+_xlfn.NORM.S.INV(RAND())*'Monte Carlo VaR'!$C$18</f>
        <v>4.8299659573512031E-2</v>
      </c>
      <c r="C1488" s="18">
        <f t="shared" ca="1" si="23"/>
        <v>4.9485096465882616</v>
      </c>
      <c r="D1488" s="19">
        <f ca="1">'Monte Carlo VaR'!$B$9*(EXP(B1488)-1)</f>
        <v>6.7067151240210707</v>
      </c>
      <c r="E1488" t="str">
        <f ca="1">IF(B1488&lt;='Monte Carlo VaR'!$B$25,"YES ◀ TAIL","")</f>
        <v/>
      </c>
    </row>
    <row r="1489" spans="1:5" x14ac:dyDescent="0.2">
      <c r="A1489">
        <v>1488</v>
      </c>
      <c r="B1489" s="17">
        <f ca="1">'Monte Carlo VaR'!$C$17+_xlfn.NORM.S.INV(RAND())*'Monte Carlo VaR'!$C$18</f>
        <v>2.3070435936605585E-2</v>
      </c>
      <c r="C1489" s="18">
        <f t="shared" ca="1" si="23"/>
        <v>2.3338616822712988</v>
      </c>
      <c r="D1489" s="19">
        <f ca="1">'Monte Carlo VaR'!$B$9*(EXP(B1489)-1)</f>
        <v>3.1630827379822914</v>
      </c>
      <c r="E1489" t="str">
        <f ca="1">IF(B1489&lt;='Monte Carlo VaR'!$B$25,"YES ◀ TAIL","")</f>
        <v/>
      </c>
    </row>
    <row r="1490" spans="1:5" x14ac:dyDescent="0.2">
      <c r="A1490">
        <v>1489</v>
      </c>
      <c r="B1490" s="17">
        <f ca="1">'Monte Carlo VaR'!$C$17+_xlfn.NORM.S.INV(RAND())*'Monte Carlo VaR'!$C$18</f>
        <v>0.19923252742102227</v>
      </c>
      <c r="C1490" s="18">
        <f t="shared" ca="1" si="23"/>
        <v>22.046572465514824</v>
      </c>
      <c r="D1490" s="19">
        <f ca="1">'Monte Carlo VaR'!$B$9*(EXP(B1490)-1)</f>
        <v>29.87971966251224</v>
      </c>
      <c r="E1490" t="str">
        <f ca="1">IF(B1490&lt;='Monte Carlo VaR'!$B$25,"YES ◀ TAIL","")</f>
        <v/>
      </c>
    </row>
    <row r="1491" spans="1:5" x14ac:dyDescent="0.2">
      <c r="A1491">
        <v>1490</v>
      </c>
      <c r="B1491" s="17">
        <f ca="1">'Monte Carlo VaR'!$C$17+_xlfn.NORM.S.INV(RAND())*'Monte Carlo VaR'!$C$18</f>
        <v>-5.9872863981839441E-2</v>
      </c>
      <c r="C1491" s="18">
        <f t="shared" ca="1" si="23"/>
        <v>-5.8115726611446821</v>
      </c>
      <c r="D1491" s="19">
        <f ca="1">'Monte Carlo VaR'!$B$9*(EXP(B1491)-1)</f>
        <v>-7.8764244276493871</v>
      </c>
      <c r="E1491" t="str">
        <f ca="1">IF(B1491&lt;='Monte Carlo VaR'!$B$25,"YES ◀ TAIL","")</f>
        <v/>
      </c>
    </row>
    <row r="1492" spans="1:5" x14ac:dyDescent="0.2">
      <c r="A1492">
        <v>1491</v>
      </c>
      <c r="B1492" s="17">
        <f ca="1">'Monte Carlo VaR'!$C$17+_xlfn.NORM.S.INV(RAND())*'Monte Carlo VaR'!$C$18</f>
        <v>-1.2250641338321391E-2</v>
      </c>
      <c r="C1492" s="18">
        <f t="shared" ca="1" si="23"/>
        <v>-1.21759077212652</v>
      </c>
      <c r="D1492" s="19">
        <f ca="1">'Monte Carlo VaR'!$B$9*(EXP(B1492)-1)</f>
        <v>-1.6502007734630726</v>
      </c>
      <c r="E1492" t="str">
        <f ca="1">IF(B1492&lt;='Monte Carlo VaR'!$B$25,"YES ◀ TAIL","")</f>
        <v/>
      </c>
    </row>
    <row r="1493" spans="1:5" x14ac:dyDescent="0.2">
      <c r="A1493">
        <v>1492</v>
      </c>
      <c r="B1493" s="17">
        <f ca="1">'Monte Carlo VaR'!$C$17+_xlfn.NORM.S.INV(RAND())*'Monte Carlo VaR'!$C$18</f>
        <v>2.6609005690598354E-2</v>
      </c>
      <c r="C1493" s="18">
        <f t="shared" ca="1" si="23"/>
        <v>2.6966186318934993</v>
      </c>
      <c r="D1493" s="19">
        <f ca="1">'Monte Carlo VaR'!$B$9*(EXP(B1493)-1)</f>
        <v>3.6547272318052597</v>
      </c>
      <c r="E1493" t="str">
        <f ca="1">IF(B1493&lt;='Monte Carlo VaR'!$B$25,"YES ◀ TAIL","")</f>
        <v/>
      </c>
    </row>
    <row r="1494" spans="1:5" x14ac:dyDescent="0.2">
      <c r="A1494">
        <v>1493</v>
      </c>
      <c r="B1494" s="17">
        <f ca="1">'Monte Carlo VaR'!$C$17+_xlfn.NORM.S.INV(RAND())*'Monte Carlo VaR'!$C$18</f>
        <v>-0.19989371318262739</v>
      </c>
      <c r="C1494" s="18">
        <f t="shared" ca="1" si="23"/>
        <v>-18.118222201126986</v>
      </c>
      <c r="D1494" s="19">
        <f ca="1">'Monte Carlo VaR'!$B$9*(EXP(B1494)-1)</f>
        <v>-24.555626549187405</v>
      </c>
      <c r="E1494" t="str">
        <f ca="1">IF(B1494&lt;='Monte Carlo VaR'!$B$25,"YES ◀ TAIL","")</f>
        <v/>
      </c>
    </row>
    <row r="1495" spans="1:5" x14ac:dyDescent="0.2">
      <c r="A1495">
        <v>1494</v>
      </c>
      <c r="B1495" s="17">
        <f ca="1">'Monte Carlo VaR'!$C$17+_xlfn.NORM.S.INV(RAND())*'Monte Carlo VaR'!$C$18</f>
        <v>-9.3123778312504776E-2</v>
      </c>
      <c r="C1495" s="18">
        <f t="shared" ca="1" si="23"/>
        <v>-8.891927871774941</v>
      </c>
      <c r="D1495" s="19">
        <f ca="1">'Monte Carlo VaR'!$B$9*(EXP(B1495)-1)</f>
        <v>-12.051229844616577</v>
      </c>
      <c r="E1495" t="str">
        <f ca="1">IF(B1495&lt;='Monte Carlo VaR'!$B$25,"YES ◀ TAIL","")</f>
        <v/>
      </c>
    </row>
    <row r="1496" spans="1:5" x14ac:dyDescent="0.2">
      <c r="A1496">
        <v>1495</v>
      </c>
      <c r="B1496" s="17">
        <f ca="1">'Monte Carlo VaR'!$C$17+_xlfn.NORM.S.INV(RAND())*'Monte Carlo VaR'!$C$18</f>
        <v>0.10962132134112865</v>
      </c>
      <c r="C1496" s="18">
        <f t="shared" ca="1" si="23"/>
        <v>11.585543980187808</v>
      </c>
      <c r="D1496" s="19">
        <f ca="1">'Monte Carlo VaR'!$B$9*(EXP(B1496)-1)</f>
        <v>15.701887756348535</v>
      </c>
      <c r="E1496" t="str">
        <f ca="1">IF(B1496&lt;='Monte Carlo VaR'!$B$25,"YES ◀ TAIL","")</f>
        <v/>
      </c>
    </row>
    <row r="1497" spans="1:5" x14ac:dyDescent="0.2">
      <c r="A1497">
        <v>1496</v>
      </c>
      <c r="B1497" s="17">
        <f ca="1">'Monte Carlo VaR'!$C$17+_xlfn.NORM.S.INV(RAND())*'Monte Carlo VaR'!$C$18</f>
        <v>-7.9742694879457884E-2</v>
      </c>
      <c r="C1497" s="18">
        <f t="shared" ca="1" si="23"/>
        <v>-7.6646100490075924</v>
      </c>
      <c r="D1497" s="19">
        <f ca="1">'Monte Carlo VaR'!$B$9*(EXP(B1497)-1)</f>
        <v>-10.387845999419989</v>
      </c>
      <c r="E1497" t="str">
        <f ca="1">IF(B1497&lt;='Monte Carlo VaR'!$B$25,"YES ◀ TAIL","")</f>
        <v/>
      </c>
    </row>
    <row r="1498" spans="1:5" x14ac:dyDescent="0.2">
      <c r="A1498">
        <v>1497</v>
      </c>
      <c r="B1498" s="17">
        <f ca="1">'Monte Carlo VaR'!$C$17+_xlfn.NORM.S.INV(RAND())*'Monte Carlo VaR'!$C$18</f>
        <v>0.10112766583726038</v>
      </c>
      <c r="C1498" s="18">
        <f t="shared" ca="1" si="23"/>
        <v>10.641788451288093</v>
      </c>
      <c r="D1498" s="19">
        <f ca="1">'Monte Carlo VaR'!$B$9*(EXP(B1498)-1)</f>
        <v>14.422815888030751</v>
      </c>
      <c r="E1498" t="str">
        <f ca="1">IF(B1498&lt;='Monte Carlo VaR'!$B$25,"YES ◀ TAIL","")</f>
        <v/>
      </c>
    </row>
    <row r="1499" spans="1:5" x14ac:dyDescent="0.2">
      <c r="A1499">
        <v>1498</v>
      </c>
      <c r="B1499" s="17">
        <f ca="1">'Monte Carlo VaR'!$C$17+_xlfn.NORM.S.INV(RAND())*'Monte Carlo VaR'!$C$18</f>
        <v>0.16193668039726136</v>
      </c>
      <c r="C1499" s="18">
        <f t="shared" ca="1" si="23"/>
        <v>17.578578867482399</v>
      </c>
      <c r="D1499" s="19">
        <f ca="1">'Monte Carlo VaR'!$B$9*(EXP(B1499)-1)</f>
        <v>23.824247939098893</v>
      </c>
      <c r="E1499" t="str">
        <f ca="1">IF(B1499&lt;='Monte Carlo VaR'!$B$25,"YES ◀ TAIL","")</f>
        <v/>
      </c>
    </row>
    <row r="1500" spans="1:5" x14ac:dyDescent="0.2">
      <c r="A1500">
        <v>1499</v>
      </c>
      <c r="B1500" s="17">
        <f ca="1">'Monte Carlo VaR'!$C$17+_xlfn.NORM.S.INV(RAND())*'Monte Carlo VaR'!$C$18</f>
        <v>-0.19295793027411406</v>
      </c>
      <c r="C1500" s="18">
        <f t="shared" ca="1" si="23"/>
        <v>-17.548333940062211</v>
      </c>
      <c r="D1500" s="19">
        <f ca="1">'Monte Carlo VaR'!$B$9*(EXP(B1500)-1)</f>
        <v>-23.783256988966315</v>
      </c>
      <c r="E1500" t="str">
        <f ca="1">IF(B1500&lt;='Monte Carlo VaR'!$B$25,"YES ◀ TAIL","")</f>
        <v/>
      </c>
    </row>
    <row r="1501" spans="1:5" x14ac:dyDescent="0.2">
      <c r="A1501">
        <v>1500</v>
      </c>
      <c r="B1501" s="17">
        <f ca="1">'Monte Carlo VaR'!$C$17+_xlfn.NORM.S.INV(RAND())*'Monte Carlo VaR'!$C$18</f>
        <v>1.6095134769887283E-2</v>
      </c>
      <c r="C1501" s="18">
        <f t="shared" ca="1" si="23"/>
        <v>1.6225359173202225</v>
      </c>
      <c r="D1501" s="19">
        <f ca="1">'Monte Carlo VaR'!$B$9*(EXP(B1501)-1)</f>
        <v>2.1990229287440974</v>
      </c>
      <c r="E1501" t="str">
        <f ca="1">IF(B1501&lt;='Monte Carlo VaR'!$B$25,"YES ◀ TAIL","")</f>
        <v/>
      </c>
    </row>
    <row r="1502" spans="1:5" x14ac:dyDescent="0.2">
      <c r="A1502">
        <v>1501</v>
      </c>
      <c r="B1502" s="17">
        <f ca="1">'Monte Carlo VaR'!$C$17+_xlfn.NORM.S.INV(RAND())*'Monte Carlo VaR'!$C$18</f>
        <v>0.11727810724896906</v>
      </c>
      <c r="C1502" s="18">
        <f t="shared" ca="1" si="23"/>
        <v>12.443209892841622</v>
      </c>
      <c r="D1502" s="19">
        <f ca="1">'Monte Carlo VaR'!$B$9*(EXP(B1502)-1)</f>
        <v>16.864282367768251</v>
      </c>
      <c r="E1502" t="str">
        <f ca="1">IF(B1502&lt;='Monte Carlo VaR'!$B$25,"YES ◀ TAIL","")</f>
        <v/>
      </c>
    </row>
    <row r="1503" spans="1:5" x14ac:dyDescent="0.2">
      <c r="A1503">
        <v>1502</v>
      </c>
      <c r="B1503" s="17">
        <f ca="1">'Monte Carlo VaR'!$C$17+_xlfn.NORM.S.INV(RAND())*'Monte Carlo VaR'!$C$18</f>
        <v>0.16746502070033856</v>
      </c>
      <c r="C1503" s="18">
        <f t="shared" ca="1" si="23"/>
        <v>18.230393329803498</v>
      </c>
      <c r="D1503" s="19">
        <f ca="1">'Monte Carlo VaR'!$B$9*(EXP(B1503)-1)</f>
        <v>24.707652079882678</v>
      </c>
      <c r="E1503" t="str">
        <f ca="1">IF(B1503&lt;='Monte Carlo VaR'!$B$25,"YES ◀ TAIL","")</f>
        <v/>
      </c>
    </row>
    <row r="1504" spans="1:5" x14ac:dyDescent="0.2">
      <c r="A1504">
        <v>1503</v>
      </c>
      <c r="B1504" s="17">
        <f ca="1">'Monte Carlo VaR'!$C$17+_xlfn.NORM.S.INV(RAND())*'Monte Carlo VaR'!$C$18</f>
        <v>-4.927526155420045E-2</v>
      </c>
      <c r="C1504" s="18">
        <f t="shared" ca="1" si="23"/>
        <v>-4.8080933089576394</v>
      </c>
      <c r="D1504" s="19">
        <f ca="1">'Monte Carlo VaR'!$B$9*(EXP(B1504)-1)</f>
        <v>-6.5164088616302891</v>
      </c>
      <c r="E1504" t="str">
        <f ca="1">IF(B1504&lt;='Monte Carlo VaR'!$B$25,"YES ◀ TAIL","")</f>
        <v/>
      </c>
    </row>
    <row r="1505" spans="1:5" x14ac:dyDescent="0.2">
      <c r="A1505">
        <v>1504</v>
      </c>
      <c r="B1505" s="17">
        <f ca="1">'Monte Carlo VaR'!$C$17+_xlfn.NORM.S.INV(RAND())*'Monte Carlo VaR'!$C$18</f>
        <v>3.3771526491620116E-2</v>
      </c>
      <c r="C1505" s="18">
        <f t="shared" ca="1" si="23"/>
        <v>3.4348258553979383</v>
      </c>
      <c r="D1505" s="19">
        <f ca="1">'Monte Carlo VaR'!$B$9*(EXP(B1505)-1)</f>
        <v>4.6552194818208257</v>
      </c>
      <c r="E1505" t="str">
        <f ca="1">IF(B1505&lt;='Monte Carlo VaR'!$B$25,"YES ◀ TAIL","")</f>
        <v/>
      </c>
    </row>
    <row r="1506" spans="1:5" x14ac:dyDescent="0.2">
      <c r="A1506">
        <v>1505</v>
      </c>
      <c r="B1506" s="17">
        <f ca="1">'Monte Carlo VaR'!$C$17+_xlfn.NORM.S.INV(RAND())*'Monte Carlo VaR'!$C$18</f>
        <v>5.5708614633234274E-2</v>
      </c>
      <c r="C1506" s="18">
        <f t="shared" ca="1" si="23"/>
        <v>5.7289560141178697</v>
      </c>
      <c r="D1506" s="19">
        <f ca="1">'Monte Carlo VaR'!$B$9*(EXP(B1506)-1)</f>
        <v>7.7644540859339486</v>
      </c>
      <c r="E1506" t="str">
        <f ca="1">IF(B1506&lt;='Monte Carlo VaR'!$B$25,"YES ◀ TAIL","")</f>
        <v/>
      </c>
    </row>
    <row r="1507" spans="1:5" x14ac:dyDescent="0.2">
      <c r="A1507">
        <v>1506</v>
      </c>
      <c r="B1507" s="17">
        <f ca="1">'Monte Carlo VaR'!$C$17+_xlfn.NORM.S.INV(RAND())*'Monte Carlo VaR'!$C$18</f>
        <v>-1.6315968151608143E-2</v>
      </c>
      <c r="C1507" s="18">
        <f t="shared" ca="1" si="23"/>
        <v>-1.6183583714548422</v>
      </c>
      <c r="D1507" s="19">
        <f ca="1">'Monte Carlo VaR'!$B$9*(EXP(B1507)-1)</f>
        <v>-2.1933611008327478</v>
      </c>
      <c r="E1507" t="str">
        <f ca="1">IF(B1507&lt;='Monte Carlo VaR'!$B$25,"YES ◀ TAIL","")</f>
        <v/>
      </c>
    </row>
    <row r="1508" spans="1:5" x14ac:dyDescent="0.2">
      <c r="A1508">
        <v>1507</v>
      </c>
      <c r="B1508" s="17">
        <f ca="1">'Monte Carlo VaR'!$C$17+_xlfn.NORM.S.INV(RAND())*'Monte Carlo VaR'!$C$18</f>
        <v>-0.26997605776436945</v>
      </c>
      <c r="C1508" s="18">
        <f t="shared" ca="1" si="23"/>
        <v>-23.660222843261991</v>
      </c>
      <c r="D1508" s="19">
        <f ca="1">'Monte Carlo VaR'!$B$9*(EXP(B1508)-1)</f>
        <v>-32.066700019472975</v>
      </c>
      <c r="E1508" t="str">
        <f ca="1">IF(B1508&lt;='Monte Carlo VaR'!$B$25,"YES ◀ TAIL","")</f>
        <v>YES ◀ TAIL</v>
      </c>
    </row>
    <row r="1509" spans="1:5" x14ac:dyDescent="0.2">
      <c r="A1509">
        <v>1508</v>
      </c>
      <c r="B1509" s="17">
        <f ca="1">'Monte Carlo VaR'!$C$17+_xlfn.NORM.S.INV(RAND())*'Monte Carlo VaR'!$C$18</f>
        <v>0.21985711211698389</v>
      </c>
      <c r="C1509" s="18">
        <f t="shared" ca="1" si="23"/>
        <v>24.589869404120712</v>
      </c>
      <c r="D1509" s="19">
        <f ca="1">'Monte Carlo VaR'!$B$9*(EXP(B1509)-1)</f>
        <v>33.326650003404801</v>
      </c>
      <c r="E1509" t="str">
        <f ca="1">IF(B1509&lt;='Monte Carlo VaR'!$B$25,"YES ◀ TAIL","")</f>
        <v/>
      </c>
    </row>
    <row r="1510" spans="1:5" x14ac:dyDescent="0.2">
      <c r="A1510">
        <v>1509</v>
      </c>
      <c r="B1510" s="17">
        <f ca="1">'Monte Carlo VaR'!$C$17+_xlfn.NORM.S.INV(RAND())*'Monte Carlo VaR'!$C$18</f>
        <v>-7.474081949182336E-2</v>
      </c>
      <c r="C1510" s="18">
        <f t="shared" ca="1" si="23"/>
        <v>-7.2016029480141626</v>
      </c>
      <c r="D1510" s="19">
        <f ca="1">'Monte Carlo VaR'!$B$9*(EXP(B1510)-1)</f>
        <v>-9.7603324754435956</v>
      </c>
      <c r="E1510" t="str">
        <f ca="1">IF(B1510&lt;='Monte Carlo VaR'!$B$25,"YES ◀ TAIL","")</f>
        <v/>
      </c>
    </row>
    <row r="1511" spans="1:5" x14ac:dyDescent="0.2">
      <c r="A1511">
        <v>1510</v>
      </c>
      <c r="B1511" s="17">
        <f ca="1">'Monte Carlo VaR'!$C$17+_xlfn.NORM.S.INV(RAND())*'Monte Carlo VaR'!$C$18</f>
        <v>0.22183264240906286</v>
      </c>
      <c r="C1511" s="18">
        <f t="shared" ca="1" si="23"/>
        <v>24.836243745074093</v>
      </c>
      <c r="D1511" s="19">
        <f ca="1">'Monte Carlo VaR'!$B$9*(EXP(B1511)-1)</f>
        <v>33.660561147698921</v>
      </c>
      <c r="E1511" t="str">
        <f ca="1">IF(B1511&lt;='Monte Carlo VaR'!$B$25,"YES ◀ TAIL","")</f>
        <v/>
      </c>
    </row>
    <row r="1512" spans="1:5" x14ac:dyDescent="0.2">
      <c r="A1512">
        <v>1511</v>
      </c>
      <c r="B1512" s="17">
        <f ca="1">'Monte Carlo VaR'!$C$17+_xlfn.NORM.S.INV(RAND())*'Monte Carlo VaR'!$C$18</f>
        <v>0.15938034130607898</v>
      </c>
      <c r="C1512" s="18">
        <f t="shared" ca="1" si="23"/>
        <v>17.278392003219146</v>
      </c>
      <c r="D1512" s="19">
        <f ca="1">'Monte Carlo VaR'!$B$9*(EXP(B1512)-1)</f>
        <v>23.417404681962907</v>
      </c>
      <c r="E1512" t="str">
        <f ca="1">IF(B1512&lt;='Monte Carlo VaR'!$B$25,"YES ◀ TAIL","")</f>
        <v/>
      </c>
    </row>
    <row r="1513" spans="1:5" x14ac:dyDescent="0.2">
      <c r="A1513">
        <v>1512</v>
      </c>
      <c r="B1513" s="17">
        <f ca="1">'Monte Carlo VaR'!$C$17+_xlfn.NORM.S.INV(RAND())*'Monte Carlo VaR'!$C$18</f>
        <v>7.7140057657789515E-2</v>
      </c>
      <c r="C1513" s="18">
        <f t="shared" ca="1" si="23"/>
        <v>8.0193355149760883</v>
      </c>
      <c r="D1513" s="19">
        <f ca="1">'Monte Carlo VaR'!$B$9*(EXP(B1513)-1)</f>
        <v>10.868605423447093</v>
      </c>
      <c r="E1513" t="str">
        <f ca="1">IF(B1513&lt;='Monte Carlo VaR'!$B$25,"YES ◀ TAIL","")</f>
        <v/>
      </c>
    </row>
    <row r="1514" spans="1:5" x14ac:dyDescent="0.2">
      <c r="A1514">
        <v>1513</v>
      </c>
      <c r="B1514" s="17">
        <f ca="1">'Monte Carlo VaR'!$C$17+_xlfn.NORM.S.INV(RAND())*'Monte Carlo VaR'!$C$18</f>
        <v>0.18330593985463509</v>
      </c>
      <c r="C1514" s="18">
        <f t="shared" ca="1" si="23"/>
        <v>20.118184126964511</v>
      </c>
      <c r="D1514" s="19">
        <f ca="1">'Monte Carlo VaR'!$B$9*(EXP(B1514)-1)</f>
        <v>27.266174947275001</v>
      </c>
      <c r="E1514" t="str">
        <f ca="1">IF(B1514&lt;='Monte Carlo VaR'!$B$25,"YES ◀ TAIL","")</f>
        <v/>
      </c>
    </row>
    <row r="1515" spans="1:5" x14ac:dyDescent="0.2">
      <c r="A1515">
        <v>1514</v>
      </c>
      <c r="B1515" s="17">
        <f ca="1">'Monte Carlo VaR'!$C$17+_xlfn.NORM.S.INV(RAND())*'Monte Carlo VaR'!$C$18</f>
        <v>9.455334553780588E-2</v>
      </c>
      <c r="C1515" s="18">
        <f t="shared" ca="1" si="23"/>
        <v>9.9167797266325621</v>
      </c>
      <c r="D1515" s="19">
        <f ca="1">'Monte Carlo VaR'!$B$9*(EXP(B1515)-1)</f>
        <v>13.440211563505112</v>
      </c>
      <c r="E1515" t="str">
        <f ca="1">IF(B1515&lt;='Monte Carlo VaR'!$B$25,"YES ◀ TAIL","")</f>
        <v/>
      </c>
    </row>
    <row r="1516" spans="1:5" x14ac:dyDescent="0.2">
      <c r="A1516">
        <v>1515</v>
      </c>
      <c r="B1516" s="17">
        <f ca="1">'Monte Carlo VaR'!$C$17+_xlfn.NORM.S.INV(RAND())*'Monte Carlo VaR'!$C$18</f>
        <v>0.33142683192304928</v>
      </c>
      <c r="C1516" s="18">
        <f t="shared" ca="1" si="23"/>
        <v>39.295422276784507</v>
      </c>
      <c r="D1516" s="19">
        <f ca="1">'Monte Carlo VaR'!$B$9*(EXP(B1516)-1)</f>
        <v>53.257085811726043</v>
      </c>
      <c r="E1516" t="str">
        <f ca="1">IF(B1516&lt;='Monte Carlo VaR'!$B$25,"YES ◀ TAIL","")</f>
        <v/>
      </c>
    </row>
    <row r="1517" spans="1:5" x14ac:dyDescent="0.2">
      <c r="A1517">
        <v>1516</v>
      </c>
      <c r="B1517" s="17">
        <f ca="1">'Monte Carlo VaR'!$C$17+_xlfn.NORM.S.INV(RAND())*'Monte Carlo VaR'!$C$18</f>
        <v>4.2147960857890146E-3</v>
      </c>
      <c r="C1517" s="18">
        <f t="shared" ca="1" si="23"/>
        <v>0.42236908309334353</v>
      </c>
      <c r="D1517" s="19">
        <f ca="1">'Monte Carlo VaR'!$B$9*(EXP(B1517)-1)</f>
        <v>0.57243681831640847</v>
      </c>
      <c r="E1517" t="str">
        <f ca="1">IF(B1517&lt;='Monte Carlo VaR'!$B$25,"YES ◀ TAIL","")</f>
        <v/>
      </c>
    </row>
    <row r="1518" spans="1:5" x14ac:dyDescent="0.2">
      <c r="A1518">
        <v>1517</v>
      </c>
      <c r="B1518" s="17">
        <f ca="1">'Monte Carlo VaR'!$C$17+_xlfn.NORM.S.INV(RAND())*'Monte Carlo VaR'!$C$18</f>
        <v>3.8035228394178527E-2</v>
      </c>
      <c r="C1518" s="18">
        <f t="shared" ca="1" si="23"/>
        <v>3.876782635637599</v>
      </c>
      <c r="D1518" s="19">
        <f ca="1">'Monte Carlo VaR'!$B$9*(EXP(B1518)-1)</f>
        <v>5.2542035060796382</v>
      </c>
      <c r="E1518" t="str">
        <f ca="1">IF(B1518&lt;='Monte Carlo VaR'!$B$25,"YES ◀ TAIL","")</f>
        <v/>
      </c>
    </row>
    <row r="1519" spans="1:5" x14ac:dyDescent="0.2">
      <c r="A1519">
        <v>1518</v>
      </c>
      <c r="B1519" s="17">
        <f ca="1">'Monte Carlo VaR'!$C$17+_xlfn.NORM.S.INV(RAND())*'Monte Carlo VaR'!$C$18</f>
        <v>0.23550786574544696</v>
      </c>
      <c r="C1519" s="18">
        <f t="shared" ca="1" si="23"/>
        <v>26.555133572271707</v>
      </c>
      <c r="D1519" s="19">
        <f ca="1">'Monte Carlo VaR'!$B$9*(EXP(B1519)-1)</f>
        <v>35.990172530499841</v>
      </c>
      <c r="E1519" t="str">
        <f ca="1">IF(B1519&lt;='Monte Carlo VaR'!$B$25,"YES ◀ TAIL","")</f>
        <v/>
      </c>
    </row>
    <row r="1520" spans="1:5" x14ac:dyDescent="0.2">
      <c r="A1520">
        <v>1519</v>
      </c>
      <c r="B1520" s="17">
        <f ca="1">'Monte Carlo VaR'!$C$17+_xlfn.NORM.S.INV(RAND())*'Monte Carlo VaR'!$C$18</f>
        <v>3.9282343668511327E-2</v>
      </c>
      <c r="C1520" s="18">
        <f t="shared" ca="1" si="23"/>
        <v>4.0064097711006497</v>
      </c>
      <c r="D1520" s="19">
        <f ca="1">'Monte Carlo VaR'!$B$9*(EXP(B1520)-1)</f>
        <v>5.4298871627727108</v>
      </c>
      <c r="E1520" t="str">
        <f ca="1">IF(B1520&lt;='Monte Carlo VaR'!$B$25,"YES ◀ TAIL","")</f>
        <v/>
      </c>
    </row>
    <row r="1521" spans="1:5" x14ac:dyDescent="0.2">
      <c r="A1521">
        <v>1520</v>
      </c>
      <c r="B1521" s="17">
        <f ca="1">'Monte Carlo VaR'!$C$17+_xlfn.NORM.S.INV(RAND())*'Monte Carlo VaR'!$C$18</f>
        <v>0.18599752756482202</v>
      </c>
      <c r="C1521" s="18">
        <f t="shared" ca="1" si="23"/>
        <v>20.441928252534524</v>
      </c>
      <c r="D1521" s="19">
        <f ca="1">'Monte Carlo VaR'!$B$9*(EXP(B1521)-1)</f>
        <v>27.704945360660041</v>
      </c>
      <c r="E1521" t="str">
        <f ca="1">IF(B1521&lt;='Monte Carlo VaR'!$B$25,"YES ◀ TAIL","")</f>
        <v/>
      </c>
    </row>
    <row r="1522" spans="1:5" x14ac:dyDescent="0.2">
      <c r="A1522">
        <v>1521</v>
      </c>
      <c r="B1522" s="17">
        <f ca="1">'Monte Carlo VaR'!$C$17+_xlfn.NORM.S.INV(RAND())*'Monte Carlo VaR'!$C$18</f>
        <v>0.1610190161666975</v>
      </c>
      <c r="C1522" s="18">
        <f t="shared" ca="1" si="23"/>
        <v>17.470730703144866</v>
      </c>
      <c r="D1522" s="19">
        <f ca="1">'Monte Carlo VaR'!$B$9*(EXP(B1522)-1)</f>
        <v>23.678081321972236</v>
      </c>
      <c r="E1522" t="str">
        <f ca="1">IF(B1522&lt;='Monte Carlo VaR'!$B$25,"YES ◀ TAIL","")</f>
        <v/>
      </c>
    </row>
    <row r="1523" spans="1:5" x14ac:dyDescent="0.2">
      <c r="A1523">
        <v>1522</v>
      </c>
      <c r="B1523" s="17">
        <f ca="1">'Monte Carlo VaR'!$C$17+_xlfn.NORM.S.INV(RAND())*'Monte Carlo VaR'!$C$18</f>
        <v>-0.16050529782057671</v>
      </c>
      <c r="C1523" s="18">
        <f t="shared" ca="1" si="23"/>
        <v>-14.828668866430771</v>
      </c>
      <c r="D1523" s="19">
        <f ca="1">'Monte Carlo VaR'!$B$9*(EXP(B1523)-1)</f>
        <v>-20.097294914673625</v>
      </c>
      <c r="E1523" t="str">
        <f ca="1">IF(B1523&lt;='Monte Carlo VaR'!$B$25,"YES ◀ TAIL","")</f>
        <v/>
      </c>
    </row>
    <row r="1524" spans="1:5" x14ac:dyDescent="0.2">
      <c r="A1524">
        <v>1523</v>
      </c>
      <c r="B1524" s="17">
        <f ca="1">'Monte Carlo VaR'!$C$17+_xlfn.NORM.S.INV(RAND())*'Monte Carlo VaR'!$C$18</f>
        <v>5.1063336185780114E-2</v>
      </c>
      <c r="C1524" s="18">
        <f t="shared" ca="1" si="23"/>
        <v>5.238954551220032</v>
      </c>
      <c r="D1524" s="19">
        <f ca="1">'Monte Carlo VaR'!$B$9*(EXP(B1524)-1)</f>
        <v>7.1003551032685097</v>
      </c>
      <c r="E1524" t="str">
        <f ca="1">IF(B1524&lt;='Monte Carlo VaR'!$B$25,"YES ◀ TAIL","")</f>
        <v/>
      </c>
    </row>
    <row r="1525" spans="1:5" x14ac:dyDescent="0.2">
      <c r="A1525">
        <v>1524</v>
      </c>
      <c r="B1525" s="17">
        <f ca="1">'Monte Carlo VaR'!$C$17+_xlfn.NORM.S.INV(RAND())*'Monte Carlo VaR'!$C$18</f>
        <v>-9.1341500910893977E-2</v>
      </c>
      <c r="C1525" s="18">
        <f t="shared" ca="1" si="23"/>
        <v>-8.7294032247354654</v>
      </c>
      <c r="D1525" s="19">
        <f ca="1">'Monte Carlo VaR'!$B$9*(EXP(B1525)-1)</f>
        <v>-11.830960190483976</v>
      </c>
      <c r="E1525" t="str">
        <f ca="1">IF(B1525&lt;='Monte Carlo VaR'!$B$25,"YES ◀ TAIL","")</f>
        <v/>
      </c>
    </row>
    <row r="1526" spans="1:5" x14ac:dyDescent="0.2">
      <c r="A1526">
        <v>1525</v>
      </c>
      <c r="B1526" s="17">
        <f ca="1">'Monte Carlo VaR'!$C$17+_xlfn.NORM.S.INV(RAND())*'Monte Carlo VaR'!$C$18</f>
        <v>2.2923501721137989E-2</v>
      </c>
      <c r="C1526" s="18">
        <f t="shared" ca="1" si="23"/>
        <v>2.3188264412119741</v>
      </c>
      <c r="D1526" s="19">
        <f ca="1">'Monte Carlo VaR'!$B$9*(EXP(B1526)-1)</f>
        <v>3.1427054757745885</v>
      </c>
      <c r="E1526" t="str">
        <f ca="1">IF(B1526&lt;='Monte Carlo VaR'!$B$25,"YES ◀ TAIL","")</f>
        <v/>
      </c>
    </row>
    <row r="1527" spans="1:5" x14ac:dyDescent="0.2">
      <c r="A1527">
        <v>1526</v>
      </c>
      <c r="B1527" s="17">
        <f ca="1">'Monte Carlo VaR'!$C$17+_xlfn.NORM.S.INV(RAND())*'Monte Carlo VaR'!$C$18</f>
        <v>-0.10249811157641457</v>
      </c>
      <c r="C1527" s="18">
        <f t="shared" ca="1" si="23"/>
        <v>-9.7420145795599318</v>
      </c>
      <c r="D1527" s="19">
        <f ca="1">'Monte Carlo VaR'!$B$9*(EXP(B1527)-1)</f>
        <v>-13.203352359677575</v>
      </c>
      <c r="E1527" t="str">
        <f ca="1">IF(B1527&lt;='Monte Carlo VaR'!$B$25,"YES ◀ TAIL","")</f>
        <v/>
      </c>
    </row>
    <row r="1528" spans="1:5" x14ac:dyDescent="0.2">
      <c r="A1528">
        <v>1527</v>
      </c>
      <c r="B1528" s="17">
        <f ca="1">'Monte Carlo VaR'!$C$17+_xlfn.NORM.S.INV(RAND())*'Monte Carlo VaR'!$C$18</f>
        <v>9.3521879845466505E-5</v>
      </c>
      <c r="C1528" s="18">
        <f t="shared" ca="1" si="23"/>
        <v>9.3526253152731442E-3</v>
      </c>
      <c r="D1528" s="19">
        <f ca="1">'Monte Carlo VaR'!$B$9*(EXP(B1528)-1)</f>
        <v>1.2675613089789692E-2</v>
      </c>
      <c r="E1528" t="str">
        <f ca="1">IF(B1528&lt;='Monte Carlo VaR'!$B$25,"YES ◀ TAIL","")</f>
        <v/>
      </c>
    </row>
    <row r="1529" spans="1:5" x14ac:dyDescent="0.2">
      <c r="A1529">
        <v>1528</v>
      </c>
      <c r="B1529" s="17">
        <f ca="1">'Monte Carlo VaR'!$C$17+_xlfn.NORM.S.INV(RAND())*'Monte Carlo VaR'!$C$18</f>
        <v>5.1990022506631386E-2</v>
      </c>
      <c r="C1529" s="18">
        <f t="shared" ca="1" si="23"/>
        <v>5.3365232516310979</v>
      </c>
      <c r="D1529" s="19">
        <f ca="1">'Monte Carlo VaR'!$B$9*(EXP(B1529)-1)</f>
        <v>7.2325899629356272</v>
      </c>
      <c r="E1529" t="str">
        <f ca="1">IF(B1529&lt;='Monte Carlo VaR'!$B$25,"YES ◀ TAIL","")</f>
        <v/>
      </c>
    </row>
    <row r="1530" spans="1:5" x14ac:dyDescent="0.2">
      <c r="A1530">
        <v>1529</v>
      </c>
      <c r="B1530" s="17">
        <f ca="1">'Monte Carlo VaR'!$C$17+_xlfn.NORM.S.INV(RAND())*'Monte Carlo VaR'!$C$18</f>
        <v>0.43939885560156977</v>
      </c>
      <c r="C1530" s="18">
        <f t="shared" ca="1" si="23"/>
        <v>55.177409776278182</v>
      </c>
      <c r="D1530" s="19">
        <f ca="1">'Monte Carlo VaR'!$B$9*(EXP(B1530)-1)</f>
        <v>74.781943469789823</v>
      </c>
      <c r="E1530" t="str">
        <f ca="1">IF(B1530&lt;='Monte Carlo VaR'!$B$25,"YES ◀ TAIL","")</f>
        <v/>
      </c>
    </row>
    <row r="1531" spans="1:5" x14ac:dyDescent="0.2">
      <c r="A1531">
        <v>1530</v>
      </c>
      <c r="B1531" s="17">
        <f ca="1">'Monte Carlo VaR'!$C$17+_xlfn.NORM.S.INV(RAND())*'Monte Carlo VaR'!$C$18</f>
        <v>3.707630398293827E-2</v>
      </c>
      <c r="C1531" s="18">
        <f t="shared" ca="1" si="23"/>
        <v>3.777220396966996</v>
      </c>
      <c r="D1531" s="19">
        <f ca="1">'Monte Carlo VaR'!$B$9*(EXP(B1531)-1)</f>
        <v>5.1192668040093698</v>
      </c>
      <c r="E1531" t="str">
        <f ca="1">IF(B1531&lt;='Monte Carlo VaR'!$B$25,"YES ◀ TAIL","")</f>
        <v/>
      </c>
    </row>
    <row r="1532" spans="1:5" x14ac:dyDescent="0.2">
      <c r="A1532">
        <v>1531</v>
      </c>
      <c r="B1532" s="17">
        <f ca="1">'Monte Carlo VaR'!$C$17+_xlfn.NORM.S.INV(RAND())*'Monte Carlo VaR'!$C$18</f>
        <v>-0.100757577406119</v>
      </c>
      <c r="C1532" s="18">
        <f t="shared" ca="1" si="23"/>
        <v>-9.5847806759971519</v>
      </c>
      <c r="D1532" s="19">
        <f ca="1">'Monte Carlo VaR'!$B$9*(EXP(B1532)-1)</f>
        <v>-12.990253250178938</v>
      </c>
      <c r="E1532" t="str">
        <f ca="1">IF(B1532&lt;='Monte Carlo VaR'!$B$25,"YES ◀ TAIL","")</f>
        <v/>
      </c>
    </row>
    <row r="1533" spans="1:5" x14ac:dyDescent="0.2">
      <c r="A1533">
        <v>1532</v>
      </c>
      <c r="B1533" s="17">
        <f ca="1">'Monte Carlo VaR'!$C$17+_xlfn.NORM.S.INV(RAND())*'Monte Carlo VaR'!$C$18</f>
        <v>0.45089557862938501</v>
      </c>
      <c r="C1533" s="18">
        <f t="shared" ca="1" si="23"/>
        <v>56.971736149657914</v>
      </c>
      <c r="D1533" s="19">
        <f ca="1">'Monte Carlo VaR'!$B$9*(EXP(B1533)-1)</f>
        <v>77.213794003631378</v>
      </c>
      <c r="E1533" t="str">
        <f ca="1">IF(B1533&lt;='Monte Carlo VaR'!$B$25,"YES ◀ TAIL","")</f>
        <v/>
      </c>
    </row>
    <row r="1534" spans="1:5" x14ac:dyDescent="0.2">
      <c r="A1534">
        <v>1533</v>
      </c>
      <c r="B1534" s="17">
        <f ca="1">'Monte Carlo VaR'!$C$17+_xlfn.NORM.S.INV(RAND())*'Monte Carlo VaR'!$C$18</f>
        <v>3.5974504124699283E-3</v>
      </c>
      <c r="C1534" s="18">
        <f t="shared" ca="1" si="23"/>
        <v>0.36039290036791183</v>
      </c>
      <c r="D1534" s="19">
        <f ca="1">'Monte Carlo VaR'!$B$9*(EXP(B1534)-1)</f>
        <v>0.48844049786863092</v>
      </c>
      <c r="E1534" t="str">
        <f ca="1">IF(B1534&lt;='Monte Carlo VaR'!$B$25,"YES ◀ TAIL","")</f>
        <v/>
      </c>
    </row>
    <row r="1535" spans="1:5" x14ac:dyDescent="0.2">
      <c r="A1535">
        <v>1534</v>
      </c>
      <c r="B1535" s="17">
        <f ca="1">'Monte Carlo VaR'!$C$17+_xlfn.NORM.S.INV(RAND())*'Monte Carlo VaR'!$C$18</f>
        <v>0.19072565776426587</v>
      </c>
      <c r="C1535" s="18">
        <f t="shared" ca="1" si="23"/>
        <v>21.012741747659035</v>
      </c>
      <c r="D1535" s="19">
        <f ca="1">'Monte Carlo VaR'!$B$9*(EXP(B1535)-1)</f>
        <v>28.478568890602293</v>
      </c>
      <c r="E1535" t="str">
        <f ca="1">IF(B1535&lt;='Monte Carlo VaR'!$B$25,"YES ◀ TAIL","")</f>
        <v/>
      </c>
    </row>
    <row r="1536" spans="1:5" x14ac:dyDescent="0.2">
      <c r="A1536">
        <v>1535</v>
      </c>
      <c r="B1536" s="17">
        <f ca="1">'Monte Carlo VaR'!$C$17+_xlfn.NORM.S.INV(RAND())*'Monte Carlo VaR'!$C$18</f>
        <v>0.26216827339690252</v>
      </c>
      <c r="C1536" s="18">
        <f t="shared" ca="1" si="23"/>
        <v>29.974523657472862</v>
      </c>
      <c r="D1536" s="19">
        <f ca="1">'Monte Carlo VaR'!$B$9*(EXP(B1536)-1)</f>
        <v>40.624471912972972</v>
      </c>
      <c r="E1536" t="str">
        <f ca="1">IF(B1536&lt;='Monte Carlo VaR'!$B$25,"YES ◀ TAIL","")</f>
        <v/>
      </c>
    </row>
    <row r="1537" spans="1:5" x14ac:dyDescent="0.2">
      <c r="A1537">
        <v>1536</v>
      </c>
      <c r="B1537" s="17">
        <f ca="1">'Monte Carlo VaR'!$C$17+_xlfn.NORM.S.INV(RAND())*'Monte Carlo VaR'!$C$18</f>
        <v>9.9546354494850442E-2</v>
      </c>
      <c r="C1537" s="18">
        <f t="shared" ca="1" si="23"/>
        <v>10.466967595795351</v>
      </c>
      <c r="D1537" s="19">
        <f ca="1">'Monte Carlo VaR'!$B$9*(EXP(B1537)-1)</f>
        <v>14.18588118258144</v>
      </c>
      <c r="E1537" t="str">
        <f ca="1">IF(B1537&lt;='Monte Carlo VaR'!$B$25,"YES ◀ TAIL","")</f>
        <v/>
      </c>
    </row>
    <row r="1538" spans="1:5" x14ac:dyDescent="0.2">
      <c r="A1538">
        <v>1537</v>
      </c>
      <c r="B1538" s="17">
        <f ca="1">'Monte Carlo VaR'!$C$17+_xlfn.NORM.S.INV(RAND())*'Monte Carlo VaR'!$C$18</f>
        <v>0.2730539134721941</v>
      </c>
      <c r="C1538" s="18">
        <f t="shared" ca="1" si="23"/>
        <v>31.397108365862092</v>
      </c>
      <c r="D1538" s="19">
        <f ca="1">'Monte Carlo VaR'!$B$9*(EXP(B1538)-1)</f>
        <v>42.552500968252893</v>
      </c>
      <c r="E1538" t="str">
        <f ca="1">IF(B1538&lt;='Monte Carlo VaR'!$B$25,"YES ◀ TAIL","")</f>
        <v/>
      </c>
    </row>
    <row r="1539" spans="1:5" x14ac:dyDescent="0.2">
      <c r="A1539">
        <v>1538</v>
      </c>
      <c r="B1539" s="17">
        <f ca="1">'Monte Carlo VaR'!$C$17+_xlfn.NORM.S.INV(RAND())*'Monte Carlo VaR'!$C$18</f>
        <v>-0.1401960180540458</v>
      </c>
      <c r="C1539" s="18">
        <f t="shared" ref="C1539:C1602" ca="1" si="24">(EXP(B1539)-1)*100</f>
        <v>-13.081215781014755</v>
      </c>
      <c r="D1539" s="19">
        <f ca="1">'Monte Carlo VaR'!$B$9*(EXP(B1539)-1)</f>
        <v>-17.728971748009297</v>
      </c>
      <c r="E1539" t="str">
        <f ca="1">IF(B1539&lt;='Monte Carlo VaR'!$B$25,"YES ◀ TAIL","")</f>
        <v/>
      </c>
    </row>
    <row r="1540" spans="1:5" x14ac:dyDescent="0.2">
      <c r="A1540">
        <v>1539</v>
      </c>
      <c r="B1540" s="17">
        <f ca="1">'Monte Carlo VaR'!$C$17+_xlfn.NORM.S.INV(RAND())*'Monte Carlo VaR'!$C$18</f>
        <v>9.3873986083198357E-2</v>
      </c>
      <c r="C1540" s="18">
        <f t="shared" ca="1" si="24"/>
        <v>9.8421320822677405</v>
      </c>
      <c r="D1540" s="19">
        <f ca="1">'Monte Carlo VaR'!$B$9*(EXP(B1540)-1)</f>
        <v>13.339041611097469</v>
      </c>
      <c r="E1540" t="str">
        <f ca="1">IF(B1540&lt;='Monte Carlo VaR'!$B$25,"YES ◀ TAIL","")</f>
        <v/>
      </c>
    </row>
    <row r="1541" spans="1:5" x14ac:dyDescent="0.2">
      <c r="A1541">
        <v>1540</v>
      </c>
      <c r="B1541" s="17">
        <f ca="1">'Monte Carlo VaR'!$C$17+_xlfn.NORM.S.INV(RAND())*'Monte Carlo VaR'!$C$18</f>
        <v>0.20977920991145305</v>
      </c>
      <c r="C1541" s="18">
        <f t="shared" ca="1" si="24"/>
        <v>23.340570613626554</v>
      </c>
      <c r="D1541" s="19">
        <f ca="1">'Monte Carlo VaR'!$B$9*(EXP(B1541)-1)</f>
        <v>31.63347535264807</v>
      </c>
      <c r="E1541" t="str">
        <f ca="1">IF(B1541&lt;='Monte Carlo VaR'!$B$25,"YES ◀ TAIL","")</f>
        <v/>
      </c>
    </row>
    <row r="1542" spans="1:5" x14ac:dyDescent="0.2">
      <c r="A1542">
        <v>1541</v>
      </c>
      <c r="B1542" s="17">
        <f ca="1">'Monte Carlo VaR'!$C$17+_xlfn.NORM.S.INV(RAND())*'Monte Carlo VaR'!$C$18</f>
        <v>6.1958921203121416E-2</v>
      </c>
      <c r="C1542" s="18">
        <f t="shared" ca="1" si="24"/>
        <v>6.3918639332676719</v>
      </c>
      <c r="D1542" s="19">
        <f ca="1">'Monte Carlo VaR'!$B$9*(EXP(B1542)-1)</f>
        <v>8.6628931887576766</v>
      </c>
      <c r="E1542" t="str">
        <f ca="1">IF(B1542&lt;='Monte Carlo VaR'!$B$25,"YES ◀ TAIL","")</f>
        <v/>
      </c>
    </row>
    <row r="1543" spans="1:5" x14ac:dyDescent="0.2">
      <c r="A1543">
        <v>1542</v>
      </c>
      <c r="B1543" s="17">
        <f ca="1">'Monte Carlo VaR'!$C$17+_xlfn.NORM.S.INV(RAND())*'Monte Carlo VaR'!$C$18</f>
        <v>2.815462584025917E-2</v>
      </c>
      <c r="C1543" s="18">
        <f t="shared" ca="1" si="24"/>
        <v>2.8554713262914921</v>
      </c>
      <c r="D1543" s="19">
        <f ca="1">'Monte Carlo VaR'!$B$9*(EXP(B1543)-1)</f>
        <v>3.8700202885228592</v>
      </c>
      <c r="E1543" t="str">
        <f ca="1">IF(B1543&lt;='Monte Carlo VaR'!$B$25,"YES ◀ TAIL","")</f>
        <v/>
      </c>
    </row>
    <row r="1544" spans="1:5" x14ac:dyDescent="0.2">
      <c r="A1544">
        <v>1543</v>
      </c>
      <c r="B1544" s="17">
        <f ca="1">'Monte Carlo VaR'!$C$17+_xlfn.NORM.S.INV(RAND())*'Monte Carlo VaR'!$C$18</f>
        <v>-3.1323891574565055E-2</v>
      </c>
      <c r="C1544" s="18">
        <f t="shared" ca="1" si="24"/>
        <v>-3.0838381047547658</v>
      </c>
      <c r="D1544" s="19">
        <f ca="1">'Monte Carlo VaR'!$B$9*(EXP(B1544)-1)</f>
        <v>-4.1795257833741344</v>
      </c>
      <c r="E1544" t="str">
        <f ca="1">IF(B1544&lt;='Monte Carlo VaR'!$B$25,"YES ◀ TAIL","")</f>
        <v/>
      </c>
    </row>
    <row r="1545" spans="1:5" x14ac:dyDescent="0.2">
      <c r="A1545">
        <v>1544</v>
      </c>
      <c r="B1545" s="17">
        <f ca="1">'Monte Carlo VaR'!$C$17+_xlfn.NORM.S.INV(RAND())*'Monte Carlo VaR'!$C$18</f>
        <v>0.12201798090766865</v>
      </c>
      <c r="C1545" s="18">
        <f t="shared" ca="1" si="24"/>
        <v>12.977441596714435</v>
      </c>
      <c r="D1545" s="19">
        <f ca="1">'Monte Carlo VaR'!$B$9*(EXP(B1545)-1)</f>
        <v>17.588326596027073</v>
      </c>
      <c r="E1545" t="str">
        <f ca="1">IF(B1545&lt;='Monte Carlo VaR'!$B$25,"YES ◀ TAIL","")</f>
        <v/>
      </c>
    </row>
    <row r="1546" spans="1:5" x14ac:dyDescent="0.2">
      <c r="A1546">
        <v>1545</v>
      </c>
      <c r="B1546" s="17">
        <f ca="1">'Monte Carlo VaR'!$C$17+_xlfn.NORM.S.INV(RAND())*'Monte Carlo VaR'!$C$18</f>
        <v>0.29258900458141984</v>
      </c>
      <c r="C1546" s="18">
        <f t="shared" ca="1" si="24"/>
        <v>33.989198778238141</v>
      </c>
      <c r="D1546" s="19">
        <f ca="1">'Monte Carlo VaR'!$B$9*(EXP(B1546)-1)</f>
        <v>46.065561104146148</v>
      </c>
      <c r="E1546" t="str">
        <f ca="1">IF(B1546&lt;='Monte Carlo VaR'!$B$25,"YES ◀ TAIL","")</f>
        <v/>
      </c>
    </row>
    <row r="1547" spans="1:5" x14ac:dyDescent="0.2">
      <c r="A1547">
        <v>1546</v>
      </c>
      <c r="B1547" s="17">
        <f ca="1">'Monte Carlo VaR'!$C$17+_xlfn.NORM.S.INV(RAND())*'Monte Carlo VaR'!$C$18</f>
        <v>0.13595646637763065</v>
      </c>
      <c r="C1547" s="18">
        <f t="shared" ca="1" si="24"/>
        <v>14.563201899756951</v>
      </c>
      <c r="D1547" s="19">
        <f ca="1">'Monte Carlo VaR'!$B$9*(EXP(B1547)-1)</f>
        <v>19.737507534740594</v>
      </c>
      <c r="E1547" t="str">
        <f ca="1">IF(B1547&lt;='Monte Carlo VaR'!$B$25,"YES ◀ TAIL","")</f>
        <v/>
      </c>
    </row>
    <row r="1548" spans="1:5" x14ac:dyDescent="0.2">
      <c r="A1548">
        <v>1547</v>
      </c>
      <c r="B1548" s="17">
        <f ca="1">'Monte Carlo VaR'!$C$17+_xlfn.NORM.S.INV(RAND())*'Monte Carlo VaR'!$C$18</f>
        <v>-0.26365430929075745</v>
      </c>
      <c r="C1548" s="18">
        <f t="shared" ca="1" si="24"/>
        <v>-23.176093313318979</v>
      </c>
      <c r="D1548" s="19">
        <f ca="1">'Monte Carlo VaR'!$B$9*(EXP(B1548)-1)</f>
        <v>-31.410559267541213</v>
      </c>
      <c r="E1548" t="str">
        <f ca="1">IF(B1548&lt;='Monte Carlo VaR'!$B$25,"YES ◀ TAIL","")</f>
        <v>YES ◀ TAIL</v>
      </c>
    </row>
    <row r="1549" spans="1:5" x14ac:dyDescent="0.2">
      <c r="A1549">
        <v>1548</v>
      </c>
      <c r="B1549" s="17">
        <f ca="1">'Monte Carlo VaR'!$C$17+_xlfn.NORM.S.INV(RAND())*'Monte Carlo VaR'!$C$18</f>
        <v>0.12933662627397716</v>
      </c>
      <c r="C1549" s="18">
        <f t="shared" ca="1" si="24"/>
        <v>13.807316502036082</v>
      </c>
      <c r="D1549" s="19">
        <f ca="1">'Monte Carlo VaR'!$B$9*(EXP(B1549)-1)</f>
        <v>18.713056055209503</v>
      </c>
      <c r="E1549" t="str">
        <f ca="1">IF(B1549&lt;='Monte Carlo VaR'!$B$25,"YES ◀ TAIL","")</f>
        <v/>
      </c>
    </row>
    <row r="1550" spans="1:5" x14ac:dyDescent="0.2">
      <c r="A1550">
        <v>1549</v>
      </c>
      <c r="B1550" s="17">
        <f ca="1">'Monte Carlo VaR'!$C$17+_xlfn.NORM.S.INV(RAND())*'Monte Carlo VaR'!$C$18</f>
        <v>0.20821326927906131</v>
      </c>
      <c r="C1550" s="18">
        <f t="shared" ca="1" si="24"/>
        <v>23.147577749601655</v>
      </c>
      <c r="D1550" s="19">
        <f ca="1">'Monte Carlo VaR'!$B$9*(EXP(B1550)-1)</f>
        <v>31.371912124035124</v>
      </c>
      <c r="E1550" t="str">
        <f ca="1">IF(B1550&lt;='Monte Carlo VaR'!$B$25,"YES ◀ TAIL","")</f>
        <v/>
      </c>
    </row>
    <row r="1551" spans="1:5" x14ac:dyDescent="0.2">
      <c r="A1551">
        <v>1550</v>
      </c>
      <c r="B1551" s="17">
        <f ca="1">'Monte Carlo VaR'!$C$17+_xlfn.NORM.S.INV(RAND())*'Monte Carlo VaR'!$C$18</f>
        <v>-5.9093087537923111E-2</v>
      </c>
      <c r="C1551" s="18">
        <f t="shared" ca="1" si="24"/>
        <v>-5.7380981010737635</v>
      </c>
      <c r="D1551" s="19">
        <f ca="1">'Monte Carlo VaR'!$B$9*(EXP(B1551)-1)</f>
        <v>-7.7768443563852712</v>
      </c>
      <c r="E1551" t="str">
        <f ca="1">IF(B1551&lt;='Monte Carlo VaR'!$B$25,"YES ◀ TAIL","")</f>
        <v/>
      </c>
    </row>
    <row r="1552" spans="1:5" x14ac:dyDescent="0.2">
      <c r="A1552">
        <v>1551</v>
      </c>
      <c r="B1552" s="17">
        <f ca="1">'Monte Carlo VaR'!$C$17+_xlfn.NORM.S.INV(RAND())*'Monte Carlo VaR'!$C$18</f>
        <v>0.21124706703036478</v>
      </c>
      <c r="C1552" s="18">
        <f t="shared" ca="1" si="24"/>
        <v>23.521749888365704</v>
      </c>
      <c r="D1552" s="19">
        <f ca="1">'Monte Carlo VaR'!$B$9*(EXP(B1552)-1)</f>
        <v>31.87902762370204</v>
      </c>
      <c r="E1552" t="str">
        <f ca="1">IF(B1552&lt;='Monte Carlo VaR'!$B$25,"YES ◀ TAIL","")</f>
        <v/>
      </c>
    </row>
    <row r="1553" spans="1:5" x14ac:dyDescent="0.2">
      <c r="A1553">
        <v>1552</v>
      </c>
      <c r="B1553" s="17">
        <f ca="1">'Monte Carlo VaR'!$C$17+_xlfn.NORM.S.INV(RAND())*'Monte Carlo VaR'!$C$18</f>
        <v>0.31186980115421953</v>
      </c>
      <c r="C1553" s="18">
        <f t="shared" ca="1" si="24"/>
        <v>36.597683284413662</v>
      </c>
      <c r="D1553" s="19">
        <f ca="1">'Monte Carlo VaR'!$B$9*(EXP(B1553)-1)</f>
        <v>49.600840155365837</v>
      </c>
      <c r="E1553" t="str">
        <f ca="1">IF(B1553&lt;='Monte Carlo VaR'!$B$25,"YES ◀ TAIL","")</f>
        <v/>
      </c>
    </row>
    <row r="1554" spans="1:5" x14ac:dyDescent="0.2">
      <c r="A1554">
        <v>1553</v>
      </c>
      <c r="B1554" s="17">
        <f ca="1">'Monte Carlo VaR'!$C$17+_xlfn.NORM.S.INV(RAND())*'Monte Carlo VaR'!$C$18</f>
        <v>0.32999940901010127</v>
      </c>
      <c r="C1554" s="18">
        <f t="shared" ca="1" si="24"/>
        <v>39.09673064159098</v>
      </c>
      <c r="D1554" s="19">
        <f ca="1">'Monte Carlo VaR'!$B$9*(EXP(B1554)-1)</f>
        <v>52.98779903854826</v>
      </c>
      <c r="E1554" t="str">
        <f ca="1">IF(B1554&lt;='Monte Carlo VaR'!$B$25,"YES ◀ TAIL","")</f>
        <v/>
      </c>
    </row>
    <row r="1555" spans="1:5" x14ac:dyDescent="0.2">
      <c r="A1555">
        <v>1554</v>
      </c>
      <c r="B1555" s="17">
        <f ca="1">'Monte Carlo VaR'!$C$17+_xlfn.NORM.S.INV(RAND())*'Monte Carlo VaR'!$C$18</f>
        <v>0.13257099600475317</v>
      </c>
      <c r="C1555" s="18">
        <f t="shared" ca="1" si="24"/>
        <v>14.176007361538367</v>
      </c>
      <c r="D1555" s="19">
        <f ca="1">'Monte Carlo VaR'!$B$9*(EXP(B1555)-1)</f>
        <v>19.212742777092949</v>
      </c>
      <c r="E1555" t="str">
        <f ca="1">IF(B1555&lt;='Monte Carlo VaR'!$B$25,"YES ◀ TAIL","")</f>
        <v/>
      </c>
    </row>
    <row r="1556" spans="1:5" x14ac:dyDescent="0.2">
      <c r="A1556">
        <v>1555</v>
      </c>
      <c r="B1556" s="17">
        <f ca="1">'Monte Carlo VaR'!$C$17+_xlfn.NORM.S.INV(RAND())*'Monte Carlo VaR'!$C$18</f>
        <v>0.3471676066104164</v>
      </c>
      <c r="C1556" s="18">
        <f t="shared" ca="1" si="24"/>
        <v>41.505387787973746</v>
      </c>
      <c r="D1556" s="19">
        <f ca="1">'Monte Carlo VaR'!$B$9*(EXP(B1556)-1)</f>
        <v>56.252252069040821</v>
      </c>
      <c r="E1556" t="str">
        <f ca="1">IF(B1556&lt;='Monte Carlo VaR'!$B$25,"YES ◀ TAIL","")</f>
        <v/>
      </c>
    </row>
    <row r="1557" spans="1:5" x14ac:dyDescent="0.2">
      <c r="A1557">
        <v>1556</v>
      </c>
      <c r="B1557" s="17">
        <f ca="1">'Monte Carlo VaR'!$C$17+_xlfn.NORM.S.INV(RAND())*'Monte Carlo VaR'!$C$18</f>
        <v>0.45606489803300099</v>
      </c>
      <c r="C1557" s="18">
        <f t="shared" ca="1" si="24"/>
        <v>57.78527409830405</v>
      </c>
      <c r="D1557" s="19">
        <f ca="1">'Monte Carlo VaR'!$B$9*(EXP(B1557)-1)</f>
        <v>78.316381985431477</v>
      </c>
      <c r="E1557" t="str">
        <f ca="1">IF(B1557&lt;='Monte Carlo VaR'!$B$25,"YES ◀ TAIL","")</f>
        <v/>
      </c>
    </row>
    <row r="1558" spans="1:5" x14ac:dyDescent="0.2">
      <c r="A1558">
        <v>1557</v>
      </c>
      <c r="B1558" s="17">
        <f ca="1">'Monte Carlo VaR'!$C$17+_xlfn.NORM.S.INV(RAND())*'Monte Carlo VaR'!$C$18</f>
        <v>0.34194777802997789</v>
      </c>
      <c r="C1558" s="18">
        <f t="shared" ca="1" si="24"/>
        <v>40.768678341758971</v>
      </c>
      <c r="D1558" s="19">
        <f ca="1">'Monte Carlo VaR'!$B$9*(EXP(B1558)-1)</f>
        <v>55.253789756585931</v>
      </c>
      <c r="E1558" t="str">
        <f ca="1">IF(B1558&lt;='Monte Carlo VaR'!$B$25,"YES ◀ TAIL","")</f>
        <v/>
      </c>
    </row>
    <row r="1559" spans="1:5" x14ac:dyDescent="0.2">
      <c r="A1559">
        <v>1558</v>
      </c>
      <c r="B1559" s="17">
        <f ca="1">'Monte Carlo VaR'!$C$17+_xlfn.NORM.S.INV(RAND())*'Monte Carlo VaR'!$C$18</f>
        <v>-1.9191674555602098E-2</v>
      </c>
      <c r="C1559" s="18">
        <f t="shared" ca="1" si="24"/>
        <v>-1.9008686852728718</v>
      </c>
      <c r="D1559" s="19">
        <f ca="1">'Monte Carlo VaR'!$B$9*(EXP(B1559)-1)</f>
        <v>-2.576247329150323</v>
      </c>
      <c r="E1559" t="str">
        <f ca="1">IF(B1559&lt;='Monte Carlo VaR'!$B$25,"YES ◀ TAIL","")</f>
        <v/>
      </c>
    </row>
    <row r="1560" spans="1:5" x14ac:dyDescent="0.2">
      <c r="A1560">
        <v>1559</v>
      </c>
      <c r="B1560" s="17">
        <f ca="1">'Monte Carlo VaR'!$C$17+_xlfn.NORM.S.INV(RAND())*'Monte Carlo VaR'!$C$18</f>
        <v>0.17070293075458726</v>
      </c>
      <c r="C1560" s="18">
        <f t="shared" ca="1" si="24"/>
        <v>18.613833145901214</v>
      </c>
      <c r="D1560" s="19">
        <f ca="1">'Monte Carlo VaR'!$B$9*(EXP(B1560)-1)</f>
        <v>25.227328062639916</v>
      </c>
      <c r="E1560" t="str">
        <f ca="1">IF(B1560&lt;='Monte Carlo VaR'!$B$25,"YES ◀ TAIL","")</f>
        <v/>
      </c>
    </row>
    <row r="1561" spans="1:5" x14ac:dyDescent="0.2">
      <c r="A1561">
        <v>1560</v>
      </c>
      <c r="B1561" s="17">
        <f ca="1">'Monte Carlo VaR'!$C$17+_xlfn.NORM.S.INV(RAND())*'Monte Carlo VaR'!$C$18</f>
        <v>0.16732513665068835</v>
      </c>
      <c r="C1561" s="18">
        <f t="shared" ca="1" si="24"/>
        <v>18.213855940278243</v>
      </c>
      <c r="D1561" s="19">
        <f ca="1">'Monte Carlo VaR'!$B$9*(EXP(B1561)-1)</f>
        <v>24.685238955859106</v>
      </c>
      <c r="E1561" t="str">
        <f ca="1">IF(B1561&lt;='Monte Carlo VaR'!$B$25,"YES ◀ TAIL","")</f>
        <v/>
      </c>
    </row>
    <row r="1562" spans="1:5" x14ac:dyDescent="0.2">
      <c r="A1562">
        <v>1561</v>
      </c>
      <c r="B1562" s="17">
        <f ca="1">'Monte Carlo VaR'!$C$17+_xlfn.NORM.S.INV(RAND())*'Monte Carlo VaR'!$C$18</f>
        <v>0.47723419281800855</v>
      </c>
      <c r="C1562" s="18">
        <f t="shared" ca="1" si="24"/>
        <v>61.161082754349991</v>
      </c>
      <c r="D1562" s="19">
        <f ca="1">'Monte Carlo VaR'!$B$9*(EXP(B1562)-1)</f>
        <v>82.891615456970541</v>
      </c>
      <c r="E1562" t="str">
        <f ca="1">IF(B1562&lt;='Monte Carlo VaR'!$B$25,"YES ◀ TAIL","")</f>
        <v/>
      </c>
    </row>
    <row r="1563" spans="1:5" x14ac:dyDescent="0.2">
      <c r="A1563">
        <v>1562</v>
      </c>
      <c r="B1563" s="17">
        <f ca="1">'Monte Carlo VaR'!$C$17+_xlfn.NORM.S.INV(RAND())*'Monte Carlo VaR'!$C$18</f>
        <v>0.14628829013950012</v>
      </c>
      <c r="C1563" s="18">
        <f t="shared" ca="1" si="24"/>
        <v>15.75298443938844</v>
      </c>
      <c r="D1563" s="19">
        <f ca="1">'Monte Carlo VaR'!$B$9*(EXP(B1563)-1)</f>
        <v>21.350019810703152</v>
      </c>
      <c r="E1563" t="str">
        <f ca="1">IF(B1563&lt;='Monte Carlo VaR'!$B$25,"YES ◀ TAIL","")</f>
        <v/>
      </c>
    </row>
    <row r="1564" spans="1:5" x14ac:dyDescent="0.2">
      <c r="A1564">
        <v>1563</v>
      </c>
      <c r="B1564" s="17">
        <f ca="1">'Monte Carlo VaR'!$C$17+_xlfn.NORM.S.INV(RAND())*'Monte Carlo VaR'!$C$18</f>
        <v>0.1113120904992819</v>
      </c>
      <c r="C1564" s="18">
        <f t="shared" ca="1" si="24"/>
        <v>11.774368961189507</v>
      </c>
      <c r="D1564" s="19">
        <f ca="1">'Monte Carlo VaR'!$B$9*(EXP(B1564)-1)</f>
        <v>15.957802253100139</v>
      </c>
      <c r="E1564" t="str">
        <f ca="1">IF(B1564&lt;='Monte Carlo VaR'!$B$25,"YES ◀ TAIL","")</f>
        <v/>
      </c>
    </row>
    <row r="1565" spans="1:5" x14ac:dyDescent="0.2">
      <c r="A1565">
        <v>1564</v>
      </c>
      <c r="B1565" s="17">
        <f ca="1">'Monte Carlo VaR'!$C$17+_xlfn.NORM.S.INV(RAND())*'Monte Carlo VaR'!$C$18</f>
        <v>0.16025770179021981</v>
      </c>
      <c r="C1565" s="18">
        <f t="shared" ca="1" si="24"/>
        <v>17.381332581400798</v>
      </c>
      <c r="D1565" s="19">
        <f ca="1">'Monte Carlo VaR'!$B$9*(EXP(B1565)-1)</f>
        <v>23.556920047572504</v>
      </c>
      <c r="E1565" t="str">
        <f ca="1">IF(B1565&lt;='Monte Carlo VaR'!$B$25,"YES ◀ TAIL","")</f>
        <v/>
      </c>
    </row>
    <row r="1566" spans="1:5" x14ac:dyDescent="0.2">
      <c r="A1566">
        <v>1565</v>
      </c>
      <c r="B1566" s="17">
        <f ca="1">'Monte Carlo VaR'!$C$17+_xlfn.NORM.S.INV(RAND())*'Monte Carlo VaR'!$C$18</f>
        <v>0.18151011513668644</v>
      </c>
      <c r="C1566" s="18">
        <f t="shared" ca="1" si="24"/>
        <v>19.902666496698096</v>
      </c>
      <c r="D1566" s="19">
        <f ca="1">'Monte Carlo VaR'!$B$9*(EXP(B1566)-1)</f>
        <v>26.974083902974929</v>
      </c>
      <c r="E1566" t="str">
        <f ca="1">IF(B1566&lt;='Monte Carlo VaR'!$B$25,"YES ◀ TAIL","")</f>
        <v/>
      </c>
    </row>
    <row r="1567" spans="1:5" x14ac:dyDescent="0.2">
      <c r="A1567">
        <v>1566</v>
      </c>
      <c r="B1567" s="17">
        <f ca="1">'Monte Carlo VaR'!$C$17+_xlfn.NORM.S.INV(RAND())*'Monte Carlo VaR'!$C$18</f>
        <v>-0.2953912177870277</v>
      </c>
      <c r="C1567" s="18">
        <f t="shared" ca="1" si="24"/>
        <v>-25.57596295657557</v>
      </c>
      <c r="D1567" s="19">
        <f ca="1">'Monte Carlo VaR'!$B$9*(EXP(B1567)-1)</f>
        <v>-34.663102595046873</v>
      </c>
      <c r="E1567" t="str">
        <f ca="1">IF(B1567&lt;='Monte Carlo VaR'!$B$25,"YES ◀ TAIL","")</f>
        <v>YES ◀ TAIL</v>
      </c>
    </row>
    <row r="1568" spans="1:5" x14ac:dyDescent="0.2">
      <c r="A1568">
        <v>1567</v>
      </c>
      <c r="B1568" s="17">
        <f ca="1">'Monte Carlo VaR'!$C$17+_xlfn.NORM.S.INV(RAND())*'Monte Carlo VaR'!$C$18</f>
        <v>-0.26413100366525499</v>
      </c>
      <c r="C1568" s="18">
        <f t="shared" ca="1" si="24"/>
        <v>-23.212706110212977</v>
      </c>
      <c r="D1568" s="19">
        <f ca="1">'Monte Carlo VaR'!$B$9*(EXP(B1568)-1)</f>
        <v>-31.46018059117165</v>
      </c>
      <c r="E1568" t="str">
        <f ca="1">IF(B1568&lt;='Monte Carlo VaR'!$B$25,"YES ◀ TAIL","")</f>
        <v>YES ◀ TAIL</v>
      </c>
    </row>
    <row r="1569" spans="1:5" x14ac:dyDescent="0.2">
      <c r="A1569">
        <v>1568</v>
      </c>
      <c r="B1569" s="17">
        <f ca="1">'Monte Carlo VaR'!$C$17+_xlfn.NORM.S.INV(RAND())*'Monte Carlo VaR'!$C$18</f>
        <v>-6.5861957275766034E-2</v>
      </c>
      <c r="C1569" s="18">
        <f t="shared" ca="1" si="24"/>
        <v>-6.3739900733866044</v>
      </c>
      <c r="D1569" s="19">
        <f ca="1">'Monte Carlo VaR'!$B$9*(EXP(B1569)-1)</f>
        <v>-8.6386687464608638</v>
      </c>
      <c r="E1569" t="str">
        <f ca="1">IF(B1569&lt;='Monte Carlo VaR'!$B$25,"YES ◀ TAIL","")</f>
        <v/>
      </c>
    </row>
    <row r="1570" spans="1:5" x14ac:dyDescent="0.2">
      <c r="A1570">
        <v>1569</v>
      </c>
      <c r="B1570" s="17">
        <f ca="1">'Monte Carlo VaR'!$C$17+_xlfn.NORM.S.INV(RAND())*'Monte Carlo VaR'!$C$18</f>
        <v>-0.15076145511687888</v>
      </c>
      <c r="C1570" s="18">
        <f t="shared" ca="1" si="24"/>
        <v>-13.994716460582946</v>
      </c>
      <c r="D1570" s="19">
        <f ca="1">'Monte Carlo VaR'!$B$9*(EXP(B1570)-1)</f>
        <v>-18.967039219028067</v>
      </c>
      <c r="E1570" t="str">
        <f ca="1">IF(B1570&lt;='Monte Carlo VaR'!$B$25,"YES ◀ TAIL","")</f>
        <v/>
      </c>
    </row>
    <row r="1571" spans="1:5" x14ac:dyDescent="0.2">
      <c r="A1571">
        <v>1570</v>
      </c>
      <c r="B1571" s="17">
        <f ca="1">'Monte Carlo VaR'!$C$17+_xlfn.NORM.S.INV(RAND())*'Monte Carlo VaR'!$C$18</f>
        <v>0.16733575608682133</v>
      </c>
      <c r="C1571" s="18">
        <f t="shared" ca="1" si="24"/>
        <v>18.215111311437092</v>
      </c>
      <c r="D1571" s="19">
        <f ca="1">'Monte Carlo VaR'!$B$9*(EXP(B1571)-1)</f>
        <v>24.686940360390693</v>
      </c>
      <c r="E1571" t="str">
        <f ca="1">IF(B1571&lt;='Monte Carlo VaR'!$B$25,"YES ◀ TAIL","")</f>
        <v/>
      </c>
    </row>
    <row r="1572" spans="1:5" x14ac:dyDescent="0.2">
      <c r="A1572">
        <v>1571</v>
      </c>
      <c r="B1572" s="17">
        <f ca="1">'Monte Carlo VaR'!$C$17+_xlfn.NORM.S.INV(RAND())*'Monte Carlo VaR'!$C$18</f>
        <v>-0.1502546371513499</v>
      </c>
      <c r="C1572" s="18">
        <f t="shared" ca="1" si="24"/>
        <v>-13.951116390038498</v>
      </c>
      <c r="D1572" s="19">
        <f ca="1">'Monte Carlo VaR'!$B$9*(EXP(B1572)-1)</f>
        <v>-18.907948043419175</v>
      </c>
      <c r="E1572" t="str">
        <f ca="1">IF(B1572&lt;='Monte Carlo VaR'!$B$25,"YES ◀ TAIL","")</f>
        <v/>
      </c>
    </row>
    <row r="1573" spans="1:5" x14ac:dyDescent="0.2">
      <c r="A1573">
        <v>1572</v>
      </c>
      <c r="B1573" s="17">
        <f ca="1">'Monte Carlo VaR'!$C$17+_xlfn.NORM.S.INV(RAND())*'Monte Carlo VaR'!$C$18</f>
        <v>0.11978706852700916</v>
      </c>
      <c r="C1573" s="18">
        <f t="shared" ca="1" si="24"/>
        <v>12.725679757240993</v>
      </c>
      <c r="D1573" s="19">
        <f ca="1">'Monte Carlo VaR'!$B$9*(EXP(B1573)-1)</f>
        <v>17.247113774988719</v>
      </c>
      <c r="E1573" t="str">
        <f ca="1">IF(B1573&lt;='Monte Carlo VaR'!$B$25,"YES ◀ TAIL","")</f>
        <v/>
      </c>
    </row>
    <row r="1574" spans="1:5" x14ac:dyDescent="0.2">
      <c r="A1574">
        <v>1573</v>
      </c>
      <c r="B1574" s="17">
        <f ca="1">'Monte Carlo VaR'!$C$17+_xlfn.NORM.S.INV(RAND())*'Monte Carlo VaR'!$C$18</f>
        <v>0.10259458560065535</v>
      </c>
      <c r="C1574" s="18">
        <f t="shared" ca="1" si="24"/>
        <v>10.804210178119543</v>
      </c>
      <c r="D1574" s="19">
        <f ca="1">'Monte Carlo VaR'!$B$9*(EXP(B1574)-1)</f>
        <v>14.642946054405419</v>
      </c>
      <c r="E1574" t="str">
        <f ca="1">IF(B1574&lt;='Monte Carlo VaR'!$B$25,"YES ◀ TAIL","")</f>
        <v/>
      </c>
    </row>
    <row r="1575" spans="1:5" x14ac:dyDescent="0.2">
      <c r="A1575">
        <v>1574</v>
      </c>
      <c r="B1575" s="17">
        <f ca="1">'Monte Carlo VaR'!$C$17+_xlfn.NORM.S.INV(RAND())*'Monte Carlo VaR'!$C$18</f>
        <v>2.227099959414832E-2</v>
      </c>
      <c r="C1575" s="18">
        <f t="shared" ca="1" si="24"/>
        <v>2.2520849661731956</v>
      </c>
      <c r="D1575" s="19">
        <f ca="1">'Monte Carlo VaR'!$B$9*(EXP(B1575)-1)</f>
        <v>3.0522507546545321</v>
      </c>
      <c r="E1575" t="str">
        <f ca="1">IF(B1575&lt;='Monte Carlo VaR'!$B$25,"YES ◀ TAIL","")</f>
        <v/>
      </c>
    </row>
    <row r="1576" spans="1:5" x14ac:dyDescent="0.2">
      <c r="A1576">
        <v>1575</v>
      </c>
      <c r="B1576" s="17">
        <f ca="1">'Monte Carlo VaR'!$C$17+_xlfn.NORM.S.INV(RAND())*'Monte Carlo VaR'!$C$18</f>
        <v>-0.32489735629638034</v>
      </c>
      <c r="C1576" s="18">
        <f t="shared" ca="1" si="24"/>
        <v>-27.739847966807673</v>
      </c>
      <c r="D1576" s="19">
        <f ca="1">'Monte Carlo VaR'!$B$9*(EXP(B1576)-1)</f>
        <v>-37.595815949414437</v>
      </c>
      <c r="E1576" t="str">
        <f ca="1">IF(B1576&lt;='Monte Carlo VaR'!$B$25,"YES ◀ TAIL","")</f>
        <v>YES ◀ TAIL</v>
      </c>
    </row>
    <row r="1577" spans="1:5" x14ac:dyDescent="0.2">
      <c r="A1577">
        <v>1576</v>
      </c>
      <c r="B1577" s="17">
        <f ca="1">'Monte Carlo VaR'!$C$17+_xlfn.NORM.S.INV(RAND())*'Monte Carlo VaR'!$C$18</f>
        <v>0.23345989723897531</v>
      </c>
      <c r="C1577" s="18">
        <f t="shared" ca="1" si="24"/>
        <v>26.296217860489968</v>
      </c>
      <c r="D1577" s="19">
        <f ca="1">'Monte Carlo VaR'!$B$9*(EXP(B1577)-1)</f>
        <v>35.639264066322056</v>
      </c>
      <c r="E1577" t="str">
        <f ca="1">IF(B1577&lt;='Monte Carlo VaR'!$B$25,"YES ◀ TAIL","")</f>
        <v/>
      </c>
    </row>
    <row r="1578" spans="1:5" x14ac:dyDescent="0.2">
      <c r="A1578">
        <v>1577</v>
      </c>
      <c r="B1578" s="17">
        <f ca="1">'Monte Carlo VaR'!$C$17+_xlfn.NORM.S.INV(RAND())*'Monte Carlo VaR'!$C$18</f>
        <v>0.23797689165476227</v>
      </c>
      <c r="C1578" s="18">
        <f t="shared" ca="1" si="24"/>
        <v>26.867987539361661</v>
      </c>
      <c r="D1578" s="19">
        <f ca="1">'Monte Carlo VaR'!$B$9*(EXP(B1578)-1)</f>
        <v>36.414183512096855</v>
      </c>
      <c r="E1578" t="str">
        <f ca="1">IF(B1578&lt;='Monte Carlo VaR'!$B$25,"YES ◀ TAIL","")</f>
        <v/>
      </c>
    </row>
    <row r="1579" spans="1:5" x14ac:dyDescent="0.2">
      <c r="A1579">
        <v>1578</v>
      </c>
      <c r="B1579" s="17">
        <f ca="1">'Monte Carlo VaR'!$C$17+_xlfn.NORM.S.INV(RAND())*'Monte Carlo VaR'!$C$18</f>
        <v>-0.15363697127810955</v>
      </c>
      <c r="C1579" s="18">
        <f t="shared" ca="1" si="24"/>
        <v>-14.241670812572915</v>
      </c>
      <c r="D1579" s="19">
        <f ca="1">'Monte Carlo VaR'!$B$9*(EXP(B1579)-1)</f>
        <v>-19.301736452280071</v>
      </c>
      <c r="E1579" t="str">
        <f ca="1">IF(B1579&lt;='Monte Carlo VaR'!$B$25,"YES ◀ TAIL","")</f>
        <v/>
      </c>
    </row>
    <row r="1580" spans="1:5" x14ac:dyDescent="0.2">
      <c r="A1580">
        <v>1579</v>
      </c>
      <c r="B1580" s="17">
        <f ca="1">'Monte Carlo VaR'!$C$17+_xlfn.NORM.S.INV(RAND())*'Monte Carlo VaR'!$C$18</f>
        <v>0.19715115498896574</v>
      </c>
      <c r="C1580" s="18">
        <f t="shared" ca="1" si="24"/>
        <v>21.792812270505024</v>
      </c>
      <c r="D1580" s="19">
        <f ca="1">'Monte Carlo VaR'!$B$9*(EXP(B1580)-1)</f>
        <v>29.535798470215461</v>
      </c>
      <c r="E1580" t="str">
        <f ca="1">IF(B1580&lt;='Monte Carlo VaR'!$B$25,"YES ◀ TAIL","")</f>
        <v/>
      </c>
    </row>
    <row r="1581" spans="1:5" x14ac:dyDescent="0.2">
      <c r="A1581">
        <v>1580</v>
      </c>
      <c r="B1581" s="17">
        <f ca="1">'Monte Carlo VaR'!$C$17+_xlfn.NORM.S.INV(RAND())*'Monte Carlo VaR'!$C$18</f>
        <v>0.34449112087034744</v>
      </c>
      <c r="C1581" s="18">
        <f t="shared" ca="1" si="24"/>
        <v>41.127157025827344</v>
      </c>
      <c r="D1581" s="19">
        <f ca="1">'Monte Carlo VaR'!$B$9*(EXP(B1581)-1)</f>
        <v>55.739635917103797</v>
      </c>
      <c r="E1581" t="str">
        <f ca="1">IF(B1581&lt;='Monte Carlo VaR'!$B$25,"YES ◀ TAIL","")</f>
        <v/>
      </c>
    </row>
    <row r="1582" spans="1:5" x14ac:dyDescent="0.2">
      <c r="A1582">
        <v>1581</v>
      </c>
      <c r="B1582" s="17">
        <f ca="1">'Monte Carlo VaR'!$C$17+_xlfn.NORM.S.INV(RAND())*'Monte Carlo VaR'!$C$18</f>
        <v>-6.11794910823696E-2</v>
      </c>
      <c r="C1582" s="18">
        <f t="shared" ca="1" si="24"/>
        <v>-5.9345614451248752</v>
      </c>
      <c r="D1582" s="19">
        <f ca="1">'Monte Carlo VaR'!$B$9*(EXP(B1582)-1)</f>
        <v>-8.0431111265777435</v>
      </c>
      <c r="E1582" t="str">
        <f ca="1">IF(B1582&lt;='Monte Carlo VaR'!$B$25,"YES ◀ TAIL","")</f>
        <v/>
      </c>
    </row>
    <row r="1583" spans="1:5" x14ac:dyDescent="0.2">
      <c r="A1583">
        <v>1582</v>
      </c>
      <c r="B1583" s="17">
        <f ca="1">'Monte Carlo VaR'!$C$17+_xlfn.NORM.S.INV(RAND())*'Monte Carlo VaR'!$C$18</f>
        <v>0.35171518566213861</v>
      </c>
      <c r="C1583" s="18">
        <f t="shared" ca="1" si="24"/>
        <v>42.150360145046605</v>
      </c>
      <c r="D1583" s="19">
        <f ca="1">'Monte Carlo VaR'!$B$9*(EXP(B1583)-1)</f>
        <v>57.126383104581663</v>
      </c>
      <c r="E1583" t="str">
        <f ca="1">IF(B1583&lt;='Monte Carlo VaR'!$B$25,"YES ◀ TAIL","")</f>
        <v/>
      </c>
    </row>
    <row r="1584" spans="1:5" x14ac:dyDescent="0.2">
      <c r="A1584">
        <v>1583</v>
      </c>
      <c r="B1584" s="17">
        <f ca="1">'Monte Carlo VaR'!$C$17+_xlfn.NORM.S.INV(RAND())*'Monte Carlo VaR'!$C$18</f>
        <v>-0.19082013026032957</v>
      </c>
      <c r="C1584" s="18">
        <f t="shared" ca="1" si="24"/>
        <v>-17.371880223045611</v>
      </c>
      <c r="D1584" s="19">
        <f ca="1">'Monte Carlo VaR'!$B$9*(EXP(B1584)-1)</f>
        <v>-23.544109266293717</v>
      </c>
      <c r="E1584" t="str">
        <f ca="1">IF(B1584&lt;='Monte Carlo VaR'!$B$25,"YES ◀ TAIL","")</f>
        <v/>
      </c>
    </row>
    <row r="1585" spans="1:5" x14ac:dyDescent="0.2">
      <c r="A1585">
        <v>1584</v>
      </c>
      <c r="B1585" s="17">
        <f ca="1">'Monte Carlo VaR'!$C$17+_xlfn.NORM.S.INV(RAND())*'Monte Carlo VaR'!$C$18</f>
        <v>0.12016343138466051</v>
      </c>
      <c r="C1585" s="18">
        <f t="shared" ca="1" si="24"/>
        <v>12.768113500946754</v>
      </c>
      <c r="D1585" s="19">
        <f ca="1">'Monte Carlo VaR'!$B$9*(EXP(B1585)-1)</f>
        <v>17.304624227833134</v>
      </c>
      <c r="E1585" t="str">
        <f ca="1">IF(B1585&lt;='Monte Carlo VaR'!$B$25,"YES ◀ TAIL","")</f>
        <v/>
      </c>
    </row>
    <row r="1586" spans="1:5" x14ac:dyDescent="0.2">
      <c r="A1586">
        <v>1585</v>
      </c>
      <c r="B1586" s="17">
        <f ca="1">'Monte Carlo VaR'!$C$17+_xlfn.NORM.S.INV(RAND())*'Monte Carlo VaR'!$C$18</f>
        <v>-0.16828283814662526</v>
      </c>
      <c r="C1586" s="18">
        <f t="shared" ca="1" si="24"/>
        <v>-15.488522981731201</v>
      </c>
      <c r="D1586" s="19">
        <f ca="1">'Monte Carlo VaR'!$B$9*(EXP(B1586)-1)</f>
        <v>-20.991595197140295</v>
      </c>
      <c r="E1586" t="str">
        <f ca="1">IF(B1586&lt;='Monte Carlo VaR'!$B$25,"YES ◀ TAIL","")</f>
        <v/>
      </c>
    </row>
    <row r="1587" spans="1:5" x14ac:dyDescent="0.2">
      <c r="A1587">
        <v>1586</v>
      </c>
      <c r="B1587" s="17">
        <f ca="1">'Monte Carlo VaR'!$C$17+_xlfn.NORM.S.INV(RAND())*'Monte Carlo VaR'!$C$18</f>
        <v>-8.7080399074858886E-2</v>
      </c>
      <c r="C1587" s="18">
        <f t="shared" ca="1" si="24"/>
        <v>-8.3396601394654759</v>
      </c>
      <c r="D1587" s="19">
        <f ca="1">'Monte Carlo VaR'!$B$9*(EXP(B1587)-1)</f>
        <v>-11.30274138701756</v>
      </c>
      <c r="E1587" t="str">
        <f ca="1">IF(B1587&lt;='Monte Carlo VaR'!$B$25,"YES ◀ TAIL","")</f>
        <v/>
      </c>
    </row>
    <row r="1588" spans="1:5" x14ac:dyDescent="0.2">
      <c r="A1588">
        <v>1587</v>
      </c>
      <c r="B1588" s="17">
        <f ca="1">'Monte Carlo VaR'!$C$17+_xlfn.NORM.S.INV(RAND())*'Monte Carlo VaR'!$C$18</f>
        <v>-5.7158939303059431E-3</v>
      </c>
      <c r="C1588" s="18">
        <f t="shared" ca="1" si="24"/>
        <v>-0.56995892885870481</v>
      </c>
      <c r="D1588" s="19">
        <f ca="1">'Monte Carlo VaR'!$B$9*(EXP(B1588)-1)</f>
        <v>-0.7724653362822026</v>
      </c>
      <c r="E1588" t="str">
        <f ca="1">IF(B1588&lt;='Monte Carlo VaR'!$B$25,"YES ◀ TAIL","")</f>
        <v/>
      </c>
    </row>
    <row r="1589" spans="1:5" x14ac:dyDescent="0.2">
      <c r="A1589">
        <v>1588</v>
      </c>
      <c r="B1589" s="17">
        <f ca="1">'Monte Carlo VaR'!$C$17+_xlfn.NORM.S.INV(RAND())*'Monte Carlo VaR'!$C$18</f>
        <v>-0.36156118791649589</v>
      </c>
      <c r="C1589" s="18">
        <f t="shared" ca="1" si="24"/>
        <v>-30.34120279951933</v>
      </c>
      <c r="D1589" s="19">
        <f ca="1">'Monte Carlo VaR'!$B$9*(EXP(B1589)-1)</f>
        <v>-41.121432154188547</v>
      </c>
      <c r="E1589" t="str">
        <f ca="1">IF(B1589&lt;='Monte Carlo VaR'!$B$25,"YES ◀ TAIL","")</f>
        <v>YES ◀ TAIL</v>
      </c>
    </row>
    <row r="1590" spans="1:5" x14ac:dyDescent="0.2">
      <c r="A1590">
        <v>1589</v>
      </c>
      <c r="B1590" s="17">
        <f ca="1">'Monte Carlo VaR'!$C$17+_xlfn.NORM.S.INV(RAND())*'Monte Carlo VaR'!$C$18</f>
        <v>6.9056373305745031E-2</v>
      </c>
      <c r="C1590" s="18">
        <f t="shared" ca="1" si="24"/>
        <v>7.1496611251868014</v>
      </c>
      <c r="D1590" s="19">
        <f ca="1">'Monte Carlo VaR'!$B$9*(EXP(B1590)-1)</f>
        <v>9.6899357229656715</v>
      </c>
      <c r="E1590" t="str">
        <f ca="1">IF(B1590&lt;='Monte Carlo VaR'!$B$25,"YES ◀ TAIL","")</f>
        <v/>
      </c>
    </row>
    <row r="1591" spans="1:5" x14ac:dyDescent="0.2">
      <c r="A1591">
        <v>1590</v>
      </c>
      <c r="B1591" s="17">
        <f ca="1">'Monte Carlo VaR'!$C$17+_xlfn.NORM.S.INV(RAND())*'Monte Carlo VaR'!$C$18</f>
        <v>-7.9949212995508848E-2</v>
      </c>
      <c r="C1591" s="18">
        <f t="shared" ca="1" si="24"/>
        <v>-7.6836770108808068</v>
      </c>
      <c r="D1591" s="19">
        <f ca="1">'Monte Carlo VaR'!$B$9*(EXP(B1591)-1)</f>
        <v>-10.413687452846759</v>
      </c>
      <c r="E1591" t="str">
        <f ca="1">IF(B1591&lt;='Monte Carlo VaR'!$B$25,"YES ◀ TAIL","")</f>
        <v/>
      </c>
    </row>
    <row r="1592" spans="1:5" x14ac:dyDescent="0.2">
      <c r="A1592">
        <v>1591</v>
      </c>
      <c r="B1592" s="17">
        <f ca="1">'Monte Carlo VaR'!$C$17+_xlfn.NORM.S.INV(RAND())*'Monte Carlo VaR'!$C$18</f>
        <v>0.36789066689538175</v>
      </c>
      <c r="C1592" s="18">
        <f t="shared" ca="1" si="24"/>
        <v>44.468407854338452</v>
      </c>
      <c r="D1592" s="19">
        <f ca="1">'Monte Carlo VaR'!$B$9*(EXP(B1592)-1)</f>
        <v>60.268033164984907</v>
      </c>
      <c r="E1592" t="str">
        <f ca="1">IF(B1592&lt;='Monte Carlo VaR'!$B$25,"YES ◀ TAIL","")</f>
        <v/>
      </c>
    </row>
    <row r="1593" spans="1:5" x14ac:dyDescent="0.2">
      <c r="A1593">
        <v>1592</v>
      </c>
      <c r="B1593" s="17">
        <f ca="1">'Monte Carlo VaR'!$C$17+_xlfn.NORM.S.INV(RAND())*'Monte Carlo VaR'!$C$18</f>
        <v>-0.31437886391201453</v>
      </c>
      <c r="C1593" s="18">
        <f t="shared" ca="1" si="24"/>
        <v>-26.975768671543477</v>
      </c>
      <c r="D1593" s="19">
        <f ca="1">'Monte Carlo VaR'!$B$9*(EXP(B1593)-1)</f>
        <v>-36.560259280542873</v>
      </c>
      <c r="E1593" t="str">
        <f ca="1">IF(B1593&lt;='Monte Carlo VaR'!$B$25,"YES ◀ TAIL","")</f>
        <v>YES ◀ TAIL</v>
      </c>
    </row>
    <row r="1594" spans="1:5" x14ac:dyDescent="0.2">
      <c r="A1594">
        <v>1593</v>
      </c>
      <c r="B1594" s="17">
        <f ca="1">'Monte Carlo VaR'!$C$17+_xlfn.NORM.S.INV(RAND())*'Monte Carlo VaR'!$C$18</f>
        <v>-1.0203265255143451E-2</v>
      </c>
      <c r="C1594" s="18">
        <f t="shared" ca="1" si="24"/>
        <v>-1.015138853145181</v>
      </c>
      <c r="D1594" s="19">
        <f ca="1">'Monte Carlo VaR'!$B$9*(EXP(B1594)-1)</f>
        <v>-1.3758176876676638</v>
      </c>
      <c r="E1594" t="str">
        <f ca="1">IF(B1594&lt;='Monte Carlo VaR'!$B$25,"YES ◀ TAIL","")</f>
        <v/>
      </c>
    </row>
    <row r="1595" spans="1:5" x14ac:dyDescent="0.2">
      <c r="A1595">
        <v>1594</v>
      </c>
      <c r="B1595" s="17">
        <f ca="1">'Monte Carlo VaR'!$C$17+_xlfn.NORM.S.INV(RAND())*'Monte Carlo VaR'!$C$18</f>
        <v>-0.21974412473434363</v>
      </c>
      <c r="C1595" s="18">
        <f t="shared" ca="1" si="24"/>
        <v>-19.727583105334155</v>
      </c>
      <c r="D1595" s="19">
        <f ca="1">'Monte Carlo VaR'!$B$9*(EXP(B1595)-1)</f>
        <v>-26.736793382659382</v>
      </c>
      <c r="E1595" t="str">
        <f ca="1">IF(B1595&lt;='Monte Carlo VaR'!$B$25,"YES ◀ TAIL","")</f>
        <v/>
      </c>
    </row>
    <row r="1596" spans="1:5" x14ac:dyDescent="0.2">
      <c r="A1596">
        <v>1595</v>
      </c>
      <c r="B1596" s="17">
        <f ca="1">'Monte Carlo VaR'!$C$17+_xlfn.NORM.S.INV(RAND())*'Monte Carlo VaR'!$C$18</f>
        <v>2.5741538082318098E-2</v>
      </c>
      <c r="C1596" s="18">
        <f t="shared" ca="1" si="24"/>
        <v>2.6075712701853826</v>
      </c>
      <c r="D1596" s="19">
        <f ca="1">'Monte Carlo VaR'!$B$9*(EXP(B1596)-1)</f>
        <v>3.534041342482249</v>
      </c>
      <c r="E1596" t="str">
        <f ca="1">IF(B1596&lt;='Monte Carlo VaR'!$B$25,"YES ◀ TAIL","")</f>
        <v/>
      </c>
    </row>
    <row r="1597" spans="1:5" x14ac:dyDescent="0.2">
      <c r="A1597">
        <v>1596</v>
      </c>
      <c r="B1597" s="17">
        <f ca="1">'Monte Carlo VaR'!$C$17+_xlfn.NORM.S.INV(RAND())*'Monte Carlo VaR'!$C$18</f>
        <v>-0.17105643359706946</v>
      </c>
      <c r="C1597" s="18">
        <f t="shared" ca="1" si="24"/>
        <v>-15.722598863939563</v>
      </c>
      <c r="D1597" s="19">
        <f ca="1">'Monte Carlo VaR'!$B$9*(EXP(B1597)-1)</f>
        <v>-21.308838240297291</v>
      </c>
      <c r="E1597" t="str">
        <f ca="1">IF(B1597&lt;='Monte Carlo VaR'!$B$25,"YES ◀ TAIL","")</f>
        <v/>
      </c>
    </row>
    <row r="1598" spans="1:5" x14ac:dyDescent="0.2">
      <c r="A1598">
        <v>1597</v>
      </c>
      <c r="B1598" s="17">
        <f ca="1">'Monte Carlo VaR'!$C$17+_xlfn.NORM.S.INV(RAND())*'Monte Carlo VaR'!$C$18</f>
        <v>0.36328141394238977</v>
      </c>
      <c r="C1598" s="18">
        <f t="shared" ca="1" si="24"/>
        <v>43.804048694734817</v>
      </c>
      <c r="D1598" s="19">
        <f ca="1">'Monte Carlo VaR'!$B$9*(EXP(B1598)-1)</f>
        <v>59.367627195974102</v>
      </c>
      <c r="E1598" t="str">
        <f ca="1">IF(B1598&lt;='Monte Carlo VaR'!$B$25,"YES ◀ TAIL","")</f>
        <v/>
      </c>
    </row>
    <row r="1599" spans="1:5" x14ac:dyDescent="0.2">
      <c r="A1599">
        <v>1598</v>
      </c>
      <c r="B1599" s="17">
        <f ca="1">'Monte Carlo VaR'!$C$17+_xlfn.NORM.S.INV(RAND())*'Monte Carlo VaR'!$C$18</f>
        <v>8.113815343923482E-2</v>
      </c>
      <c r="C1599" s="18">
        <f t="shared" ca="1" si="24"/>
        <v>8.4520716484357337</v>
      </c>
      <c r="D1599" s="19">
        <f ca="1">'Monte Carlo VaR'!$B$9*(EXP(B1599)-1)</f>
        <v>11.455092705124949</v>
      </c>
      <c r="E1599" t="str">
        <f ca="1">IF(B1599&lt;='Monte Carlo VaR'!$B$25,"YES ◀ TAIL","")</f>
        <v/>
      </c>
    </row>
    <row r="1600" spans="1:5" x14ac:dyDescent="0.2">
      <c r="A1600">
        <v>1599</v>
      </c>
      <c r="B1600" s="17">
        <f ca="1">'Monte Carlo VaR'!$C$17+_xlfn.NORM.S.INV(RAND())*'Monte Carlo VaR'!$C$18</f>
        <v>-0.23044375001394896</v>
      </c>
      <c r="C1600" s="18">
        <f t="shared" ca="1" si="24"/>
        <v>-20.581889357800499</v>
      </c>
      <c r="D1600" s="19">
        <f ca="1">'Monte Carlo VaR'!$B$9*(EXP(B1600)-1)</f>
        <v>-27.894634646627015</v>
      </c>
      <c r="E1600" t="str">
        <f ca="1">IF(B1600&lt;='Monte Carlo VaR'!$B$25,"YES ◀ TAIL","")</f>
        <v/>
      </c>
    </row>
    <row r="1601" spans="1:5" x14ac:dyDescent="0.2">
      <c r="A1601">
        <v>1600</v>
      </c>
      <c r="B1601" s="17">
        <f ca="1">'Monte Carlo VaR'!$C$17+_xlfn.NORM.S.INV(RAND())*'Monte Carlo VaR'!$C$18</f>
        <v>-0.12792327050013835</v>
      </c>
      <c r="C1601" s="18">
        <f t="shared" ca="1" si="24"/>
        <v>-12.007910755552508</v>
      </c>
      <c r="D1601" s="19">
        <f ca="1">'Monte Carlo VaR'!$B$9*(EXP(B1601)-1)</f>
        <v>-16.274321447000315</v>
      </c>
      <c r="E1601" t="str">
        <f ca="1">IF(B1601&lt;='Monte Carlo VaR'!$B$25,"YES ◀ TAIL","")</f>
        <v/>
      </c>
    </row>
    <row r="1602" spans="1:5" x14ac:dyDescent="0.2">
      <c r="A1602">
        <v>1601</v>
      </c>
      <c r="B1602" s="17">
        <f ca="1">'Monte Carlo VaR'!$C$17+_xlfn.NORM.S.INV(RAND())*'Monte Carlo VaR'!$C$18</f>
        <v>-0.21602091997436718</v>
      </c>
      <c r="C1602" s="18">
        <f t="shared" ca="1" si="24"/>
        <v>-19.428155391207035</v>
      </c>
      <c r="D1602" s="19">
        <f ca="1">'Monte Carlo VaR'!$B$9*(EXP(B1602)-1)</f>
        <v>-26.330979001702897</v>
      </c>
      <c r="E1602" t="str">
        <f ca="1">IF(B1602&lt;='Monte Carlo VaR'!$B$25,"YES ◀ TAIL","")</f>
        <v/>
      </c>
    </row>
    <row r="1603" spans="1:5" x14ac:dyDescent="0.2">
      <c r="A1603">
        <v>1602</v>
      </c>
      <c r="B1603" s="17">
        <f ca="1">'Monte Carlo VaR'!$C$17+_xlfn.NORM.S.INV(RAND())*'Monte Carlo VaR'!$C$18</f>
        <v>-0.18279145891852755</v>
      </c>
      <c r="C1603" s="18">
        <f t="shared" ref="C1603:C1666" ca="1" si="25">(EXP(B1603)-1)*100</f>
        <v>-16.705815978155048</v>
      </c>
      <c r="D1603" s="19">
        <f ca="1">'Monte Carlo VaR'!$B$9*(EXP(B1603)-1)</f>
        <v>-22.641392395193535</v>
      </c>
      <c r="E1603" t="str">
        <f ca="1">IF(B1603&lt;='Monte Carlo VaR'!$B$25,"YES ◀ TAIL","")</f>
        <v/>
      </c>
    </row>
    <row r="1604" spans="1:5" x14ac:dyDescent="0.2">
      <c r="A1604">
        <v>1603</v>
      </c>
      <c r="B1604" s="17">
        <f ca="1">'Monte Carlo VaR'!$C$17+_xlfn.NORM.S.INV(RAND())*'Monte Carlo VaR'!$C$18</f>
        <v>8.9331109215048096E-2</v>
      </c>
      <c r="C1604" s="18">
        <f t="shared" ca="1" si="25"/>
        <v>9.3442645330070953</v>
      </c>
      <c r="D1604" s="19">
        <f ca="1">'Monte Carlo VaR'!$B$9*(EXP(B1604)-1)</f>
        <v>12.664281721584517</v>
      </c>
      <c r="E1604" t="str">
        <f ca="1">IF(B1604&lt;='Monte Carlo VaR'!$B$25,"YES ◀ TAIL","")</f>
        <v/>
      </c>
    </row>
    <row r="1605" spans="1:5" x14ac:dyDescent="0.2">
      <c r="A1605">
        <v>1604</v>
      </c>
      <c r="B1605" s="17">
        <f ca="1">'Monte Carlo VaR'!$C$17+_xlfn.NORM.S.INV(RAND())*'Monte Carlo VaR'!$C$18</f>
        <v>-0.10037257979664642</v>
      </c>
      <c r="C1605" s="18">
        <f t="shared" ca="1" si="25"/>
        <v>-9.549964331022732</v>
      </c>
      <c r="D1605" s="19">
        <f ca="1">'Monte Carlo VaR'!$B$9*(EXP(B1605)-1)</f>
        <v>-12.943066657835107</v>
      </c>
      <c r="E1605" t="str">
        <f ca="1">IF(B1605&lt;='Monte Carlo VaR'!$B$25,"YES ◀ TAIL","")</f>
        <v/>
      </c>
    </row>
    <row r="1606" spans="1:5" x14ac:dyDescent="0.2">
      <c r="A1606">
        <v>1605</v>
      </c>
      <c r="B1606" s="17">
        <f ca="1">'Monte Carlo VaR'!$C$17+_xlfn.NORM.S.INV(RAND())*'Monte Carlo VaR'!$C$18</f>
        <v>0.34055759660875845</v>
      </c>
      <c r="C1606" s="18">
        <f t="shared" ca="1" si="25"/>
        <v>40.573120302509793</v>
      </c>
      <c r="D1606" s="19">
        <f ca="1">'Monte Carlo VaR'!$B$9*(EXP(B1606)-1)</f>
        <v>54.988749945991522</v>
      </c>
      <c r="E1606" t="str">
        <f ca="1">IF(B1606&lt;='Monte Carlo VaR'!$B$25,"YES ◀ TAIL","")</f>
        <v/>
      </c>
    </row>
    <row r="1607" spans="1:5" x14ac:dyDescent="0.2">
      <c r="A1607">
        <v>1606</v>
      </c>
      <c r="B1607" s="17">
        <f ca="1">'Monte Carlo VaR'!$C$17+_xlfn.NORM.S.INV(RAND())*'Monte Carlo VaR'!$C$18</f>
        <v>7.5724649190692633E-2</v>
      </c>
      <c r="C1607" s="18">
        <f t="shared" ca="1" si="25"/>
        <v>7.866552183795239</v>
      </c>
      <c r="D1607" s="19">
        <f ca="1">'Monte Carlo VaR'!$B$9*(EXP(B1607)-1)</f>
        <v>10.661538174697688</v>
      </c>
      <c r="E1607" t="str">
        <f ca="1">IF(B1607&lt;='Monte Carlo VaR'!$B$25,"YES ◀ TAIL","")</f>
        <v/>
      </c>
    </row>
    <row r="1608" spans="1:5" x14ac:dyDescent="0.2">
      <c r="A1608">
        <v>1607</v>
      </c>
      <c r="B1608" s="17">
        <f ca="1">'Monte Carlo VaR'!$C$17+_xlfn.NORM.S.INV(RAND())*'Monte Carlo VaR'!$C$18</f>
        <v>-0.29027156010291177</v>
      </c>
      <c r="C1608" s="18">
        <f t="shared" ca="1" si="25"/>
        <v>-25.193960336504183</v>
      </c>
      <c r="D1608" s="19">
        <f ca="1">'Monte Carlo VaR'!$B$9*(EXP(B1608)-1)</f>
        <v>-34.145374444064124</v>
      </c>
      <c r="E1608" t="str">
        <f ca="1">IF(B1608&lt;='Monte Carlo VaR'!$B$25,"YES ◀ TAIL","")</f>
        <v>YES ◀ TAIL</v>
      </c>
    </row>
    <row r="1609" spans="1:5" x14ac:dyDescent="0.2">
      <c r="A1609">
        <v>1608</v>
      </c>
      <c r="B1609" s="17">
        <f ca="1">'Monte Carlo VaR'!$C$17+_xlfn.NORM.S.INV(RAND())*'Monte Carlo VaR'!$C$18</f>
        <v>2.0415994503769172E-2</v>
      </c>
      <c r="C1609" s="18">
        <f t="shared" ca="1" si="25"/>
        <v>2.0625826462835617</v>
      </c>
      <c r="D1609" s="19">
        <f ca="1">'Monte Carlo VaR'!$B$9*(EXP(B1609)-1)</f>
        <v>2.7954182605081113</v>
      </c>
      <c r="E1609" t="str">
        <f ca="1">IF(B1609&lt;='Monte Carlo VaR'!$B$25,"YES ◀ TAIL","")</f>
        <v/>
      </c>
    </row>
    <row r="1610" spans="1:5" x14ac:dyDescent="0.2">
      <c r="A1610">
        <v>1609</v>
      </c>
      <c r="B1610" s="17">
        <f ca="1">'Monte Carlo VaR'!$C$17+_xlfn.NORM.S.INV(RAND())*'Monte Carlo VaR'!$C$18</f>
        <v>5.4954496666345221E-2</v>
      </c>
      <c r="C1610" s="18">
        <f t="shared" ca="1" si="25"/>
        <v>5.6492539649180218</v>
      </c>
      <c r="D1610" s="19">
        <f ca="1">'Monte Carlo VaR'!$B$9*(EXP(B1610)-1)</f>
        <v>7.6564338986533951</v>
      </c>
      <c r="E1610" t="str">
        <f ca="1">IF(B1610&lt;='Monte Carlo VaR'!$B$25,"YES ◀ TAIL","")</f>
        <v/>
      </c>
    </row>
    <row r="1611" spans="1:5" x14ac:dyDescent="0.2">
      <c r="A1611">
        <v>1610</v>
      </c>
      <c r="B1611" s="17">
        <f ca="1">'Monte Carlo VaR'!$C$17+_xlfn.NORM.S.INV(RAND())*'Monte Carlo VaR'!$C$18</f>
        <v>0.22851710130588876</v>
      </c>
      <c r="C1611" s="18">
        <f t="shared" ca="1" si="25"/>
        <v>25.673501675807241</v>
      </c>
      <c r="D1611" s="19">
        <f ca="1">'Monte Carlo VaR'!$B$9*(EXP(B1611)-1)</f>
        <v>34.795296821221555</v>
      </c>
      <c r="E1611" t="str">
        <f ca="1">IF(B1611&lt;='Monte Carlo VaR'!$B$25,"YES ◀ TAIL","")</f>
        <v/>
      </c>
    </row>
    <row r="1612" spans="1:5" x14ac:dyDescent="0.2">
      <c r="A1612">
        <v>1611</v>
      </c>
      <c r="B1612" s="17">
        <f ca="1">'Monte Carlo VaR'!$C$17+_xlfn.NORM.S.INV(RAND())*'Monte Carlo VaR'!$C$18</f>
        <v>-4.401612623739308E-2</v>
      </c>
      <c r="C1612" s="18">
        <f t="shared" ca="1" si="25"/>
        <v>-4.3061474469215817</v>
      </c>
      <c r="D1612" s="19">
        <f ca="1">'Monte Carlo VaR'!$B$9*(EXP(B1612)-1)</f>
        <v>-5.8361216348128204</v>
      </c>
      <c r="E1612" t="str">
        <f ca="1">IF(B1612&lt;='Monte Carlo VaR'!$B$25,"YES ◀ TAIL","")</f>
        <v/>
      </c>
    </row>
    <row r="1613" spans="1:5" x14ac:dyDescent="0.2">
      <c r="A1613">
        <v>1612</v>
      </c>
      <c r="B1613" s="17">
        <f ca="1">'Monte Carlo VaR'!$C$17+_xlfn.NORM.S.INV(RAND())*'Monte Carlo VaR'!$C$18</f>
        <v>0.12593231823374135</v>
      </c>
      <c r="C1613" s="18">
        <f t="shared" ca="1" si="25"/>
        <v>13.420540066035326</v>
      </c>
      <c r="D1613" s="19">
        <f ca="1">'Monte Carlo VaR'!$B$9*(EXP(B1613)-1)</f>
        <v>18.188857951497674</v>
      </c>
      <c r="E1613" t="str">
        <f ca="1">IF(B1613&lt;='Monte Carlo VaR'!$B$25,"YES ◀ TAIL","")</f>
        <v/>
      </c>
    </row>
    <row r="1614" spans="1:5" x14ac:dyDescent="0.2">
      <c r="A1614">
        <v>1613</v>
      </c>
      <c r="B1614" s="17">
        <f ca="1">'Monte Carlo VaR'!$C$17+_xlfn.NORM.S.INV(RAND())*'Monte Carlo VaR'!$C$18</f>
        <v>1.8157708855890353E-2</v>
      </c>
      <c r="C1614" s="18">
        <f t="shared" ca="1" si="25"/>
        <v>1.832356237049293</v>
      </c>
      <c r="D1614" s="19">
        <f ca="1">'Monte Carlo VaR'!$B$9*(EXP(B1614)-1)</f>
        <v>2.4833924080729068</v>
      </c>
      <c r="E1614" t="str">
        <f ca="1">IF(B1614&lt;='Monte Carlo VaR'!$B$25,"YES ◀ TAIL","")</f>
        <v/>
      </c>
    </row>
    <row r="1615" spans="1:5" x14ac:dyDescent="0.2">
      <c r="A1615">
        <v>1614</v>
      </c>
      <c r="B1615" s="17">
        <f ca="1">'Monte Carlo VaR'!$C$17+_xlfn.NORM.S.INV(RAND())*'Monte Carlo VaR'!$C$18</f>
        <v>0.23085873554316422</v>
      </c>
      <c r="C1615" s="18">
        <f t="shared" ca="1" si="25"/>
        <v>25.968127868814218</v>
      </c>
      <c r="D1615" s="19">
        <f ca="1">'Monte Carlo VaR'!$B$9*(EXP(B1615)-1)</f>
        <v>35.194603700603906</v>
      </c>
      <c r="E1615" t="str">
        <f ca="1">IF(B1615&lt;='Monte Carlo VaR'!$B$25,"YES ◀ TAIL","")</f>
        <v/>
      </c>
    </row>
    <row r="1616" spans="1:5" x14ac:dyDescent="0.2">
      <c r="A1616">
        <v>1615</v>
      </c>
      <c r="B1616" s="17">
        <f ca="1">'Monte Carlo VaR'!$C$17+_xlfn.NORM.S.INV(RAND())*'Monte Carlo VaR'!$C$18</f>
        <v>-8.8853978831186606E-2</v>
      </c>
      <c r="C1616" s="18">
        <f t="shared" ca="1" si="25"/>
        <v>-8.5020829851884301</v>
      </c>
      <c r="D1616" s="19">
        <f ca="1">'Monte Carlo VaR'!$B$9*(EXP(B1616)-1)</f>
        <v>-11.522873069825881</v>
      </c>
      <c r="E1616" t="str">
        <f ca="1">IF(B1616&lt;='Monte Carlo VaR'!$B$25,"YES ◀ TAIL","")</f>
        <v/>
      </c>
    </row>
    <row r="1617" spans="1:5" x14ac:dyDescent="0.2">
      <c r="A1617">
        <v>1616</v>
      </c>
      <c r="B1617" s="17">
        <f ca="1">'Monte Carlo VaR'!$C$17+_xlfn.NORM.S.INV(RAND())*'Monte Carlo VaR'!$C$18</f>
        <v>-9.7338212218441425E-2</v>
      </c>
      <c r="C1617" s="18">
        <f t="shared" ca="1" si="25"/>
        <v>-9.2750888496239359</v>
      </c>
      <c r="D1617" s="19">
        <f ca="1">'Monte Carlo VaR'!$B$9*(EXP(B1617)-1)</f>
        <v>-12.570527917895321</v>
      </c>
      <c r="E1617" t="str">
        <f ca="1">IF(B1617&lt;='Monte Carlo VaR'!$B$25,"YES ◀ TAIL","")</f>
        <v/>
      </c>
    </row>
    <row r="1618" spans="1:5" x14ac:dyDescent="0.2">
      <c r="A1618">
        <v>1617</v>
      </c>
      <c r="B1618" s="17">
        <f ca="1">'Monte Carlo VaR'!$C$17+_xlfn.NORM.S.INV(RAND())*'Monte Carlo VaR'!$C$18</f>
        <v>-0.19264771294176741</v>
      </c>
      <c r="C1618" s="18">
        <f t="shared" ca="1" si="25"/>
        <v>-17.522752036399758</v>
      </c>
      <c r="D1618" s="19">
        <f ca="1">'Monte Carlo VaR'!$B$9*(EXP(B1618)-1)</f>
        <v>-23.748585834932591</v>
      </c>
      <c r="E1618" t="str">
        <f ca="1">IF(B1618&lt;='Monte Carlo VaR'!$B$25,"YES ◀ TAIL","")</f>
        <v/>
      </c>
    </row>
    <row r="1619" spans="1:5" x14ac:dyDescent="0.2">
      <c r="A1619">
        <v>1618</v>
      </c>
      <c r="B1619" s="17">
        <f ca="1">'Monte Carlo VaR'!$C$17+_xlfn.NORM.S.INV(RAND())*'Monte Carlo VaR'!$C$18</f>
        <v>0.28991134055091833</v>
      </c>
      <c r="C1619" s="18">
        <f t="shared" ca="1" si="25"/>
        <v>33.630900635298367</v>
      </c>
      <c r="D1619" s="19">
        <f ca="1">'Monte Carlo VaR'!$B$9*(EXP(B1619)-1)</f>
        <v>45.579959631019875</v>
      </c>
      <c r="E1619" t="str">
        <f ca="1">IF(B1619&lt;='Monte Carlo VaR'!$B$25,"YES ◀ TAIL","")</f>
        <v/>
      </c>
    </row>
    <row r="1620" spans="1:5" x14ac:dyDescent="0.2">
      <c r="A1620">
        <v>1619</v>
      </c>
      <c r="B1620" s="17">
        <f ca="1">'Monte Carlo VaR'!$C$17+_xlfn.NORM.S.INV(RAND())*'Monte Carlo VaR'!$C$18</f>
        <v>0.25161642542720136</v>
      </c>
      <c r="C1620" s="18">
        <f t="shared" ca="1" si="25"/>
        <v>28.610262639545979</v>
      </c>
      <c r="D1620" s="19">
        <f ca="1">'Monte Carlo VaR'!$B$9*(EXP(B1620)-1)</f>
        <v>38.775488955376666</v>
      </c>
      <c r="E1620" t="str">
        <f ca="1">IF(B1620&lt;='Monte Carlo VaR'!$B$25,"YES ◀ TAIL","")</f>
        <v/>
      </c>
    </row>
    <row r="1621" spans="1:5" x14ac:dyDescent="0.2">
      <c r="A1621">
        <v>1620</v>
      </c>
      <c r="B1621" s="17">
        <f ca="1">'Monte Carlo VaR'!$C$17+_xlfn.NORM.S.INV(RAND())*'Monte Carlo VaR'!$C$18</f>
        <v>2.7893925518651178E-3</v>
      </c>
      <c r="C1621" s="18">
        <f t="shared" ca="1" si="25"/>
        <v>0.27932865270359208</v>
      </c>
      <c r="D1621" s="19">
        <f ca="1">'Monte Carlo VaR'!$B$9*(EXP(B1621)-1)</f>
        <v>0.37857412300917836</v>
      </c>
      <c r="E1621" t="str">
        <f ca="1">IF(B1621&lt;='Monte Carlo VaR'!$B$25,"YES ◀ TAIL","")</f>
        <v/>
      </c>
    </row>
    <row r="1622" spans="1:5" x14ac:dyDescent="0.2">
      <c r="A1622">
        <v>1621</v>
      </c>
      <c r="B1622" s="17">
        <f ca="1">'Monte Carlo VaR'!$C$17+_xlfn.NORM.S.INV(RAND())*'Monte Carlo VaR'!$C$18</f>
        <v>0.28080756434945692</v>
      </c>
      <c r="C1622" s="18">
        <f t="shared" ca="1" si="25"/>
        <v>32.419875636603535</v>
      </c>
      <c r="D1622" s="19">
        <f ca="1">'Monte Carlo VaR'!$B$9*(EXP(B1622)-1)</f>
        <v>43.938657450288773</v>
      </c>
      <c r="E1622" t="str">
        <f ca="1">IF(B1622&lt;='Monte Carlo VaR'!$B$25,"YES ◀ TAIL","")</f>
        <v/>
      </c>
    </row>
    <row r="1623" spans="1:5" x14ac:dyDescent="0.2">
      <c r="A1623">
        <v>1622</v>
      </c>
      <c r="B1623" s="17">
        <f ca="1">'Monte Carlo VaR'!$C$17+_xlfn.NORM.S.INV(RAND())*'Monte Carlo VaR'!$C$18</f>
        <v>-9.2944233485891356E-2</v>
      </c>
      <c r="C1623" s="18">
        <f t="shared" ca="1" si="25"/>
        <v>-8.8755684201780927</v>
      </c>
      <c r="D1623" s="19">
        <f ca="1">'Monte Carlo VaR'!$B$9*(EXP(B1623)-1)</f>
        <v>-12.02905787986737</v>
      </c>
      <c r="E1623" t="str">
        <f ca="1">IF(B1623&lt;='Monte Carlo VaR'!$B$25,"YES ◀ TAIL","")</f>
        <v/>
      </c>
    </row>
    <row r="1624" spans="1:5" x14ac:dyDescent="0.2">
      <c r="A1624">
        <v>1623</v>
      </c>
      <c r="B1624" s="17">
        <f ca="1">'Monte Carlo VaR'!$C$17+_xlfn.NORM.S.INV(RAND())*'Monte Carlo VaR'!$C$18</f>
        <v>0.49514662495379524</v>
      </c>
      <c r="C1624" s="18">
        <f t="shared" ca="1" si="25"/>
        <v>64.073879467084382</v>
      </c>
      <c r="D1624" s="19">
        <f ca="1">'Monte Carlo VaR'!$B$9*(EXP(B1624)-1)</f>
        <v>86.839328841739459</v>
      </c>
      <c r="E1624" t="str">
        <f ca="1">IF(B1624&lt;='Monte Carlo VaR'!$B$25,"YES ◀ TAIL","")</f>
        <v/>
      </c>
    </row>
    <row r="1625" spans="1:5" x14ac:dyDescent="0.2">
      <c r="A1625">
        <v>1624</v>
      </c>
      <c r="B1625" s="17">
        <f ca="1">'Monte Carlo VaR'!$C$17+_xlfn.NORM.S.INV(RAND())*'Monte Carlo VaR'!$C$18</f>
        <v>-0.18003376457001913</v>
      </c>
      <c r="C1625" s="18">
        <f t="shared" ca="1" si="25"/>
        <v>-16.475799065214815</v>
      </c>
      <c r="D1625" s="19">
        <f ca="1">'Monte Carlo VaR'!$B$9*(EXP(B1625)-1)</f>
        <v>-22.329650473085636</v>
      </c>
      <c r="E1625" t="str">
        <f ca="1">IF(B1625&lt;='Monte Carlo VaR'!$B$25,"YES ◀ TAIL","")</f>
        <v/>
      </c>
    </row>
    <row r="1626" spans="1:5" x14ac:dyDescent="0.2">
      <c r="A1626">
        <v>1625</v>
      </c>
      <c r="B1626" s="17">
        <f ca="1">'Monte Carlo VaR'!$C$17+_xlfn.NORM.S.INV(RAND())*'Monte Carlo VaR'!$C$18</f>
        <v>3.3920770416334116E-2</v>
      </c>
      <c r="C1626" s="18">
        <f t="shared" ca="1" si="25"/>
        <v>3.4502640267586759</v>
      </c>
      <c r="D1626" s="19">
        <f ca="1">'Monte Carlo VaR'!$B$9*(EXP(B1626)-1)</f>
        <v>4.6761428354660337</v>
      </c>
      <c r="E1626" t="str">
        <f ca="1">IF(B1626&lt;='Monte Carlo VaR'!$B$25,"YES ◀ TAIL","")</f>
        <v/>
      </c>
    </row>
    <row r="1627" spans="1:5" x14ac:dyDescent="0.2">
      <c r="A1627">
        <v>1626</v>
      </c>
      <c r="B1627" s="17">
        <f ca="1">'Monte Carlo VaR'!$C$17+_xlfn.NORM.S.INV(RAND())*'Monte Carlo VaR'!$C$18</f>
        <v>-0.16622060598979266</v>
      </c>
      <c r="C1627" s="18">
        <f t="shared" ca="1" si="25"/>
        <v>-15.314060867340872</v>
      </c>
      <c r="D1627" s="19">
        <f ca="1">'Monte Carlo VaR'!$B$9*(EXP(B1627)-1)</f>
        <v>-20.755146693507086</v>
      </c>
      <c r="E1627" t="str">
        <f ca="1">IF(B1627&lt;='Monte Carlo VaR'!$B$25,"YES ◀ TAIL","")</f>
        <v/>
      </c>
    </row>
    <row r="1628" spans="1:5" x14ac:dyDescent="0.2">
      <c r="A1628">
        <v>1627</v>
      </c>
      <c r="B1628" s="17">
        <f ca="1">'Monte Carlo VaR'!$C$17+_xlfn.NORM.S.INV(RAND())*'Monte Carlo VaR'!$C$18</f>
        <v>0.33657639323810679</v>
      </c>
      <c r="C1628" s="18">
        <f t="shared" ca="1" si="25"/>
        <v>40.014582685793563</v>
      </c>
      <c r="D1628" s="19">
        <f ca="1">'Monte Carlo VaR'!$B$9*(EXP(B1628)-1)</f>
        <v>54.231763914056017</v>
      </c>
      <c r="E1628" t="str">
        <f ca="1">IF(B1628&lt;='Monte Carlo VaR'!$B$25,"YES ◀ TAIL","")</f>
        <v/>
      </c>
    </row>
    <row r="1629" spans="1:5" x14ac:dyDescent="0.2">
      <c r="A1629">
        <v>1628</v>
      </c>
      <c r="B1629" s="17">
        <f ca="1">'Monte Carlo VaR'!$C$17+_xlfn.NORM.S.INV(RAND())*'Monte Carlo VaR'!$C$18</f>
        <v>2.5417309629156198E-2</v>
      </c>
      <c r="C1629" s="18">
        <f t="shared" ca="1" si="25"/>
        <v>2.5743083687506774</v>
      </c>
      <c r="D1629" s="19">
        <f ca="1">'Monte Carlo VaR'!$B$9*(EXP(B1629)-1)</f>
        <v>3.4889601321677932</v>
      </c>
      <c r="E1629" t="str">
        <f ca="1">IF(B1629&lt;='Monte Carlo VaR'!$B$25,"YES ◀ TAIL","")</f>
        <v/>
      </c>
    </row>
    <row r="1630" spans="1:5" x14ac:dyDescent="0.2">
      <c r="A1630">
        <v>1629</v>
      </c>
      <c r="B1630" s="17">
        <f ca="1">'Monte Carlo VaR'!$C$17+_xlfn.NORM.S.INV(RAND())*'Monte Carlo VaR'!$C$18</f>
        <v>0.23693184874181406</v>
      </c>
      <c r="C1630" s="18">
        <f t="shared" ca="1" si="25"/>
        <v>26.735474301173845</v>
      </c>
      <c r="D1630" s="19">
        <f ca="1">'Monte Carlo VaR'!$B$9*(EXP(B1630)-1)</f>
        <v>36.234588320380915</v>
      </c>
      <c r="E1630" t="str">
        <f ca="1">IF(B1630&lt;='Monte Carlo VaR'!$B$25,"YES ◀ TAIL","")</f>
        <v/>
      </c>
    </row>
    <row r="1631" spans="1:5" x14ac:dyDescent="0.2">
      <c r="A1631">
        <v>1630</v>
      </c>
      <c r="B1631" s="17">
        <f ca="1">'Monte Carlo VaR'!$C$17+_xlfn.NORM.S.INV(RAND())*'Monte Carlo VaR'!$C$18</f>
        <v>2.5715954777769154E-2</v>
      </c>
      <c r="C1631" s="18">
        <f t="shared" ca="1" si="25"/>
        <v>2.6049462630188813</v>
      </c>
      <c r="D1631" s="19">
        <f ca="1">'Monte Carlo VaR'!$B$9*(EXP(B1631)-1)</f>
        <v>3.5304836702694899</v>
      </c>
      <c r="E1631" t="str">
        <f ca="1">IF(B1631&lt;='Monte Carlo VaR'!$B$25,"YES ◀ TAIL","")</f>
        <v/>
      </c>
    </row>
    <row r="1632" spans="1:5" x14ac:dyDescent="0.2">
      <c r="A1632">
        <v>1631</v>
      </c>
      <c r="B1632" s="17">
        <f ca="1">'Monte Carlo VaR'!$C$17+_xlfn.NORM.S.INV(RAND())*'Monte Carlo VaR'!$C$18</f>
        <v>0.29272541271757885</v>
      </c>
      <c r="C1632" s="18">
        <f t="shared" ca="1" si="25"/>
        <v>34.00747724174613</v>
      </c>
      <c r="D1632" s="19">
        <f ca="1">'Monte Carlo VaR'!$B$9*(EXP(B1632)-1)</f>
        <v>46.090333905738532</v>
      </c>
      <c r="E1632" t="str">
        <f ca="1">IF(B1632&lt;='Monte Carlo VaR'!$B$25,"YES ◀ TAIL","")</f>
        <v/>
      </c>
    </row>
    <row r="1633" spans="1:5" x14ac:dyDescent="0.2">
      <c r="A1633">
        <v>1632</v>
      </c>
      <c r="B1633" s="17">
        <f ca="1">'Monte Carlo VaR'!$C$17+_xlfn.NORM.S.INV(RAND())*'Monte Carlo VaR'!$C$18</f>
        <v>-3.1814308228707719E-2</v>
      </c>
      <c r="C1633" s="18">
        <f t="shared" ca="1" si="25"/>
        <v>-3.1313557519286439</v>
      </c>
      <c r="D1633" s="19">
        <f ca="1">'Monte Carlo VaR'!$B$9*(EXP(B1633)-1)</f>
        <v>-4.2439264505888907</v>
      </c>
      <c r="E1633" t="str">
        <f ca="1">IF(B1633&lt;='Monte Carlo VaR'!$B$25,"YES ◀ TAIL","")</f>
        <v/>
      </c>
    </row>
    <row r="1634" spans="1:5" x14ac:dyDescent="0.2">
      <c r="A1634">
        <v>1633</v>
      </c>
      <c r="B1634" s="17">
        <f ca="1">'Monte Carlo VaR'!$C$17+_xlfn.NORM.S.INV(RAND())*'Monte Carlo VaR'!$C$18</f>
        <v>9.7066624734612583E-2</v>
      </c>
      <c r="C1634" s="18">
        <f t="shared" ca="1" si="25"/>
        <v>10.193378722153689</v>
      </c>
      <c r="D1634" s="19">
        <f ca="1">'Monte Carlo VaR'!$B$9*(EXP(B1634)-1)</f>
        <v>13.815086182134896</v>
      </c>
      <c r="E1634" t="str">
        <f ca="1">IF(B1634&lt;='Monte Carlo VaR'!$B$25,"YES ◀ TAIL","")</f>
        <v/>
      </c>
    </row>
    <row r="1635" spans="1:5" x14ac:dyDescent="0.2">
      <c r="A1635">
        <v>1634</v>
      </c>
      <c r="B1635" s="17">
        <f ca="1">'Monte Carlo VaR'!$C$17+_xlfn.NORM.S.INV(RAND())*'Monte Carlo VaR'!$C$18</f>
        <v>-3.1112934983462417E-2</v>
      </c>
      <c r="C1635" s="18">
        <f t="shared" ca="1" si="25"/>
        <v>-3.0633908449523073</v>
      </c>
      <c r="D1635" s="19">
        <f ca="1">'Monte Carlo VaR'!$B$9*(EXP(B1635)-1)</f>
        <v>-4.1518136121638625</v>
      </c>
      <c r="E1635" t="str">
        <f ca="1">IF(B1635&lt;='Monte Carlo VaR'!$B$25,"YES ◀ TAIL","")</f>
        <v/>
      </c>
    </row>
    <row r="1636" spans="1:5" x14ac:dyDescent="0.2">
      <c r="A1636">
        <v>1635</v>
      </c>
      <c r="B1636" s="17">
        <f ca="1">'Monte Carlo VaR'!$C$17+_xlfn.NORM.S.INV(RAND())*'Monte Carlo VaR'!$C$18</f>
        <v>-7.3340997045038395E-2</v>
      </c>
      <c r="C1636" s="18">
        <f t="shared" ca="1" si="25"/>
        <v>-7.0716107069933702</v>
      </c>
      <c r="D1636" s="19">
        <f ca="1">'Monte Carlo VaR'!$B$9*(EXP(B1636)-1)</f>
        <v>-9.5841539911881135</v>
      </c>
      <c r="E1636" t="str">
        <f ca="1">IF(B1636&lt;='Monte Carlo VaR'!$B$25,"YES ◀ TAIL","")</f>
        <v/>
      </c>
    </row>
    <row r="1637" spans="1:5" x14ac:dyDescent="0.2">
      <c r="A1637">
        <v>1636</v>
      </c>
      <c r="B1637" s="17">
        <f ca="1">'Monte Carlo VaR'!$C$17+_xlfn.NORM.S.INV(RAND())*'Monte Carlo VaR'!$C$18</f>
        <v>0.23663372706923469</v>
      </c>
      <c r="C1637" s="18">
        <f t="shared" ca="1" si="25"/>
        <v>26.697697340945115</v>
      </c>
      <c r="D1637" s="19">
        <f ca="1">'Monte Carlo VaR'!$B$9*(EXP(B1637)-1)</f>
        <v>36.183389206182916</v>
      </c>
      <c r="E1637" t="str">
        <f ca="1">IF(B1637&lt;='Monte Carlo VaR'!$B$25,"YES ◀ TAIL","")</f>
        <v/>
      </c>
    </row>
    <row r="1638" spans="1:5" x14ac:dyDescent="0.2">
      <c r="A1638">
        <v>1637</v>
      </c>
      <c r="B1638" s="17">
        <f ca="1">'Monte Carlo VaR'!$C$17+_xlfn.NORM.S.INV(RAND())*'Monte Carlo VaR'!$C$18</f>
        <v>-0.19851459088924961</v>
      </c>
      <c r="C1638" s="18">
        <f t="shared" ca="1" si="25"/>
        <v>-18.005219311451725</v>
      </c>
      <c r="D1638" s="19">
        <f ca="1">'Monte Carlo VaR'!$B$9*(EXP(B1638)-1)</f>
        <v>-24.402473732810524</v>
      </c>
      <c r="E1638" t="str">
        <f ca="1">IF(B1638&lt;='Monte Carlo VaR'!$B$25,"YES ◀ TAIL","")</f>
        <v/>
      </c>
    </row>
    <row r="1639" spans="1:5" x14ac:dyDescent="0.2">
      <c r="A1639">
        <v>1638</v>
      </c>
      <c r="B1639" s="17">
        <f ca="1">'Monte Carlo VaR'!$C$17+_xlfn.NORM.S.INV(RAND())*'Monte Carlo VaR'!$C$18</f>
        <v>-0.16719744196365338</v>
      </c>
      <c r="C1639" s="18">
        <f t="shared" ca="1" si="25"/>
        <v>-15.396744748296342</v>
      </c>
      <c r="D1639" s="19">
        <f ca="1">'Monte Carlo VaR'!$B$9*(EXP(B1639)-1)</f>
        <v>-20.867208157366033</v>
      </c>
      <c r="E1639" t="str">
        <f ca="1">IF(B1639&lt;='Monte Carlo VaR'!$B$25,"YES ◀ TAIL","")</f>
        <v/>
      </c>
    </row>
    <row r="1640" spans="1:5" x14ac:dyDescent="0.2">
      <c r="A1640">
        <v>1639</v>
      </c>
      <c r="B1640" s="17">
        <f ca="1">'Monte Carlo VaR'!$C$17+_xlfn.NORM.S.INV(RAND())*'Monte Carlo VaR'!$C$18</f>
        <v>9.2064693088219698E-2</v>
      </c>
      <c r="C1640" s="18">
        <f t="shared" ca="1" si="25"/>
        <v>9.6435751601273054</v>
      </c>
      <c r="D1640" s="19">
        <f ca="1">'Monte Carlo VaR'!$B$9*(EXP(B1640)-1)</f>
        <v>13.069937414520536</v>
      </c>
      <c r="E1640" t="str">
        <f ca="1">IF(B1640&lt;='Monte Carlo VaR'!$B$25,"YES ◀ TAIL","")</f>
        <v/>
      </c>
    </row>
    <row r="1641" spans="1:5" x14ac:dyDescent="0.2">
      <c r="A1641">
        <v>1640</v>
      </c>
      <c r="B1641" s="17">
        <f ca="1">'Monte Carlo VaR'!$C$17+_xlfn.NORM.S.INV(RAND())*'Monte Carlo VaR'!$C$18</f>
        <v>-5.3300746931253196E-2</v>
      </c>
      <c r="C1641" s="18">
        <f t="shared" ca="1" si="25"/>
        <v>-5.1905167010539603</v>
      </c>
      <c r="D1641" s="19">
        <f ca="1">'Monte Carlo VaR'!$B$9*(EXP(B1641)-1)</f>
        <v>-7.034707284938432</v>
      </c>
      <c r="E1641" t="str">
        <f ca="1">IF(B1641&lt;='Monte Carlo VaR'!$B$25,"YES ◀ TAIL","")</f>
        <v/>
      </c>
    </row>
    <row r="1642" spans="1:5" x14ac:dyDescent="0.2">
      <c r="A1642">
        <v>1641</v>
      </c>
      <c r="B1642" s="17">
        <f ca="1">'Monte Carlo VaR'!$C$17+_xlfn.NORM.S.INV(RAND())*'Monte Carlo VaR'!$C$18</f>
        <v>-0.29308761417198359</v>
      </c>
      <c r="C1642" s="18">
        <f t="shared" ca="1" si="25"/>
        <v>-25.404321855167712</v>
      </c>
      <c r="D1642" s="19">
        <f ca="1">'Monte Carlo VaR'!$B$9*(EXP(B1642)-1)</f>
        <v>-34.430477410308796</v>
      </c>
      <c r="E1642" t="str">
        <f ca="1">IF(B1642&lt;='Monte Carlo VaR'!$B$25,"YES ◀ TAIL","")</f>
        <v>YES ◀ TAIL</v>
      </c>
    </row>
    <row r="1643" spans="1:5" x14ac:dyDescent="0.2">
      <c r="A1643">
        <v>1642</v>
      </c>
      <c r="B1643" s="17">
        <f ca="1">'Monte Carlo VaR'!$C$17+_xlfn.NORM.S.INV(RAND())*'Monte Carlo VaR'!$C$18</f>
        <v>0.13245158826691256</v>
      </c>
      <c r="C1643" s="18">
        <f t="shared" ca="1" si="25"/>
        <v>14.162374676723877</v>
      </c>
      <c r="D1643" s="19">
        <f ca="1">'Monte Carlo VaR'!$B$9*(EXP(B1643)-1)</f>
        <v>19.194266399363869</v>
      </c>
      <c r="E1643" t="str">
        <f ca="1">IF(B1643&lt;='Monte Carlo VaR'!$B$25,"YES ◀ TAIL","")</f>
        <v/>
      </c>
    </row>
    <row r="1644" spans="1:5" x14ac:dyDescent="0.2">
      <c r="A1644">
        <v>1643</v>
      </c>
      <c r="B1644" s="17">
        <f ca="1">'Monte Carlo VaR'!$C$17+_xlfn.NORM.S.INV(RAND())*'Monte Carlo VaR'!$C$18</f>
        <v>0.12010969895493334</v>
      </c>
      <c r="C1644" s="18">
        <f t="shared" ca="1" si="25"/>
        <v>12.762054359000263</v>
      </c>
      <c r="D1644" s="19">
        <f ca="1">'Monte Carlo VaR'!$B$9*(EXP(B1644)-1)</f>
        <v>17.296412272753056</v>
      </c>
      <c r="E1644" t="str">
        <f ca="1">IF(B1644&lt;='Monte Carlo VaR'!$B$25,"YES ◀ TAIL","")</f>
        <v/>
      </c>
    </row>
    <row r="1645" spans="1:5" x14ac:dyDescent="0.2">
      <c r="A1645">
        <v>1644</v>
      </c>
      <c r="B1645" s="17">
        <f ca="1">'Monte Carlo VaR'!$C$17+_xlfn.NORM.S.INV(RAND())*'Monte Carlo VaR'!$C$18</f>
        <v>0.33314435708564877</v>
      </c>
      <c r="C1645" s="18">
        <f t="shared" ca="1" si="25"/>
        <v>39.534871240527615</v>
      </c>
      <c r="D1645" s="19">
        <f ca="1">'Monte Carlo VaR'!$B$9*(EXP(B1645)-1)</f>
        <v>53.581610992287075</v>
      </c>
      <c r="E1645" t="str">
        <f ca="1">IF(B1645&lt;='Monte Carlo VaR'!$B$25,"YES ◀ TAIL","")</f>
        <v/>
      </c>
    </row>
    <row r="1646" spans="1:5" x14ac:dyDescent="0.2">
      <c r="A1646">
        <v>1645</v>
      </c>
      <c r="B1646" s="17">
        <f ca="1">'Monte Carlo VaR'!$C$17+_xlfn.NORM.S.INV(RAND())*'Monte Carlo VaR'!$C$18</f>
        <v>-3.6279863801102888E-2</v>
      </c>
      <c r="C1646" s="18">
        <f t="shared" ca="1" si="25"/>
        <v>-3.5629636642510842</v>
      </c>
      <c r="D1646" s="19">
        <f ca="1">'Monte Carlo VaR'!$B$9*(EXP(B1646)-1)</f>
        <v>-4.8288846541594941</v>
      </c>
      <c r="E1646" t="str">
        <f ca="1">IF(B1646&lt;='Monte Carlo VaR'!$B$25,"YES ◀ TAIL","")</f>
        <v/>
      </c>
    </row>
    <row r="1647" spans="1:5" x14ac:dyDescent="0.2">
      <c r="A1647">
        <v>1646</v>
      </c>
      <c r="B1647" s="17">
        <f ca="1">'Monte Carlo VaR'!$C$17+_xlfn.NORM.S.INV(RAND())*'Monte Carlo VaR'!$C$18</f>
        <v>2.2072684789943404E-2</v>
      </c>
      <c r="C1647" s="18">
        <f t="shared" ca="1" si="25"/>
        <v>2.2318088745546083</v>
      </c>
      <c r="D1647" s="19">
        <f ca="1">'Monte Carlo VaR'!$B$9*(EXP(B1647)-1)</f>
        <v>3.0247705676838605</v>
      </c>
      <c r="E1647" t="str">
        <f ca="1">IF(B1647&lt;='Monte Carlo VaR'!$B$25,"YES ◀ TAIL","")</f>
        <v/>
      </c>
    </row>
    <row r="1648" spans="1:5" x14ac:dyDescent="0.2">
      <c r="A1648">
        <v>1647</v>
      </c>
      <c r="B1648" s="17">
        <f ca="1">'Monte Carlo VaR'!$C$17+_xlfn.NORM.S.INV(RAND())*'Monte Carlo VaR'!$C$18</f>
        <v>-0.11470469661263026</v>
      </c>
      <c r="C1648" s="18">
        <f t="shared" ca="1" si="25"/>
        <v>-10.837059378227332</v>
      </c>
      <c r="D1648" s="19">
        <f ca="1">'Monte Carlo VaR'!$B$9*(EXP(B1648)-1)</f>
        <v>-14.687466575311502</v>
      </c>
      <c r="E1648" t="str">
        <f ca="1">IF(B1648&lt;='Monte Carlo VaR'!$B$25,"YES ◀ TAIL","")</f>
        <v/>
      </c>
    </row>
    <row r="1649" spans="1:5" x14ac:dyDescent="0.2">
      <c r="A1649">
        <v>1648</v>
      </c>
      <c r="B1649" s="17">
        <f ca="1">'Monte Carlo VaR'!$C$17+_xlfn.NORM.S.INV(RAND())*'Monte Carlo VaR'!$C$18</f>
        <v>0.36721718079021348</v>
      </c>
      <c r="C1649" s="18">
        <f t="shared" ca="1" si="25"/>
        <v>44.371143145904092</v>
      </c>
      <c r="D1649" s="19">
        <f ca="1">'Monte Carlo VaR'!$B$9*(EXP(B1649)-1)</f>
        <v>60.136210305643814</v>
      </c>
      <c r="E1649" t="str">
        <f ca="1">IF(B1649&lt;='Monte Carlo VaR'!$B$25,"YES ◀ TAIL","")</f>
        <v/>
      </c>
    </row>
    <row r="1650" spans="1:5" x14ac:dyDescent="0.2">
      <c r="A1650">
        <v>1649</v>
      </c>
      <c r="B1650" s="17">
        <f ca="1">'Monte Carlo VaR'!$C$17+_xlfn.NORM.S.INV(RAND())*'Monte Carlo VaR'!$C$18</f>
        <v>9.0206641046806479E-2</v>
      </c>
      <c r="C1650" s="18">
        <f t="shared" ca="1" si="25"/>
        <v>9.4400408387099723</v>
      </c>
      <c r="D1650" s="19">
        <f ca="1">'Monte Carlo VaR'!$B$9*(EXP(B1650)-1)</f>
        <v>12.794087348703627</v>
      </c>
      <c r="E1650" t="str">
        <f ca="1">IF(B1650&lt;='Monte Carlo VaR'!$B$25,"YES ◀ TAIL","")</f>
        <v/>
      </c>
    </row>
    <row r="1651" spans="1:5" x14ac:dyDescent="0.2">
      <c r="A1651">
        <v>1650</v>
      </c>
      <c r="B1651" s="17">
        <f ca="1">'Monte Carlo VaR'!$C$17+_xlfn.NORM.S.INV(RAND())*'Monte Carlo VaR'!$C$18</f>
        <v>-0.21931664104646159</v>
      </c>
      <c r="C1651" s="18">
        <f t="shared" ca="1" si="25"/>
        <v>-19.693260620896393</v>
      </c>
      <c r="D1651" s="19">
        <f ca="1">'Monte Carlo VaR'!$B$9*(EXP(B1651)-1)</f>
        <v>-26.690276119500879</v>
      </c>
      <c r="E1651" t="str">
        <f ca="1">IF(B1651&lt;='Monte Carlo VaR'!$B$25,"YES ◀ TAIL","")</f>
        <v/>
      </c>
    </row>
    <row r="1652" spans="1:5" x14ac:dyDescent="0.2">
      <c r="A1652">
        <v>1651</v>
      </c>
      <c r="B1652" s="17">
        <f ca="1">'Monte Carlo VaR'!$C$17+_xlfn.NORM.S.INV(RAND())*'Monte Carlo VaR'!$C$18</f>
        <v>-4.3164570630529753E-2</v>
      </c>
      <c r="C1652" s="18">
        <f t="shared" ca="1" si="25"/>
        <v>-4.2246241043342962</v>
      </c>
      <c r="D1652" s="19">
        <f ca="1">'Monte Carlo VaR'!$B$9*(EXP(B1652)-1)</f>
        <v>-5.725633048604271</v>
      </c>
      <c r="E1652" t="str">
        <f ca="1">IF(B1652&lt;='Monte Carlo VaR'!$B$25,"YES ◀ TAIL","")</f>
        <v/>
      </c>
    </row>
    <row r="1653" spans="1:5" x14ac:dyDescent="0.2">
      <c r="A1653">
        <v>1652</v>
      </c>
      <c r="B1653" s="17">
        <f ca="1">'Monte Carlo VaR'!$C$17+_xlfn.NORM.S.INV(RAND())*'Monte Carlo VaR'!$C$18</f>
        <v>0.33678355225224121</v>
      </c>
      <c r="C1653" s="18">
        <f t="shared" ca="1" si="25"/>
        <v>40.04359097326757</v>
      </c>
      <c r="D1653" s="19">
        <f ca="1">'Monte Carlo VaR'!$B$9*(EXP(B1653)-1)</f>
        <v>54.271078846069543</v>
      </c>
      <c r="E1653" t="str">
        <f ca="1">IF(B1653&lt;='Monte Carlo VaR'!$B$25,"YES ◀ TAIL","")</f>
        <v/>
      </c>
    </row>
    <row r="1654" spans="1:5" x14ac:dyDescent="0.2">
      <c r="A1654">
        <v>1653</v>
      </c>
      <c r="B1654" s="17">
        <f ca="1">'Monte Carlo VaR'!$C$17+_xlfn.NORM.S.INV(RAND())*'Monte Carlo VaR'!$C$18</f>
        <v>9.9969903801067392E-2</v>
      </c>
      <c r="C1654" s="18">
        <f t="shared" ca="1" si="25"/>
        <v>10.513765713235923</v>
      </c>
      <c r="D1654" s="19">
        <f ca="1">'Monte Carlo VaR'!$B$9*(EXP(B1654)-1)</f>
        <v>14.249306671148647</v>
      </c>
      <c r="E1654" t="str">
        <f ca="1">IF(B1654&lt;='Monte Carlo VaR'!$B$25,"YES ◀ TAIL","")</f>
        <v/>
      </c>
    </row>
    <row r="1655" spans="1:5" x14ac:dyDescent="0.2">
      <c r="A1655">
        <v>1654</v>
      </c>
      <c r="B1655" s="17">
        <f ca="1">'Monte Carlo VaR'!$C$17+_xlfn.NORM.S.INV(RAND())*'Monte Carlo VaR'!$C$18</f>
        <v>0.10594399991260503</v>
      </c>
      <c r="C1655" s="18">
        <f t="shared" ca="1" si="25"/>
        <v>11.175961612758844</v>
      </c>
      <c r="D1655" s="19">
        <f ca="1">'Monte Carlo VaR'!$B$9*(EXP(B1655)-1)</f>
        <v>15.146780773772063</v>
      </c>
      <c r="E1655" t="str">
        <f ca="1">IF(B1655&lt;='Monte Carlo VaR'!$B$25,"YES ◀ TAIL","")</f>
        <v/>
      </c>
    </row>
    <row r="1656" spans="1:5" x14ac:dyDescent="0.2">
      <c r="A1656">
        <v>1655</v>
      </c>
      <c r="B1656" s="17">
        <f ca="1">'Monte Carlo VaR'!$C$17+_xlfn.NORM.S.INV(RAND())*'Monte Carlo VaR'!$C$18</f>
        <v>7.1659762837686491E-2</v>
      </c>
      <c r="C1656" s="18">
        <f t="shared" ca="1" si="25"/>
        <v>7.4289768573794657</v>
      </c>
      <c r="D1656" s="19">
        <f ca="1">'Monte Carlo VaR'!$B$9*(EXP(B1656)-1)</f>
        <v>10.06849233480639</v>
      </c>
      <c r="E1656" t="str">
        <f ca="1">IF(B1656&lt;='Monte Carlo VaR'!$B$25,"YES ◀ TAIL","")</f>
        <v/>
      </c>
    </row>
    <row r="1657" spans="1:5" x14ac:dyDescent="0.2">
      <c r="A1657">
        <v>1656</v>
      </c>
      <c r="B1657" s="17">
        <f ca="1">'Monte Carlo VaR'!$C$17+_xlfn.NORM.S.INV(RAND())*'Monte Carlo VaR'!$C$18</f>
        <v>0.23843208148843209</v>
      </c>
      <c r="C1657" s="18">
        <f t="shared" ca="1" si="25"/>
        <v>26.925749702885192</v>
      </c>
      <c r="D1657" s="19">
        <f ca="1">'Monte Carlo VaR'!$B$9*(EXP(B1657)-1)</f>
        <v>36.492468572320305</v>
      </c>
      <c r="E1657" t="str">
        <f ca="1">IF(B1657&lt;='Monte Carlo VaR'!$B$25,"YES ◀ TAIL","")</f>
        <v/>
      </c>
    </row>
    <row r="1658" spans="1:5" x14ac:dyDescent="0.2">
      <c r="A1658">
        <v>1657</v>
      </c>
      <c r="B1658" s="17">
        <f ca="1">'Monte Carlo VaR'!$C$17+_xlfn.NORM.S.INV(RAND())*'Monte Carlo VaR'!$C$18</f>
        <v>5.4467033241243613E-2</v>
      </c>
      <c r="C1658" s="18">
        <f t="shared" ca="1" si="25"/>
        <v>5.5977663679005918</v>
      </c>
      <c r="D1658" s="19">
        <f ca="1">'Monte Carlo VaR'!$B$9*(EXP(B1658)-1)</f>
        <v>7.5866527584156724</v>
      </c>
      <c r="E1658" t="str">
        <f ca="1">IF(B1658&lt;='Monte Carlo VaR'!$B$25,"YES ◀ TAIL","")</f>
        <v/>
      </c>
    </row>
    <row r="1659" spans="1:5" x14ac:dyDescent="0.2">
      <c r="A1659">
        <v>1658</v>
      </c>
      <c r="B1659" s="17">
        <f ca="1">'Monte Carlo VaR'!$C$17+_xlfn.NORM.S.INV(RAND())*'Monte Carlo VaR'!$C$18</f>
        <v>0.2913941447321356</v>
      </c>
      <c r="C1659" s="18">
        <f t="shared" ca="1" si="25"/>
        <v>33.829196073820086</v>
      </c>
      <c r="D1659" s="19">
        <f ca="1">'Monte Carlo VaR'!$B$9*(EXP(B1659)-1)</f>
        <v>45.848709438848367</v>
      </c>
      <c r="E1659" t="str">
        <f ca="1">IF(B1659&lt;='Monte Carlo VaR'!$B$25,"YES ◀ TAIL","")</f>
        <v/>
      </c>
    </row>
    <row r="1660" spans="1:5" x14ac:dyDescent="0.2">
      <c r="A1660">
        <v>1659</v>
      </c>
      <c r="B1660" s="17">
        <f ca="1">'Monte Carlo VaR'!$C$17+_xlfn.NORM.S.INV(RAND())*'Monte Carlo VaR'!$C$18</f>
        <v>-1.4046761215831996E-2</v>
      </c>
      <c r="C1660" s="18">
        <f t="shared" ca="1" si="25"/>
        <v>-1.3948565779147604</v>
      </c>
      <c r="D1660" s="19">
        <f ca="1">'Monte Carlo VaR'!$B$9*(EXP(B1660)-1)</f>
        <v>-1.8904491200478748</v>
      </c>
      <c r="E1660" t="str">
        <f ca="1">IF(B1660&lt;='Monte Carlo VaR'!$B$25,"YES ◀ TAIL","")</f>
        <v/>
      </c>
    </row>
    <row r="1661" spans="1:5" x14ac:dyDescent="0.2">
      <c r="A1661">
        <v>1660</v>
      </c>
      <c r="B1661" s="17">
        <f ca="1">'Monte Carlo VaR'!$C$17+_xlfn.NORM.S.INV(RAND())*'Monte Carlo VaR'!$C$18</f>
        <v>0.14880955225110745</v>
      </c>
      <c r="C1661" s="18">
        <f t="shared" ca="1" si="25"/>
        <v>16.045196269875905</v>
      </c>
      <c r="D1661" s="19">
        <f ca="1">'Monte Carlo VaR'!$B$9*(EXP(B1661)-1)</f>
        <v>21.746054504562814</v>
      </c>
      <c r="E1661" t="str">
        <f ca="1">IF(B1661&lt;='Monte Carlo VaR'!$B$25,"YES ◀ TAIL","")</f>
        <v/>
      </c>
    </row>
    <row r="1662" spans="1:5" x14ac:dyDescent="0.2">
      <c r="A1662">
        <v>1661</v>
      </c>
      <c r="B1662" s="17">
        <f ca="1">'Monte Carlo VaR'!$C$17+_xlfn.NORM.S.INV(RAND())*'Monte Carlo VaR'!$C$18</f>
        <v>0.10346151019044293</v>
      </c>
      <c r="C1662" s="18">
        <f t="shared" ca="1" si="25"/>
        <v>10.900310722518714</v>
      </c>
      <c r="D1662" s="19">
        <f ca="1">'Monte Carlo VaR'!$B$9*(EXP(B1662)-1)</f>
        <v>14.773191122229612</v>
      </c>
      <c r="E1662" t="str">
        <f ca="1">IF(B1662&lt;='Monte Carlo VaR'!$B$25,"YES ◀ TAIL","")</f>
        <v/>
      </c>
    </row>
    <row r="1663" spans="1:5" x14ac:dyDescent="0.2">
      <c r="A1663">
        <v>1662</v>
      </c>
      <c r="B1663" s="17">
        <f ca="1">'Monte Carlo VaR'!$C$17+_xlfn.NORM.S.INV(RAND())*'Monte Carlo VaR'!$C$18</f>
        <v>-0.20245936330078529</v>
      </c>
      <c r="C1663" s="18">
        <f t="shared" ca="1" si="25"/>
        <v>-18.32803292846199</v>
      </c>
      <c r="D1663" s="19">
        <f ca="1">'Monte Carlo VaR'!$B$9*(EXP(B1663)-1)</f>
        <v>-24.839983027944534</v>
      </c>
      <c r="E1663" t="str">
        <f ca="1">IF(B1663&lt;='Monte Carlo VaR'!$B$25,"YES ◀ TAIL","")</f>
        <v/>
      </c>
    </row>
    <row r="1664" spans="1:5" x14ac:dyDescent="0.2">
      <c r="A1664">
        <v>1663</v>
      </c>
      <c r="B1664" s="17">
        <f ca="1">'Monte Carlo VaR'!$C$17+_xlfn.NORM.S.INV(RAND())*'Monte Carlo VaR'!$C$18</f>
        <v>0.16598626827853769</v>
      </c>
      <c r="C1664" s="18">
        <f t="shared" ca="1" si="25"/>
        <v>18.055689053358126</v>
      </c>
      <c r="D1664" s="19">
        <f ca="1">'Monte Carlo VaR'!$B$9*(EXP(B1664)-1)</f>
        <v>24.47087537401627</v>
      </c>
      <c r="E1664" t="str">
        <f ca="1">IF(B1664&lt;='Monte Carlo VaR'!$B$25,"YES ◀ TAIL","")</f>
        <v/>
      </c>
    </row>
    <row r="1665" spans="1:5" x14ac:dyDescent="0.2">
      <c r="A1665">
        <v>1664</v>
      </c>
      <c r="B1665" s="17">
        <f ca="1">'Monte Carlo VaR'!$C$17+_xlfn.NORM.S.INV(RAND())*'Monte Carlo VaR'!$C$18</f>
        <v>0.26765024265913995</v>
      </c>
      <c r="C1665" s="18">
        <f t="shared" ca="1" si="25"/>
        <v>30.688996571035855</v>
      </c>
      <c r="D1665" s="19">
        <f ca="1">'Monte Carlo VaR'!$B$9*(EXP(B1665)-1)</f>
        <v>41.59279705272489</v>
      </c>
      <c r="E1665" t="str">
        <f ca="1">IF(B1665&lt;='Monte Carlo VaR'!$B$25,"YES ◀ TAIL","")</f>
        <v/>
      </c>
    </row>
    <row r="1666" spans="1:5" x14ac:dyDescent="0.2">
      <c r="A1666">
        <v>1665</v>
      </c>
      <c r="B1666" s="17">
        <f ca="1">'Monte Carlo VaR'!$C$17+_xlfn.NORM.S.INV(RAND())*'Monte Carlo VaR'!$C$18</f>
        <v>0.16099017932056442</v>
      </c>
      <c r="C1666" s="18">
        <f t="shared" ca="1" si="25"/>
        <v>17.467343266600153</v>
      </c>
      <c r="D1666" s="19">
        <f ca="1">'Monte Carlo VaR'!$B$9*(EXP(B1666)-1)</f>
        <v>23.673490329223188</v>
      </c>
      <c r="E1666" t="str">
        <f ca="1">IF(B1666&lt;='Monte Carlo VaR'!$B$25,"YES ◀ TAIL","")</f>
        <v/>
      </c>
    </row>
    <row r="1667" spans="1:5" x14ac:dyDescent="0.2">
      <c r="A1667">
        <v>1666</v>
      </c>
      <c r="B1667" s="17">
        <f ca="1">'Monte Carlo VaR'!$C$17+_xlfn.NORM.S.INV(RAND())*'Monte Carlo VaR'!$C$18</f>
        <v>0.15128650780261044</v>
      </c>
      <c r="C1667" s="18">
        <f t="shared" ref="C1667:C1730" ca="1" si="26">(EXP(B1667)-1)*100</f>
        <v>16.332991343662062</v>
      </c>
      <c r="D1667" s="19">
        <f ca="1">'Monte Carlo VaR'!$B$9*(EXP(B1667)-1)</f>
        <v>22.136103168065194</v>
      </c>
      <c r="E1667" t="str">
        <f ca="1">IF(B1667&lt;='Monte Carlo VaR'!$B$25,"YES ◀ TAIL","")</f>
        <v/>
      </c>
    </row>
    <row r="1668" spans="1:5" x14ac:dyDescent="0.2">
      <c r="A1668">
        <v>1667</v>
      </c>
      <c r="B1668" s="17">
        <f ca="1">'Monte Carlo VaR'!$C$17+_xlfn.NORM.S.INV(RAND())*'Monte Carlo VaR'!$C$18</f>
        <v>0.14491415205218569</v>
      </c>
      <c r="C1668" s="18">
        <f t="shared" ca="1" si="26"/>
        <v>15.594033090313086</v>
      </c>
      <c r="D1668" s="19">
        <f ca="1">'Monte Carlo VaR'!$B$9*(EXP(B1668)-1)</f>
        <v>21.134593047301326</v>
      </c>
      <c r="E1668" t="str">
        <f ca="1">IF(B1668&lt;='Monte Carlo VaR'!$B$25,"YES ◀ TAIL","")</f>
        <v/>
      </c>
    </row>
    <row r="1669" spans="1:5" x14ac:dyDescent="0.2">
      <c r="A1669">
        <v>1668</v>
      </c>
      <c r="B1669" s="17">
        <f ca="1">'Monte Carlo VaR'!$C$17+_xlfn.NORM.S.INV(RAND())*'Monte Carlo VaR'!$C$18</f>
        <v>0.25708833470489689</v>
      </c>
      <c r="C1669" s="18">
        <f t="shared" ca="1" si="26"/>
        <v>29.315935256402128</v>
      </c>
      <c r="D1669" s="19">
        <f ca="1">'Monte Carlo VaR'!$B$9*(EXP(B1669)-1)</f>
        <v>39.731887053001799</v>
      </c>
      <c r="E1669" t="str">
        <f ca="1">IF(B1669&lt;='Monte Carlo VaR'!$B$25,"YES ◀ TAIL","")</f>
        <v/>
      </c>
    </row>
    <row r="1670" spans="1:5" x14ac:dyDescent="0.2">
      <c r="A1670">
        <v>1669</v>
      </c>
      <c r="B1670" s="17">
        <f ca="1">'Monte Carlo VaR'!$C$17+_xlfn.NORM.S.INV(RAND())*'Monte Carlo VaR'!$C$18</f>
        <v>0.38055993103201502</v>
      </c>
      <c r="C1670" s="18">
        <f t="shared" ca="1" si="26"/>
        <v>46.310359722602712</v>
      </c>
      <c r="D1670" s="19">
        <f ca="1">'Monte Carlo VaR'!$B$9*(EXP(B1670)-1)</f>
        <v>62.764430532043455</v>
      </c>
      <c r="E1670" t="str">
        <f ca="1">IF(B1670&lt;='Monte Carlo VaR'!$B$25,"YES ◀ TAIL","")</f>
        <v/>
      </c>
    </row>
    <row r="1671" spans="1:5" x14ac:dyDescent="0.2">
      <c r="A1671">
        <v>1670</v>
      </c>
      <c r="B1671" s="17">
        <f ca="1">'Monte Carlo VaR'!$C$17+_xlfn.NORM.S.INV(RAND())*'Monte Carlo VaR'!$C$18</f>
        <v>0.26459367815697771</v>
      </c>
      <c r="C1671" s="18">
        <f t="shared" ca="1" si="26"/>
        <v>30.290147088402541</v>
      </c>
      <c r="D1671" s="19">
        <f ca="1">'Monte Carlo VaR'!$B$9*(EXP(B1671)-1)</f>
        <v>41.052236348911961</v>
      </c>
      <c r="E1671" t="str">
        <f ca="1">IF(B1671&lt;='Monte Carlo VaR'!$B$25,"YES ◀ TAIL","")</f>
        <v/>
      </c>
    </row>
    <row r="1672" spans="1:5" x14ac:dyDescent="0.2">
      <c r="A1672">
        <v>1671</v>
      </c>
      <c r="B1672" s="17">
        <f ca="1">'Monte Carlo VaR'!$C$17+_xlfn.NORM.S.INV(RAND())*'Monte Carlo VaR'!$C$18</f>
        <v>-2.4072248757138356E-2</v>
      </c>
      <c r="C1672" s="18">
        <f t="shared" ca="1" si="26"/>
        <v>-2.378482312324548</v>
      </c>
      <c r="D1672" s="19">
        <f ca="1">'Monte Carlo VaR'!$B$9*(EXP(B1672)-1)</f>
        <v>-3.2235570778934601</v>
      </c>
      <c r="E1672" t="str">
        <f ca="1">IF(B1672&lt;='Monte Carlo VaR'!$B$25,"YES ◀ TAIL","")</f>
        <v/>
      </c>
    </row>
    <row r="1673" spans="1:5" x14ac:dyDescent="0.2">
      <c r="A1673">
        <v>1672</v>
      </c>
      <c r="B1673" s="17">
        <f ca="1">'Monte Carlo VaR'!$C$17+_xlfn.NORM.S.INV(RAND())*'Monte Carlo VaR'!$C$18</f>
        <v>0.14778985762633867</v>
      </c>
      <c r="C1673" s="18">
        <f t="shared" ca="1" si="26"/>
        <v>15.926925917078671</v>
      </c>
      <c r="D1673" s="19">
        <f ca="1">'Monte Carlo VaR'!$B$9*(EXP(B1673)-1)</f>
        <v>21.585762695416722</v>
      </c>
      <c r="E1673" t="str">
        <f ca="1">IF(B1673&lt;='Monte Carlo VaR'!$B$25,"YES ◀ TAIL","")</f>
        <v/>
      </c>
    </row>
    <row r="1674" spans="1:5" x14ac:dyDescent="0.2">
      <c r="A1674">
        <v>1673</v>
      </c>
      <c r="B1674" s="17">
        <f ca="1">'Monte Carlo VaR'!$C$17+_xlfn.NORM.S.INV(RAND())*'Monte Carlo VaR'!$C$18</f>
        <v>-1.9124676146682548E-2</v>
      </c>
      <c r="C1674" s="18">
        <f t="shared" ca="1" si="26"/>
        <v>-1.8942959793804337</v>
      </c>
      <c r="D1674" s="19">
        <f ca="1">'Monte Carlo VaR'!$B$9*(EXP(B1674)-1)</f>
        <v>-2.5673393408543017</v>
      </c>
      <c r="E1674" t="str">
        <f ca="1">IF(B1674&lt;='Monte Carlo VaR'!$B$25,"YES ◀ TAIL","")</f>
        <v/>
      </c>
    </row>
    <row r="1675" spans="1:5" x14ac:dyDescent="0.2">
      <c r="A1675">
        <v>1674</v>
      </c>
      <c r="B1675" s="17">
        <f ca="1">'Monte Carlo VaR'!$C$17+_xlfn.NORM.S.INV(RAND())*'Monte Carlo VaR'!$C$18</f>
        <v>0.10002966351685955</v>
      </c>
      <c r="C1675" s="18">
        <f t="shared" ca="1" si="26"/>
        <v>10.520370181804672</v>
      </c>
      <c r="D1675" s="19">
        <f ca="1">'Monte Carlo VaR'!$B$9*(EXP(B1675)-1)</f>
        <v>14.258257707399872</v>
      </c>
      <c r="E1675" t="str">
        <f ca="1">IF(B1675&lt;='Monte Carlo VaR'!$B$25,"YES ◀ TAIL","")</f>
        <v/>
      </c>
    </row>
    <row r="1676" spans="1:5" x14ac:dyDescent="0.2">
      <c r="A1676">
        <v>1675</v>
      </c>
      <c r="B1676" s="17">
        <f ca="1">'Monte Carlo VaR'!$C$17+_xlfn.NORM.S.INV(RAND())*'Monte Carlo VaR'!$C$18</f>
        <v>2.9324014478448762E-2</v>
      </c>
      <c r="C1676" s="18">
        <f t="shared" ca="1" si="26"/>
        <v>2.9758196991316099</v>
      </c>
      <c r="D1676" s="19">
        <f ca="1">'Monte Carlo VaR'!$B$9*(EXP(B1676)-1)</f>
        <v>4.0331284382330708</v>
      </c>
      <c r="E1676" t="str">
        <f ca="1">IF(B1676&lt;='Monte Carlo VaR'!$B$25,"YES ◀ TAIL","")</f>
        <v/>
      </c>
    </row>
    <row r="1677" spans="1:5" x14ac:dyDescent="0.2">
      <c r="A1677">
        <v>1676</v>
      </c>
      <c r="B1677" s="17">
        <f ca="1">'Monte Carlo VaR'!$C$17+_xlfn.NORM.S.INV(RAND())*'Monte Carlo VaR'!$C$18</f>
        <v>0.20674619999543004</v>
      </c>
      <c r="C1677" s="18">
        <f t="shared" ca="1" si="26"/>
        <v>22.967044180938334</v>
      </c>
      <c r="D1677" s="19">
        <f ca="1">'Monte Carlo VaR'!$B$9*(EXP(B1677)-1)</f>
        <v>31.127234978425726</v>
      </c>
      <c r="E1677" t="str">
        <f ca="1">IF(B1677&lt;='Monte Carlo VaR'!$B$25,"YES ◀ TAIL","")</f>
        <v/>
      </c>
    </row>
    <row r="1678" spans="1:5" x14ac:dyDescent="0.2">
      <c r="A1678">
        <v>1677</v>
      </c>
      <c r="B1678" s="17">
        <f ca="1">'Monte Carlo VaR'!$C$17+_xlfn.NORM.S.INV(RAND())*'Monte Carlo VaR'!$C$18</f>
        <v>0.29826402172623601</v>
      </c>
      <c r="C1678" s="18">
        <f t="shared" ca="1" si="26"/>
        <v>34.751751481806295</v>
      </c>
      <c r="D1678" s="19">
        <f ca="1">'Monte Carlo VaR'!$B$9*(EXP(B1678)-1)</f>
        <v>47.099048783292069</v>
      </c>
      <c r="E1678" t="str">
        <f ca="1">IF(B1678&lt;='Monte Carlo VaR'!$B$25,"YES ◀ TAIL","")</f>
        <v/>
      </c>
    </row>
    <row r="1679" spans="1:5" x14ac:dyDescent="0.2">
      <c r="A1679">
        <v>1678</v>
      </c>
      <c r="B1679" s="17">
        <f ca="1">'Monte Carlo VaR'!$C$17+_xlfn.NORM.S.INV(RAND())*'Monte Carlo VaR'!$C$18</f>
        <v>-0.17438889897425386</v>
      </c>
      <c r="C1679" s="18">
        <f t="shared" ca="1" si="26"/>
        <v>-16.00298294071084</v>
      </c>
      <c r="D1679" s="19">
        <f ca="1">'Monte Carlo VaR'!$B$9*(EXP(B1679)-1)</f>
        <v>-21.688842779545404</v>
      </c>
      <c r="E1679" t="str">
        <f ca="1">IF(B1679&lt;='Monte Carlo VaR'!$B$25,"YES ◀ TAIL","")</f>
        <v/>
      </c>
    </row>
    <row r="1680" spans="1:5" x14ac:dyDescent="0.2">
      <c r="A1680">
        <v>1679</v>
      </c>
      <c r="B1680" s="17">
        <f ca="1">'Monte Carlo VaR'!$C$17+_xlfn.NORM.S.INV(RAND())*'Monte Carlo VaR'!$C$18</f>
        <v>8.9293657345729832E-2</v>
      </c>
      <c r="C1680" s="18">
        <f t="shared" ca="1" si="26"/>
        <v>9.3401694625856013</v>
      </c>
      <c r="D1680" s="19">
        <f ca="1">'Monte Carlo VaR'!$B$9*(EXP(B1680)-1)</f>
        <v>12.658731672642265</v>
      </c>
      <c r="E1680" t="str">
        <f ca="1">IF(B1680&lt;='Monte Carlo VaR'!$B$25,"YES ◀ TAIL","")</f>
        <v/>
      </c>
    </row>
    <row r="1681" spans="1:5" x14ac:dyDescent="0.2">
      <c r="A1681">
        <v>1680</v>
      </c>
      <c r="B1681" s="17">
        <f ca="1">'Monte Carlo VaR'!$C$17+_xlfn.NORM.S.INV(RAND())*'Monte Carlo VaR'!$C$18</f>
        <v>0.21232170079710155</v>
      </c>
      <c r="C1681" s="18">
        <f t="shared" ca="1" si="26"/>
        <v>23.654561881066783</v>
      </c>
      <c r="D1681" s="19">
        <f ca="1">'Monte Carlo VaR'!$B$9*(EXP(B1681)-1)</f>
        <v>32.059027717409812</v>
      </c>
      <c r="E1681" t="str">
        <f ca="1">IF(B1681&lt;='Monte Carlo VaR'!$B$25,"YES ◀ TAIL","")</f>
        <v/>
      </c>
    </row>
    <row r="1682" spans="1:5" x14ac:dyDescent="0.2">
      <c r="A1682">
        <v>1681</v>
      </c>
      <c r="B1682" s="17">
        <f ca="1">'Monte Carlo VaR'!$C$17+_xlfn.NORM.S.INV(RAND())*'Monte Carlo VaR'!$C$18</f>
        <v>4.1907840263945687E-2</v>
      </c>
      <c r="C1682" s="18">
        <f t="shared" ca="1" si="26"/>
        <v>4.2798370299601762</v>
      </c>
      <c r="D1682" s="19">
        <f ca="1">'Monte Carlo VaR'!$B$9*(EXP(B1682)-1)</f>
        <v>5.8004631267050266</v>
      </c>
      <c r="E1682" t="str">
        <f ca="1">IF(B1682&lt;='Monte Carlo VaR'!$B$25,"YES ◀ TAIL","")</f>
        <v/>
      </c>
    </row>
    <row r="1683" spans="1:5" x14ac:dyDescent="0.2">
      <c r="A1683">
        <v>1682</v>
      </c>
      <c r="B1683" s="17">
        <f ca="1">'Monte Carlo VaR'!$C$17+_xlfn.NORM.S.INV(RAND())*'Monte Carlo VaR'!$C$18</f>
        <v>0.45320542322637319</v>
      </c>
      <c r="C1683" s="18">
        <f t="shared" ca="1" si="26"/>
        <v>57.334735540979409</v>
      </c>
      <c r="D1683" s="19">
        <f ca="1">'Monte Carlo VaR'!$B$9*(EXP(B1683)-1)</f>
        <v>77.705767078689391</v>
      </c>
      <c r="E1683" t="str">
        <f ca="1">IF(B1683&lt;='Monte Carlo VaR'!$B$25,"YES ◀ TAIL","")</f>
        <v/>
      </c>
    </row>
    <row r="1684" spans="1:5" x14ac:dyDescent="0.2">
      <c r="A1684">
        <v>1683</v>
      </c>
      <c r="B1684" s="17">
        <f ca="1">'Monte Carlo VaR'!$C$17+_xlfn.NORM.S.INV(RAND())*'Monte Carlo VaR'!$C$18</f>
        <v>-6.4809938659787319E-2</v>
      </c>
      <c r="C1684" s="18">
        <f t="shared" ca="1" si="26"/>
        <v>-6.2754419398574406</v>
      </c>
      <c r="D1684" s="19">
        <f ca="1">'Monte Carlo VaR'!$B$9*(EXP(B1684)-1)</f>
        <v>-8.5051064610887881</v>
      </c>
      <c r="E1684" t="str">
        <f ca="1">IF(B1684&lt;='Monte Carlo VaR'!$B$25,"YES ◀ TAIL","")</f>
        <v/>
      </c>
    </row>
    <row r="1685" spans="1:5" x14ac:dyDescent="0.2">
      <c r="A1685">
        <v>1684</v>
      </c>
      <c r="B1685" s="17">
        <f ca="1">'Monte Carlo VaR'!$C$17+_xlfn.NORM.S.INV(RAND())*'Monte Carlo VaR'!$C$18</f>
        <v>1.1270774087059676E-2</v>
      </c>
      <c r="C1685" s="18">
        <f t="shared" ca="1" si="26"/>
        <v>1.1334528556928625</v>
      </c>
      <c r="D1685" s="19">
        <f ca="1">'Monte Carlo VaR'!$B$9*(EXP(B1685)-1)</f>
        <v>1.5361686553205365</v>
      </c>
      <c r="E1685" t="str">
        <f ca="1">IF(B1685&lt;='Monte Carlo VaR'!$B$25,"YES ◀ TAIL","")</f>
        <v/>
      </c>
    </row>
    <row r="1686" spans="1:5" x14ac:dyDescent="0.2">
      <c r="A1686">
        <v>1685</v>
      </c>
      <c r="B1686" s="17">
        <f ca="1">'Monte Carlo VaR'!$C$17+_xlfn.NORM.S.INV(RAND())*'Monte Carlo VaR'!$C$18</f>
        <v>0.12209984902974647</v>
      </c>
      <c r="C1686" s="18">
        <f t="shared" ca="1" si="26"/>
        <v>12.986691226314839</v>
      </c>
      <c r="D1686" s="19">
        <f ca="1">'Monte Carlo VaR'!$B$9*(EXP(B1686)-1)</f>
        <v>17.6008626190245</v>
      </c>
      <c r="E1686" t="str">
        <f ca="1">IF(B1686&lt;='Monte Carlo VaR'!$B$25,"YES ◀ TAIL","")</f>
        <v/>
      </c>
    </row>
    <row r="1687" spans="1:5" x14ac:dyDescent="0.2">
      <c r="A1687">
        <v>1686</v>
      </c>
      <c r="B1687" s="17">
        <f ca="1">'Monte Carlo VaR'!$C$17+_xlfn.NORM.S.INV(RAND())*'Monte Carlo VaR'!$C$18</f>
        <v>-0.11267154117485485</v>
      </c>
      <c r="C1687" s="18">
        <f t="shared" ca="1" si="26"/>
        <v>-10.655592848334106</v>
      </c>
      <c r="D1687" s="19">
        <f ca="1">'Monte Carlo VaR'!$B$9*(EXP(B1687)-1)</f>
        <v>-14.441524987347213</v>
      </c>
      <c r="E1687" t="str">
        <f ca="1">IF(B1687&lt;='Monte Carlo VaR'!$B$25,"YES ◀ TAIL","")</f>
        <v/>
      </c>
    </row>
    <row r="1688" spans="1:5" x14ac:dyDescent="0.2">
      <c r="A1688">
        <v>1687</v>
      </c>
      <c r="B1688" s="17">
        <f ca="1">'Monte Carlo VaR'!$C$17+_xlfn.NORM.S.INV(RAND())*'Monte Carlo VaR'!$C$18</f>
        <v>0.15396424833721434</v>
      </c>
      <c r="C1688" s="18">
        <f t="shared" ca="1" si="26"/>
        <v>16.644918353509741</v>
      </c>
      <c r="D1688" s="19">
        <f ca="1">'Monte Carlo VaR'!$B$9*(EXP(B1688)-1)</f>
        <v>22.558857844511753</v>
      </c>
      <c r="E1688" t="str">
        <f ca="1">IF(B1688&lt;='Monte Carlo VaR'!$B$25,"YES ◀ TAIL","")</f>
        <v/>
      </c>
    </row>
    <row r="1689" spans="1:5" x14ac:dyDescent="0.2">
      <c r="A1689">
        <v>1688</v>
      </c>
      <c r="B1689" s="17">
        <f ca="1">'Monte Carlo VaR'!$C$17+_xlfn.NORM.S.INV(RAND())*'Monte Carlo VaR'!$C$18</f>
        <v>0.33485784817884601</v>
      </c>
      <c r="C1689" s="18">
        <f t="shared" ca="1" si="26"/>
        <v>39.774167957436248</v>
      </c>
      <c r="D1689" s="19">
        <f ca="1">'Monte Carlo VaR'!$B$9*(EXP(B1689)-1)</f>
        <v>53.905929832713348</v>
      </c>
      <c r="E1689" t="str">
        <f ca="1">IF(B1689&lt;='Monte Carlo VaR'!$B$25,"YES ◀ TAIL","")</f>
        <v/>
      </c>
    </row>
    <row r="1690" spans="1:5" x14ac:dyDescent="0.2">
      <c r="A1690">
        <v>1689</v>
      </c>
      <c r="B1690" s="17">
        <f ca="1">'Monte Carlo VaR'!$C$17+_xlfn.NORM.S.INV(RAND())*'Monte Carlo VaR'!$C$18</f>
        <v>2.539921899579467E-4</v>
      </c>
      <c r="C1690" s="18">
        <f t="shared" ca="1" si="26"/>
        <v>2.5402444870525898E-2</v>
      </c>
      <c r="D1690" s="19">
        <f ca="1">'Monte Carlo VaR'!$B$9*(EXP(B1690)-1)</f>
        <v>3.4427933533023751E-2</v>
      </c>
      <c r="E1690" t="str">
        <f ca="1">IF(B1690&lt;='Monte Carlo VaR'!$B$25,"YES ◀ TAIL","")</f>
        <v/>
      </c>
    </row>
    <row r="1691" spans="1:5" x14ac:dyDescent="0.2">
      <c r="A1691">
        <v>1690</v>
      </c>
      <c r="B1691" s="17">
        <f ca="1">'Monte Carlo VaR'!$C$17+_xlfn.NORM.S.INV(RAND())*'Monte Carlo VaR'!$C$18</f>
        <v>2.1814373693532924E-2</v>
      </c>
      <c r="C1691" s="18">
        <f t="shared" ca="1" si="26"/>
        <v>2.2054046743119615</v>
      </c>
      <c r="D1691" s="19">
        <f ca="1">'Monte Carlo VaR'!$B$9*(EXP(B1691)-1)</f>
        <v>2.9889849550950016</v>
      </c>
      <c r="E1691" t="str">
        <f ca="1">IF(B1691&lt;='Monte Carlo VaR'!$B$25,"YES ◀ TAIL","")</f>
        <v/>
      </c>
    </row>
    <row r="1692" spans="1:5" x14ac:dyDescent="0.2">
      <c r="A1692">
        <v>1691</v>
      </c>
      <c r="B1692" s="17">
        <f ca="1">'Monte Carlo VaR'!$C$17+_xlfn.NORM.S.INV(RAND())*'Monte Carlo VaR'!$C$18</f>
        <v>0.15353133198426619</v>
      </c>
      <c r="C1692" s="18">
        <f t="shared" ca="1" si="26"/>
        <v>16.594431789884201</v>
      </c>
      <c r="D1692" s="19">
        <f ca="1">'Monte Carlo VaR'!$B$9*(EXP(B1692)-1)</f>
        <v>22.490433404830057</v>
      </c>
      <c r="E1692" t="str">
        <f ca="1">IF(B1692&lt;='Monte Carlo VaR'!$B$25,"YES ◀ TAIL","")</f>
        <v/>
      </c>
    </row>
    <row r="1693" spans="1:5" x14ac:dyDescent="0.2">
      <c r="A1693">
        <v>1692</v>
      </c>
      <c r="B1693" s="17">
        <f ca="1">'Monte Carlo VaR'!$C$17+_xlfn.NORM.S.INV(RAND())*'Monte Carlo VaR'!$C$18</f>
        <v>5.4155557587874659E-2</v>
      </c>
      <c r="C1693" s="18">
        <f t="shared" ca="1" si="26"/>
        <v>5.5648803564886551</v>
      </c>
      <c r="D1693" s="19">
        <f ca="1">'Monte Carlo VaR'!$B$9*(EXP(B1693)-1)</f>
        <v>7.5420823471490746</v>
      </c>
      <c r="E1693" t="str">
        <f ca="1">IF(B1693&lt;='Monte Carlo VaR'!$B$25,"YES ◀ TAIL","")</f>
        <v/>
      </c>
    </row>
    <row r="1694" spans="1:5" x14ac:dyDescent="0.2">
      <c r="A1694">
        <v>1693</v>
      </c>
      <c r="B1694" s="17">
        <f ca="1">'Monte Carlo VaR'!$C$17+_xlfn.NORM.S.INV(RAND())*'Monte Carlo VaR'!$C$18</f>
        <v>0.20775970365826885</v>
      </c>
      <c r="C1694" s="18">
        <f t="shared" ca="1" si="26"/>
        <v>23.091734907204664</v>
      </c>
      <c r="D1694" s="19">
        <f ca="1">'Monte Carlo VaR'!$B$9*(EXP(B1694)-1)</f>
        <v>31.296228319734482</v>
      </c>
      <c r="E1694" t="str">
        <f ca="1">IF(B1694&lt;='Monte Carlo VaR'!$B$25,"YES ◀ TAIL","")</f>
        <v/>
      </c>
    </row>
    <row r="1695" spans="1:5" x14ac:dyDescent="0.2">
      <c r="A1695">
        <v>1694</v>
      </c>
      <c r="B1695" s="17">
        <f ca="1">'Monte Carlo VaR'!$C$17+_xlfn.NORM.S.INV(RAND())*'Monte Carlo VaR'!$C$18</f>
        <v>-0.12421609875217317</v>
      </c>
      <c r="C1695" s="18">
        <f t="shared" ca="1" si="26"/>
        <v>-11.681103577371232</v>
      </c>
      <c r="D1695" s="19">
        <f ca="1">'Monte Carlo VaR'!$B$9*(EXP(B1695)-1)</f>
        <v>-15.831399678411231</v>
      </c>
      <c r="E1695" t="str">
        <f ca="1">IF(B1695&lt;='Monte Carlo VaR'!$B$25,"YES ◀ TAIL","")</f>
        <v/>
      </c>
    </row>
    <row r="1696" spans="1:5" x14ac:dyDescent="0.2">
      <c r="A1696">
        <v>1695</v>
      </c>
      <c r="B1696" s="17">
        <f ca="1">'Monte Carlo VaR'!$C$17+_xlfn.NORM.S.INV(RAND())*'Monte Carlo VaR'!$C$18</f>
        <v>0.17529848953924421</v>
      </c>
      <c r="C1696" s="18">
        <f t="shared" ca="1" si="26"/>
        <v>19.160184421960103</v>
      </c>
      <c r="D1696" s="19">
        <f ca="1">'Monte Carlo VaR'!$B$9*(EXP(B1696)-1)</f>
        <v>25.967797947082527</v>
      </c>
      <c r="E1696" t="str">
        <f ca="1">IF(B1696&lt;='Monte Carlo VaR'!$B$25,"YES ◀ TAIL","")</f>
        <v/>
      </c>
    </row>
    <row r="1697" spans="1:5" x14ac:dyDescent="0.2">
      <c r="A1697">
        <v>1696</v>
      </c>
      <c r="B1697" s="17">
        <f ca="1">'Monte Carlo VaR'!$C$17+_xlfn.NORM.S.INV(RAND())*'Monte Carlo VaR'!$C$18</f>
        <v>6.1089697611131651E-2</v>
      </c>
      <c r="C1697" s="18">
        <f t="shared" ca="1" si="26"/>
        <v>6.2994257956662469</v>
      </c>
      <c r="D1697" s="19">
        <f ca="1">'Monte Carlo VaR'!$B$9*(EXP(B1697)-1)</f>
        <v>8.5376117808664649</v>
      </c>
      <c r="E1697" t="str">
        <f ca="1">IF(B1697&lt;='Monte Carlo VaR'!$B$25,"YES ◀ TAIL","")</f>
        <v/>
      </c>
    </row>
    <row r="1698" spans="1:5" x14ac:dyDescent="0.2">
      <c r="A1698">
        <v>1697</v>
      </c>
      <c r="B1698" s="17">
        <f ca="1">'Monte Carlo VaR'!$C$17+_xlfn.NORM.S.INV(RAND())*'Monte Carlo VaR'!$C$18</f>
        <v>4.2255591487632485E-2</v>
      </c>
      <c r="C1698" s="18">
        <f t="shared" ca="1" si="26"/>
        <v>4.3161067769521555</v>
      </c>
      <c r="D1698" s="19">
        <f ca="1">'Monte Carlo VaR'!$B$9*(EXP(B1698)-1)</f>
        <v>5.8496195148032566</v>
      </c>
      <c r="E1698" t="str">
        <f ca="1">IF(B1698&lt;='Monte Carlo VaR'!$B$25,"YES ◀ TAIL","")</f>
        <v/>
      </c>
    </row>
    <row r="1699" spans="1:5" x14ac:dyDescent="0.2">
      <c r="A1699">
        <v>1698</v>
      </c>
      <c r="B1699" s="17">
        <f ca="1">'Monte Carlo VaR'!$C$17+_xlfn.NORM.S.INV(RAND())*'Monte Carlo VaR'!$C$18</f>
        <v>2.5579754514409331E-2</v>
      </c>
      <c r="C1699" s="18">
        <f t="shared" ca="1" si="26"/>
        <v>2.5909723939597562</v>
      </c>
      <c r="D1699" s="19">
        <f ca="1">'Monte Carlo VaR'!$B$9*(EXP(B1699)-1)</f>
        <v>3.5115448855336577</v>
      </c>
      <c r="E1699" t="str">
        <f ca="1">IF(B1699&lt;='Monte Carlo VaR'!$B$25,"YES ◀ TAIL","")</f>
        <v/>
      </c>
    </row>
    <row r="1700" spans="1:5" x14ac:dyDescent="0.2">
      <c r="A1700">
        <v>1699</v>
      </c>
      <c r="B1700" s="17">
        <f ca="1">'Monte Carlo VaR'!$C$17+_xlfn.NORM.S.INV(RAND())*'Monte Carlo VaR'!$C$18</f>
        <v>0.20504989617121272</v>
      </c>
      <c r="C1700" s="18">
        <f t="shared" ca="1" si="26"/>
        <v>22.758631529205275</v>
      </c>
      <c r="D1700" s="19">
        <f ca="1">'Monte Carlo VaR'!$B$9*(EXP(B1700)-1)</f>
        <v>30.84477331153191</v>
      </c>
      <c r="E1700" t="str">
        <f ca="1">IF(B1700&lt;='Monte Carlo VaR'!$B$25,"YES ◀ TAIL","")</f>
        <v/>
      </c>
    </row>
    <row r="1701" spans="1:5" x14ac:dyDescent="0.2">
      <c r="A1701">
        <v>1700</v>
      </c>
      <c r="B1701" s="17">
        <f ca="1">'Monte Carlo VaR'!$C$17+_xlfn.NORM.S.INV(RAND())*'Monte Carlo VaR'!$C$18</f>
        <v>0.11782226714382056</v>
      </c>
      <c r="C1701" s="18">
        <f t="shared" ca="1" si="26"/>
        <v>12.504413628912726</v>
      </c>
      <c r="D1701" s="19">
        <f ca="1">'Monte Carlo VaR'!$B$9*(EXP(B1701)-1)</f>
        <v>16.947231791265416</v>
      </c>
      <c r="E1701" t="str">
        <f ca="1">IF(B1701&lt;='Monte Carlo VaR'!$B$25,"YES ◀ TAIL","")</f>
        <v/>
      </c>
    </row>
    <row r="1702" spans="1:5" x14ac:dyDescent="0.2">
      <c r="A1702">
        <v>1701</v>
      </c>
      <c r="B1702" s="17">
        <f ca="1">'Monte Carlo VaR'!$C$17+_xlfn.NORM.S.INV(RAND())*'Monte Carlo VaR'!$C$18</f>
        <v>0.17547723848355051</v>
      </c>
      <c r="C1702" s="18">
        <f t="shared" ca="1" si="26"/>
        <v>19.181486082896871</v>
      </c>
      <c r="D1702" s="19">
        <f ca="1">'Monte Carlo VaR'!$B$9*(EXP(B1702)-1)</f>
        <v>25.996668088150127</v>
      </c>
      <c r="E1702" t="str">
        <f ca="1">IF(B1702&lt;='Monte Carlo VaR'!$B$25,"YES ◀ TAIL","")</f>
        <v/>
      </c>
    </row>
    <row r="1703" spans="1:5" x14ac:dyDescent="0.2">
      <c r="A1703">
        <v>1702</v>
      </c>
      <c r="B1703" s="17">
        <f ca="1">'Monte Carlo VaR'!$C$17+_xlfn.NORM.S.INV(RAND())*'Monte Carlo VaR'!$C$18</f>
        <v>-0.18007860251728164</v>
      </c>
      <c r="C1703" s="18">
        <f t="shared" ca="1" si="26"/>
        <v>-16.479544034972459</v>
      </c>
      <c r="D1703" s="19">
        <f ca="1">'Monte Carlo VaR'!$B$9*(EXP(B1703)-1)</f>
        <v>-22.334726030598176</v>
      </c>
      <c r="E1703" t="str">
        <f ca="1">IF(B1703&lt;='Monte Carlo VaR'!$B$25,"YES ◀ TAIL","")</f>
        <v/>
      </c>
    </row>
    <row r="1704" spans="1:5" x14ac:dyDescent="0.2">
      <c r="A1704">
        <v>1703</v>
      </c>
      <c r="B1704" s="17">
        <f ca="1">'Monte Carlo VaR'!$C$17+_xlfn.NORM.S.INV(RAND())*'Monte Carlo VaR'!$C$18</f>
        <v>-8.2914983108950832E-2</v>
      </c>
      <c r="C1704" s="18">
        <f t="shared" ca="1" si="26"/>
        <v>-7.9570604060480772</v>
      </c>
      <c r="D1704" s="19">
        <f ca="1">'Monte Carlo VaR'!$B$9*(EXP(B1704)-1)</f>
        <v>-10.784203968316959</v>
      </c>
      <c r="E1704" t="str">
        <f ca="1">IF(B1704&lt;='Monte Carlo VaR'!$B$25,"YES ◀ TAIL","")</f>
        <v/>
      </c>
    </row>
    <row r="1705" spans="1:5" x14ac:dyDescent="0.2">
      <c r="A1705">
        <v>1704</v>
      </c>
      <c r="B1705" s="17">
        <f ca="1">'Monte Carlo VaR'!$C$17+_xlfn.NORM.S.INV(RAND())*'Monte Carlo VaR'!$C$18</f>
        <v>0.2784757357688617</v>
      </c>
      <c r="C1705" s="18">
        <f t="shared" ca="1" si="26"/>
        <v>32.111454917829853</v>
      </c>
      <c r="D1705" s="19">
        <f ca="1">'Monte Carlo VaR'!$B$9*(EXP(B1705)-1)</f>
        <v>43.520654850134797</v>
      </c>
      <c r="E1705" t="str">
        <f ca="1">IF(B1705&lt;='Monte Carlo VaR'!$B$25,"YES ◀ TAIL","")</f>
        <v/>
      </c>
    </row>
    <row r="1706" spans="1:5" x14ac:dyDescent="0.2">
      <c r="A1706">
        <v>1705</v>
      </c>
      <c r="B1706" s="17">
        <f ca="1">'Monte Carlo VaR'!$C$17+_xlfn.NORM.S.INV(RAND())*'Monte Carlo VaR'!$C$18</f>
        <v>0.13149213393897458</v>
      </c>
      <c r="C1706" s="18">
        <f t="shared" ca="1" si="26"/>
        <v>14.052893621687247</v>
      </c>
      <c r="D1706" s="19">
        <f ca="1">'Monte Carlo VaR'!$B$9*(EXP(B1706)-1)</f>
        <v>19.045886725472723</v>
      </c>
      <c r="E1706" t="str">
        <f ca="1">IF(B1706&lt;='Monte Carlo VaR'!$B$25,"YES ◀ TAIL","")</f>
        <v/>
      </c>
    </row>
    <row r="1707" spans="1:5" x14ac:dyDescent="0.2">
      <c r="A1707">
        <v>1706</v>
      </c>
      <c r="B1707" s="17">
        <f ca="1">'Monte Carlo VaR'!$C$17+_xlfn.NORM.S.INV(RAND())*'Monte Carlo VaR'!$C$18</f>
        <v>-2.2727580073777773E-2</v>
      </c>
      <c r="C1707" s="18">
        <f t="shared" ca="1" si="26"/>
        <v>-2.2471254187097722</v>
      </c>
      <c r="D1707" s="19">
        <f ca="1">'Monte Carlo VaR'!$B$9*(EXP(B1707)-1)</f>
        <v>-3.0455290799773542</v>
      </c>
      <c r="E1707" t="str">
        <f ca="1">IF(B1707&lt;='Monte Carlo VaR'!$B$25,"YES ◀ TAIL","")</f>
        <v/>
      </c>
    </row>
    <row r="1708" spans="1:5" x14ac:dyDescent="0.2">
      <c r="A1708">
        <v>1707</v>
      </c>
      <c r="B1708" s="17">
        <f ca="1">'Monte Carlo VaR'!$C$17+_xlfn.NORM.S.INV(RAND())*'Monte Carlo VaR'!$C$18</f>
        <v>2.3953713624137382E-2</v>
      </c>
      <c r="C1708" s="18">
        <f t="shared" ca="1" si="26"/>
        <v>2.42429083011928</v>
      </c>
      <c r="D1708" s="19">
        <f ca="1">'Monte Carlo VaR'!$B$9*(EXP(B1708)-1)</f>
        <v>3.2856413620606602</v>
      </c>
      <c r="E1708" t="str">
        <f ca="1">IF(B1708&lt;='Monte Carlo VaR'!$B$25,"YES ◀ TAIL","")</f>
        <v/>
      </c>
    </row>
    <row r="1709" spans="1:5" x14ac:dyDescent="0.2">
      <c r="A1709">
        <v>1708</v>
      </c>
      <c r="B1709" s="17">
        <f ca="1">'Monte Carlo VaR'!$C$17+_xlfn.NORM.S.INV(RAND())*'Monte Carlo VaR'!$C$18</f>
        <v>0.22271161913603865</v>
      </c>
      <c r="C1709" s="18">
        <f t="shared" ca="1" si="26"/>
        <v>24.946020136387869</v>
      </c>
      <c r="D1709" s="19">
        <f ca="1">'Monte Carlo VaR'!$B$9*(EXP(B1709)-1)</f>
        <v>33.80934109084648</v>
      </c>
      <c r="E1709" t="str">
        <f ca="1">IF(B1709&lt;='Monte Carlo VaR'!$B$25,"YES ◀ TAIL","")</f>
        <v/>
      </c>
    </row>
    <row r="1710" spans="1:5" x14ac:dyDescent="0.2">
      <c r="A1710">
        <v>1709</v>
      </c>
      <c r="B1710" s="17">
        <f ca="1">'Monte Carlo VaR'!$C$17+_xlfn.NORM.S.INV(RAND())*'Monte Carlo VaR'!$C$18</f>
        <v>-0.24049090282415342</v>
      </c>
      <c r="C1710" s="18">
        <f t="shared" ca="1" si="26"/>
        <v>-21.375820200452299</v>
      </c>
      <c r="D1710" s="19">
        <f ca="1">'Monte Carlo VaR'!$B$9*(EXP(B1710)-1)</f>
        <v>-28.970649117673002</v>
      </c>
      <c r="E1710" t="str">
        <f ca="1">IF(B1710&lt;='Monte Carlo VaR'!$B$25,"YES ◀ TAIL","")</f>
        <v/>
      </c>
    </row>
    <row r="1711" spans="1:5" x14ac:dyDescent="0.2">
      <c r="A1711">
        <v>1710</v>
      </c>
      <c r="B1711" s="17">
        <f ca="1">'Monte Carlo VaR'!$C$17+_xlfn.NORM.S.INV(RAND())*'Monte Carlo VaR'!$C$18</f>
        <v>0.15054955949476581</v>
      </c>
      <c r="C1711" s="18">
        <f t="shared" ca="1" si="26"/>
        <v>16.247291524591745</v>
      </c>
      <c r="D1711" s="19">
        <f ca="1">'Monte Carlo VaR'!$B$9*(EXP(B1711)-1)</f>
        <v>22.019954203279191</v>
      </c>
      <c r="E1711" t="str">
        <f ca="1">IF(B1711&lt;='Monte Carlo VaR'!$B$25,"YES ◀ TAIL","")</f>
        <v/>
      </c>
    </row>
    <row r="1712" spans="1:5" x14ac:dyDescent="0.2">
      <c r="A1712">
        <v>1711</v>
      </c>
      <c r="B1712" s="17">
        <f ca="1">'Monte Carlo VaR'!$C$17+_xlfn.NORM.S.INV(RAND())*'Monte Carlo VaR'!$C$18</f>
        <v>0.13452105190460686</v>
      </c>
      <c r="C1712" s="18">
        <f t="shared" ca="1" si="26"/>
        <v>14.398874189076484</v>
      </c>
      <c r="D1712" s="19">
        <f ca="1">'Monte Carlo VaR'!$B$9*(EXP(B1712)-1)</f>
        <v>19.514794188455358</v>
      </c>
      <c r="E1712" t="str">
        <f ca="1">IF(B1712&lt;='Monte Carlo VaR'!$B$25,"YES ◀ TAIL","")</f>
        <v/>
      </c>
    </row>
    <row r="1713" spans="1:5" x14ac:dyDescent="0.2">
      <c r="A1713">
        <v>1712</v>
      </c>
      <c r="B1713" s="17">
        <f ca="1">'Monte Carlo VaR'!$C$17+_xlfn.NORM.S.INV(RAND())*'Monte Carlo VaR'!$C$18</f>
        <v>-0.19028389212971952</v>
      </c>
      <c r="C1713" s="18">
        <f t="shared" ca="1" si="26"/>
        <v>-17.327559992523845</v>
      </c>
      <c r="D1713" s="19">
        <f ca="1">'Monte Carlo VaR'!$B$9*(EXP(B1713)-1)</f>
        <v>-23.484042057867565</v>
      </c>
      <c r="E1713" t="str">
        <f ca="1">IF(B1713&lt;='Monte Carlo VaR'!$B$25,"YES ◀ TAIL","")</f>
        <v/>
      </c>
    </row>
    <row r="1714" spans="1:5" x14ac:dyDescent="0.2">
      <c r="A1714">
        <v>1713</v>
      </c>
      <c r="B1714" s="17">
        <f ca="1">'Monte Carlo VaR'!$C$17+_xlfn.NORM.S.INV(RAND())*'Monte Carlo VaR'!$C$18</f>
        <v>2.9940611656676622E-2</v>
      </c>
      <c r="C1714" s="18">
        <f t="shared" ca="1" si="26"/>
        <v>3.0393338783033075</v>
      </c>
      <c r="D1714" s="19">
        <f ca="1">'Monte Carlo VaR'!$B$9*(EXP(B1714)-1)</f>
        <v>4.1192092052644727</v>
      </c>
      <c r="E1714" t="str">
        <f ca="1">IF(B1714&lt;='Monte Carlo VaR'!$B$25,"YES ◀ TAIL","")</f>
        <v/>
      </c>
    </row>
    <row r="1715" spans="1:5" x14ac:dyDescent="0.2">
      <c r="A1715">
        <v>1714</v>
      </c>
      <c r="B1715" s="17">
        <f ca="1">'Monte Carlo VaR'!$C$17+_xlfn.NORM.S.INV(RAND())*'Monte Carlo VaR'!$C$18</f>
        <v>0.16191494205848891</v>
      </c>
      <c r="C1715" s="18">
        <f t="shared" ca="1" si="26"/>
        <v>17.576022932283575</v>
      </c>
      <c r="D1715" s="19">
        <f ca="1">'Monte Carlo VaR'!$B$9*(EXP(B1715)-1)</f>
        <v>23.82078388012393</v>
      </c>
      <c r="E1715" t="str">
        <f ca="1">IF(B1715&lt;='Monte Carlo VaR'!$B$25,"YES ◀ TAIL","")</f>
        <v/>
      </c>
    </row>
    <row r="1716" spans="1:5" x14ac:dyDescent="0.2">
      <c r="A1716">
        <v>1715</v>
      </c>
      <c r="B1716" s="17">
        <f ca="1">'Monte Carlo VaR'!$C$17+_xlfn.NORM.S.INV(RAND())*'Monte Carlo VaR'!$C$18</f>
        <v>5.3698992521414572E-2</v>
      </c>
      <c r="C1716" s="18">
        <f t="shared" ca="1" si="26"/>
        <v>5.5166941207858367</v>
      </c>
      <c r="D1716" s="19">
        <f ca="1">'Monte Carlo VaR'!$B$9*(EXP(B1716)-1)</f>
        <v>7.4767755419010449</v>
      </c>
      <c r="E1716" t="str">
        <f ca="1">IF(B1716&lt;='Monte Carlo VaR'!$B$25,"YES ◀ TAIL","")</f>
        <v/>
      </c>
    </row>
    <row r="1717" spans="1:5" x14ac:dyDescent="0.2">
      <c r="A1717">
        <v>1716</v>
      </c>
      <c r="B1717" s="17">
        <f ca="1">'Monte Carlo VaR'!$C$17+_xlfn.NORM.S.INV(RAND())*'Monte Carlo VaR'!$C$18</f>
        <v>-7.8771898761664474E-2</v>
      </c>
      <c r="C1717" s="18">
        <f t="shared" ca="1" si="26"/>
        <v>-7.5749276863068431</v>
      </c>
      <c r="D1717" s="19">
        <f ca="1">'Monte Carlo VaR'!$B$9*(EXP(B1717)-1)</f>
        <v>-10.266299493251664</v>
      </c>
      <c r="E1717" t="str">
        <f ca="1">IF(B1717&lt;='Monte Carlo VaR'!$B$25,"YES ◀ TAIL","")</f>
        <v/>
      </c>
    </row>
    <row r="1718" spans="1:5" x14ac:dyDescent="0.2">
      <c r="A1718">
        <v>1717</v>
      </c>
      <c r="B1718" s="17">
        <f ca="1">'Monte Carlo VaR'!$C$17+_xlfn.NORM.S.INV(RAND())*'Monte Carlo VaR'!$C$18</f>
        <v>0.12267640660694641</v>
      </c>
      <c r="C1718" s="18">
        <f t="shared" ca="1" si="26"/>
        <v>13.051853342314889</v>
      </c>
      <c r="D1718" s="19">
        <f ca="1">'Monte Carlo VaR'!$B$9*(EXP(B1718)-1)</f>
        <v>17.689176834839369</v>
      </c>
      <c r="E1718" t="str">
        <f ca="1">IF(B1718&lt;='Monte Carlo VaR'!$B$25,"YES ◀ TAIL","")</f>
        <v/>
      </c>
    </row>
    <row r="1719" spans="1:5" x14ac:dyDescent="0.2">
      <c r="A1719">
        <v>1718</v>
      </c>
      <c r="B1719" s="17">
        <f ca="1">'Monte Carlo VaR'!$C$17+_xlfn.NORM.S.INV(RAND())*'Monte Carlo VaR'!$C$18</f>
        <v>-9.7817242856056044E-2</v>
      </c>
      <c r="C1719" s="18">
        <f t="shared" ca="1" si="26"/>
        <v>-9.3185384539831269</v>
      </c>
      <c r="D1719" s="19">
        <f ca="1">'Monte Carlo VaR'!$B$9*(EXP(B1719)-1)</f>
        <v>-12.629415166683332</v>
      </c>
      <c r="E1719" t="str">
        <f ca="1">IF(B1719&lt;='Monte Carlo VaR'!$B$25,"YES ◀ TAIL","")</f>
        <v/>
      </c>
    </row>
    <row r="1720" spans="1:5" x14ac:dyDescent="0.2">
      <c r="A1720">
        <v>1719</v>
      </c>
      <c r="B1720" s="17">
        <f ca="1">'Monte Carlo VaR'!$C$17+_xlfn.NORM.S.INV(RAND())*'Monte Carlo VaR'!$C$18</f>
        <v>9.8267164927584541E-2</v>
      </c>
      <c r="C1720" s="18">
        <f t="shared" ca="1" si="26"/>
        <v>10.325749744776713</v>
      </c>
      <c r="D1720" s="19">
        <f ca="1">'Monte Carlo VaR'!$B$9*(EXP(B1720)-1)</f>
        <v>13.99448862909588</v>
      </c>
      <c r="E1720" t="str">
        <f ca="1">IF(B1720&lt;='Monte Carlo VaR'!$B$25,"YES ◀ TAIL","")</f>
        <v/>
      </c>
    </row>
    <row r="1721" spans="1:5" x14ac:dyDescent="0.2">
      <c r="A1721">
        <v>1720</v>
      </c>
      <c r="B1721" s="17">
        <f ca="1">'Monte Carlo VaR'!$C$17+_xlfn.NORM.S.INV(RAND())*'Monte Carlo VaR'!$C$18</f>
        <v>9.0555363666622743E-2</v>
      </c>
      <c r="C1721" s="18">
        <f t="shared" ca="1" si="26"/>
        <v>9.4782117116006361</v>
      </c>
      <c r="D1721" s="19">
        <f ca="1">'Monte Carlo VaR'!$B$9*(EXP(B1721)-1)</f>
        <v>12.845820332732343</v>
      </c>
      <c r="E1721" t="str">
        <f ca="1">IF(B1721&lt;='Monte Carlo VaR'!$B$25,"YES ◀ TAIL","")</f>
        <v/>
      </c>
    </row>
    <row r="1722" spans="1:5" x14ac:dyDescent="0.2">
      <c r="A1722">
        <v>1721</v>
      </c>
      <c r="B1722" s="17">
        <f ca="1">'Monte Carlo VaR'!$C$17+_xlfn.NORM.S.INV(RAND())*'Monte Carlo VaR'!$C$18</f>
        <v>0.22513331983991314</v>
      </c>
      <c r="C1722" s="18">
        <f t="shared" ca="1" si="26"/>
        <v>25.248968678590565</v>
      </c>
      <c r="D1722" s="19">
        <f ca="1">'Monte Carlo VaR'!$B$9*(EXP(B1722)-1)</f>
        <v>34.219927250093797</v>
      </c>
      <c r="E1722" t="str">
        <f ca="1">IF(B1722&lt;='Monte Carlo VaR'!$B$25,"YES ◀ TAIL","")</f>
        <v/>
      </c>
    </row>
    <row r="1723" spans="1:5" x14ac:dyDescent="0.2">
      <c r="A1723">
        <v>1722</v>
      </c>
      <c r="B1723" s="17">
        <f ca="1">'Monte Carlo VaR'!$C$17+_xlfn.NORM.S.INV(RAND())*'Monte Carlo VaR'!$C$18</f>
        <v>0.17165874068297604</v>
      </c>
      <c r="C1723" s="18">
        <f t="shared" ca="1" si="26"/>
        <v>18.727259623707848</v>
      </c>
      <c r="D1723" s="19">
        <f ca="1">'Monte Carlo VaR'!$B$9*(EXP(B1723)-1)</f>
        <v>25.381054968011245</v>
      </c>
      <c r="E1723" t="str">
        <f ca="1">IF(B1723&lt;='Monte Carlo VaR'!$B$25,"YES ◀ TAIL","")</f>
        <v/>
      </c>
    </row>
    <row r="1724" spans="1:5" x14ac:dyDescent="0.2">
      <c r="A1724">
        <v>1723</v>
      </c>
      <c r="B1724" s="17">
        <f ca="1">'Monte Carlo VaR'!$C$17+_xlfn.NORM.S.INV(RAND())*'Monte Carlo VaR'!$C$18</f>
        <v>-0.28128357404278498</v>
      </c>
      <c r="C1724" s="18">
        <f t="shared" ca="1" si="26"/>
        <v>-24.518574060265664</v>
      </c>
      <c r="D1724" s="19">
        <f ca="1">'Monte Carlo VaR'!$B$9*(EXP(B1724)-1)</f>
        <v>-33.230023423878052</v>
      </c>
      <c r="E1724" t="str">
        <f ca="1">IF(B1724&lt;='Monte Carlo VaR'!$B$25,"YES ◀ TAIL","")</f>
        <v>YES ◀ TAIL</v>
      </c>
    </row>
    <row r="1725" spans="1:5" x14ac:dyDescent="0.2">
      <c r="A1725">
        <v>1724</v>
      </c>
      <c r="B1725" s="17">
        <f ca="1">'Monte Carlo VaR'!$C$17+_xlfn.NORM.S.INV(RAND())*'Monte Carlo VaR'!$C$18</f>
        <v>-0.11219065413518194</v>
      </c>
      <c r="C1725" s="18">
        <f t="shared" ca="1" si="26"/>
        <v>-10.612617948659642</v>
      </c>
      <c r="D1725" s="19">
        <f ca="1">'Monte Carlo VaR'!$B$9*(EXP(B1725)-1)</f>
        <v>-14.383281105818412</v>
      </c>
      <c r="E1725" t="str">
        <f ca="1">IF(B1725&lt;='Monte Carlo VaR'!$B$25,"YES ◀ TAIL","")</f>
        <v/>
      </c>
    </row>
    <row r="1726" spans="1:5" x14ac:dyDescent="0.2">
      <c r="A1726">
        <v>1725</v>
      </c>
      <c r="B1726" s="17">
        <f ca="1">'Monte Carlo VaR'!$C$17+_xlfn.NORM.S.INV(RAND())*'Monte Carlo VaR'!$C$18</f>
        <v>0.17960264497038958</v>
      </c>
      <c r="C1726" s="18">
        <f t="shared" ca="1" si="26"/>
        <v>19.674173728345433</v>
      </c>
      <c r="D1726" s="19">
        <f ca="1">'Monte Carlo VaR'!$B$9*(EXP(B1726)-1)</f>
        <v>26.664407654026569</v>
      </c>
      <c r="E1726" t="str">
        <f ca="1">IF(B1726&lt;='Monte Carlo VaR'!$B$25,"YES ◀ TAIL","")</f>
        <v/>
      </c>
    </row>
    <row r="1727" spans="1:5" x14ac:dyDescent="0.2">
      <c r="A1727">
        <v>1726</v>
      </c>
      <c r="B1727" s="17">
        <f ca="1">'Monte Carlo VaR'!$C$17+_xlfn.NORM.S.INV(RAND())*'Monte Carlo VaR'!$C$18</f>
        <v>0.2184721323216553</v>
      </c>
      <c r="C1727" s="18">
        <f t="shared" ca="1" si="26"/>
        <v>24.417434389362391</v>
      </c>
      <c r="D1727" s="19">
        <f ca="1">'Monte Carlo VaR'!$B$9*(EXP(B1727)-1)</f>
        <v>33.092948827902852</v>
      </c>
      <c r="E1727" t="str">
        <f ca="1">IF(B1727&lt;='Monte Carlo VaR'!$B$25,"YES ◀ TAIL","")</f>
        <v/>
      </c>
    </row>
    <row r="1728" spans="1:5" x14ac:dyDescent="0.2">
      <c r="A1728">
        <v>1727</v>
      </c>
      <c r="B1728" s="17">
        <f ca="1">'Monte Carlo VaR'!$C$17+_xlfn.NORM.S.INV(RAND())*'Monte Carlo VaR'!$C$18</f>
        <v>-7.9573661295842396E-3</v>
      </c>
      <c r="C1728" s="18">
        <f t="shared" ca="1" si="26"/>
        <v>-0.79257901012391718</v>
      </c>
      <c r="D1728" s="19">
        <f ca="1">'Monte Carlo VaR'!$B$9*(EXP(B1728)-1)</f>
        <v>-1.074182332420945</v>
      </c>
      <c r="E1728" t="str">
        <f ca="1">IF(B1728&lt;='Monte Carlo VaR'!$B$25,"YES ◀ TAIL","")</f>
        <v/>
      </c>
    </row>
    <row r="1729" spans="1:5" x14ac:dyDescent="0.2">
      <c r="A1729">
        <v>1728</v>
      </c>
      <c r="B1729" s="17">
        <f ca="1">'Monte Carlo VaR'!$C$17+_xlfn.NORM.S.INV(RAND())*'Monte Carlo VaR'!$C$18</f>
        <v>-0.13187843630551199</v>
      </c>
      <c r="C1729" s="18">
        <f t="shared" ca="1" si="26"/>
        <v>-12.355246719620505</v>
      </c>
      <c r="D1729" s="19">
        <f ca="1">'Monte Carlo VaR'!$B$9*(EXP(B1729)-1)</f>
        <v>-16.74506587910167</v>
      </c>
      <c r="E1729" t="str">
        <f ca="1">IF(B1729&lt;='Monte Carlo VaR'!$B$25,"YES ◀ TAIL","")</f>
        <v/>
      </c>
    </row>
    <row r="1730" spans="1:5" x14ac:dyDescent="0.2">
      <c r="A1730">
        <v>1729</v>
      </c>
      <c r="B1730" s="17">
        <f ca="1">'Monte Carlo VaR'!$C$17+_xlfn.NORM.S.INV(RAND())*'Monte Carlo VaR'!$C$18</f>
        <v>-3.0359239452961317E-2</v>
      </c>
      <c r="C1730" s="18">
        <f t="shared" ca="1" si="26"/>
        <v>-2.9903026162144131</v>
      </c>
      <c r="D1730" s="19">
        <f ca="1">'Monte Carlo VaR'!$B$9*(EXP(B1730)-1)</f>
        <v>-4.0527571357553942</v>
      </c>
      <c r="E1730" t="str">
        <f ca="1">IF(B1730&lt;='Monte Carlo VaR'!$B$25,"YES ◀ TAIL","")</f>
        <v/>
      </c>
    </row>
    <row r="1731" spans="1:5" x14ac:dyDescent="0.2">
      <c r="A1731">
        <v>1730</v>
      </c>
      <c r="B1731" s="17">
        <f ca="1">'Monte Carlo VaR'!$C$17+_xlfn.NORM.S.INV(RAND())*'Monte Carlo VaR'!$C$18</f>
        <v>-4.4511529452751844E-2</v>
      </c>
      <c r="C1731" s="18">
        <f t="shared" ref="C1731:C1794" ca="1" si="27">(EXP(B1731)-1)*100</f>
        <v>-4.3535427483047728</v>
      </c>
      <c r="D1731" s="19">
        <f ca="1">'Monte Carlo VaR'!$B$9*(EXP(B1731)-1)</f>
        <v>-5.9003564867774587</v>
      </c>
      <c r="E1731" t="str">
        <f ca="1">IF(B1731&lt;='Monte Carlo VaR'!$B$25,"YES ◀ TAIL","")</f>
        <v/>
      </c>
    </row>
    <row r="1732" spans="1:5" x14ac:dyDescent="0.2">
      <c r="A1732">
        <v>1731</v>
      </c>
      <c r="B1732" s="17">
        <f ca="1">'Monte Carlo VaR'!$C$17+_xlfn.NORM.S.INV(RAND())*'Monte Carlo VaR'!$C$18</f>
        <v>-0.24036971060859069</v>
      </c>
      <c r="C1732" s="18">
        <f t="shared" ca="1" si="27"/>
        <v>-21.366290984483861</v>
      </c>
      <c r="D1732" s="19">
        <f ca="1">'Monte Carlo VaR'!$B$9*(EXP(B1732)-1)</f>
        <v>-28.957734171270975</v>
      </c>
      <c r="E1732" t="str">
        <f ca="1">IF(B1732&lt;='Monte Carlo VaR'!$B$25,"YES ◀ TAIL","")</f>
        <v/>
      </c>
    </row>
    <row r="1733" spans="1:5" x14ac:dyDescent="0.2">
      <c r="A1733">
        <v>1732</v>
      </c>
      <c r="B1733" s="17">
        <f ca="1">'Monte Carlo VaR'!$C$17+_xlfn.NORM.S.INV(RAND())*'Monte Carlo VaR'!$C$18</f>
        <v>-0.29255251093939588</v>
      </c>
      <c r="C1733" s="18">
        <f t="shared" ca="1" si="27"/>
        <v>-25.364394785055911</v>
      </c>
      <c r="D1733" s="19">
        <f ca="1">'Monte Carlo VaR'!$B$9*(EXP(B1733)-1)</f>
        <v>-34.376364252186278</v>
      </c>
      <c r="E1733" t="str">
        <f ca="1">IF(B1733&lt;='Monte Carlo VaR'!$B$25,"YES ◀ TAIL","")</f>
        <v>YES ◀ TAIL</v>
      </c>
    </row>
    <row r="1734" spans="1:5" x14ac:dyDescent="0.2">
      <c r="A1734">
        <v>1733</v>
      </c>
      <c r="B1734" s="17">
        <f ca="1">'Monte Carlo VaR'!$C$17+_xlfn.NORM.S.INV(RAND())*'Monte Carlo VaR'!$C$18</f>
        <v>-1.7119213402511171E-2</v>
      </c>
      <c r="C1734" s="18">
        <f t="shared" ca="1" si="27"/>
        <v>-1.6973512283032566</v>
      </c>
      <c r="D1734" s="19">
        <f ca="1">'Monte Carlo VaR'!$B$9*(EXP(B1734)-1)</f>
        <v>-2.3004201197194036</v>
      </c>
      <c r="E1734" t="str">
        <f ca="1">IF(B1734&lt;='Monte Carlo VaR'!$B$25,"YES ◀ TAIL","")</f>
        <v/>
      </c>
    </row>
    <row r="1735" spans="1:5" x14ac:dyDescent="0.2">
      <c r="A1735">
        <v>1734</v>
      </c>
      <c r="B1735" s="17">
        <f ca="1">'Monte Carlo VaR'!$C$17+_xlfn.NORM.S.INV(RAND())*'Monte Carlo VaR'!$C$18</f>
        <v>4.5380932783783301E-2</v>
      </c>
      <c r="C1735" s="18">
        <f t="shared" ca="1" si="27"/>
        <v>4.6426402117383914</v>
      </c>
      <c r="D1735" s="19">
        <f ca="1">'Monte Carlo VaR'!$B$9*(EXP(B1735)-1)</f>
        <v>6.2921702789690421</v>
      </c>
      <c r="E1735" t="str">
        <f ca="1">IF(B1735&lt;='Monte Carlo VaR'!$B$25,"YES ◀ TAIL","")</f>
        <v/>
      </c>
    </row>
    <row r="1736" spans="1:5" x14ac:dyDescent="0.2">
      <c r="A1736">
        <v>1735</v>
      </c>
      <c r="B1736" s="17">
        <f ca="1">'Monte Carlo VaR'!$C$17+_xlfn.NORM.S.INV(RAND())*'Monte Carlo VaR'!$C$18</f>
        <v>1.8355682866881259E-2</v>
      </c>
      <c r="C1736" s="18">
        <f t="shared" ca="1" si="27"/>
        <v>1.852518392787772</v>
      </c>
      <c r="D1736" s="19">
        <f ca="1">'Monte Carlo VaR'!$B$9*(EXP(B1736)-1)</f>
        <v>2.5107181777452672</v>
      </c>
      <c r="E1736" t="str">
        <f ca="1">IF(B1736&lt;='Monte Carlo VaR'!$B$25,"YES ◀ TAIL","")</f>
        <v/>
      </c>
    </row>
    <row r="1737" spans="1:5" x14ac:dyDescent="0.2">
      <c r="A1737">
        <v>1736</v>
      </c>
      <c r="B1737" s="17">
        <f ca="1">'Monte Carlo VaR'!$C$17+_xlfn.NORM.S.INV(RAND())*'Monte Carlo VaR'!$C$18</f>
        <v>-0.27649051702259769</v>
      </c>
      <c r="C1737" s="18">
        <f t="shared" ca="1" si="27"/>
        <v>-24.155918862535618</v>
      </c>
      <c r="D1737" s="19">
        <f ca="1">'Monte Carlo VaR'!$B$9*(EXP(B1737)-1)</f>
        <v>-32.738516834394524</v>
      </c>
      <c r="E1737" t="str">
        <f ca="1">IF(B1737&lt;='Monte Carlo VaR'!$B$25,"YES ◀ TAIL","")</f>
        <v>YES ◀ TAIL</v>
      </c>
    </row>
    <row r="1738" spans="1:5" x14ac:dyDescent="0.2">
      <c r="A1738">
        <v>1737</v>
      </c>
      <c r="B1738" s="17">
        <f ca="1">'Monte Carlo VaR'!$C$17+_xlfn.NORM.S.INV(RAND())*'Monte Carlo VaR'!$C$18</f>
        <v>1.9571188021697015E-2</v>
      </c>
      <c r="C1738" s="18">
        <f t="shared" ca="1" si="27"/>
        <v>1.9763959255630681</v>
      </c>
      <c r="D1738" s="19">
        <f ca="1">'Monte Carlo VaR'!$B$9*(EXP(B1738)-1)</f>
        <v>2.678609397915626</v>
      </c>
      <c r="E1738" t="str">
        <f ca="1">IF(B1738&lt;='Monte Carlo VaR'!$B$25,"YES ◀ TAIL","")</f>
        <v/>
      </c>
    </row>
    <row r="1739" spans="1:5" x14ac:dyDescent="0.2">
      <c r="A1739">
        <v>1738</v>
      </c>
      <c r="B1739" s="17">
        <f ca="1">'Monte Carlo VaR'!$C$17+_xlfn.NORM.S.INV(RAND())*'Monte Carlo VaR'!$C$18</f>
        <v>-4.7863425042538835E-2</v>
      </c>
      <c r="C1739" s="18">
        <f t="shared" ca="1" si="27"/>
        <v>-4.6736029826397241</v>
      </c>
      <c r="D1739" s="19">
        <f ca="1">'Monte Carlo VaR'!$B$9*(EXP(B1739)-1)</f>
        <v>-6.3341341223716183</v>
      </c>
      <c r="E1739" t="str">
        <f ca="1">IF(B1739&lt;='Monte Carlo VaR'!$B$25,"YES ◀ TAIL","")</f>
        <v/>
      </c>
    </row>
    <row r="1740" spans="1:5" x14ac:dyDescent="0.2">
      <c r="A1740">
        <v>1739</v>
      </c>
      <c r="B1740" s="17">
        <f ca="1">'Monte Carlo VaR'!$C$17+_xlfn.NORM.S.INV(RAND())*'Monte Carlo VaR'!$C$18</f>
        <v>0.1246184745842186</v>
      </c>
      <c r="C1740" s="18">
        <f t="shared" ca="1" si="27"/>
        <v>13.271621059311588</v>
      </c>
      <c r="D1740" s="19">
        <f ca="1">'Monte Carlo VaR'!$B$9*(EXP(B1740)-1)</f>
        <v>17.987028021684996</v>
      </c>
      <c r="E1740" t="str">
        <f ca="1">IF(B1740&lt;='Monte Carlo VaR'!$B$25,"YES ◀ TAIL","")</f>
        <v/>
      </c>
    </row>
    <row r="1741" spans="1:5" x14ac:dyDescent="0.2">
      <c r="A1741">
        <v>1740</v>
      </c>
      <c r="B1741" s="17">
        <f ca="1">'Monte Carlo VaR'!$C$17+_xlfn.NORM.S.INV(RAND())*'Monte Carlo VaR'!$C$18</f>
        <v>4.1532119413785526E-2</v>
      </c>
      <c r="C1741" s="18">
        <f t="shared" ca="1" si="27"/>
        <v>4.240664280406925</v>
      </c>
      <c r="D1741" s="19">
        <f ca="1">'Monte Carlo VaR'!$B$9*(EXP(B1741)-1)</f>
        <v>5.7473722992355052</v>
      </c>
      <c r="E1741" t="str">
        <f ca="1">IF(B1741&lt;='Monte Carlo VaR'!$B$25,"YES ◀ TAIL","")</f>
        <v/>
      </c>
    </row>
    <row r="1742" spans="1:5" x14ac:dyDescent="0.2">
      <c r="A1742">
        <v>1741</v>
      </c>
      <c r="B1742" s="17">
        <f ca="1">'Monte Carlo VaR'!$C$17+_xlfn.NORM.S.INV(RAND())*'Monte Carlo VaR'!$C$18</f>
        <v>-0.2007416097426597</v>
      </c>
      <c r="C1742" s="18">
        <f t="shared" ca="1" si="27"/>
        <v>-18.187620053594124</v>
      </c>
      <c r="D1742" s="19">
        <f ca="1">'Monte Carlo VaR'!$B$9*(EXP(B1742)-1)</f>
        <v>-24.649681458636113</v>
      </c>
      <c r="E1742" t="str">
        <f ca="1">IF(B1742&lt;='Monte Carlo VaR'!$B$25,"YES ◀ TAIL","")</f>
        <v/>
      </c>
    </row>
    <row r="1743" spans="1:5" x14ac:dyDescent="0.2">
      <c r="A1743">
        <v>1742</v>
      </c>
      <c r="B1743" s="17">
        <f ca="1">'Monte Carlo VaR'!$C$17+_xlfn.NORM.S.INV(RAND())*'Monte Carlo VaR'!$C$18</f>
        <v>0.23926539656543805</v>
      </c>
      <c r="C1743" s="18">
        <f t="shared" ca="1" si="27"/>
        <v>27.031562925526597</v>
      </c>
      <c r="D1743" s="19">
        <f ca="1">'Monte Carlo VaR'!$B$9*(EXP(B1743)-1)</f>
        <v>36.635877232966195</v>
      </c>
      <c r="E1743" t="str">
        <f ca="1">IF(B1743&lt;='Monte Carlo VaR'!$B$25,"YES ◀ TAIL","")</f>
        <v/>
      </c>
    </row>
    <row r="1744" spans="1:5" x14ac:dyDescent="0.2">
      <c r="A1744">
        <v>1743</v>
      </c>
      <c r="B1744" s="17">
        <f ca="1">'Monte Carlo VaR'!$C$17+_xlfn.NORM.S.INV(RAND())*'Monte Carlo VaR'!$C$18</f>
        <v>0.20340875233486577</v>
      </c>
      <c r="C1744" s="18">
        <f t="shared" ca="1" si="27"/>
        <v>22.557332183483837</v>
      </c>
      <c r="D1744" s="19">
        <f ca="1">'Monte Carlo VaR'!$B$9*(EXP(B1744)-1)</f>
        <v>30.571952308275645</v>
      </c>
      <c r="E1744" t="str">
        <f ca="1">IF(B1744&lt;='Monte Carlo VaR'!$B$25,"YES ◀ TAIL","")</f>
        <v/>
      </c>
    </row>
    <row r="1745" spans="1:5" x14ac:dyDescent="0.2">
      <c r="A1745">
        <v>1744</v>
      </c>
      <c r="B1745" s="17">
        <f ca="1">'Monte Carlo VaR'!$C$17+_xlfn.NORM.S.INV(RAND())*'Monte Carlo VaR'!$C$18</f>
        <v>0.15722573784018745</v>
      </c>
      <c r="C1745" s="18">
        <f t="shared" ca="1" si="27"/>
        <v>17.025975599613563</v>
      </c>
      <c r="D1745" s="19">
        <f ca="1">'Monte Carlo VaR'!$B$9*(EXP(B1745)-1)</f>
        <v>23.075304730156262</v>
      </c>
      <c r="E1745" t="str">
        <f ca="1">IF(B1745&lt;='Monte Carlo VaR'!$B$25,"YES ◀ TAIL","")</f>
        <v/>
      </c>
    </row>
    <row r="1746" spans="1:5" x14ac:dyDescent="0.2">
      <c r="A1746">
        <v>1745</v>
      </c>
      <c r="B1746" s="17">
        <f ca="1">'Monte Carlo VaR'!$C$17+_xlfn.NORM.S.INV(RAND())*'Monte Carlo VaR'!$C$18</f>
        <v>-0.27211255465729434</v>
      </c>
      <c r="C1746" s="18">
        <f t="shared" ca="1" si="27"/>
        <v>-23.823148432981402</v>
      </c>
      <c r="D1746" s="19">
        <f ca="1">'Monte Carlo VaR'!$B$9*(EXP(B1746)-1)</f>
        <v>-32.287513071219692</v>
      </c>
      <c r="E1746" t="str">
        <f ca="1">IF(B1746&lt;='Monte Carlo VaR'!$B$25,"YES ◀ TAIL","")</f>
        <v>YES ◀ TAIL</v>
      </c>
    </row>
    <row r="1747" spans="1:5" x14ac:dyDescent="0.2">
      <c r="A1747">
        <v>1746</v>
      </c>
      <c r="B1747" s="17">
        <f ca="1">'Monte Carlo VaR'!$C$17+_xlfn.NORM.S.INV(RAND())*'Monte Carlo VaR'!$C$18</f>
        <v>-0.10011986463984933</v>
      </c>
      <c r="C1747" s="18">
        <f t="shared" ca="1" si="27"/>
        <v>-9.5271033475395015</v>
      </c>
      <c r="D1747" s="19">
        <f ca="1">'Monte Carlo VaR'!$B$9*(EXP(B1747)-1)</f>
        <v>-12.912083166920285</v>
      </c>
      <c r="E1747" t="str">
        <f ca="1">IF(B1747&lt;='Monte Carlo VaR'!$B$25,"YES ◀ TAIL","")</f>
        <v/>
      </c>
    </row>
    <row r="1748" spans="1:5" x14ac:dyDescent="0.2">
      <c r="A1748">
        <v>1747</v>
      </c>
      <c r="B1748" s="17">
        <f ca="1">'Monte Carlo VaR'!$C$17+_xlfn.NORM.S.INV(RAND())*'Monte Carlo VaR'!$C$18</f>
        <v>0.12807686333257884</v>
      </c>
      <c r="C1748" s="18">
        <f t="shared" ca="1" si="27"/>
        <v>13.664036530594782</v>
      </c>
      <c r="D1748" s="19">
        <f ca="1">'Monte Carlo VaR'!$B$9*(EXP(B1748)-1)</f>
        <v>18.518868709915107</v>
      </c>
      <c r="E1748" t="str">
        <f ca="1">IF(B1748&lt;='Monte Carlo VaR'!$B$25,"YES ◀ TAIL","")</f>
        <v/>
      </c>
    </row>
    <row r="1749" spans="1:5" x14ac:dyDescent="0.2">
      <c r="A1749">
        <v>1748</v>
      </c>
      <c r="B1749" s="17">
        <f ca="1">'Monte Carlo VaR'!$C$17+_xlfn.NORM.S.INV(RAND())*'Monte Carlo VaR'!$C$18</f>
        <v>0.17919307043475613</v>
      </c>
      <c r="C1749" s="18">
        <f t="shared" ca="1" si="27"/>
        <v>19.625168270592198</v>
      </c>
      <c r="D1749" s="19">
        <f ca="1">'Monte Carlo VaR'!$B$9*(EXP(B1749)-1)</f>
        <v>26.597990557133606</v>
      </c>
      <c r="E1749" t="str">
        <f ca="1">IF(B1749&lt;='Monte Carlo VaR'!$B$25,"YES ◀ TAIL","")</f>
        <v/>
      </c>
    </row>
    <row r="1750" spans="1:5" x14ac:dyDescent="0.2">
      <c r="A1750">
        <v>1749</v>
      </c>
      <c r="B1750" s="17">
        <f ca="1">'Monte Carlo VaR'!$C$17+_xlfn.NORM.S.INV(RAND())*'Monte Carlo VaR'!$C$18</f>
        <v>0.15155275083115644</v>
      </c>
      <c r="C1750" s="18">
        <f t="shared" ca="1" si="27"/>
        <v>16.363968315115574</v>
      </c>
      <c r="D1750" s="19">
        <f ca="1">'Monte Carlo VaR'!$B$9*(EXP(B1750)-1)</f>
        <v>22.178086257476139</v>
      </c>
      <c r="E1750" t="str">
        <f ca="1">IF(B1750&lt;='Monte Carlo VaR'!$B$25,"YES ◀ TAIL","")</f>
        <v/>
      </c>
    </row>
    <row r="1751" spans="1:5" x14ac:dyDescent="0.2">
      <c r="A1751">
        <v>1750</v>
      </c>
      <c r="B1751" s="17">
        <f ca="1">'Monte Carlo VaR'!$C$17+_xlfn.NORM.S.INV(RAND())*'Monte Carlo VaR'!$C$18</f>
        <v>-0.10128877505735261</v>
      </c>
      <c r="C1751" s="18">
        <f t="shared" ca="1" si="27"/>
        <v>-9.6327962741223132</v>
      </c>
      <c r="D1751" s="19">
        <f ca="1">'Monte Carlo VaR'!$B$9*(EXP(B1751)-1)</f>
        <v>-13.05532879031797</v>
      </c>
      <c r="E1751" t="str">
        <f ca="1">IF(B1751&lt;='Monte Carlo VaR'!$B$25,"YES ◀ TAIL","")</f>
        <v/>
      </c>
    </row>
    <row r="1752" spans="1:5" x14ac:dyDescent="0.2">
      <c r="A1752">
        <v>1751</v>
      </c>
      <c r="B1752" s="17">
        <f ca="1">'Monte Carlo VaR'!$C$17+_xlfn.NORM.S.INV(RAND())*'Monte Carlo VaR'!$C$18</f>
        <v>-0.2607292082167797</v>
      </c>
      <c r="C1752" s="18">
        <f t="shared" ca="1" si="27"/>
        <v>-22.951046639691551</v>
      </c>
      <c r="D1752" s="19">
        <f ca="1">'Monte Carlo VaR'!$B$9*(EXP(B1752)-1)</f>
        <v>-31.105553510773962</v>
      </c>
      <c r="E1752" t="str">
        <f ca="1">IF(B1752&lt;='Monte Carlo VaR'!$B$25,"YES ◀ TAIL","")</f>
        <v>YES ◀ TAIL</v>
      </c>
    </row>
    <row r="1753" spans="1:5" x14ac:dyDescent="0.2">
      <c r="A1753">
        <v>1752</v>
      </c>
      <c r="B1753" s="17">
        <f ca="1">'Monte Carlo VaR'!$C$17+_xlfn.NORM.S.INV(RAND())*'Monte Carlo VaR'!$C$18</f>
        <v>0.1536844210105292</v>
      </c>
      <c r="C1753" s="18">
        <f t="shared" ca="1" si="27"/>
        <v>16.612282484252461</v>
      </c>
      <c r="D1753" s="19">
        <f ca="1">'Monte Carlo VaR'!$B$9*(EXP(B1753)-1)</f>
        <v>22.514626450907361</v>
      </c>
      <c r="E1753" t="str">
        <f ca="1">IF(B1753&lt;='Monte Carlo VaR'!$B$25,"YES ◀ TAIL","")</f>
        <v/>
      </c>
    </row>
    <row r="1754" spans="1:5" x14ac:dyDescent="0.2">
      <c r="A1754">
        <v>1753</v>
      </c>
      <c r="B1754" s="17">
        <f ca="1">'Monte Carlo VaR'!$C$17+_xlfn.NORM.S.INV(RAND())*'Monte Carlo VaR'!$C$18</f>
        <v>-7.7201388116273709E-2</v>
      </c>
      <c r="C1754" s="18">
        <f t="shared" ca="1" si="27"/>
        <v>-7.4296590832522043</v>
      </c>
      <c r="D1754" s="19">
        <f ca="1">'Monte Carlo VaR'!$B$9*(EXP(B1754)-1)</f>
        <v>-10.069416955531713</v>
      </c>
      <c r="E1754" t="str">
        <f ca="1">IF(B1754&lt;='Monte Carlo VaR'!$B$25,"YES ◀ TAIL","")</f>
        <v/>
      </c>
    </row>
    <row r="1755" spans="1:5" x14ac:dyDescent="0.2">
      <c r="A1755">
        <v>1754</v>
      </c>
      <c r="B1755" s="17">
        <f ca="1">'Monte Carlo VaR'!$C$17+_xlfn.NORM.S.INV(RAND())*'Monte Carlo VaR'!$C$18</f>
        <v>6.695974657671229E-2</v>
      </c>
      <c r="C1755" s="18">
        <f t="shared" ca="1" si="27"/>
        <v>6.9252436237396076</v>
      </c>
      <c r="D1755" s="19">
        <f ca="1">'Monte Carlo VaR'!$B$9*(EXP(B1755)-1)</f>
        <v>9.3857826832542894</v>
      </c>
      <c r="E1755" t="str">
        <f ca="1">IF(B1755&lt;='Monte Carlo VaR'!$B$25,"YES ◀ TAIL","")</f>
        <v/>
      </c>
    </row>
    <row r="1756" spans="1:5" x14ac:dyDescent="0.2">
      <c r="A1756">
        <v>1755</v>
      </c>
      <c r="B1756" s="17">
        <f ca="1">'Monte Carlo VaR'!$C$17+_xlfn.NORM.S.INV(RAND())*'Monte Carlo VaR'!$C$18</f>
        <v>-0.16696959834878328</v>
      </c>
      <c r="C1756" s="18">
        <f t="shared" ca="1" si="27"/>
        <v>-15.377466240630977</v>
      </c>
      <c r="D1756" s="19">
        <f ca="1">'Monte Carlo VaR'!$B$9*(EXP(B1756)-1)</f>
        <v>-20.841079995927164</v>
      </c>
      <c r="E1756" t="str">
        <f ca="1">IF(B1756&lt;='Monte Carlo VaR'!$B$25,"YES ◀ TAIL","")</f>
        <v/>
      </c>
    </row>
    <row r="1757" spans="1:5" x14ac:dyDescent="0.2">
      <c r="A1757">
        <v>1756</v>
      </c>
      <c r="B1757" s="17">
        <f ca="1">'Monte Carlo VaR'!$C$17+_xlfn.NORM.S.INV(RAND())*'Monte Carlo VaR'!$C$18</f>
        <v>-6.3615017155848011E-2</v>
      </c>
      <c r="C1757" s="18">
        <f t="shared" ca="1" si="27"/>
        <v>-6.1633815116101109</v>
      </c>
      <c r="D1757" s="19">
        <f ca="1">'Monte Carlo VaR'!$B$9*(EXP(B1757)-1)</f>
        <v>-8.3532309626851831</v>
      </c>
      <c r="E1757" t="str">
        <f ca="1">IF(B1757&lt;='Monte Carlo VaR'!$B$25,"YES ◀ TAIL","")</f>
        <v/>
      </c>
    </row>
    <row r="1758" spans="1:5" x14ac:dyDescent="0.2">
      <c r="A1758">
        <v>1757</v>
      </c>
      <c r="B1758" s="17">
        <f ca="1">'Monte Carlo VaR'!$C$17+_xlfn.NORM.S.INV(RAND())*'Monte Carlo VaR'!$C$18</f>
        <v>0.15416694095210631</v>
      </c>
      <c r="C1758" s="18">
        <f t="shared" ca="1" si="27"/>
        <v>16.668563813323757</v>
      </c>
      <c r="D1758" s="19">
        <f ca="1">'Monte Carlo VaR'!$B$9*(EXP(B1758)-1)</f>
        <v>22.590904536197687</v>
      </c>
      <c r="E1758" t="str">
        <f ca="1">IF(B1758&lt;='Monte Carlo VaR'!$B$25,"YES ◀ TAIL","")</f>
        <v/>
      </c>
    </row>
    <row r="1759" spans="1:5" x14ac:dyDescent="0.2">
      <c r="A1759">
        <v>1758</v>
      </c>
      <c r="B1759" s="17">
        <f ca="1">'Monte Carlo VaR'!$C$17+_xlfn.NORM.S.INV(RAND())*'Monte Carlo VaR'!$C$18</f>
        <v>-0.19824707330470187</v>
      </c>
      <c r="C1759" s="18">
        <f t="shared" ca="1" si="27"/>
        <v>-17.983281331509538</v>
      </c>
      <c r="D1759" s="19">
        <f ca="1">'Monte Carlo VaR'!$B$9*(EXP(B1759)-1)</f>
        <v>-24.372741188594876</v>
      </c>
      <c r="E1759" t="str">
        <f ca="1">IF(B1759&lt;='Monte Carlo VaR'!$B$25,"YES ◀ TAIL","")</f>
        <v/>
      </c>
    </row>
    <row r="1760" spans="1:5" x14ac:dyDescent="0.2">
      <c r="A1760">
        <v>1759</v>
      </c>
      <c r="B1760" s="17">
        <f ca="1">'Monte Carlo VaR'!$C$17+_xlfn.NORM.S.INV(RAND())*'Monte Carlo VaR'!$C$18</f>
        <v>-0.24003110735449806</v>
      </c>
      <c r="C1760" s="18">
        <f t="shared" ca="1" si="27"/>
        <v>-21.339660846458564</v>
      </c>
      <c r="D1760" s="19">
        <f ca="1">'Monte Carlo VaR'!$B$9*(EXP(B1760)-1)</f>
        <v>-28.921642345205292</v>
      </c>
      <c r="E1760" t="str">
        <f ca="1">IF(B1760&lt;='Monte Carlo VaR'!$B$25,"YES ◀ TAIL","")</f>
        <v/>
      </c>
    </row>
    <row r="1761" spans="1:5" x14ac:dyDescent="0.2">
      <c r="A1761">
        <v>1760</v>
      </c>
      <c r="B1761" s="17">
        <f ca="1">'Monte Carlo VaR'!$C$17+_xlfn.NORM.S.INV(RAND())*'Monte Carlo VaR'!$C$18</f>
        <v>0.10053305335435891</v>
      </c>
      <c r="C1761" s="18">
        <f t="shared" ca="1" si="27"/>
        <v>10.576019018345129</v>
      </c>
      <c r="D1761" s="19">
        <f ca="1">'Monte Carlo VaR'!$B$9*(EXP(B1761)-1)</f>
        <v>14.333678575563154</v>
      </c>
      <c r="E1761" t="str">
        <f ca="1">IF(B1761&lt;='Monte Carlo VaR'!$B$25,"YES ◀ TAIL","")</f>
        <v/>
      </c>
    </row>
    <row r="1762" spans="1:5" x14ac:dyDescent="0.2">
      <c r="A1762">
        <v>1761</v>
      </c>
      <c r="B1762" s="17">
        <f ca="1">'Monte Carlo VaR'!$C$17+_xlfn.NORM.S.INV(RAND())*'Monte Carlo VaR'!$C$18</f>
        <v>-1.3009096727058522E-2</v>
      </c>
      <c r="C1762" s="18">
        <f t="shared" ca="1" si="27"/>
        <v>-1.2924844173831773</v>
      </c>
      <c r="D1762" s="19">
        <f ca="1">'Monte Carlo VaR'!$B$9*(EXP(B1762)-1)</f>
        <v>-1.7517041308794203</v>
      </c>
      <c r="E1762" t="str">
        <f ca="1">IF(B1762&lt;='Monte Carlo VaR'!$B$25,"YES ◀ TAIL","")</f>
        <v/>
      </c>
    </row>
    <row r="1763" spans="1:5" x14ac:dyDescent="0.2">
      <c r="A1763">
        <v>1762</v>
      </c>
      <c r="B1763" s="17">
        <f ca="1">'Monte Carlo VaR'!$C$17+_xlfn.NORM.S.INV(RAND())*'Monte Carlo VaR'!$C$18</f>
        <v>0.12744563191747704</v>
      </c>
      <c r="C1763" s="18">
        <f t="shared" ca="1" si="27"/>
        <v>13.592310860099243</v>
      </c>
      <c r="D1763" s="19">
        <f ca="1">'Monte Carlo VaR'!$B$9*(EXP(B1763)-1)</f>
        <v>18.421658908692507</v>
      </c>
      <c r="E1763" t="str">
        <f ca="1">IF(B1763&lt;='Monte Carlo VaR'!$B$25,"YES ◀ TAIL","")</f>
        <v/>
      </c>
    </row>
    <row r="1764" spans="1:5" x14ac:dyDescent="0.2">
      <c r="A1764">
        <v>1763</v>
      </c>
      <c r="B1764" s="17">
        <f ca="1">'Monte Carlo VaR'!$C$17+_xlfn.NORM.S.INV(RAND())*'Monte Carlo VaR'!$C$18</f>
        <v>0.43516264726862691</v>
      </c>
      <c r="C1764" s="18">
        <f t="shared" ca="1" si="27"/>
        <v>54.521436340944419</v>
      </c>
      <c r="D1764" s="19">
        <f ca="1">'Monte Carlo VaR'!$B$9*(EXP(B1764)-1)</f>
        <v>73.892902672881974</v>
      </c>
      <c r="E1764" t="str">
        <f ca="1">IF(B1764&lt;='Monte Carlo VaR'!$B$25,"YES ◀ TAIL","")</f>
        <v/>
      </c>
    </row>
    <row r="1765" spans="1:5" x14ac:dyDescent="0.2">
      <c r="A1765">
        <v>1764</v>
      </c>
      <c r="B1765" s="17">
        <f ca="1">'Monte Carlo VaR'!$C$17+_xlfn.NORM.S.INV(RAND())*'Monte Carlo VaR'!$C$18</f>
        <v>0.17541622777519617</v>
      </c>
      <c r="C1765" s="18">
        <f t="shared" ca="1" si="27"/>
        <v>19.174214957818727</v>
      </c>
      <c r="D1765" s="19">
        <f ca="1">'Monte Carlo VaR'!$B$9*(EXP(B1765)-1)</f>
        <v>25.98681353233172</v>
      </c>
      <c r="E1765" t="str">
        <f ca="1">IF(B1765&lt;='Monte Carlo VaR'!$B$25,"YES ◀ TAIL","")</f>
        <v/>
      </c>
    </row>
    <row r="1766" spans="1:5" x14ac:dyDescent="0.2">
      <c r="A1766">
        <v>1765</v>
      </c>
      <c r="B1766" s="17">
        <f ca="1">'Monte Carlo VaR'!$C$17+_xlfn.NORM.S.INV(RAND())*'Monte Carlo VaR'!$C$18</f>
        <v>0.27263609564457281</v>
      </c>
      <c r="C1766" s="18">
        <f t="shared" ca="1" si="27"/>
        <v>31.342219779002512</v>
      </c>
      <c r="D1766" s="19">
        <f ca="1">'Monte Carlo VaR'!$B$9*(EXP(B1766)-1)</f>
        <v>42.478110466482107</v>
      </c>
      <c r="E1766" t="str">
        <f ca="1">IF(B1766&lt;='Monte Carlo VaR'!$B$25,"YES ◀ TAIL","")</f>
        <v/>
      </c>
    </row>
    <row r="1767" spans="1:5" x14ac:dyDescent="0.2">
      <c r="A1767">
        <v>1766</v>
      </c>
      <c r="B1767" s="17">
        <f ca="1">'Monte Carlo VaR'!$C$17+_xlfn.NORM.S.INV(RAND())*'Monte Carlo VaR'!$C$18</f>
        <v>0.12023182274882195</v>
      </c>
      <c r="C1767" s="18">
        <f t="shared" ca="1" si="27"/>
        <v>12.775826129798595</v>
      </c>
      <c r="D1767" s="19">
        <f ca="1">'Monte Carlo VaR'!$B$9*(EXP(B1767)-1)</f>
        <v>17.315077153716036</v>
      </c>
      <c r="E1767" t="str">
        <f ca="1">IF(B1767&lt;='Monte Carlo VaR'!$B$25,"YES ◀ TAIL","")</f>
        <v/>
      </c>
    </row>
    <row r="1768" spans="1:5" x14ac:dyDescent="0.2">
      <c r="A1768">
        <v>1767</v>
      </c>
      <c r="B1768" s="17">
        <f ca="1">'Monte Carlo VaR'!$C$17+_xlfn.NORM.S.INV(RAND())*'Monte Carlo VaR'!$C$18</f>
        <v>4.8567991674628538E-2</v>
      </c>
      <c r="C1768" s="18">
        <f t="shared" ca="1" si="27"/>
        <v>4.9766744792861584</v>
      </c>
      <c r="D1768" s="19">
        <f ca="1">'Monte Carlo VaR'!$B$9*(EXP(B1768)-1)</f>
        <v>6.7448869217765308</v>
      </c>
      <c r="E1768" t="str">
        <f ca="1">IF(B1768&lt;='Monte Carlo VaR'!$B$25,"YES ◀ TAIL","")</f>
        <v/>
      </c>
    </row>
    <row r="1769" spans="1:5" x14ac:dyDescent="0.2">
      <c r="A1769">
        <v>1768</v>
      </c>
      <c r="B1769" s="17">
        <f ca="1">'Monte Carlo VaR'!$C$17+_xlfn.NORM.S.INV(RAND())*'Monte Carlo VaR'!$C$18</f>
        <v>0.24751476817209778</v>
      </c>
      <c r="C1769" s="18">
        <f t="shared" ca="1" si="27"/>
        <v>28.083827788416514</v>
      </c>
      <c r="D1769" s="19">
        <f ca="1">'Monte Carlo VaR'!$B$9*(EXP(B1769)-1)</f>
        <v>38.062011801640907</v>
      </c>
      <c r="E1769" t="str">
        <f ca="1">IF(B1769&lt;='Monte Carlo VaR'!$B$25,"YES ◀ TAIL","")</f>
        <v/>
      </c>
    </row>
    <row r="1770" spans="1:5" x14ac:dyDescent="0.2">
      <c r="A1770">
        <v>1769</v>
      </c>
      <c r="B1770" s="17">
        <f ca="1">'Monte Carlo VaR'!$C$17+_xlfn.NORM.S.INV(RAND())*'Monte Carlo VaR'!$C$18</f>
        <v>0.13497545082610232</v>
      </c>
      <c r="C1770" s="18">
        <f t="shared" ca="1" si="27"/>
        <v>14.450868726364474</v>
      </c>
      <c r="D1770" s="19">
        <f ca="1">'Monte Carlo VaR'!$B$9*(EXP(B1770)-1)</f>
        <v>19.585262384841773</v>
      </c>
      <c r="E1770" t="str">
        <f ca="1">IF(B1770&lt;='Monte Carlo VaR'!$B$25,"YES ◀ TAIL","")</f>
        <v/>
      </c>
    </row>
    <row r="1771" spans="1:5" x14ac:dyDescent="0.2">
      <c r="A1771">
        <v>1770</v>
      </c>
      <c r="B1771" s="17">
        <f ca="1">'Monte Carlo VaR'!$C$17+_xlfn.NORM.S.INV(RAND())*'Monte Carlo VaR'!$C$18</f>
        <v>0.30057998379287765</v>
      </c>
      <c r="C1771" s="18">
        <f t="shared" ca="1" si="27"/>
        <v>35.064193088453145</v>
      </c>
      <c r="D1771" s="19">
        <f ca="1">'Monte Carlo VaR'!$B$9*(EXP(B1771)-1)</f>
        <v>47.522500892780549</v>
      </c>
      <c r="E1771" t="str">
        <f ca="1">IF(B1771&lt;='Monte Carlo VaR'!$B$25,"YES ◀ TAIL","")</f>
        <v/>
      </c>
    </row>
    <row r="1772" spans="1:5" x14ac:dyDescent="0.2">
      <c r="A1772">
        <v>1771</v>
      </c>
      <c r="B1772" s="17">
        <f ca="1">'Monte Carlo VaR'!$C$17+_xlfn.NORM.S.INV(RAND())*'Monte Carlo VaR'!$C$18</f>
        <v>-2.6814395158598334E-2</v>
      </c>
      <c r="C1772" s="18">
        <f t="shared" ca="1" si="27"/>
        <v>-2.6458081150029011</v>
      </c>
      <c r="D1772" s="19">
        <f ca="1">'Monte Carlo VaR'!$B$9*(EXP(B1772)-1)</f>
        <v>-3.585863738263432</v>
      </c>
      <c r="E1772" t="str">
        <f ca="1">IF(B1772&lt;='Monte Carlo VaR'!$B$25,"YES ◀ TAIL","")</f>
        <v/>
      </c>
    </row>
    <row r="1773" spans="1:5" x14ac:dyDescent="0.2">
      <c r="A1773">
        <v>1772</v>
      </c>
      <c r="B1773" s="17">
        <f ca="1">'Monte Carlo VaR'!$C$17+_xlfn.NORM.S.INV(RAND())*'Monte Carlo VaR'!$C$18</f>
        <v>6.2864049936959626E-2</v>
      </c>
      <c r="C1773" s="18">
        <f t="shared" ca="1" si="27"/>
        <v>6.4882058607062865</v>
      </c>
      <c r="D1773" s="19">
        <f ca="1">'Monte Carlo VaR'!$B$9*(EXP(B1773)-1)</f>
        <v>8.7934654030152295</v>
      </c>
      <c r="E1773" t="str">
        <f ca="1">IF(B1773&lt;='Monte Carlo VaR'!$B$25,"YES ◀ TAIL","")</f>
        <v/>
      </c>
    </row>
    <row r="1774" spans="1:5" x14ac:dyDescent="0.2">
      <c r="A1774">
        <v>1773</v>
      </c>
      <c r="B1774" s="17">
        <f ca="1">'Monte Carlo VaR'!$C$17+_xlfn.NORM.S.INV(RAND())*'Monte Carlo VaR'!$C$18</f>
        <v>0.13005050122383349</v>
      </c>
      <c r="C1774" s="18">
        <f t="shared" ca="1" si="27"/>
        <v>13.888589700395947</v>
      </c>
      <c r="D1774" s="19">
        <f ca="1">'Monte Carlo VaR'!$B$9*(EXP(B1774)-1)</f>
        <v>18.823205620946627</v>
      </c>
      <c r="E1774" t="str">
        <f ca="1">IF(B1774&lt;='Monte Carlo VaR'!$B$25,"YES ◀ TAIL","")</f>
        <v/>
      </c>
    </row>
    <row r="1775" spans="1:5" x14ac:dyDescent="0.2">
      <c r="A1775">
        <v>1774</v>
      </c>
      <c r="B1775" s="17">
        <f ca="1">'Monte Carlo VaR'!$C$17+_xlfn.NORM.S.INV(RAND())*'Monte Carlo VaR'!$C$18</f>
        <v>3.1286630289380987E-2</v>
      </c>
      <c r="C1775" s="18">
        <f t="shared" ca="1" si="27"/>
        <v>3.178120125088002</v>
      </c>
      <c r="D1775" s="19">
        <f ca="1">'Monte Carlo VaR'!$B$9*(EXP(B1775)-1)</f>
        <v>4.307306205531769</v>
      </c>
      <c r="E1775" t="str">
        <f ca="1">IF(B1775&lt;='Monte Carlo VaR'!$B$25,"YES ◀ TAIL","")</f>
        <v/>
      </c>
    </row>
    <row r="1776" spans="1:5" x14ac:dyDescent="0.2">
      <c r="A1776">
        <v>1775</v>
      </c>
      <c r="B1776" s="17">
        <f ca="1">'Monte Carlo VaR'!$C$17+_xlfn.NORM.S.INV(RAND())*'Monte Carlo VaR'!$C$18</f>
        <v>3.3481399256929431E-2</v>
      </c>
      <c r="C1776" s="18">
        <f t="shared" ca="1" si="27"/>
        <v>3.404820948232623</v>
      </c>
      <c r="D1776" s="19">
        <f ca="1">'Monte Carlo VaR'!$B$9*(EXP(B1776)-1)</f>
        <v>4.6145538311396743</v>
      </c>
      <c r="E1776" t="str">
        <f ca="1">IF(B1776&lt;='Monte Carlo VaR'!$B$25,"YES ◀ TAIL","")</f>
        <v/>
      </c>
    </row>
    <row r="1777" spans="1:5" x14ac:dyDescent="0.2">
      <c r="A1777">
        <v>1776</v>
      </c>
      <c r="B1777" s="17">
        <f ca="1">'Monte Carlo VaR'!$C$17+_xlfn.NORM.S.INV(RAND())*'Monte Carlo VaR'!$C$18</f>
        <v>0.20926784821521444</v>
      </c>
      <c r="C1777" s="18">
        <f t="shared" ca="1" si="27"/>
        <v>23.277515093685388</v>
      </c>
      <c r="D1777" s="19">
        <f ca="1">'Monte Carlo VaR'!$B$9*(EXP(B1777)-1)</f>
        <v>31.548016206471804</v>
      </c>
      <c r="E1777" t="str">
        <f ca="1">IF(B1777&lt;='Monte Carlo VaR'!$B$25,"YES ◀ TAIL","")</f>
        <v/>
      </c>
    </row>
    <row r="1778" spans="1:5" x14ac:dyDescent="0.2">
      <c r="A1778">
        <v>1777</v>
      </c>
      <c r="B1778" s="17">
        <f ca="1">'Monte Carlo VaR'!$C$17+_xlfn.NORM.S.INV(RAND())*'Monte Carlo VaR'!$C$18</f>
        <v>8.6436953494373844E-2</v>
      </c>
      <c r="C1778" s="18">
        <f t="shared" ca="1" si="27"/>
        <v>9.0282627041092578</v>
      </c>
      <c r="D1778" s="19">
        <f ca="1">'Monte Carlo VaR'!$B$9*(EXP(B1778)-1)</f>
        <v>12.236004442879278</v>
      </c>
      <c r="E1778" t="str">
        <f ca="1">IF(B1778&lt;='Monte Carlo VaR'!$B$25,"YES ◀ TAIL","")</f>
        <v/>
      </c>
    </row>
    <row r="1779" spans="1:5" x14ac:dyDescent="0.2">
      <c r="A1779">
        <v>1778</v>
      </c>
      <c r="B1779" s="17">
        <f ca="1">'Monte Carlo VaR'!$C$17+_xlfn.NORM.S.INV(RAND())*'Monte Carlo VaR'!$C$18</f>
        <v>0.19871720960955269</v>
      </c>
      <c r="C1779" s="18">
        <f t="shared" ca="1" si="27"/>
        <v>21.983695894994316</v>
      </c>
      <c r="D1779" s="19">
        <f ca="1">'Monte Carlo VaR'!$B$9*(EXP(B1779)-1)</f>
        <v>29.794503046485797</v>
      </c>
      <c r="E1779" t="str">
        <f ca="1">IF(B1779&lt;='Monte Carlo VaR'!$B$25,"YES ◀ TAIL","")</f>
        <v/>
      </c>
    </row>
    <row r="1780" spans="1:5" x14ac:dyDescent="0.2">
      <c r="A1780">
        <v>1779</v>
      </c>
      <c r="B1780" s="17">
        <f ca="1">'Monte Carlo VaR'!$C$17+_xlfn.NORM.S.INV(RAND())*'Monte Carlo VaR'!$C$18</f>
        <v>5.2393461441966271E-2</v>
      </c>
      <c r="C1780" s="18">
        <f t="shared" ca="1" si="27"/>
        <v>5.3790286800194709</v>
      </c>
      <c r="D1780" s="19">
        <f ca="1">'Monte Carlo VaR'!$B$9*(EXP(B1780)-1)</f>
        <v>7.2901975700303892</v>
      </c>
      <c r="E1780" t="str">
        <f ca="1">IF(B1780&lt;='Monte Carlo VaR'!$B$25,"YES ◀ TAIL","")</f>
        <v/>
      </c>
    </row>
    <row r="1781" spans="1:5" x14ac:dyDescent="0.2">
      <c r="A1781">
        <v>1780</v>
      </c>
      <c r="B1781" s="17">
        <f ca="1">'Monte Carlo VaR'!$C$17+_xlfn.NORM.S.INV(RAND())*'Monte Carlo VaR'!$C$18</f>
        <v>0.23659168808240505</v>
      </c>
      <c r="C1781" s="18">
        <f t="shared" ca="1" si="27"/>
        <v>26.692371210068622</v>
      </c>
      <c r="D1781" s="19">
        <f ca="1">'Monte Carlo VaR'!$B$9*(EXP(B1781)-1)</f>
        <v>36.176170701006001</v>
      </c>
      <c r="E1781" t="str">
        <f ca="1">IF(B1781&lt;='Monte Carlo VaR'!$B$25,"YES ◀ TAIL","")</f>
        <v/>
      </c>
    </row>
    <row r="1782" spans="1:5" x14ac:dyDescent="0.2">
      <c r="A1782">
        <v>1781</v>
      </c>
      <c r="B1782" s="17">
        <f ca="1">'Monte Carlo VaR'!$C$17+_xlfn.NORM.S.INV(RAND())*'Monte Carlo VaR'!$C$18</f>
        <v>0.19216337085995611</v>
      </c>
      <c r="C1782" s="18">
        <f t="shared" ca="1" si="27"/>
        <v>21.186848478988708</v>
      </c>
      <c r="D1782" s="19">
        <f ca="1">'Monte Carlo VaR'!$B$9*(EXP(B1782)-1)</f>
        <v>28.714535743573396</v>
      </c>
      <c r="E1782" t="str">
        <f ca="1">IF(B1782&lt;='Monte Carlo VaR'!$B$25,"YES ◀ TAIL","")</f>
        <v/>
      </c>
    </row>
    <row r="1783" spans="1:5" x14ac:dyDescent="0.2">
      <c r="A1783">
        <v>1782</v>
      </c>
      <c r="B1783" s="17">
        <f ca="1">'Monte Carlo VaR'!$C$17+_xlfn.NORM.S.INV(RAND())*'Monte Carlo VaR'!$C$18</f>
        <v>9.5651971534341712E-2</v>
      </c>
      <c r="C1783" s="18">
        <f t="shared" ca="1" si="27"/>
        <v>10.037603516221205</v>
      </c>
      <c r="D1783" s="19">
        <f ca="1">'Monte Carlo VaR'!$B$9*(EXP(B1783)-1)</f>
        <v>13.6039640455346</v>
      </c>
      <c r="E1783" t="str">
        <f ca="1">IF(B1783&lt;='Monte Carlo VaR'!$B$25,"YES ◀ TAIL","")</f>
        <v/>
      </c>
    </row>
    <row r="1784" spans="1:5" x14ac:dyDescent="0.2">
      <c r="A1784">
        <v>1783</v>
      </c>
      <c r="B1784" s="17">
        <f ca="1">'Monte Carlo VaR'!$C$17+_xlfn.NORM.S.INV(RAND())*'Monte Carlo VaR'!$C$18</f>
        <v>0.10771063358253585</v>
      </c>
      <c r="C1784" s="18">
        <f t="shared" ca="1" si="27"/>
        <v>11.372542401823992</v>
      </c>
      <c r="D1784" s="19">
        <f ca="1">'Monte Carlo VaR'!$B$9*(EXP(B1784)-1)</f>
        <v>15.413206717192057</v>
      </c>
      <c r="E1784" t="str">
        <f ca="1">IF(B1784&lt;='Monte Carlo VaR'!$B$25,"YES ◀ TAIL","")</f>
        <v/>
      </c>
    </row>
    <row r="1785" spans="1:5" x14ac:dyDescent="0.2">
      <c r="A1785">
        <v>1784</v>
      </c>
      <c r="B1785" s="17">
        <f ca="1">'Monte Carlo VaR'!$C$17+_xlfn.NORM.S.INV(RAND())*'Monte Carlo VaR'!$C$18</f>
        <v>-0.18986225691807929</v>
      </c>
      <c r="C1785" s="18">
        <f t="shared" ca="1" si="27"/>
        <v>-17.292695031153304</v>
      </c>
      <c r="D1785" s="19">
        <f ca="1">'Monte Carlo VaR'!$B$9*(EXP(B1785)-1)</f>
        <v>-23.436789575722074</v>
      </c>
      <c r="E1785" t="str">
        <f ca="1">IF(B1785&lt;='Monte Carlo VaR'!$B$25,"YES ◀ TAIL","")</f>
        <v/>
      </c>
    </row>
    <row r="1786" spans="1:5" x14ac:dyDescent="0.2">
      <c r="A1786">
        <v>1785</v>
      </c>
      <c r="B1786" s="17">
        <f ca="1">'Monte Carlo VaR'!$C$17+_xlfn.NORM.S.INV(RAND())*'Monte Carlo VaR'!$C$18</f>
        <v>-0.2044548475990049</v>
      </c>
      <c r="C1786" s="18">
        <f t="shared" ca="1" si="27"/>
        <v>-18.490845557309665</v>
      </c>
      <c r="D1786" s="19">
        <f ca="1">'Monte Carlo VaR'!$B$9*(EXP(B1786)-1)</f>
        <v>-25.06064298382179</v>
      </c>
      <c r="E1786" t="str">
        <f ca="1">IF(B1786&lt;='Monte Carlo VaR'!$B$25,"YES ◀ TAIL","")</f>
        <v/>
      </c>
    </row>
    <row r="1787" spans="1:5" x14ac:dyDescent="0.2">
      <c r="A1787">
        <v>1786</v>
      </c>
      <c r="B1787" s="17">
        <f ca="1">'Monte Carlo VaR'!$C$17+_xlfn.NORM.S.INV(RAND())*'Monte Carlo VaR'!$C$18</f>
        <v>-9.603488882038673E-2</v>
      </c>
      <c r="C1787" s="18">
        <f t="shared" ca="1" si="27"/>
        <v>-9.1567678616280013</v>
      </c>
      <c r="D1787" s="19">
        <f ca="1">'Monte Carlo VaR'!$B$9*(EXP(B1787)-1)</f>
        <v>-12.410167482864431</v>
      </c>
      <c r="E1787" t="str">
        <f ca="1">IF(B1787&lt;='Monte Carlo VaR'!$B$25,"YES ◀ TAIL","")</f>
        <v/>
      </c>
    </row>
    <row r="1788" spans="1:5" x14ac:dyDescent="0.2">
      <c r="A1788">
        <v>1787</v>
      </c>
      <c r="B1788" s="17">
        <f ca="1">'Monte Carlo VaR'!$C$17+_xlfn.NORM.S.INV(RAND())*'Monte Carlo VaR'!$C$18</f>
        <v>1.0003391512732468E-3</v>
      </c>
      <c r="C1788" s="18">
        <f t="shared" ca="1" si="27"/>
        <v>0.10008396573599754</v>
      </c>
      <c r="D1788" s="19">
        <f ca="1">'Monte Carlo VaR'!$B$9*(EXP(B1788)-1)</f>
        <v>0.13564379876199747</v>
      </c>
      <c r="E1788" t="str">
        <f ca="1">IF(B1788&lt;='Monte Carlo VaR'!$B$25,"YES ◀ TAIL","")</f>
        <v/>
      </c>
    </row>
    <row r="1789" spans="1:5" x14ac:dyDescent="0.2">
      <c r="A1789">
        <v>1788</v>
      </c>
      <c r="B1789" s="17">
        <f ca="1">'Monte Carlo VaR'!$C$17+_xlfn.NORM.S.INV(RAND())*'Monte Carlo VaR'!$C$18</f>
        <v>-0.19500168926498712</v>
      </c>
      <c r="C1789" s="18">
        <f t="shared" ca="1" si="27"/>
        <v>-17.716673192858568</v>
      </c>
      <c r="D1789" s="19">
        <f ca="1">'Monte Carlo VaR'!$B$9*(EXP(B1789)-1)</f>
        <v>-24.011407178281218</v>
      </c>
      <c r="E1789" t="str">
        <f ca="1">IF(B1789&lt;='Monte Carlo VaR'!$B$25,"YES ◀ TAIL","")</f>
        <v/>
      </c>
    </row>
    <row r="1790" spans="1:5" x14ac:dyDescent="0.2">
      <c r="A1790">
        <v>1789</v>
      </c>
      <c r="B1790" s="17">
        <f ca="1">'Monte Carlo VaR'!$C$17+_xlfn.NORM.S.INV(RAND())*'Monte Carlo VaR'!$C$18</f>
        <v>-0.21902631744181683</v>
      </c>
      <c r="C1790" s="18">
        <f t="shared" ca="1" si="27"/>
        <v>-19.669942294076016</v>
      </c>
      <c r="D1790" s="19">
        <f ca="1">'Monte Carlo VaR'!$B$9*(EXP(B1790)-1)</f>
        <v>-26.658672791161223</v>
      </c>
      <c r="E1790" t="str">
        <f ca="1">IF(B1790&lt;='Monte Carlo VaR'!$B$25,"YES ◀ TAIL","")</f>
        <v/>
      </c>
    </row>
    <row r="1791" spans="1:5" x14ac:dyDescent="0.2">
      <c r="A1791">
        <v>1790</v>
      </c>
      <c r="B1791" s="17">
        <f ca="1">'Monte Carlo VaR'!$C$17+_xlfn.NORM.S.INV(RAND())*'Monte Carlo VaR'!$C$18</f>
        <v>0.3464931230598825</v>
      </c>
      <c r="C1791" s="18">
        <f t="shared" ca="1" si="27"/>
        <v>41.40997691174919</v>
      </c>
      <c r="D1791" s="19">
        <f ca="1">'Monte Carlo VaR'!$B$9*(EXP(B1791)-1)</f>
        <v>56.122941708493677</v>
      </c>
      <c r="E1791" t="str">
        <f ca="1">IF(B1791&lt;='Monte Carlo VaR'!$B$25,"YES ◀ TAIL","")</f>
        <v/>
      </c>
    </row>
    <row r="1792" spans="1:5" x14ac:dyDescent="0.2">
      <c r="A1792">
        <v>1791</v>
      </c>
      <c r="B1792" s="17">
        <f ca="1">'Monte Carlo VaR'!$C$17+_xlfn.NORM.S.INV(RAND())*'Monte Carlo VaR'!$C$18</f>
        <v>7.1782089339671729E-2</v>
      </c>
      <c r="C1792" s="18">
        <f t="shared" ca="1" si="27"/>
        <v>7.4421190721344566</v>
      </c>
      <c r="D1792" s="19">
        <f ca="1">'Monte Carlo VaR'!$B$9*(EXP(B1792)-1)</f>
        <v>10.086303978463828</v>
      </c>
      <c r="E1792" t="str">
        <f ca="1">IF(B1792&lt;='Monte Carlo VaR'!$B$25,"YES ◀ TAIL","")</f>
        <v/>
      </c>
    </row>
    <row r="1793" spans="1:5" x14ac:dyDescent="0.2">
      <c r="A1793">
        <v>1792</v>
      </c>
      <c r="B1793" s="17">
        <f ca="1">'Monte Carlo VaR'!$C$17+_xlfn.NORM.S.INV(RAND())*'Monte Carlo VaR'!$C$18</f>
        <v>1.4399317845168562E-2</v>
      </c>
      <c r="C1793" s="18">
        <f t="shared" ca="1" si="27"/>
        <v>1.4503487412071081</v>
      </c>
      <c r="D1793" s="19">
        <f ca="1">'Monte Carlo VaR'!$B$9*(EXP(B1793)-1)</f>
        <v>1.9656576489579936</v>
      </c>
      <c r="E1793" t="str">
        <f ca="1">IF(B1793&lt;='Monte Carlo VaR'!$B$25,"YES ◀ TAIL","")</f>
        <v/>
      </c>
    </row>
    <row r="1794" spans="1:5" x14ac:dyDescent="0.2">
      <c r="A1794">
        <v>1793</v>
      </c>
      <c r="B1794" s="17">
        <f ca="1">'Monte Carlo VaR'!$C$17+_xlfn.NORM.S.INV(RAND())*'Monte Carlo VaR'!$C$18</f>
        <v>-1.8376066968372184E-2</v>
      </c>
      <c r="C1794" s="18">
        <f t="shared" ca="1" si="27"/>
        <v>-1.8208256520564681</v>
      </c>
      <c r="D1794" s="19">
        <f ca="1">'Monte Carlo VaR'!$B$9*(EXP(B1794)-1)</f>
        <v>-2.4677650062321312</v>
      </c>
      <c r="E1794" t="str">
        <f ca="1">IF(B1794&lt;='Monte Carlo VaR'!$B$25,"YES ◀ TAIL","")</f>
        <v/>
      </c>
    </row>
    <row r="1795" spans="1:5" x14ac:dyDescent="0.2">
      <c r="A1795">
        <v>1794</v>
      </c>
      <c r="B1795" s="17">
        <f ca="1">'Monte Carlo VaR'!$C$17+_xlfn.NORM.S.INV(RAND())*'Monte Carlo VaR'!$C$18</f>
        <v>-7.4264584959667229E-3</v>
      </c>
      <c r="C1795" s="18">
        <f t="shared" ref="C1795:C1858" ca="1" si="28">(EXP(B1795)-1)*100</f>
        <v>-0.73989504908782422</v>
      </c>
      <c r="D1795" s="19">
        <f ca="1">'Monte Carlo VaR'!$B$9*(EXP(B1795)-1)</f>
        <v>-1.0027797600287283</v>
      </c>
      <c r="E1795" t="str">
        <f ca="1">IF(B1795&lt;='Monte Carlo VaR'!$B$25,"YES ◀ TAIL","")</f>
        <v/>
      </c>
    </row>
    <row r="1796" spans="1:5" x14ac:dyDescent="0.2">
      <c r="A1796">
        <v>1795</v>
      </c>
      <c r="B1796" s="17">
        <f ca="1">'Monte Carlo VaR'!$C$17+_xlfn.NORM.S.INV(RAND())*'Monte Carlo VaR'!$C$18</f>
        <v>0.43255271347937607</v>
      </c>
      <c r="C1796" s="18">
        <f t="shared" ca="1" si="28"/>
        <v>54.118671446556043</v>
      </c>
      <c r="D1796" s="19">
        <f ca="1">'Monte Carlo VaR'!$B$9*(EXP(B1796)-1)</f>
        <v>73.34703541151741</v>
      </c>
      <c r="E1796" t="str">
        <f ca="1">IF(B1796&lt;='Monte Carlo VaR'!$B$25,"YES ◀ TAIL","")</f>
        <v/>
      </c>
    </row>
    <row r="1797" spans="1:5" x14ac:dyDescent="0.2">
      <c r="A1797">
        <v>1796</v>
      </c>
      <c r="B1797" s="17">
        <f ca="1">'Monte Carlo VaR'!$C$17+_xlfn.NORM.S.INV(RAND())*'Monte Carlo VaR'!$C$18</f>
        <v>0.28648518561936942</v>
      </c>
      <c r="C1797" s="18">
        <f t="shared" ca="1" si="28"/>
        <v>33.173843886793918</v>
      </c>
      <c r="D1797" s="19">
        <f ca="1">'Monte Carlo VaR'!$B$9*(EXP(B1797)-1)</f>
        <v>44.960510619771796</v>
      </c>
      <c r="E1797" t="str">
        <f ca="1">IF(B1797&lt;='Monte Carlo VaR'!$B$25,"YES ◀ TAIL","")</f>
        <v/>
      </c>
    </row>
    <row r="1798" spans="1:5" x14ac:dyDescent="0.2">
      <c r="A1798">
        <v>1797</v>
      </c>
      <c r="B1798" s="17">
        <f ca="1">'Monte Carlo VaR'!$C$17+_xlfn.NORM.S.INV(RAND())*'Monte Carlo VaR'!$C$18</f>
        <v>4.9962160434516588E-2</v>
      </c>
      <c r="C1798" s="18">
        <f t="shared" ca="1" si="28"/>
        <v>5.1231317487144601</v>
      </c>
      <c r="D1798" s="19">
        <f ca="1">'Monte Carlo VaR'!$B$9*(EXP(B1798)-1)</f>
        <v>6.9433804590327082</v>
      </c>
      <c r="E1798" t="str">
        <f ca="1">IF(B1798&lt;='Monte Carlo VaR'!$B$25,"YES ◀ TAIL","")</f>
        <v/>
      </c>
    </row>
    <row r="1799" spans="1:5" x14ac:dyDescent="0.2">
      <c r="A1799">
        <v>1798</v>
      </c>
      <c r="B1799" s="17">
        <f ca="1">'Monte Carlo VaR'!$C$17+_xlfn.NORM.S.INV(RAND())*'Monte Carlo VaR'!$C$18</f>
        <v>6.966623552421794E-2</v>
      </c>
      <c r="C1799" s="18">
        <f t="shared" ca="1" si="28"/>
        <v>7.2150275854704793</v>
      </c>
      <c r="D1799" s="19">
        <f ca="1">'Monte Carlo VaR'!$B$9*(EXP(B1799)-1)</f>
        <v>9.778526886588141</v>
      </c>
      <c r="E1799" t="str">
        <f ca="1">IF(B1799&lt;='Monte Carlo VaR'!$B$25,"YES ◀ TAIL","")</f>
        <v/>
      </c>
    </row>
    <row r="1800" spans="1:5" x14ac:dyDescent="0.2">
      <c r="A1800">
        <v>1799</v>
      </c>
      <c r="B1800" s="17">
        <f ca="1">'Monte Carlo VaR'!$C$17+_xlfn.NORM.S.INV(RAND())*'Monte Carlo VaR'!$C$18</f>
        <v>-3.4445177879871031E-2</v>
      </c>
      <c r="C1800" s="18">
        <f t="shared" ca="1" si="28"/>
        <v>-3.3858695850696119</v>
      </c>
      <c r="D1800" s="19">
        <f ca="1">'Monte Carlo VaR'!$B$9*(EXP(B1800)-1)</f>
        <v>-4.5888690486448453</v>
      </c>
      <c r="E1800" t="str">
        <f ca="1">IF(B1800&lt;='Monte Carlo VaR'!$B$25,"YES ◀ TAIL","")</f>
        <v/>
      </c>
    </row>
    <row r="1801" spans="1:5" x14ac:dyDescent="0.2">
      <c r="A1801">
        <v>1800</v>
      </c>
      <c r="B1801" s="17">
        <f ca="1">'Monte Carlo VaR'!$C$17+_xlfn.NORM.S.INV(RAND())*'Monte Carlo VaR'!$C$18</f>
        <v>0.21480195855621687</v>
      </c>
      <c r="C1801" s="18">
        <f t="shared" ca="1" si="28"/>
        <v>23.961637723823827</v>
      </c>
      <c r="D1801" s="19">
        <f ca="1">'Monte Carlo VaR'!$B$9*(EXP(B1801)-1)</f>
        <v>32.475207607098433</v>
      </c>
      <c r="E1801" t="str">
        <f ca="1">IF(B1801&lt;='Monte Carlo VaR'!$B$25,"YES ◀ TAIL","")</f>
        <v/>
      </c>
    </row>
    <row r="1802" spans="1:5" x14ac:dyDescent="0.2">
      <c r="A1802">
        <v>1801</v>
      </c>
      <c r="B1802" s="17">
        <f ca="1">'Monte Carlo VaR'!$C$17+_xlfn.NORM.S.INV(RAND())*'Monte Carlo VaR'!$C$18</f>
        <v>0.11231337813726924</v>
      </c>
      <c r="C1802" s="18">
        <f t="shared" ca="1" si="28"/>
        <v>11.886343304982038</v>
      </c>
      <c r="D1802" s="19">
        <f ca="1">'Monte Carlo VaR'!$B$9*(EXP(B1802)-1)</f>
        <v>16.109561081242159</v>
      </c>
      <c r="E1802" t="str">
        <f ca="1">IF(B1802&lt;='Monte Carlo VaR'!$B$25,"YES ◀ TAIL","")</f>
        <v/>
      </c>
    </row>
    <row r="1803" spans="1:5" x14ac:dyDescent="0.2">
      <c r="A1803">
        <v>1802</v>
      </c>
      <c r="B1803" s="17">
        <f ca="1">'Monte Carlo VaR'!$C$17+_xlfn.NORM.S.INV(RAND())*'Monte Carlo VaR'!$C$18</f>
        <v>0.17093758421722582</v>
      </c>
      <c r="C1803" s="18">
        <f t="shared" ca="1" si="28"/>
        <v>18.641669558393282</v>
      </c>
      <c r="D1803" s="19">
        <f ca="1">'Monte Carlo VaR'!$B$9*(EXP(B1803)-1)</f>
        <v>25.265054752490414</v>
      </c>
      <c r="E1803" t="str">
        <f ca="1">IF(B1803&lt;='Monte Carlo VaR'!$B$25,"YES ◀ TAIL","")</f>
        <v/>
      </c>
    </row>
    <row r="1804" spans="1:5" x14ac:dyDescent="0.2">
      <c r="A1804">
        <v>1803</v>
      </c>
      <c r="B1804" s="17">
        <f ca="1">'Monte Carlo VaR'!$C$17+_xlfn.NORM.S.INV(RAND())*'Monte Carlo VaR'!$C$18</f>
        <v>-3.5545442808476865E-2</v>
      </c>
      <c r="C1804" s="18">
        <f t="shared" ca="1" si="28"/>
        <v>-3.492112266107017</v>
      </c>
      <c r="D1804" s="19">
        <f ca="1">'Monte Carlo VaR'!$B$9*(EXP(B1804)-1)</f>
        <v>-4.7328597542548403</v>
      </c>
      <c r="E1804" t="str">
        <f ca="1">IF(B1804&lt;='Monte Carlo VaR'!$B$25,"YES ◀ TAIL","")</f>
        <v/>
      </c>
    </row>
    <row r="1805" spans="1:5" x14ac:dyDescent="0.2">
      <c r="A1805">
        <v>1804</v>
      </c>
      <c r="B1805" s="17">
        <f ca="1">'Monte Carlo VaR'!$C$17+_xlfn.NORM.S.INV(RAND())*'Monte Carlo VaR'!$C$18</f>
        <v>4.6106777149028631E-2</v>
      </c>
      <c r="C1805" s="18">
        <f t="shared" ca="1" si="28"/>
        <v>4.7186220546608482</v>
      </c>
      <c r="D1805" s="19">
        <f ca="1">'Monte Carlo VaR'!$B$9*(EXP(B1805)-1)</f>
        <v>6.395148470681848</v>
      </c>
      <c r="E1805" t="str">
        <f ca="1">IF(B1805&lt;='Monte Carlo VaR'!$B$25,"YES ◀ TAIL","")</f>
        <v/>
      </c>
    </row>
    <row r="1806" spans="1:5" x14ac:dyDescent="0.2">
      <c r="A1806">
        <v>1805</v>
      </c>
      <c r="B1806" s="17">
        <f ca="1">'Monte Carlo VaR'!$C$17+_xlfn.NORM.S.INV(RAND())*'Monte Carlo VaR'!$C$18</f>
        <v>-0.16532226765987224</v>
      </c>
      <c r="C1806" s="18">
        <f t="shared" ca="1" si="28"/>
        <v>-15.237950060703763</v>
      </c>
      <c r="D1806" s="19">
        <f ca="1">'Monte Carlo VaR'!$B$9*(EXP(B1806)-1)</f>
        <v>-20.651993717271811</v>
      </c>
      <c r="E1806" t="str">
        <f ca="1">IF(B1806&lt;='Monte Carlo VaR'!$B$25,"YES ◀ TAIL","")</f>
        <v/>
      </c>
    </row>
    <row r="1807" spans="1:5" x14ac:dyDescent="0.2">
      <c r="A1807">
        <v>1806</v>
      </c>
      <c r="B1807" s="17">
        <f ca="1">'Monte Carlo VaR'!$C$17+_xlfn.NORM.S.INV(RAND())*'Monte Carlo VaR'!$C$18</f>
        <v>-0.13075444704140415</v>
      </c>
      <c r="C1807" s="18">
        <f t="shared" ca="1" si="28"/>
        <v>-12.256679574048357</v>
      </c>
      <c r="D1807" s="19">
        <f ca="1">'Monte Carlo VaR'!$B$9*(EXP(B1807)-1)</f>
        <v>-16.611477826707738</v>
      </c>
      <c r="E1807" t="str">
        <f ca="1">IF(B1807&lt;='Monte Carlo VaR'!$B$25,"YES ◀ TAIL","")</f>
        <v/>
      </c>
    </row>
    <row r="1808" spans="1:5" x14ac:dyDescent="0.2">
      <c r="A1808">
        <v>1807</v>
      </c>
      <c r="B1808" s="17">
        <f ca="1">'Monte Carlo VaR'!$C$17+_xlfn.NORM.S.INV(RAND())*'Monte Carlo VaR'!$C$18</f>
        <v>-1.2838340845254342E-2</v>
      </c>
      <c r="C1808" s="18">
        <f t="shared" ca="1" si="28"/>
        <v>-1.2756280894015481</v>
      </c>
      <c r="D1808" s="19">
        <f ca="1">'Monte Carlo VaR'!$B$9*(EXP(B1808)-1)</f>
        <v>-1.7288587495659182</v>
      </c>
      <c r="E1808" t="str">
        <f ca="1">IF(B1808&lt;='Monte Carlo VaR'!$B$25,"YES ◀ TAIL","")</f>
        <v/>
      </c>
    </row>
    <row r="1809" spans="1:5" x14ac:dyDescent="0.2">
      <c r="A1809">
        <v>1808</v>
      </c>
      <c r="B1809" s="17">
        <f ca="1">'Monte Carlo VaR'!$C$17+_xlfn.NORM.S.INV(RAND())*'Monte Carlo VaR'!$C$18</f>
        <v>-0.32577587688442183</v>
      </c>
      <c r="C1809" s="18">
        <f t="shared" ca="1" si="28"/>
        <v>-27.803302121092223</v>
      </c>
      <c r="D1809" s="19">
        <f ca="1">'Monte Carlo VaR'!$B$9*(EXP(B1809)-1)</f>
        <v>-37.681815364716286</v>
      </c>
      <c r="E1809" t="str">
        <f ca="1">IF(B1809&lt;='Monte Carlo VaR'!$B$25,"YES ◀ TAIL","")</f>
        <v>YES ◀ TAIL</v>
      </c>
    </row>
    <row r="1810" spans="1:5" x14ac:dyDescent="0.2">
      <c r="A1810">
        <v>1809</v>
      </c>
      <c r="B1810" s="17">
        <f ca="1">'Monte Carlo VaR'!$C$17+_xlfn.NORM.S.INV(RAND())*'Monte Carlo VaR'!$C$18</f>
        <v>-0.14139645574982385</v>
      </c>
      <c r="C1810" s="18">
        <f t="shared" ca="1" si="28"/>
        <v>-13.185493763929168</v>
      </c>
      <c r="D1810" s="19">
        <f ca="1">'Monte Carlo VaR'!$B$9*(EXP(B1810)-1)</f>
        <v>-17.870299698253202</v>
      </c>
      <c r="E1810" t="str">
        <f ca="1">IF(B1810&lt;='Monte Carlo VaR'!$B$25,"YES ◀ TAIL","")</f>
        <v/>
      </c>
    </row>
    <row r="1811" spans="1:5" x14ac:dyDescent="0.2">
      <c r="A1811">
        <v>1810</v>
      </c>
      <c r="B1811" s="17">
        <f ca="1">'Monte Carlo VaR'!$C$17+_xlfn.NORM.S.INV(RAND())*'Monte Carlo VaR'!$C$18</f>
        <v>-0.40665762543021627</v>
      </c>
      <c r="C1811" s="18">
        <f t="shared" ca="1" si="28"/>
        <v>-33.412787103722131</v>
      </c>
      <c r="D1811" s="19">
        <f ca="1">'Monte Carlo VaR'!$B$9*(EXP(B1811)-1)</f>
        <v>-45.284350361674605</v>
      </c>
      <c r="E1811" t="str">
        <f ca="1">IF(B1811&lt;='Monte Carlo VaR'!$B$25,"YES ◀ TAIL","")</f>
        <v>YES ◀ TAIL</v>
      </c>
    </row>
    <row r="1812" spans="1:5" x14ac:dyDescent="0.2">
      <c r="A1812">
        <v>1811</v>
      </c>
      <c r="B1812" s="17">
        <f ca="1">'Monte Carlo VaR'!$C$17+_xlfn.NORM.S.INV(RAND())*'Monte Carlo VaR'!$C$18</f>
        <v>0.13880240815331285</v>
      </c>
      <c r="C1812" s="18">
        <f t="shared" ca="1" si="28"/>
        <v>14.889706488149578</v>
      </c>
      <c r="D1812" s="19">
        <f ca="1">'Monte Carlo VaR'!$B$9*(EXP(B1812)-1)</f>
        <v>20.180019203389126</v>
      </c>
      <c r="E1812" t="str">
        <f ca="1">IF(B1812&lt;='Monte Carlo VaR'!$B$25,"YES ◀ TAIL","")</f>
        <v/>
      </c>
    </row>
    <row r="1813" spans="1:5" x14ac:dyDescent="0.2">
      <c r="A1813">
        <v>1812</v>
      </c>
      <c r="B1813" s="17">
        <f ca="1">'Monte Carlo VaR'!$C$17+_xlfn.NORM.S.INV(RAND())*'Monte Carlo VaR'!$C$18</f>
        <v>6.2598811090982615E-2</v>
      </c>
      <c r="C1813" s="18">
        <f t="shared" ca="1" si="28"/>
        <v>6.459964797352713</v>
      </c>
      <c r="D1813" s="19">
        <f ca="1">'Monte Carlo VaR'!$B$9*(EXP(B1813)-1)</f>
        <v>8.7551902898521323</v>
      </c>
      <c r="E1813" t="str">
        <f ca="1">IF(B1813&lt;='Monte Carlo VaR'!$B$25,"YES ◀ TAIL","")</f>
        <v/>
      </c>
    </row>
    <row r="1814" spans="1:5" x14ac:dyDescent="0.2">
      <c r="A1814">
        <v>1813</v>
      </c>
      <c r="B1814" s="17">
        <f ca="1">'Monte Carlo VaR'!$C$17+_xlfn.NORM.S.INV(RAND())*'Monte Carlo VaR'!$C$18</f>
        <v>4.3801649545910662E-2</v>
      </c>
      <c r="C1814" s="18">
        <f t="shared" ca="1" si="28"/>
        <v>4.4775102718796811</v>
      </c>
      <c r="D1814" s="19">
        <f ca="1">'Monte Carlo VaR'!$B$9*(EXP(B1814)-1)</f>
        <v>6.068369671478532</v>
      </c>
      <c r="E1814" t="str">
        <f ca="1">IF(B1814&lt;='Monte Carlo VaR'!$B$25,"YES ◀ TAIL","")</f>
        <v/>
      </c>
    </row>
    <row r="1815" spans="1:5" x14ac:dyDescent="0.2">
      <c r="A1815">
        <v>1814</v>
      </c>
      <c r="B1815" s="17">
        <f ca="1">'Monte Carlo VaR'!$C$17+_xlfn.NORM.S.INV(RAND())*'Monte Carlo VaR'!$C$18</f>
        <v>-0.27542912241896689</v>
      </c>
      <c r="C1815" s="18">
        <f t="shared" ca="1" si="28"/>
        <v>-24.075375627582908</v>
      </c>
      <c r="D1815" s="19">
        <f ca="1">'Monte Carlo VaR'!$B$9*(EXP(B1815)-1)</f>
        <v>-32.629356588063111</v>
      </c>
      <c r="E1815" t="str">
        <f ca="1">IF(B1815&lt;='Monte Carlo VaR'!$B$25,"YES ◀ TAIL","")</f>
        <v>YES ◀ TAIL</v>
      </c>
    </row>
    <row r="1816" spans="1:5" x14ac:dyDescent="0.2">
      <c r="A1816">
        <v>1815</v>
      </c>
      <c r="B1816" s="17">
        <f ca="1">'Monte Carlo VaR'!$C$17+_xlfn.NORM.S.INV(RAND())*'Monte Carlo VaR'!$C$18</f>
        <v>-2.1250769818305412E-2</v>
      </c>
      <c r="C1816" s="18">
        <f t="shared" ca="1" si="28"/>
        <v>-2.1026563205602256</v>
      </c>
      <c r="D1816" s="19">
        <f ca="1">'Monte Carlo VaR'!$B$9*(EXP(B1816)-1)</f>
        <v>-2.8497301112552735</v>
      </c>
      <c r="E1816" t="str">
        <f ca="1">IF(B1816&lt;='Monte Carlo VaR'!$B$25,"YES ◀ TAIL","")</f>
        <v/>
      </c>
    </row>
    <row r="1817" spans="1:5" x14ac:dyDescent="0.2">
      <c r="A1817">
        <v>1816</v>
      </c>
      <c r="B1817" s="17">
        <f ca="1">'Monte Carlo VaR'!$C$17+_xlfn.NORM.S.INV(RAND())*'Monte Carlo VaR'!$C$18</f>
        <v>0.18869357116667274</v>
      </c>
      <c r="C1817" s="18">
        <f t="shared" ca="1" si="28"/>
        <v>20.767083061412329</v>
      </c>
      <c r="D1817" s="19">
        <f ca="1">'Monte Carlo VaR'!$B$9*(EXP(B1817)-1)</f>
        <v>28.145627673132129</v>
      </c>
      <c r="E1817" t="str">
        <f ca="1">IF(B1817&lt;='Monte Carlo VaR'!$B$25,"YES ◀ TAIL","")</f>
        <v/>
      </c>
    </row>
    <row r="1818" spans="1:5" x14ac:dyDescent="0.2">
      <c r="A1818">
        <v>1817</v>
      </c>
      <c r="B1818" s="17">
        <f ca="1">'Monte Carlo VaR'!$C$17+_xlfn.NORM.S.INV(RAND())*'Monte Carlo VaR'!$C$18</f>
        <v>0.20133247007108185</v>
      </c>
      <c r="C1818" s="18">
        <f t="shared" ca="1" si="28"/>
        <v>22.303132554784955</v>
      </c>
      <c r="D1818" s="19">
        <f ca="1">'Monte Carlo VaR'!$B$9*(EXP(B1818)-1)</f>
        <v>30.227435551500051</v>
      </c>
      <c r="E1818" t="str">
        <f ca="1">IF(B1818&lt;='Monte Carlo VaR'!$B$25,"YES ◀ TAIL","")</f>
        <v/>
      </c>
    </row>
    <row r="1819" spans="1:5" x14ac:dyDescent="0.2">
      <c r="A1819">
        <v>1818</v>
      </c>
      <c r="B1819" s="17">
        <f ca="1">'Monte Carlo VaR'!$C$17+_xlfn.NORM.S.INV(RAND())*'Monte Carlo VaR'!$C$18</f>
        <v>0.43918917870112267</v>
      </c>
      <c r="C1819" s="18">
        <f t="shared" ca="1" si="28"/>
        <v>55.144876068879547</v>
      </c>
      <c r="D1819" s="19">
        <f ca="1">'Monte Carlo VaR'!$B$9*(EXP(B1819)-1)</f>
        <v>74.73785053615245</v>
      </c>
      <c r="E1819" t="str">
        <f ca="1">IF(B1819&lt;='Monte Carlo VaR'!$B$25,"YES ◀ TAIL","")</f>
        <v/>
      </c>
    </row>
    <row r="1820" spans="1:5" x14ac:dyDescent="0.2">
      <c r="A1820">
        <v>1819</v>
      </c>
      <c r="B1820" s="17">
        <f ca="1">'Monte Carlo VaR'!$C$17+_xlfn.NORM.S.INV(RAND())*'Monte Carlo VaR'!$C$18</f>
        <v>0.26014951976779949</v>
      </c>
      <c r="C1820" s="18">
        <f t="shared" ca="1" si="28"/>
        <v>29.712401784909371</v>
      </c>
      <c r="D1820" s="19">
        <f ca="1">'Monte Carlo VaR'!$B$9*(EXP(B1820)-1)</f>
        <v>40.26921813908767</v>
      </c>
      <c r="E1820" t="str">
        <f ca="1">IF(B1820&lt;='Monte Carlo VaR'!$B$25,"YES ◀ TAIL","")</f>
        <v/>
      </c>
    </row>
    <row r="1821" spans="1:5" x14ac:dyDescent="0.2">
      <c r="A1821">
        <v>1820</v>
      </c>
      <c r="B1821" s="17">
        <f ca="1">'Monte Carlo VaR'!$C$17+_xlfn.NORM.S.INV(RAND())*'Monte Carlo VaR'!$C$18</f>
        <v>0.14097778812184689</v>
      </c>
      <c r="C1821" s="18">
        <f t="shared" ca="1" si="28"/>
        <v>15.139907296479628</v>
      </c>
      <c r="D1821" s="19">
        <f ca="1">'Monte Carlo VaR'!$B$9*(EXP(B1821)-1)</f>
        <v>20.51911635891884</v>
      </c>
      <c r="E1821" t="str">
        <f ca="1">IF(B1821&lt;='Monte Carlo VaR'!$B$25,"YES ◀ TAIL","")</f>
        <v/>
      </c>
    </row>
    <row r="1822" spans="1:5" x14ac:dyDescent="0.2">
      <c r="A1822">
        <v>1821</v>
      </c>
      <c r="B1822" s="17">
        <f ca="1">'Monte Carlo VaR'!$C$17+_xlfn.NORM.S.INV(RAND())*'Monte Carlo VaR'!$C$18</f>
        <v>0.28614865843581333</v>
      </c>
      <c r="C1822" s="18">
        <f t="shared" ca="1" si="28"/>
        <v>33.129034808346745</v>
      </c>
      <c r="D1822" s="19">
        <f ca="1">'Monte Carlo VaR'!$B$9*(EXP(B1822)-1)</f>
        <v>44.899780875752349</v>
      </c>
      <c r="E1822" t="str">
        <f ca="1">IF(B1822&lt;='Monte Carlo VaR'!$B$25,"YES ◀ TAIL","")</f>
        <v/>
      </c>
    </row>
    <row r="1823" spans="1:5" x14ac:dyDescent="0.2">
      <c r="A1823">
        <v>1822</v>
      </c>
      <c r="B1823" s="17">
        <f ca="1">'Monte Carlo VaR'!$C$17+_xlfn.NORM.S.INV(RAND())*'Monte Carlo VaR'!$C$18</f>
        <v>0.28084232145001004</v>
      </c>
      <c r="C1823" s="18">
        <f t="shared" ca="1" si="28"/>
        <v>32.424478247522501</v>
      </c>
      <c r="D1823" s="19">
        <f ca="1">'Monte Carlo VaR'!$B$9*(EXP(B1823)-1)</f>
        <v>43.94489536886725</v>
      </c>
      <c r="E1823" t="str">
        <f ca="1">IF(B1823&lt;='Monte Carlo VaR'!$B$25,"YES ◀ TAIL","")</f>
        <v/>
      </c>
    </row>
    <row r="1824" spans="1:5" x14ac:dyDescent="0.2">
      <c r="A1824">
        <v>1823</v>
      </c>
      <c r="B1824" s="17">
        <f ca="1">'Monte Carlo VaR'!$C$17+_xlfn.NORM.S.INV(RAND())*'Monte Carlo VaR'!$C$18</f>
        <v>-0.13028141979086905</v>
      </c>
      <c r="C1824" s="18">
        <f t="shared" ca="1" si="28"/>
        <v>-12.215164774392772</v>
      </c>
      <c r="D1824" s="19">
        <f ca="1">'Monte Carlo VaR'!$B$9*(EXP(B1824)-1)</f>
        <v>-16.555212818734525</v>
      </c>
      <c r="E1824" t="str">
        <f ca="1">IF(B1824&lt;='Monte Carlo VaR'!$B$25,"YES ◀ TAIL","")</f>
        <v/>
      </c>
    </row>
    <row r="1825" spans="1:5" x14ac:dyDescent="0.2">
      <c r="A1825">
        <v>1824</v>
      </c>
      <c r="B1825" s="17">
        <f ca="1">'Monte Carlo VaR'!$C$17+_xlfn.NORM.S.INV(RAND())*'Monte Carlo VaR'!$C$18</f>
        <v>0.18695891205575194</v>
      </c>
      <c r="C1825" s="18">
        <f t="shared" ca="1" si="28"/>
        <v>20.55777493209203</v>
      </c>
      <c r="D1825" s="19">
        <f ca="1">'Monte Carlo VaR'!$B$9*(EXP(B1825)-1)</f>
        <v>27.861952365464333</v>
      </c>
      <c r="E1825" t="str">
        <f ca="1">IF(B1825&lt;='Monte Carlo VaR'!$B$25,"YES ◀ TAIL","")</f>
        <v/>
      </c>
    </row>
    <row r="1826" spans="1:5" x14ac:dyDescent="0.2">
      <c r="A1826">
        <v>1825</v>
      </c>
      <c r="B1826" s="17">
        <f ca="1">'Monte Carlo VaR'!$C$17+_xlfn.NORM.S.INV(RAND())*'Monte Carlo VaR'!$C$18</f>
        <v>-1.2615416423946632E-3</v>
      </c>
      <c r="C1826" s="18">
        <f t="shared" ca="1" si="28"/>
        <v>-0.12607462332526742</v>
      </c>
      <c r="D1826" s="19">
        <f ca="1">'Monte Carlo VaR'!$B$9*(EXP(B1826)-1)</f>
        <v>-0.17086893699273495</v>
      </c>
      <c r="E1826" t="str">
        <f ca="1">IF(B1826&lt;='Monte Carlo VaR'!$B$25,"YES ◀ TAIL","")</f>
        <v/>
      </c>
    </row>
    <row r="1827" spans="1:5" x14ac:dyDescent="0.2">
      <c r="A1827">
        <v>1826</v>
      </c>
      <c r="B1827" s="17">
        <f ca="1">'Monte Carlo VaR'!$C$17+_xlfn.NORM.S.INV(RAND())*'Monte Carlo VaR'!$C$18</f>
        <v>-1.5904526872208904E-3</v>
      </c>
      <c r="C1827" s="18">
        <f t="shared" ca="1" si="28"/>
        <v>-0.1589188587598156</v>
      </c>
      <c r="D1827" s="19">
        <f ca="1">'Monte Carlo VaR'!$B$9*(EXP(B1827)-1)</f>
        <v>-0.21538272927717808</v>
      </c>
      <c r="E1827" t="str">
        <f ca="1">IF(B1827&lt;='Monte Carlo VaR'!$B$25,"YES ◀ TAIL","")</f>
        <v/>
      </c>
    </row>
    <row r="1828" spans="1:5" x14ac:dyDescent="0.2">
      <c r="A1828">
        <v>1827</v>
      </c>
      <c r="B1828" s="17">
        <f ca="1">'Monte Carlo VaR'!$C$17+_xlfn.NORM.S.INV(RAND())*'Monte Carlo VaR'!$C$18</f>
        <v>0.20990921469213525</v>
      </c>
      <c r="C1828" s="18">
        <f t="shared" ca="1" si="28"/>
        <v>23.356606519808043</v>
      </c>
      <c r="D1828" s="19">
        <f ca="1">'Monte Carlo VaR'!$B$9*(EXP(B1828)-1)</f>
        <v>31.65520881629584</v>
      </c>
      <c r="E1828" t="str">
        <f ca="1">IF(B1828&lt;='Monte Carlo VaR'!$B$25,"YES ◀ TAIL","")</f>
        <v/>
      </c>
    </row>
    <row r="1829" spans="1:5" x14ac:dyDescent="0.2">
      <c r="A1829">
        <v>1828</v>
      </c>
      <c r="B1829" s="17">
        <f ca="1">'Monte Carlo VaR'!$C$17+_xlfn.NORM.S.INV(RAND())*'Monte Carlo VaR'!$C$18</f>
        <v>0.63905645923951349</v>
      </c>
      <c r="C1829" s="18">
        <f t="shared" ca="1" si="28"/>
        <v>89.469231621762347</v>
      </c>
      <c r="D1829" s="19">
        <f ca="1">'Monte Carlo VaR'!$B$9*(EXP(B1829)-1)</f>
        <v>121.2576496169745</v>
      </c>
      <c r="E1829" t="str">
        <f ca="1">IF(B1829&lt;='Monte Carlo VaR'!$B$25,"YES ◀ TAIL","")</f>
        <v/>
      </c>
    </row>
    <row r="1830" spans="1:5" x14ac:dyDescent="0.2">
      <c r="A1830">
        <v>1829</v>
      </c>
      <c r="B1830" s="17">
        <f ca="1">'Monte Carlo VaR'!$C$17+_xlfn.NORM.S.INV(RAND())*'Monte Carlo VaR'!$C$18</f>
        <v>5.7091328316305007E-2</v>
      </c>
      <c r="C1830" s="18">
        <f t="shared" ca="1" si="28"/>
        <v>5.8752500063395052</v>
      </c>
      <c r="D1830" s="19">
        <f ca="1">'Monte Carlo VaR'!$B$9*(EXP(B1830)-1)</f>
        <v>7.9627263335919318</v>
      </c>
      <c r="E1830" t="str">
        <f ca="1">IF(B1830&lt;='Monte Carlo VaR'!$B$25,"YES ◀ TAIL","")</f>
        <v/>
      </c>
    </row>
    <row r="1831" spans="1:5" x14ac:dyDescent="0.2">
      <c r="A1831">
        <v>1830</v>
      </c>
      <c r="B1831" s="17">
        <f ca="1">'Monte Carlo VaR'!$C$17+_xlfn.NORM.S.INV(RAND())*'Monte Carlo VaR'!$C$18</f>
        <v>1.9968495482448056E-2</v>
      </c>
      <c r="C1831" s="18">
        <f t="shared" ca="1" si="28"/>
        <v>2.0169199582019681</v>
      </c>
      <c r="D1831" s="19">
        <f ca="1">'Monte Carlo VaR'!$B$9*(EXP(B1831)-1)</f>
        <v>2.7335316193511274</v>
      </c>
      <c r="E1831" t="str">
        <f ca="1">IF(B1831&lt;='Monte Carlo VaR'!$B$25,"YES ◀ TAIL","")</f>
        <v/>
      </c>
    </row>
    <row r="1832" spans="1:5" x14ac:dyDescent="0.2">
      <c r="A1832">
        <v>1831</v>
      </c>
      <c r="B1832" s="17">
        <f ca="1">'Monte Carlo VaR'!$C$17+_xlfn.NORM.S.INV(RAND())*'Monte Carlo VaR'!$C$18</f>
        <v>3.689501060263347E-2</v>
      </c>
      <c r="C1832" s="18">
        <f t="shared" ca="1" si="28"/>
        <v>3.7584079792175373</v>
      </c>
      <c r="D1832" s="19">
        <f ca="1">'Monte Carlo VaR'!$B$9*(EXP(B1832)-1)</f>
        <v>5.0937703342335281</v>
      </c>
      <c r="E1832" t="str">
        <f ca="1">IF(B1832&lt;='Monte Carlo VaR'!$B$25,"YES ◀ TAIL","")</f>
        <v/>
      </c>
    </row>
    <row r="1833" spans="1:5" x14ac:dyDescent="0.2">
      <c r="A1833">
        <v>1832</v>
      </c>
      <c r="B1833" s="17">
        <f ca="1">'Monte Carlo VaR'!$C$17+_xlfn.NORM.S.INV(RAND())*'Monte Carlo VaR'!$C$18</f>
        <v>3.6427061867851225E-2</v>
      </c>
      <c r="C1833" s="18">
        <f t="shared" ca="1" si="28"/>
        <v>3.7098657220103526</v>
      </c>
      <c r="D1833" s="19">
        <f ca="1">'Monte Carlo VaR'!$B$9*(EXP(B1833)-1)</f>
        <v>5.0279810130406313</v>
      </c>
      <c r="E1833" t="str">
        <f ca="1">IF(B1833&lt;='Monte Carlo VaR'!$B$25,"YES ◀ TAIL","")</f>
        <v/>
      </c>
    </row>
    <row r="1834" spans="1:5" x14ac:dyDescent="0.2">
      <c r="A1834">
        <v>1833</v>
      </c>
      <c r="B1834" s="17">
        <f ca="1">'Monte Carlo VaR'!$C$17+_xlfn.NORM.S.INV(RAND())*'Monte Carlo VaR'!$C$18</f>
        <v>0.265926682074002</v>
      </c>
      <c r="C1834" s="18">
        <f t="shared" ca="1" si="28"/>
        <v>30.463940172517589</v>
      </c>
      <c r="D1834" s="19">
        <f ca="1">'Monte Carlo VaR'!$B$9*(EXP(B1834)-1)</f>
        <v>41.28777811581309</v>
      </c>
      <c r="E1834" t="str">
        <f ca="1">IF(B1834&lt;='Monte Carlo VaR'!$B$25,"YES ◀ TAIL","")</f>
        <v/>
      </c>
    </row>
    <row r="1835" spans="1:5" x14ac:dyDescent="0.2">
      <c r="A1835">
        <v>1834</v>
      </c>
      <c r="B1835" s="17">
        <f ca="1">'Monte Carlo VaR'!$C$17+_xlfn.NORM.S.INV(RAND())*'Monte Carlo VaR'!$C$18</f>
        <v>0.14641058356877731</v>
      </c>
      <c r="C1835" s="18">
        <f t="shared" ca="1" si="28"/>
        <v>15.767141134422346</v>
      </c>
      <c r="D1835" s="19">
        <f ca="1">'Monte Carlo VaR'!$B$9*(EXP(B1835)-1)</f>
        <v>21.369206379482605</v>
      </c>
      <c r="E1835" t="str">
        <f ca="1">IF(B1835&lt;='Monte Carlo VaR'!$B$25,"YES ◀ TAIL","")</f>
        <v/>
      </c>
    </row>
    <row r="1836" spans="1:5" x14ac:dyDescent="0.2">
      <c r="A1836">
        <v>1835</v>
      </c>
      <c r="B1836" s="17">
        <f ca="1">'Monte Carlo VaR'!$C$17+_xlfn.NORM.S.INV(RAND())*'Monte Carlo VaR'!$C$18</f>
        <v>0.15060194124077675</v>
      </c>
      <c r="C1836" s="18">
        <f t="shared" ca="1" si="28"/>
        <v>16.253380920176031</v>
      </c>
      <c r="D1836" s="19">
        <f ca="1">'Monte Carlo VaR'!$B$9*(EXP(B1836)-1)</f>
        <v>22.028207161114572</v>
      </c>
      <c r="E1836" t="str">
        <f ca="1">IF(B1836&lt;='Monte Carlo VaR'!$B$25,"YES ◀ TAIL","")</f>
        <v/>
      </c>
    </row>
    <row r="1837" spans="1:5" x14ac:dyDescent="0.2">
      <c r="A1837">
        <v>1836</v>
      </c>
      <c r="B1837" s="17">
        <f ca="1">'Monte Carlo VaR'!$C$17+_xlfn.NORM.S.INV(RAND())*'Monte Carlo VaR'!$C$18</f>
        <v>0.12415809647868936</v>
      </c>
      <c r="C1837" s="18">
        <f t="shared" ca="1" si="28"/>
        <v>13.219485287002964</v>
      </c>
      <c r="D1837" s="19">
        <f ca="1">'Monte Carlo VaR'!$B$9*(EXP(B1837)-1)</f>
        <v>17.916368409475115</v>
      </c>
      <c r="E1837" t="str">
        <f ca="1">IF(B1837&lt;='Monte Carlo VaR'!$B$25,"YES ◀ TAIL","")</f>
        <v/>
      </c>
    </row>
    <row r="1838" spans="1:5" x14ac:dyDescent="0.2">
      <c r="A1838">
        <v>1837</v>
      </c>
      <c r="B1838" s="17">
        <f ca="1">'Monte Carlo VaR'!$C$17+_xlfn.NORM.S.INV(RAND())*'Monte Carlo VaR'!$C$18</f>
        <v>-0.23815969784440644</v>
      </c>
      <c r="C1838" s="18">
        <f t="shared" ca="1" si="28"/>
        <v>-21.192317312656272</v>
      </c>
      <c r="D1838" s="19">
        <f ca="1">'Monte Carlo VaR'!$B$9*(EXP(B1838)-1)</f>
        <v>-28.721947653843046</v>
      </c>
      <c r="E1838" t="str">
        <f ca="1">IF(B1838&lt;='Monte Carlo VaR'!$B$25,"YES ◀ TAIL","")</f>
        <v/>
      </c>
    </row>
    <row r="1839" spans="1:5" x14ac:dyDescent="0.2">
      <c r="A1839">
        <v>1838</v>
      </c>
      <c r="B1839" s="17">
        <f ca="1">'Monte Carlo VaR'!$C$17+_xlfn.NORM.S.INV(RAND())*'Monte Carlo VaR'!$C$18</f>
        <v>-0.25635700719724663</v>
      </c>
      <c r="C1839" s="18">
        <f t="shared" ca="1" si="28"/>
        <v>-22.61343561343725</v>
      </c>
      <c r="D1839" s="19">
        <f ca="1">'Monte Carlo VaR'!$B$9*(EXP(B1839)-1)</f>
        <v>-30.647989286891505</v>
      </c>
      <c r="E1839" t="str">
        <f ca="1">IF(B1839&lt;='Monte Carlo VaR'!$B$25,"YES ◀ TAIL","")</f>
        <v>YES ◀ TAIL</v>
      </c>
    </row>
    <row r="1840" spans="1:5" x14ac:dyDescent="0.2">
      <c r="A1840">
        <v>1839</v>
      </c>
      <c r="B1840" s="17">
        <f ca="1">'Monte Carlo VaR'!$C$17+_xlfn.NORM.S.INV(RAND())*'Monte Carlo VaR'!$C$18</f>
        <v>0.18582107162336658</v>
      </c>
      <c r="C1840" s="18">
        <f t="shared" ca="1" si="28"/>
        <v>20.42067743366578</v>
      </c>
      <c r="D1840" s="19">
        <f ca="1">'Monte Carlo VaR'!$B$9*(EXP(B1840)-1)</f>
        <v>27.67614412584723</v>
      </c>
      <c r="E1840" t="str">
        <f ca="1">IF(B1840&lt;='Monte Carlo VaR'!$B$25,"YES ◀ TAIL","")</f>
        <v/>
      </c>
    </row>
    <row r="1841" spans="1:5" x14ac:dyDescent="0.2">
      <c r="A1841">
        <v>1840</v>
      </c>
      <c r="B1841" s="17">
        <f ca="1">'Monte Carlo VaR'!$C$17+_xlfn.NORM.S.INV(RAND())*'Monte Carlo VaR'!$C$18</f>
        <v>-4.9987073447894104E-2</v>
      </c>
      <c r="C1841" s="18">
        <f t="shared" ca="1" si="28"/>
        <v>-4.875827930309196</v>
      </c>
      <c r="D1841" s="19">
        <f ca="1">'Monte Carlo VaR'!$B$9*(EXP(B1841)-1)</f>
        <v>-6.608209593948053</v>
      </c>
      <c r="E1841" t="str">
        <f ca="1">IF(B1841&lt;='Monte Carlo VaR'!$B$25,"YES ◀ TAIL","")</f>
        <v/>
      </c>
    </row>
    <row r="1842" spans="1:5" x14ac:dyDescent="0.2">
      <c r="A1842">
        <v>1841</v>
      </c>
      <c r="B1842" s="17">
        <f ca="1">'Monte Carlo VaR'!$C$17+_xlfn.NORM.S.INV(RAND())*'Monte Carlo VaR'!$C$18</f>
        <v>0.263336328376375</v>
      </c>
      <c r="C1842" s="18">
        <f t="shared" ca="1" si="28"/>
        <v>30.12642974709663</v>
      </c>
      <c r="D1842" s="19">
        <f ca="1">'Monte Carlo VaR'!$B$9*(EXP(B1842)-1)</f>
        <v>40.830350236240058</v>
      </c>
      <c r="E1842" t="str">
        <f ca="1">IF(B1842&lt;='Monte Carlo VaR'!$B$25,"YES ◀ TAIL","")</f>
        <v/>
      </c>
    </row>
    <row r="1843" spans="1:5" x14ac:dyDescent="0.2">
      <c r="A1843">
        <v>1842</v>
      </c>
      <c r="B1843" s="17">
        <f ca="1">'Monte Carlo VaR'!$C$17+_xlfn.NORM.S.INV(RAND())*'Monte Carlo VaR'!$C$18</f>
        <v>-0.27586543498368404</v>
      </c>
      <c r="C1843" s="18">
        <f t="shared" ca="1" si="28"/>
        <v>-24.108495269384676</v>
      </c>
      <c r="D1843" s="19">
        <f ca="1">'Monte Carlo VaR'!$B$9*(EXP(B1843)-1)</f>
        <v>-32.674243638597055</v>
      </c>
      <c r="E1843" t="str">
        <f ca="1">IF(B1843&lt;='Monte Carlo VaR'!$B$25,"YES ◀ TAIL","")</f>
        <v>YES ◀ TAIL</v>
      </c>
    </row>
    <row r="1844" spans="1:5" x14ac:dyDescent="0.2">
      <c r="A1844">
        <v>1843</v>
      </c>
      <c r="B1844" s="17">
        <f ca="1">'Monte Carlo VaR'!$C$17+_xlfn.NORM.S.INV(RAND())*'Monte Carlo VaR'!$C$18</f>
        <v>0.13429474276876052</v>
      </c>
      <c r="C1844" s="18">
        <f t="shared" ca="1" si="28"/>
        <v>14.372987608012334</v>
      </c>
      <c r="D1844" s="19">
        <f ca="1">'Monte Carlo VaR'!$B$9*(EXP(B1844)-1)</f>
        <v>19.479710105139116</v>
      </c>
      <c r="E1844" t="str">
        <f ca="1">IF(B1844&lt;='Monte Carlo VaR'!$B$25,"YES ◀ TAIL","")</f>
        <v/>
      </c>
    </row>
    <row r="1845" spans="1:5" x14ac:dyDescent="0.2">
      <c r="A1845">
        <v>1844</v>
      </c>
      <c r="B1845" s="17">
        <f ca="1">'Monte Carlo VaR'!$C$17+_xlfn.NORM.S.INV(RAND())*'Monte Carlo VaR'!$C$18</f>
        <v>-0.12257891347447485</v>
      </c>
      <c r="C1845" s="18">
        <f t="shared" ca="1" si="28"/>
        <v>-11.536390751875569</v>
      </c>
      <c r="D1845" s="19">
        <f ca="1">'Monte Carlo VaR'!$B$9*(EXP(B1845)-1)</f>
        <v>-15.635270386016959</v>
      </c>
      <c r="E1845" t="str">
        <f ca="1">IF(B1845&lt;='Monte Carlo VaR'!$B$25,"YES ◀ TAIL","")</f>
        <v/>
      </c>
    </row>
    <row r="1846" spans="1:5" x14ac:dyDescent="0.2">
      <c r="A1846">
        <v>1845</v>
      </c>
      <c r="B1846" s="17">
        <f ca="1">'Monte Carlo VaR'!$C$17+_xlfn.NORM.S.INV(RAND())*'Monte Carlo VaR'!$C$18</f>
        <v>0.1228676132100449</v>
      </c>
      <c r="C1846" s="18">
        <f t="shared" ca="1" si="28"/>
        <v>13.073471669884107</v>
      </c>
      <c r="D1846" s="19">
        <f ca="1">'Monte Carlo VaR'!$B$9*(EXP(B1846)-1)</f>
        <v>17.71847615419393</v>
      </c>
      <c r="E1846" t="str">
        <f ca="1">IF(B1846&lt;='Monte Carlo VaR'!$B$25,"YES ◀ TAIL","")</f>
        <v/>
      </c>
    </row>
    <row r="1847" spans="1:5" x14ac:dyDescent="0.2">
      <c r="A1847">
        <v>1846</v>
      </c>
      <c r="B1847" s="17">
        <f ca="1">'Monte Carlo VaR'!$C$17+_xlfn.NORM.S.INV(RAND())*'Monte Carlo VaR'!$C$18</f>
        <v>4.8002538587415912E-2</v>
      </c>
      <c r="C1847" s="18">
        <f t="shared" ca="1" si="28"/>
        <v>4.9173318739273997</v>
      </c>
      <c r="D1847" s="19">
        <f ca="1">'Monte Carlo VaR'!$B$9*(EXP(B1847)-1)</f>
        <v>6.6644598887338047</v>
      </c>
      <c r="E1847" t="str">
        <f ca="1">IF(B1847&lt;='Monte Carlo VaR'!$B$25,"YES ◀ TAIL","")</f>
        <v/>
      </c>
    </row>
    <row r="1848" spans="1:5" x14ac:dyDescent="0.2">
      <c r="A1848">
        <v>1847</v>
      </c>
      <c r="B1848" s="17">
        <f ca="1">'Monte Carlo VaR'!$C$17+_xlfn.NORM.S.INV(RAND())*'Monte Carlo VaR'!$C$18</f>
        <v>-2.7381635468966936E-2</v>
      </c>
      <c r="C1848" s="18">
        <f t="shared" ca="1" si="28"/>
        <v>-2.7010156775656657</v>
      </c>
      <c r="D1848" s="19">
        <f ca="1">'Monte Carlo VaR'!$B$9*(EXP(B1848)-1)</f>
        <v>-3.660686547804747</v>
      </c>
      <c r="E1848" t="str">
        <f ca="1">IF(B1848&lt;='Monte Carlo VaR'!$B$25,"YES ◀ TAIL","")</f>
        <v/>
      </c>
    </row>
    <row r="1849" spans="1:5" x14ac:dyDescent="0.2">
      <c r="A1849">
        <v>1848</v>
      </c>
      <c r="B1849" s="17">
        <f ca="1">'Monte Carlo VaR'!$C$17+_xlfn.NORM.S.INV(RAND())*'Monte Carlo VaR'!$C$18</f>
        <v>0.19458807334131401</v>
      </c>
      <c r="C1849" s="18">
        <f t="shared" ca="1" si="28"/>
        <v>21.481047059080005</v>
      </c>
      <c r="D1849" s="19">
        <f ca="1">'Monte Carlo VaR'!$B$9*(EXP(B1849)-1)</f>
        <v>29.11326307917113</v>
      </c>
      <c r="E1849" t="str">
        <f ca="1">IF(B1849&lt;='Monte Carlo VaR'!$B$25,"YES ◀ TAIL","")</f>
        <v/>
      </c>
    </row>
    <row r="1850" spans="1:5" x14ac:dyDescent="0.2">
      <c r="A1850">
        <v>1849</v>
      </c>
      <c r="B1850" s="17">
        <f ca="1">'Monte Carlo VaR'!$C$17+_xlfn.NORM.S.INV(RAND())*'Monte Carlo VaR'!$C$18</f>
        <v>-0.13702276838102312</v>
      </c>
      <c r="C1850" s="18">
        <f t="shared" ca="1" si="28"/>
        <v>-12.804962699222733</v>
      </c>
      <c r="D1850" s="19">
        <f ca="1">'Monte Carlo VaR'!$B$9*(EXP(B1850)-1)</f>
        <v>-17.354565946256571</v>
      </c>
      <c r="E1850" t="str">
        <f ca="1">IF(B1850&lt;='Monte Carlo VaR'!$B$25,"YES ◀ TAIL","")</f>
        <v/>
      </c>
    </row>
    <row r="1851" spans="1:5" x14ac:dyDescent="0.2">
      <c r="A1851">
        <v>1850</v>
      </c>
      <c r="B1851" s="17">
        <f ca="1">'Monte Carlo VaR'!$C$17+_xlfn.NORM.S.INV(RAND())*'Monte Carlo VaR'!$C$18</f>
        <v>-6.3272303999877891E-2</v>
      </c>
      <c r="C1851" s="18">
        <f t="shared" ca="1" si="28"/>
        <v>-6.1312169566491326</v>
      </c>
      <c r="D1851" s="19">
        <f ca="1">'Monte Carlo VaR'!$B$9*(EXP(B1851)-1)</f>
        <v>-8.3096383413465702</v>
      </c>
      <c r="E1851" t="str">
        <f ca="1">IF(B1851&lt;='Monte Carlo VaR'!$B$25,"YES ◀ TAIL","")</f>
        <v/>
      </c>
    </row>
    <row r="1852" spans="1:5" x14ac:dyDescent="0.2">
      <c r="A1852">
        <v>1851</v>
      </c>
      <c r="B1852" s="17">
        <f ca="1">'Monte Carlo VaR'!$C$17+_xlfn.NORM.S.INV(RAND())*'Monte Carlo VaR'!$C$18</f>
        <v>0.31280937870746695</v>
      </c>
      <c r="C1852" s="18">
        <f t="shared" ca="1" si="28"/>
        <v>36.726087714967278</v>
      </c>
      <c r="D1852" s="19">
        <f ca="1">'Monte Carlo VaR'!$B$9*(EXP(B1852)-1)</f>
        <v>49.774866680095158</v>
      </c>
      <c r="E1852" t="str">
        <f ca="1">IF(B1852&lt;='Monte Carlo VaR'!$B$25,"YES ◀ TAIL","")</f>
        <v/>
      </c>
    </row>
    <row r="1853" spans="1:5" x14ac:dyDescent="0.2">
      <c r="A1853">
        <v>1852</v>
      </c>
      <c r="B1853" s="17">
        <f ca="1">'Monte Carlo VaR'!$C$17+_xlfn.NORM.S.INV(RAND())*'Monte Carlo VaR'!$C$18</f>
        <v>0.16665059104283553</v>
      </c>
      <c r="C1853" s="18">
        <f t="shared" ca="1" si="28"/>
        <v>18.134142191268587</v>
      </c>
      <c r="D1853" s="19">
        <f ca="1">'Monte Carlo VaR'!$B$9*(EXP(B1853)-1)</f>
        <v>24.577202911826316</v>
      </c>
      <c r="E1853" t="str">
        <f ca="1">IF(B1853&lt;='Monte Carlo VaR'!$B$25,"YES ◀ TAIL","")</f>
        <v/>
      </c>
    </row>
    <row r="1854" spans="1:5" x14ac:dyDescent="0.2">
      <c r="A1854">
        <v>1853</v>
      </c>
      <c r="B1854" s="17">
        <f ca="1">'Monte Carlo VaR'!$C$17+_xlfn.NORM.S.INV(RAND())*'Monte Carlo VaR'!$C$18</f>
        <v>0.21200108077818464</v>
      </c>
      <c r="C1854" s="18">
        <f t="shared" ca="1" si="28"/>
        <v>23.614922108089264</v>
      </c>
      <c r="D1854" s="19">
        <f ca="1">'Monte Carlo VaR'!$B$9*(EXP(B1854)-1)</f>
        <v>32.00530393309338</v>
      </c>
      <c r="E1854" t="str">
        <f ca="1">IF(B1854&lt;='Monte Carlo VaR'!$B$25,"YES ◀ TAIL","")</f>
        <v/>
      </c>
    </row>
    <row r="1855" spans="1:5" x14ac:dyDescent="0.2">
      <c r="A1855">
        <v>1854</v>
      </c>
      <c r="B1855" s="17">
        <f ca="1">'Monte Carlo VaR'!$C$17+_xlfn.NORM.S.INV(RAND())*'Monte Carlo VaR'!$C$18</f>
        <v>-6.2402844441434444E-2</v>
      </c>
      <c r="C1855" s="18">
        <f t="shared" ca="1" si="28"/>
        <v>-6.0495663551884071</v>
      </c>
      <c r="D1855" s="19">
        <f ca="1">'Monte Carlo VaR'!$B$9*(EXP(B1855)-1)</f>
        <v>-8.1989772811868491</v>
      </c>
      <c r="E1855" t="str">
        <f ca="1">IF(B1855&lt;='Monte Carlo VaR'!$B$25,"YES ◀ TAIL","")</f>
        <v/>
      </c>
    </row>
    <row r="1856" spans="1:5" x14ac:dyDescent="0.2">
      <c r="A1856">
        <v>1855</v>
      </c>
      <c r="B1856" s="17">
        <f ca="1">'Monte Carlo VaR'!$C$17+_xlfn.NORM.S.INV(RAND())*'Monte Carlo VaR'!$C$18</f>
        <v>-6.9222249461687965E-2</v>
      </c>
      <c r="C1856" s="18">
        <f t="shared" ca="1" si="28"/>
        <v>-6.6880728224978814</v>
      </c>
      <c r="D1856" s="19">
        <f ca="1">'Monte Carlo VaR'!$B$9*(EXP(B1856)-1)</f>
        <v>-9.0643450963313779</v>
      </c>
      <c r="E1856" t="str">
        <f ca="1">IF(B1856&lt;='Monte Carlo VaR'!$B$25,"YES ◀ TAIL","")</f>
        <v/>
      </c>
    </row>
    <row r="1857" spans="1:5" x14ac:dyDescent="0.2">
      <c r="A1857">
        <v>1856</v>
      </c>
      <c r="B1857" s="17">
        <f ca="1">'Monte Carlo VaR'!$C$17+_xlfn.NORM.S.INV(RAND())*'Monte Carlo VaR'!$C$18</f>
        <v>5.2281722372012146E-2</v>
      </c>
      <c r="C1857" s="18">
        <f t="shared" ca="1" si="28"/>
        <v>5.3672543831988495</v>
      </c>
      <c r="D1857" s="19">
        <f ca="1">'Monte Carlo VaR'!$B$9*(EXP(B1857)-1)</f>
        <v>7.2742398655494007</v>
      </c>
      <c r="E1857" t="str">
        <f ca="1">IF(B1857&lt;='Monte Carlo VaR'!$B$25,"YES ◀ TAIL","")</f>
        <v/>
      </c>
    </row>
    <row r="1858" spans="1:5" x14ac:dyDescent="0.2">
      <c r="A1858">
        <v>1857</v>
      </c>
      <c r="B1858" s="17">
        <f ca="1">'Monte Carlo VaR'!$C$17+_xlfn.NORM.S.INV(RAND())*'Monte Carlo VaR'!$C$18</f>
        <v>-3.9633928806809271E-4</v>
      </c>
      <c r="C1858" s="18">
        <f t="shared" ca="1" si="28"/>
        <v>-3.9626075602794408E-2</v>
      </c>
      <c r="D1858" s="19">
        <f ca="1">'Monte Carlo VaR'!$B$9*(EXP(B1858)-1)</f>
        <v>-5.3705220264467265E-2</v>
      </c>
      <c r="E1858" t="str">
        <f ca="1">IF(B1858&lt;='Monte Carlo VaR'!$B$25,"YES ◀ TAIL","")</f>
        <v/>
      </c>
    </row>
    <row r="1859" spans="1:5" x14ac:dyDescent="0.2">
      <c r="A1859">
        <v>1858</v>
      </c>
      <c r="B1859" s="17">
        <f ca="1">'Monte Carlo VaR'!$C$17+_xlfn.NORM.S.INV(RAND())*'Monte Carlo VaR'!$C$18</f>
        <v>2.4656807882649512E-3</v>
      </c>
      <c r="C1859" s="18">
        <f t="shared" ref="C1859:C1922" ca="1" si="29">(EXP(B1859)-1)*100</f>
        <v>0.24687230790652048</v>
      </c>
      <c r="D1859" s="19">
        <f ca="1">'Monte Carlo VaR'!$B$9*(EXP(B1859)-1)</f>
        <v>0.33458603890570721</v>
      </c>
      <c r="E1859" t="str">
        <f ca="1">IF(B1859&lt;='Monte Carlo VaR'!$B$25,"YES ◀ TAIL","")</f>
        <v/>
      </c>
    </row>
    <row r="1860" spans="1:5" x14ac:dyDescent="0.2">
      <c r="A1860">
        <v>1859</v>
      </c>
      <c r="B1860" s="17">
        <f ca="1">'Monte Carlo VaR'!$C$17+_xlfn.NORM.S.INV(RAND())*'Monte Carlo VaR'!$C$18</f>
        <v>0.22211768550767741</v>
      </c>
      <c r="C1860" s="18">
        <f t="shared" ca="1" si="29"/>
        <v>24.871832526737926</v>
      </c>
      <c r="D1860" s="19">
        <f ca="1">'Monte Carlo VaR'!$B$9*(EXP(B1860)-1)</f>
        <v>33.708794623487911</v>
      </c>
      <c r="E1860" t="str">
        <f ca="1">IF(B1860&lt;='Monte Carlo VaR'!$B$25,"YES ◀ TAIL","")</f>
        <v/>
      </c>
    </row>
    <row r="1861" spans="1:5" x14ac:dyDescent="0.2">
      <c r="A1861">
        <v>1860</v>
      </c>
      <c r="B1861" s="17">
        <f ca="1">'Monte Carlo VaR'!$C$17+_xlfn.NORM.S.INV(RAND())*'Monte Carlo VaR'!$C$18</f>
        <v>0.38786525507006753</v>
      </c>
      <c r="C1861" s="18">
        <f t="shared" ca="1" si="29"/>
        <v>47.38311796289252</v>
      </c>
      <c r="D1861" s="19">
        <f ca="1">'Monte Carlo VaR'!$B$9*(EXP(B1861)-1)</f>
        <v>64.218339775108234</v>
      </c>
      <c r="E1861" t="str">
        <f ca="1">IF(B1861&lt;='Monte Carlo VaR'!$B$25,"YES ◀ TAIL","")</f>
        <v/>
      </c>
    </row>
    <row r="1862" spans="1:5" x14ac:dyDescent="0.2">
      <c r="A1862">
        <v>1861</v>
      </c>
      <c r="B1862" s="17">
        <f ca="1">'Monte Carlo VaR'!$C$17+_xlfn.NORM.S.INV(RAND())*'Monte Carlo VaR'!$C$18</f>
        <v>8.8255661377874689E-2</v>
      </c>
      <c r="C1862" s="18">
        <f t="shared" ca="1" si="29"/>
        <v>9.226733690680744</v>
      </c>
      <c r="D1862" s="19">
        <f ca="1">'Monte Carlo VaR'!$B$9*(EXP(B1862)-1)</f>
        <v>12.504992170979612</v>
      </c>
      <c r="E1862" t="str">
        <f ca="1">IF(B1862&lt;='Monte Carlo VaR'!$B$25,"YES ◀ TAIL","")</f>
        <v/>
      </c>
    </row>
    <row r="1863" spans="1:5" x14ac:dyDescent="0.2">
      <c r="A1863">
        <v>1862</v>
      </c>
      <c r="B1863" s="17">
        <f ca="1">'Monte Carlo VaR'!$C$17+_xlfn.NORM.S.INV(RAND())*'Monte Carlo VaR'!$C$18</f>
        <v>0.36651507028124297</v>
      </c>
      <c r="C1863" s="18">
        <f t="shared" ca="1" si="29"/>
        <v>44.269814225321838</v>
      </c>
      <c r="D1863" s="19">
        <f ca="1">'Monte Carlo VaR'!$B$9*(EXP(B1863)-1)</f>
        <v>59.998879219578683</v>
      </c>
      <c r="E1863" t="str">
        <f ca="1">IF(B1863&lt;='Monte Carlo VaR'!$B$25,"YES ◀ TAIL","")</f>
        <v/>
      </c>
    </row>
    <row r="1864" spans="1:5" x14ac:dyDescent="0.2">
      <c r="A1864">
        <v>1863</v>
      </c>
      <c r="B1864" s="17">
        <f ca="1">'Monte Carlo VaR'!$C$17+_xlfn.NORM.S.INV(RAND())*'Monte Carlo VaR'!$C$18</f>
        <v>0.23392902706183227</v>
      </c>
      <c r="C1864" s="18">
        <f t="shared" ca="1" si="29"/>
        <v>26.355481082787957</v>
      </c>
      <c r="D1864" s="19">
        <f ca="1">'Monte Carlo VaR'!$B$9*(EXP(B1864)-1)</f>
        <v>35.71958351150252</v>
      </c>
      <c r="E1864" t="str">
        <f ca="1">IF(B1864&lt;='Monte Carlo VaR'!$B$25,"YES ◀ TAIL","")</f>
        <v/>
      </c>
    </row>
    <row r="1865" spans="1:5" x14ac:dyDescent="0.2">
      <c r="A1865">
        <v>1864</v>
      </c>
      <c r="B1865" s="17">
        <f ca="1">'Monte Carlo VaR'!$C$17+_xlfn.NORM.S.INV(RAND())*'Monte Carlo VaR'!$C$18</f>
        <v>7.0392492141862856E-2</v>
      </c>
      <c r="C1865" s="18">
        <f t="shared" ca="1" si="29"/>
        <v>7.2929214908237672</v>
      </c>
      <c r="D1865" s="19">
        <f ca="1">'Monte Carlo VaR'!$B$9*(EXP(B1865)-1)</f>
        <v>9.8840964965134521</v>
      </c>
      <c r="E1865" t="str">
        <f ca="1">IF(B1865&lt;='Monte Carlo VaR'!$B$25,"YES ◀ TAIL","")</f>
        <v/>
      </c>
    </row>
    <row r="1866" spans="1:5" x14ac:dyDescent="0.2">
      <c r="A1866">
        <v>1865</v>
      </c>
      <c r="B1866" s="17">
        <f ca="1">'Monte Carlo VaR'!$C$17+_xlfn.NORM.S.INV(RAND())*'Monte Carlo VaR'!$C$18</f>
        <v>8.2265180337240035E-2</v>
      </c>
      <c r="C1866" s="18">
        <f t="shared" ca="1" si="29"/>
        <v>8.5743689535590519</v>
      </c>
      <c r="D1866" s="19">
        <f ca="1">'Monte Carlo VaR'!$B$9*(EXP(B1866)-1)</f>
        <v>11.620842242758584</v>
      </c>
      <c r="E1866" t="str">
        <f ca="1">IF(B1866&lt;='Monte Carlo VaR'!$B$25,"YES ◀ TAIL","")</f>
        <v/>
      </c>
    </row>
    <row r="1867" spans="1:5" x14ac:dyDescent="0.2">
      <c r="A1867">
        <v>1866</v>
      </c>
      <c r="B1867" s="17">
        <f ca="1">'Monte Carlo VaR'!$C$17+_xlfn.NORM.S.INV(RAND())*'Monte Carlo VaR'!$C$18</f>
        <v>0.21610967834352368</v>
      </c>
      <c r="C1867" s="18">
        <f t="shared" ca="1" si="29"/>
        <v>24.123850851883731</v>
      </c>
      <c r="D1867" s="19">
        <f ca="1">'Monte Carlo VaR'!$B$9*(EXP(B1867)-1)</f>
        <v>32.695055059558022</v>
      </c>
      <c r="E1867" t="str">
        <f ca="1">IF(B1867&lt;='Monte Carlo VaR'!$B$25,"YES ◀ TAIL","")</f>
        <v/>
      </c>
    </row>
    <row r="1868" spans="1:5" x14ac:dyDescent="0.2">
      <c r="A1868">
        <v>1867</v>
      </c>
      <c r="B1868" s="17">
        <f ca="1">'Monte Carlo VaR'!$C$17+_xlfn.NORM.S.INV(RAND())*'Monte Carlo VaR'!$C$18</f>
        <v>8.8305497518006731E-2</v>
      </c>
      <c r="C1868" s="18">
        <f t="shared" ca="1" si="29"/>
        <v>9.2321772651293479</v>
      </c>
      <c r="D1868" s="19">
        <f ca="1">'Monte Carlo VaR'!$B$9*(EXP(B1868)-1)</f>
        <v>12.512369847429806</v>
      </c>
      <c r="E1868" t="str">
        <f ca="1">IF(B1868&lt;='Monte Carlo VaR'!$B$25,"YES ◀ TAIL","")</f>
        <v/>
      </c>
    </row>
    <row r="1869" spans="1:5" x14ac:dyDescent="0.2">
      <c r="A1869">
        <v>1868</v>
      </c>
      <c r="B1869" s="17">
        <f ca="1">'Monte Carlo VaR'!$C$17+_xlfn.NORM.S.INV(RAND())*'Monte Carlo VaR'!$C$18</f>
        <v>0.11848921583216729</v>
      </c>
      <c r="C1869" s="18">
        <f t="shared" ca="1" si="29"/>
        <v>12.579473327717228</v>
      </c>
      <c r="D1869" s="19">
        <f ca="1">'Monte Carlo VaR'!$B$9*(EXP(B1869)-1)</f>
        <v>17.048960201055159</v>
      </c>
      <c r="E1869" t="str">
        <f ca="1">IF(B1869&lt;='Monte Carlo VaR'!$B$25,"YES ◀ TAIL","")</f>
        <v/>
      </c>
    </row>
    <row r="1870" spans="1:5" x14ac:dyDescent="0.2">
      <c r="A1870">
        <v>1869</v>
      </c>
      <c r="B1870" s="17">
        <f ca="1">'Monte Carlo VaR'!$C$17+_xlfn.NORM.S.INV(RAND())*'Monte Carlo VaR'!$C$18</f>
        <v>0.18811124530581497</v>
      </c>
      <c r="C1870" s="18">
        <f t="shared" ca="1" si="29"/>
        <v>20.696777738095996</v>
      </c>
      <c r="D1870" s="19">
        <f ca="1">'Monte Carlo VaR'!$B$9*(EXP(B1870)-1)</f>
        <v>28.050342868441501</v>
      </c>
      <c r="E1870" t="str">
        <f ca="1">IF(B1870&lt;='Monte Carlo VaR'!$B$25,"YES ◀ TAIL","")</f>
        <v/>
      </c>
    </row>
    <row r="1871" spans="1:5" x14ac:dyDescent="0.2">
      <c r="A1871">
        <v>1870</v>
      </c>
      <c r="B1871" s="17">
        <f ca="1">'Monte Carlo VaR'!$C$17+_xlfn.NORM.S.INV(RAND())*'Monte Carlo VaR'!$C$18</f>
        <v>0.29470953326015192</v>
      </c>
      <c r="C1871" s="18">
        <f t="shared" ca="1" si="29"/>
        <v>34.273628180658754</v>
      </c>
      <c r="D1871" s="19">
        <f ca="1">'Monte Carlo VaR'!$B$9*(EXP(B1871)-1)</f>
        <v>46.451048273246812</v>
      </c>
      <c r="E1871" t="str">
        <f ca="1">IF(B1871&lt;='Monte Carlo VaR'!$B$25,"YES ◀ TAIL","")</f>
        <v/>
      </c>
    </row>
    <row r="1872" spans="1:5" x14ac:dyDescent="0.2">
      <c r="A1872">
        <v>1871</v>
      </c>
      <c r="B1872" s="17">
        <f ca="1">'Monte Carlo VaR'!$C$17+_xlfn.NORM.S.INV(RAND())*'Monte Carlo VaR'!$C$18</f>
        <v>0.22249337708885936</v>
      </c>
      <c r="C1872" s="18">
        <f t="shared" ca="1" si="29"/>
        <v>24.918754636513874</v>
      </c>
      <c r="D1872" s="19">
        <f ca="1">'Monte Carlo VaR'!$B$9*(EXP(B1872)-1)</f>
        <v>33.772388158867251</v>
      </c>
      <c r="E1872" t="str">
        <f ca="1">IF(B1872&lt;='Monte Carlo VaR'!$B$25,"YES ◀ TAIL","")</f>
        <v/>
      </c>
    </row>
    <row r="1873" spans="1:5" x14ac:dyDescent="0.2">
      <c r="A1873">
        <v>1872</v>
      </c>
      <c r="B1873" s="17">
        <f ca="1">'Monte Carlo VaR'!$C$17+_xlfn.NORM.S.INV(RAND())*'Monte Carlo VaR'!$C$18</f>
        <v>-3.9646376309553366E-2</v>
      </c>
      <c r="C1873" s="18">
        <f t="shared" ca="1" si="29"/>
        <v>-3.8870742860157348</v>
      </c>
      <c r="D1873" s="19">
        <f ca="1">'Monte Carlo VaR'!$B$9*(EXP(B1873)-1)</f>
        <v>-5.2681517798371251</v>
      </c>
      <c r="E1873" t="str">
        <f ca="1">IF(B1873&lt;='Monte Carlo VaR'!$B$25,"YES ◀ TAIL","")</f>
        <v/>
      </c>
    </row>
    <row r="1874" spans="1:5" x14ac:dyDescent="0.2">
      <c r="A1874">
        <v>1873</v>
      </c>
      <c r="B1874" s="17">
        <f ca="1">'Monte Carlo VaR'!$C$17+_xlfn.NORM.S.INV(RAND())*'Monte Carlo VaR'!$C$18</f>
        <v>0.19006031627304065</v>
      </c>
      <c r="C1874" s="18">
        <f t="shared" ca="1" si="29"/>
        <v>20.932253728585913</v>
      </c>
      <c r="D1874" s="19">
        <f ca="1">'Monte Carlo VaR'!$B$9*(EXP(B1874)-1)</f>
        <v>28.369483478352489</v>
      </c>
      <c r="E1874" t="str">
        <f ca="1">IF(B1874&lt;='Monte Carlo VaR'!$B$25,"YES ◀ TAIL","")</f>
        <v/>
      </c>
    </row>
    <row r="1875" spans="1:5" x14ac:dyDescent="0.2">
      <c r="A1875">
        <v>1874</v>
      </c>
      <c r="B1875" s="17">
        <f ca="1">'Monte Carlo VaR'!$C$17+_xlfn.NORM.S.INV(RAND())*'Monte Carlo VaR'!$C$18</f>
        <v>0.43622205951422011</v>
      </c>
      <c r="C1875" s="18">
        <f t="shared" ca="1" si="29"/>
        <v>54.685224987340433</v>
      </c>
      <c r="D1875" s="19">
        <f ca="1">'Monte Carlo VaR'!$B$9*(EXP(B1875)-1)</f>
        <v>74.114885425342493</v>
      </c>
      <c r="E1875" t="str">
        <f ca="1">IF(B1875&lt;='Monte Carlo VaR'!$B$25,"YES ◀ TAIL","")</f>
        <v/>
      </c>
    </row>
    <row r="1876" spans="1:5" x14ac:dyDescent="0.2">
      <c r="A1876">
        <v>1875</v>
      </c>
      <c r="B1876" s="17">
        <f ca="1">'Monte Carlo VaR'!$C$17+_xlfn.NORM.S.INV(RAND())*'Monte Carlo VaR'!$C$18</f>
        <v>0.11367922465187082</v>
      </c>
      <c r="C1876" s="18">
        <f t="shared" ca="1" si="29"/>
        <v>12.039267288587885</v>
      </c>
      <c r="D1876" s="19">
        <f ca="1">'Monte Carlo VaR'!$B$9*(EXP(B1876)-1)</f>
        <v>16.316818956223159</v>
      </c>
      <c r="E1876" t="str">
        <f ca="1">IF(B1876&lt;='Monte Carlo VaR'!$B$25,"YES ◀ TAIL","")</f>
        <v/>
      </c>
    </row>
    <row r="1877" spans="1:5" x14ac:dyDescent="0.2">
      <c r="A1877">
        <v>1876</v>
      </c>
      <c r="B1877" s="17">
        <f ca="1">'Monte Carlo VaR'!$C$17+_xlfn.NORM.S.INV(RAND())*'Monte Carlo VaR'!$C$18</f>
        <v>2.2970145793172379E-2</v>
      </c>
      <c r="C1877" s="18">
        <f t="shared" ca="1" si="29"/>
        <v>2.3235991192306793</v>
      </c>
      <c r="D1877" s="19">
        <f ca="1">'Monte Carlo VaR'!$B$9*(EXP(B1877)-1)</f>
        <v>3.1491738862933398</v>
      </c>
      <c r="E1877" t="str">
        <f ca="1">IF(B1877&lt;='Monte Carlo VaR'!$B$25,"YES ◀ TAIL","")</f>
        <v/>
      </c>
    </row>
    <row r="1878" spans="1:5" x14ac:dyDescent="0.2">
      <c r="A1878">
        <v>1877</v>
      </c>
      <c r="B1878" s="17">
        <f ca="1">'Monte Carlo VaR'!$C$17+_xlfn.NORM.S.INV(RAND())*'Monte Carlo VaR'!$C$18</f>
        <v>-4.0782509596508254E-2</v>
      </c>
      <c r="C1878" s="18">
        <f t="shared" ca="1" si="29"/>
        <v>-3.9962093724844716</v>
      </c>
      <c r="D1878" s="19">
        <f ca="1">'Monte Carlo VaR'!$B$9*(EXP(B1878)-1)</f>
        <v>-5.4160625625282046</v>
      </c>
      <c r="E1878" t="str">
        <f ca="1">IF(B1878&lt;='Monte Carlo VaR'!$B$25,"YES ◀ TAIL","")</f>
        <v/>
      </c>
    </row>
    <row r="1879" spans="1:5" x14ac:dyDescent="0.2">
      <c r="A1879">
        <v>1878</v>
      </c>
      <c r="B1879" s="17">
        <f ca="1">'Monte Carlo VaR'!$C$17+_xlfn.NORM.S.INV(RAND())*'Monte Carlo VaR'!$C$18</f>
        <v>4.7933739203010563E-2</v>
      </c>
      <c r="C1879" s="18">
        <f t="shared" ca="1" si="29"/>
        <v>4.9101138743808281</v>
      </c>
      <c r="D1879" s="19">
        <f ca="1">'Monte Carlo VaR'!$B$9*(EXP(B1879)-1)</f>
        <v>6.654677333948336</v>
      </c>
      <c r="E1879" t="str">
        <f ca="1">IF(B1879&lt;='Monte Carlo VaR'!$B$25,"YES ◀ TAIL","")</f>
        <v/>
      </c>
    </row>
    <row r="1880" spans="1:5" x14ac:dyDescent="0.2">
      <c r="A1880">
        <v>1879</v>
      </c>
      <c r="B1880" s="17">
        <f ca="1">'Monte Carlo VaR'!$C$17+_xlfn.NORM.S.INV(RAND())*'Monte Carlo VaR'!$C$18</f>
        <v>1.3443131511888383E-2</v>
      </c>
      <c r="C1880" s="18">
        <f t="shared" ca="1" si="29"/>
        <v>1.3533896670924417</v>
      </c>
      <c r="D1880" s="19">
        <f ca="1">'Monte Carlo VaR'!$B$9*(EXP(B1880)-1)</f>
        <v>1.8342490158103861</v>
      </c>
      <c r="E1880" t="str">
        <f ca="1">IF(B1880&lt;='Monte Carlo VaR'!$B$25,"YES ◀ TAIL","")</f>
        <v/>
      </c>
    </row>
    <row r="1881" spans="1:5" x14ac:dyDescent="0.2">
      <c r="A1881">
        <v>1880</v>
      </c>
      <c r="B1881" s="17">
        <f ca="1">'Monte Carlo VaR'!$C$17+_xlfn.NORM.S.INV(RAND())*'Monte Carlo VaR'!$C$18</f>
        <v>0.24634119961823986</v>
      </c>
      <c r="C1881" s="18">
        <f t="shared" ca="1" si="29"/>
        <v>27.933600803940585</v>
      </c>
      <c r="D1881" s="19">
        <f ca="1">'Monte Carlo VaR'!$B$9*(EXP(B1881)-1)</f>
        <v>37.858409169580675</v>
      </c>
      <c r="E1881" t="str">
        <f ca="1">IF(B1881&lt;='Monte Carlo VaR'!$B$25,"YES ◀ TAIL","")</f>
        <v/>
      </c>
    </row>
    <row r="1882" spans="1:5" x14ac:dyDescent="0.2">
      <c r="A1882">
        <v>1881</v>
      </c>
      <c r="B1882" s="17">
        <f ca="1">'Monte Carlo VaR'!$C$17+_xlfn.NORM.S.INV(RAND())*'Monte Carlo VaR'!$C$18</f>
        <v>3.302046330989173E-2</v>
      </c>
      <c r="C1882" s="18">
        <f t="shared" ca="1" si="29"/>
        <v>3.3571689322678289</v>
      </c>
      <c r="D1882" s="19">
        <f ca="1">'Monte Carlo VaR'!$B$9*(EXP(B1882)-1)</f>
        <v>4.5499710539025884</v>
      </c>
      <c r="E1882" t="str">
        <f ca="1">IF(B1882&lt;='Monte Carlo VaR'!$B$25,"YES ◀ TAIL","")</f>
        <v/>
      </c>
    </row>
    <row r="1883" spans="1:5" x14ac:dyDescent="0.2">
      <c r="A1883">
        <v>1882</v>
      </c>
      <c r="B1883" s="17">
        <f ca="1">'Monte Carlo VaR'!$C$17+_xlfn.NORM.S.INV(RAND())*'Monte Carlo VaR'!$C$18</f>
        <v>0.14854671694443167</v>
      </c>
      <c r="C1883" s="18">
        <f t="shared" ca="1" si="29"/>
        <v>16.014699503115139</v>
      </c>
      <c r="D1883" s="19">
        <f ca="1">'Monte Carlo VaR'!$B$9*(EXP(B1883)-1)</f>
        <v>21.704722236571946</v>
      </c>
      <c r="E1883" t="str">
        <f ca="1">IF(B1883&lt;='Monte Carlo VaR'!$B$25,"YES ◀ TAIL","")</f>
        <v/>
      </c>
    </row>
    <row r="1884" spans="1:5" x14ac:dyDescent="0.2">
      <c r="A1884">
        <v>1883</v>
      </c>
      <c r="B1884" s="17">
        <f ca="1">'Monte Carlo VaR'!$C$17+_xlfn.NORM.S.INV(RAND())*'Monte Carlo VaR'!$C$18</f>
        <v>3.8283451073367052E-2</v>
      </c>
      <c r="C1884" s="18">
        <f t="shared" ca="1" si="29"/>
        <v>3.9025704093516467</v>
      </c>
      <c r="D1884" s="19">
        <f ca="1">'Monte Carlo VaR'!$B$9*(EXP(B1884)-1)</f>
        <v>5.289153675794287</v>
      </c>
      <c r="E1884" t="str">
        <f ca="1">IF(B1884&lt;='Monte Carlo VaR'!$B$25,"YES ◀ TAIL","")</f>
        <v/>
      </c>
    </row>
    <row r="1885" spans="1:5" x14ac:dyDescent="0.2">
      <c r="A1885">
        <v>1884</v>
      </c>
      <c r="B1885" s="17">
        <f ca="1">'Monte Carlo VaR'!$C$17+_xlfn.NORM.S.INV(RAND())*'Monte Carlo VaR'!$C$18</f>
        <v>-4.1309507162091419E-2</v>
      </c>
      <c r="C1885" s="18">
        <f t="shared" ca="1" si="29"/>
        <v>-4.0467898073782704</v>
      </c>
      <c r="D1885" s="19">
        <f ca="1">'Monte Carlo VaR'!$B$9*(EXP(B1885)-1)</f>
        <v>-5.4846142259397697</v>
      </c>
      <c r="E1885" t="str">
        <f ca="1">IF(B1885&lt;='Monte Carlo VaR'!$B$25,"YES ◀ TAIL","")</f>
        <v/>
      </c>
    </row>
    <row r="1886" spans="1:5" x14ac:dyDescent="0.2">
      <c r="A1886">
        <v>1885</v>
      </c>
      <c r="B1886" s="17">
        <f ca="1">'Monte Carlo VaR'!$C$17+_xlfn.NORM.S.INV(RAND())*'Monte Carlo VaR'!$C$18</f>
        <v>0.46281179415683943</v>
      </c>
      <c r="C1886" s="18">
        <f t="shared" ca="1" si="29"/>
        <v>58.853434283484575</v>
      </c>
      <c r="D1886" s="19">
        <f ca="1">'Monte Carlo VaR'!$B$9*(EXP(B1886)-1)</f>
        <v>79.764059484406644</v>
      </c>
      <c r="E1886" t="str">
        <f ca="1">IF(B1886&lt;='Monte Carlo VaR'!$B$25,"YES ◀ TAIL","")</f>
        <v/>
      </c>
    </row>
    <row r="1887" spans="1:5" x14ac:dyDescent="0.2">
      <c r="A1887">
        <v>1886</v>
      </c>
      <c r="B1887" s="17">
        <f ca="1">'Monte Carlo VaR'!$C$17+_xlfn.NORM.S.INV(RAND())*'Monte Carlo VaR'!$C$18</f>
        <v>1.8718867182409192E-2</v>
      </c>
      <c r="C1887" s="18">
        <f t="shared" ca="1" si="29"/>
        <v>1.889516348096909</v>
      </c>
      <c r="D1887" s="19">
        <f ca="1">'Monte Carlo VaR'!$B$9*(EXP(B1887)-1)</f>
        <v>2.560861506575741</v>
      </c>
      <c r="E1887" t="str">
        <f ca="1">IF(B1887&lt;='Monte Carlo VaR'!$B$25,"YES ◀ TAIL","")</f>
        <v/>
      </c>
    </row>
    <row r="1888" spans="1:5" x14ac:dyDescent="0.2">
      <c r="A1888">
        <v>1887</v>
      </c>
      <c r="B1888" s="17">
        <f ca="1">'Monte Carlo VaR'!$C$17+_xlfn.NORM.S.INV(RAND())*'Monte Carlo VaR'!$C$18</f>
        <v>-0.1875463338757522</v>
      </c>
      <c r="C1888" s="18">
        <f t="shared" ca="1" si="29"/>
        <v>-17.100929306187862</v>
      </c>
      <c r="D1888" s="19">
        <f ca="1">'Monte Carlo VaR'!$B$9*(EXP(B1888)-1)</f>
        <v>-23.176889488676409</v>
      </c>
      <c r="E1888" t="str">
        <f ca="1">IF(B1888&lt;='Monte Carlo VaR'!$B$25,"YES ◀ TAIL","")</f>
        <v/>
      </c>
    </row>
    <row r="1889" spans="1:5" x14ac:dyDescent="0.2">
      <c r="A1889">
        <v>1888</v>
      </c>
      <c r="B1889" s="17">
        <f ca="1">'Monte Carlo VaR'!$C$17+_xlfn.NORM.S.INV(RAND())*'Monte Carlo VaR'!$C$18</f>
        <v>-8.322143546143683E-2</v>
      </c>
      <c r="C1889" s="18">
        <f t="shared" ca="1" si="29"/>
        <v>-7.9852628598415016</v>
      </c>
      <c r="D1889" s="19">
        <f ca="1">'Monte Carlo VaR'!$B$9*(EXP(B1889)-1)</f>
        <v>-10.822426753943187</v>
      </c>
      <c r="E1889" t="str">
        <f ca="1">IF(B1889&lt;='Monte Carlo VaR'!$B$25,"YES ◀ TAIL","")</f>
        <v/>
      </c>
    </row>
    <row r="1890" spans="1:5" x14ac:dyDescent="0.2">
      <c r="A1890">
        <v>1889</v>
      </c>
      <c r="B1890" s="17">
        <f ca="1">'Monte Carlo VaR'!$C$17+_xlfn.NORM.S.INV(RAND())*'Monte Carlo VaR'!$C$18</f>
        <v>-0.19770745920313088</v>
      </c>
      <c r="C1890" s="18">
        <f t="shared" ca="1" si="29"/>
        <v>-17.939012010450696</v>
      </c>
      <c r="D1890" s="19">
        <f ca="1">'Monte Carlo VaR'!$B$9*(EXP(B1890)-1)</f>
        <v>-24.312742977763826</v>
      </c>
      <c r="E1890" t="str">
        <f ca="1">IF(B1890&lt;='Monte Carlo VaR'!$B$25,"YES ◀ TAIL","")</f>
        <v/>
      </c>
    </row>
    <row r="1891" spans="1:5" x14ac:dyDescent="0.2">
      <c r="A1891">
        <v>1890</v>
      </c>
      <c r="B1891" s="17">
        <f ca="1">'Monte Carlo VaR'!$C$17+_xlfn.NORM.S.INV(RAND())*'Monte Carlo VaR'!$C$18</f>
        <v>0.35398152751345674</v>
      </c>
      <c r="C1891" s="18">
        <f t="shared" ca="1" si="29"/>
        <v>42.472886795196388</v>
      </c>
      <c r="D1891" s="19">
        <f ca="1">'Monte Carlo VaR'!$B$9*(EXP(B1891)-1)</f>
        <v>57.563503473529664</v>
      </c>
      <c r="E1891" t="str">
        <f ca="1">IF(B1891&lt;='Monte Carlo VaR'!$B$25,"YES ◀ TAIL","")</f>
        <v/>
      </c>
    </row>
    <row r="1892" spans="1:5" x14ac:dyDescent="0.2">
      <c r="A1892">
        <v>1891</v>
      </c>
      <c r="B1892" s="17">
        <f ca="1">'Monte Carlo VaR'!$C$17+_xlfn.NORM.S.INV(RAND())*'Monte Carlo VaR'!$C$18</f>
        <v>-8.7385852689707763E-2</v>
      </c>
      <c r="C1892" s="18">
        <f t="shared" ca="1" si="29"/>
        <v>-8.3676538460070731</v>
      </c>
      <c r="D1892" s="19">
        <f ca="1">'Monte Carlo VaR'!$B$9*(EXP(B1892)-1)</f>
        <v>-11.340681257493385</v>
      </c>
      <c r="E1892" t="str">
        <f ca="1">IF(B1892&lt;='Monte Carlo VaR'!$B$25,"YES ◀ TAIL","")</f>
        <v/>
      </c>
    </row>
    <row r="1893" spans="1:5" x14ac:dyDescent="0.2">
      <c r="A1893">
        <v>1892</v>
      </c>
      <c r="B1893" s="17">
        <f ca="1">'Monte Carlo VaR'!$C$17+_xlfn.NORM.S.INV(RAND())*'Monte Carlo VaR'!$C$18</f>
        <v>9.2575398960014529E-2</v>
      </c>
      <c r="C1893" s="18">
        <f t="shared" ca="1" si="29"/>
        <v>9.6995850788459634</v>
      </c>
      <c r="D1893" s="19">
        <f ca="1">'Monte Carlo VaR'!$B$9*(EXP(B1893)-1)</f>
        <v>13.145847657359933</v>
      </c>
      <c r="E1893" t="str">
        <f ca="1">IF(B1893&lt;='Monte Carlo VaR'!$B$25,"YES ◀ TAIL","")</f>
        <v/>
      </c>
    </row>
    <row r="1894" spans="1:5" x14ac:dyDescent="0.2">
      <c r="A1894">
        <v>1893</v>
      </c>
      <c r="B1894" s="17">
        <f ca="1">'Monte Carlo VaR'!$C$17+_xlfn.NORM.S.INV(RAND())*'Monte Carlo VaR'!$C$18</f>
        <v>-0.11230374109510106</v>
      </c>
      <c r="C1894" s="18">
        <f t="shared" ca="1" si="29"/>
        <v>-10.622725924400056</v>
      </c>
      <c r="D1894" s="19">
        <f ca="1">'Monte Carlo VaR'!$B$9*(EXP(B1894)-1)</f>
        <v>-14.396980445339397</v>
      </c>
      <c r="E1894" t="str">
        <f ca="1">IF(B1894&lt;='Monte Carlo VaR'!$B$25,"YES ◀ TAIL","")</f>
        <v/>
      </c>
    </row>
    <row r="1895" spans="1:5" x14ac:dyDescent="0.2">
      <c r="A1895">
        <v>1894</v>
      </c>
      <c r="B1895" s="17">
        <f ca="1">'Monte Carlo VaR'!$C$17+_xlfn.NORM.S.INV(RAND())*'Monte Carlo VaR'!$C$18</f>
        <v>0.10001784947231393</v>
      </c>
      <c r="C1895" s="18">
        <f t="shared" ca="1" si="29"/>
        <v>10.519064496940867</v>
      </c>
      <c r="D1895" s="19">
        <f ca="1">'Monte Carlo VaR'!$B$9*(EXP(B1895)-1)</f>
        <v>14.256488112703956</v>
      </c>
      <c r="E1895" t="str">
        <f ca="1">IF(B1895&lt;='Monte Carlo VaR'!$B$25,"YES ◀ TAIL","")</f>
        <v/>
      </c>
    </row>
    <row r="1896" spans="1:5" x14ac:dyDescent="0.2">
      <c r="A1896">
        <v>1895</v>
      </c>
      <c r="B1896" s="17">
        <f ca="1">'Monte Carlo VaR'!$C$17+_xlfn.NORM.S.INV(RAND())*'Monte Carlo VaR'!$C$18</f>
        <v>-0.10206956718216807</v>
      </c>
      <c r="C1896" s="18">
        <f t="shared" ca="1" si="29"/>
        <v>-9.7033267367350291</v>
      </c>
      <c r="D1896" s="19">
        <f ca="1">'Monte Carlo VaR'!$B$9*(EXP(B1896)-1)</f>
        <v>-13.150918726296986</v>
      </c>
      <c r="E1896" t="str">
        <f ca="1">IF(B1896&lt;='Monte Carlo VaR'!$B$25,"YES ◀ TAIL","")</f>
        <v/>
      </c>
    </row>
    <row r="1897" spans="1:5" x14ac:dyDescent="0.2">
      <c r="A1897">
        <v>1896</v>
      </c>
      <c r="B1897" s="17">
        <f ca="1">'Monte Carlo VaR'!$C$17+_xlfn.NORM.S.INV(RAND())*'Monte Carlo VaR'!$C$18</f>
        <v>8.0134952718778588E-2</v>
      </c>
      <c r="C1897" s="18">
        <f t="shared" ca="1" si="29"/>
        <v>8.3433270074942723</v>
      </c>
      <c r="D1897" s="19">
        <f ca="1">'Monte Carlo VaR'!$B$9*(EXP(B1897)-1)</f>
        <v>11.307711093256987</v>
      </c>
      <c r="E1897" t="str">
        <f ca="1">IF(B1897&lt;='Monte Carlo VaR'!$B$25,"YES ◀ TAIL","")</f>
        <v/>
      </c>
    </row>
    <row r="1898" spans="1:5" x14ac:dyDescent="0.2">
      <c r="A1898">
        <v>1897</v>
      </c>
      <c r="B1898" s="17">
        <f ca="1">'Monte Carlo VaR'!$C$17+_xlfn.NORM.S.INV(RAND())*'Monte Carlo VaR'!$C$18</f>
        <v>0.44634373521404092</v>
      </c>
      <c r="C1898" s="18">
        <f t="shared" ca="1" si="29"/>
        <v>56.258849092074456</v>
      </c>
      <c r="D1898" s="19">
        <f ca="1">'Monte Carlo VaR'!$B$9*(EXP(B1898)-1)</f>
        <v>76.247618174488508</v>
      </c>
      <c r="E1898" t="str">
        <f ca="1">IF(B1898&lt;='Monte Carlo VaR'!$B$25,"YES ◀ TAIL","")</f>
        <v/>
      </c>
    </row>
    <row r="1899" spans="1:5" x14ac:dyDescent="0.2">
      <c r="A1899">
        <v>1898</v>
      </c>
      <c r="B1899" s="17">
        <f ca="1">'Monte Carlo VaR'!$C$17+_xlfn.NORM.S.INV(RAND())*'Monte Carlo VaR'!$C$18</f>
        <v>0.24471973755734411</v>
      </c>
      <c r="C1899" s="18">
        <f t="shared" ca="1" si="29"/>
        <v>27.726329410685558</v>
      </c>
      <c r="D1899" s="19">
        <f ca="1">'Monte Carlo VaR'!$B$9*(EXP(B1899)-1)</f>
        <v>37.577494250302138</v>
      </c>
      <c r="E1899" t="str">
        <f ca="1">IF(B1899&lt;='Monte Carlo VaR'!$B$25,"YES ◀ TAIL","")</f>
        <v/>
      </c>
    </row>
    <row r="1900" spans="1:5" x14ac:dyDescent="0.2">
      <c r="A1900">
        <v>1899</v>
      </c>
      <c r="B1900" s="17">
        <f ca="1">'Monte Carlo VaR'!$C$17+_xlfn.NORM.S.INV(RAND())*'Monte Carlo VaR'!$C$18</f>
        <v>7.7959374363274256E-2</v>
      </c>
      <c r="C1900" s="18">
        <f t="shared" ca="1" si="29"/>
        <v>8.1078738265849317</v>
      </c>
      <c r="D1900" s="19">
        <f ca="1">'Monte Carlo VaR'!$B$9*(EXP(B1900)-1)</f>
        <v>10.988601397170559</v>
      </c>
      <c r="E1900" t="str">
        <f ca="1">IF(B1900&lt;='Monte Carlo VaR'!$B$25,"YES ◀ TAIL","")</f>
        <v/>
      </c>
    </row>
    <row r="1901" spans="1:5" x14ac:dyDescent="0.2">
      <c r="A1901">
        <v>1900</v>
      </c>
      <c r="B1901" s="17">
        <f ca="1">'Monte Carlo VaR'!$C$17+_xlfn.NORM.S.INV(RAND())*'Monte Carlo VaR'!$C$18</f>
        <v>0.17136502922643948</v>
      </c>
      <c r="C1901" s="18">
        <f t="shared" ca="1" si="29"/>
        <v>18.692393187939651</v>
      </c>
      <c r="D1901" s="19">
        <f ca="1">'Monte Carlo VaR'!$B$9*(EXP(B1901)-1)</f>
        <v>25.333800487614607</v>
      </c>
      <c r="E1901" t="str">
        <f ca="1">IF(B1901&lt;='Monte Carlo VaR'!$B$25,"YES ◀ TAIL","")</f>
        <v/>
      </c>
    </row>
    <row r="1902" spans="1:5" x14ac:dyDescent="0.2">
      <c r="A1902">
        <v>1901</v>
      </c>
      <c r="B1902" s="17">
        <f ca="1">'Monte Carlo VaR'!$C$17+_xlfn.NORM.S.INV(RAND())*'Monte Carlo VaR'!$C$18</f>
        <v>-4.3556272945984048E-2</v>
      </c>
      <c r="C1902" s="18">
        <f t="shared" ca="1" si="29"/>
        <v>-4.2621321943536961</v>
      </c>
      <c r="D1902" s="19">
        <f ca="1">'Monte Carlo VaR'!$B$9*(EXP(B1902)-1)</f>
        <v>-5.776467763007564</v>
      </c>
      <c r="E1902" t="str">
        <f ca="1">IF(B1902&lt;='Monte Carlo VaR'!$B$25,"YES ◀ TAIL","")</f>
        <v/>
      </c>
    </row>
    <row r="1903" spans="1:5" x14ac:dyDescent="0.2">
      <c r="A1903">
        <v>1902</v>
      </c>
      <c r="B1903" s="17">
        <f ca="1">'Monte Carlo VaR'!$C$17+_xlfn.NORM.S.INV(RAND())*'Monte Carlo VaR'!$C$18</f>
        <v>0.43905868487960886</v>
      </c>
      <c r="C1903" s="18">
        <f t="shared" ca="1" si="29"/>
        <v>55.124631942008492</v>
      </c>
      <c r="D1903" s="19">
        <f ca="1">'Monte Carlo VaR'!$B$9*(EXP(B1903)-1)</f>
        <v>74.710413671004119</v>
      </c>
      <c r="E1903" t="str">
        <f ca="1">IF(B1903&lt;='Monte Carlo VaR'!$B$25,"YES ◀ TAIL","")</f>
        <v/>
      </c>
    </row>
    <row r="1904" spans="1:5" x14ac:dyDescent="0.2">
      <c r="A1904">
        <v>1903</v>
      </c>
      <c r="B1904" s="17">
        <f ca="1">'Monte Carlo VaR'!$C$17+_xlfn.NORM.S.INV(RAND())*'Monte Carlo VaR'!$C$18</f>
        <v>-0.14734256315792038</v>
      </c>
      <c r="C1904" s="18">
        <f t="shared" ca="1" si="29"/>
        <v>-13.700170464701579</v>
      </c>
      <c r="D1904" s="19">
        <f ca="1">'Monte Carlo VaR'!$B$9*(EXP(B1904)-1)</f>
        <v>-18.567841030810047</v>
      </c>
      <c r="E1904" t="str">
        <f ca="1">IF(B1904&lt;='Monte Carlo VaR'!$B$25,"YES ◀ TAIL","")</f>
        <v/>
      </c>
    </row>
    <row r="1905" spans="1:5" x14ac:dyDescent="0.2">
      <c r="A1905">
        <v>1904</v>
      </c>
      <c r="B1905" s="17">
        <f ca="1">'Monte Carlo VaR'!$C$17+_xlfn.NORM.S.INV(RAND())*'Monte Carlo VaR'!$C$18</f>
        <v>-0.36550335847563936</v>
      </c>
      <c r="C1905" s="18">
        <f t="shared" ca="1" si="29"/>
        <v>-30.615269096053733</v>
      </c>
      <c r="D1905" s="19">
        <f ca="1">'Monte Carlo VaR'!$B$9*(EXP(B1905)-1)</f>
        <v>-41.492874205881627</v>
      </c>
      <c r="E1905" t="str">
        <f ca="1">IF(B1905&lt;='Monte Carlo VaR'!$B$25,"YES ◀ TAIL","")</f>
        <v>YES ◀ TAIL</v>
      </c>
    </row>
    <row r="1906" spans="1:5" x14ac:dyDescent="0.2">
      <c r="A1906">
        <v>1905</v>
      </c>
      <c r="B1906" s="17">
        <f ca="1">'Monte Carlo VaR'!$C$17+_xlfn.NORM.S.INV(RAND())*'Monte Carlo VaR'!$C$18</f>
        <v>2.7290873706718552E-2</v>
      </c>
      <c r="C1906" s="18">
        <f t="shared" ca="1" si="29"/>
        <v>2.766668051017418</v>
      </c>
      <c r="D1906" s="19">
        <f ca="1">'Monte Carlo VaR'!$B$9*(EXP(B1906)-1)</f>
        <v>3.7496652095439065</v>
      </c>
      <c r="E1906" t="str">
        <f ca="1">IF(B1906&lt;='Monte Carlo VaR'!$B$25,"YES ◀ TAIL","")</f>
        <v/>
      </c>
    </row>
    <row r="1907" spans="1:5" x14ac:dyDescent="0.2">
      <c r="A1907">
        <v>1906</v>
      </c>
      <c r="B1907" s="17">
        <f ca="1">'Monte Carlo VaR'!$C$17+_xlfn.NORM.S.INV(RAND())*'Monte Carlo VaR'!$C$18</f>
        <v>-9.9793948135585384E-2</v>
      </c>
      <c r="C1907" s="18">
        <f t="shared" ca="1" si="29"/>
        <v>-9.4976119317233714</v>
      </c>
      <c r="D1907" s="19">
        <f ca="1">'Monte Carlo VaR'!$B$9*(EXP(B1907)-1)</f>
        <v>-12.872113451064685</v>
      </c>
      <c r="E1907" t="str">
        <f ca="1">IF(B1907&lt;='Monte Carlo VaR'!$B$25,"YES ◀ TAIL","")</f>
        <v/>
      </c>
    </row>
    <row r="1908" spans="1:5" x14ac:dyDescent="0.2">
      <c r="A1908">
        <v>1907</v>
      </c>
      <c r="B1908" s="17">
        <f ca="1">'Monte Carlo VaR'!$C$17+_xlfn.NORM.S.INV(RAND())*'Monte Carlo VaR'!$C$18</f>
        <v>-0.16161570150023374</v>
      </c>
      <c r="C1908" s="18">
        <f t="shared" ca="1" si="29"/>
        <v>-14.923190937382957</v>
      </c>
      <c r="D1908" s="19">
        <f ca="1">'Monte Carlo VaR'!$B$9*(EXP(B1908)-1)</f>
        <v>-20.225400677435122</v>
      </c>
      <c r="E1908" t="str">
        <f ca="1">IF(B1908&lt;='Monte Carlo VaR'!$B$25,"YES ◀ TAIL","")</f>
        <v/>
      </c>
    </row>
    <row r="1909" spans="1:5" x14ac:dyDescent="0.2">
      <c r="A1909">
        <v>1908</v>
      </c>
      <c r="B1909" s="17">
        <f ca="1">'Monte Carlo VaR'!$C$17+_xlfn.NORM.S.INV(RAND())*'Monte Carlo VaR'!$C$18</f>
        <v>8.7288794542965065E-2</v>
      </c>
      <c r="C1909" s="18">
        <f t="shared" ca="1" si="29"/>
        <v>9.1211770222338284</v>
      </c>
      <c r="D1909" s="19">
        <f ca="1">'Monte Carlo VaR'!$B$9*(EXP(B1909)-1)</f>
        <v>12.361931218233508</v>
      </c>
      <c r="E1909" t="str">
        <f ca="1">IF(B1909&lt;='Monte Carlo VaR'!$B$25,"YES ◀ TAIL","")</f>
        <v/>
      </c>
    </row>
    <row r="1910" spans="1:5" x14ac:dyDescent="0.2">
      <c r="A1910">
        <v>1909</v>
      </c>
      <c r="B1910" s="17">
        <f ca="1">'Monte Carlo VaR'!$C$17+_xlfn.NORM.S.INV(RAND())*'Monte Carlo VaR'!$C$18</f>
        <v>-3.8935203064346752E-2</v>
      </c>
      <c r="C1910" s="18">
        <f t="shared" ca="1" si="29"/>
        <v>-3.8186970335750803</v>
      </c>
      <c r="D1910" s="19">
        <f ca="1">'Monte Carlo VaR'!$B$9*(EXP(B1910)-1)</f>
        <v>-5.1754800896043065</v>
      </c>
      <c r="E1910" t="str">
        <f ca="1">IF(B1910&lt;='Monte Carlo VaR'!$B$25,"YES ◀ TAIL","")</f>
        <v/>
      </c>
    </row>
    <row r="1911" spans="1:5" x14ac:dyDescent="0.2">
      <c r="A1911">
        <v>1910</v>
      </c>
      <c r="B1911" s="17">
        <f ca="1">'Monte Carlo VaR'!$C$17+_xlfn.NORM.S.INV(RAND())*'Monte Carlo VaR'!$C$18</f>
        <v>8.3707692164334491E-2</v>
      </c>
      <c r="C1911" s="18">
        <f t="shared" ca="1" si="29"/>
        <v>8.7311017821953829</v>
      </c>
      <c r="D1911" s="19">
        <f ca="1">'Monte Carlo VaR'!$B$9*(EXP(B1911)-1)</f>
        <v>11.833262245409403</v>
      </c>
      <c r="E1911" t="str">
        <f ca="1">IF(B1911&lt;='Monte Carlo VaR'!$B$25,"YES ◀ TAIL","")</f>
        <v/>
      </c>
    </row>
    <row r="1912" spans="1:5" x14ac:dyDescent="0.2">
      <c r="A1912">
        <v>1911</v>
      </c>
      <c r="B1912" s="17">
        <f ca="1">'Monte Carlo VaR'!$C$17+_xlfn.NORM.S.INV(RAND())*'Monte Carlo VaR'!$C$18</f>
        <v>3.3193835020950087E-2</v>
      </c>
      <c r="C1912" s="18">
        <f t="shared" ca="1" si="29"/>
        <v>3.3750896949275244</v>
      </c>
      <c r="D1912" s="19">
        <f ca="1">'Monte Carlo VaR'!$B$9*(EXP(B1912)-1)</f>
        <v>4.5742590635352736</v>
      </c>
      <c r="E1912" t="str">
        <f ca="1">IF(B1912&lt;='Monte Carlo VaR'!$B$25,"YES ◀ TAIL","")</f>
        <v/>
      </c>
    </row>
    <row r="1913" spans="1:5" x14ac:dyDescent="0.2">
      <c r="A1913">
        <v>1912</v>
      </c>
      <c r="B1913" s="17">
        <f ca="1">'Monte Carlo VaR'!$C$17+_xlfn.NORM.S.INV(RAND())*'Monte Carlo VaR'!$C$18</f>
        <v>-6.6895475447749722E-2</v>
      </c>
      <c r="C1913" s="18">
        <f t="shared" ca="1" si="29"/>
        <v>-6.4707042694676637</v>
      </c>
      <c r="D1913" s="19">
        <f ca="1">'Monte Carlo VaR'!$B$9*(EXP(B1913)-1)</f>
        <v>-8.7697454964095254</v>
      </c>
      <c r="E1913" t="str">
        <f ca="1">IF(B1913&lt;='Monte Carlo VaR'!$B$25,"YES ◀ TAIL","")</f>
        <v/>
      </c>
    </row>
    <row r="1914" spans="1:5" x14ac:dyDescent="0.2">
      <c r="A1914">
        <v>1913</v>
      </c>
      <c r="B1914" s="17">
        <f ca="1">'Monte Carlo VaR'!$C$17+_xlfn.NORM.S.INV(RAND())*'Monte Carlo VaR'!$C$18</f>
        <v>-4.8281942585825258E-2</v>
      </c>
      <c r="C1914" s="18">
        <f t="shared" ca="1" si="29"/>
        <v>-4.7134904047546167</v>
      </c>
      <c r="D1914" s="19">
        <f ca="1">'Monte Carlo VaR'!$B$9*(EXP(B1914)-1)</f>
        <v>-6.388193545563932</v>
      </c>
      <c r="E1914" t="str">
        <f ca="1">IF(B1914&lt;='Monte Carlo VaR'!$B$25,"YES ◀ TAIL","")</f>
        <v/>
      </c>
    </row>
    <row r="1915" spans="1:5" x14ac:dyDescent="0.2">
      <c r="A1915">
        <v>1914</v>
      </c>
      <c r="B1915" s="17">
        <f ca="1">'Monte Carlo VaR'!$C$17+_xlfn.NORM.S.INV(RAND())*'Monte Carlo VaR'!$C$18</f>
        <v>4.3715726870569793E-2</v>
      </c>
      <c r="C1915" s="18">
        <f t="shared" ca="1" si="29"/>
        <v>4.4685336703365053</v>
      </c>
      <c r="D1915" s="19">
        <f ca="1">'Monte Carlo VaR'!$B$9*(EXP(B1915)-1)</f>
        <v>6.0562036834070661</v>
      </c>
      <c r="E1915" t="str">
        <f ca="1">IF(B1915&lt;='Monte Carlo VaR'!$B$25,"YES ◀ TAIL","")</f>
        <v/>
      </c>
    </row>
    <row r="1916" spans="1:5" x14ac:dyDescent="0.2">
      <c r="A1916">
        <v>1915</v>
      </c>
      <c r="B1916" s="17">
        <f ca="1">'Monte Carlo VaR'!$C$17+_xlfn.NORM.S.INV(RAND())*'Monte Carlo VaR'!$C$18</f>
        <v>-0.22039317317092971</v>
      </c>
      <c r="C1916" s="18">
        <f t="shared" ca="1" si="29"/>
        <v>-19.779666887743442</v>
      </c>
      <c r="D1916" s="19">
        <f ca="1">'Monte Carlo VaR'!$B$9*(EXP(B1916)-1)</f>
        <v>-26.807382532958687</v>
      </c>
      <c r="E1916" t="str">
        <f ca="1">IF(B1916&lt;='Monte Carlo VaR'!$B$25,"YES ◀ TAIL","")</f>
        <v/>
      </c>
    </row>
    <row r="1917" spans="1:5" x14ac:dyDescent="0.2">
      <c r="A1917">
        <v>1916</v>
      </c>
      <c r="B1917" s="17">
        <f ca="1">'Monte Carlo VaR'!$C$17+_xlfn.NORM.S.INV(RAND())*'Monte Carlo VaR'!$C$18</f>
        <v>3.2312964683732695E-2</v>
      </c>
      <c r="C1917" s="18">
        <f t="shared" ca="1" si="29"/>
        <v>3.2840697390831286</v>
      </c>
      <c r="D1917" s="19">
        <f ca="1">'Monte Carlo VaR'!$B$9*(EXP(B1917)-1)</f>
        <v>4.4508997173793645</v>
      </c>
      <c r="E1917" t="str">
        <f ca="1">IF(B1917&lt;='Monte Carlo VaR'!$B$25,"YES ◀ TAIL","")</f>
        <v/>
      </c>
    </row>
    <row r="1918" spans="1:5" x14ac:dyDescent="0.2">
      <c r="A1918">
        <v>1917</v>
      </c>
      <c r="B1918" s="17">
        <f ca="1">'Monte Carlo VaR'!$C$17+_xlfn.NORM.S.INV(RAND())*'Monte Carlo VaR'!$C$18</f>
        <v>-6.4039146253060633E-2</v>
      </c>
      <c r="C1918" s="18">
        <f t="shared" ca="1" si="29"/>
        <v>-6.203171913165062</v>
      </c>
      <c r="D1918" s="19">
        <f ca="1">'Monte Carlo VaR'!$B$9*(EXP(B1918)-1)</f>
        <v>-8.4071588939126087</v>
      </c>
      <c r="E1918" t="str">
        <f ca="1">IF(B1918&lt;='Monte Carlo VaR'!$B$25,"YES ◀ TAIL","")</f>
        <v/>
      </c>
    </row>
    <row r="1919" spans="1:5" x14ac:dyDescent="0.2">
      <c r="A1919">
        <v>1918</v>
      </c>
      <c r="B1919" s="17">
        <f ca="1">'Monte Carlo VaR'!$C$17+_xlfn.NORM.S.INV(RAND())*'Monte Carlo VaR'!$C$18</f>
        <v>0.14251591590604151</v>
      </c>
      <c r="C1919" s="18">
        <f t="shared" ca="1" si="29"/>
        <v>15.317143457951454</v>
      </c>
      <c r="D1919" s="19">
        <f ca="1">'Monte Carlo VaR'!$B$9*(EXP(B1919)-1)</f>
        <v>20.759324528561606</v>
      </c>
      <c r="E1919" t="str">
        <f ca="1">IF(B1919&lt;='Monte Carlo VaR'!$B$25,"YES ◀ TAIL","")</f>
        <v/>
      </c>
    </row>
    <row r="1920" spans="1:5" x14ac:dyDescent="0.2">
      <c r="A1920">
        <v>1919</v>
      </c>
      <c r="B1920" s="17">
        <f ca="1">'Monte Carlo VaR'!$C$17+_xlfn.NORM.S.INV(RAND())*'Monte Carlo VaR'!$C$18</f>
        <v>-0.31936384939836576</v>
      </c>
      <c r="C1920" s="18">
        <f t="shared" ca="1" si="29"/>
        <v>-27.338887581658554</v>
      </c>
      <c r="D1920" s="19">
        <f ca="1">'Monte Carlo VaR'!$B$9*(EXP(B1920)-1)</f>
        <v>-37.052394339421838</v>
      </c>
      <c r="E1920" t="str">
        <f ca="1">IF(B1920&lt;='Monte Carlo VaR'!$B$25,"YES ◀ TAIL","")</f>
        <v>YES ◀ TAIL</v>
      </c>
    </row>
    <row r="1921" spans="1:5" x14ac:dyDescent="0.2">
      <c r="A1921">
        <v>1920</v>
      </c>
      <c r="B1921" s="17">
        <f ca="1">'Monte Carlo VaR'!$C$17+_xlfn.NORM.S.INV(RAND())*'Monte Carlo VaR'!$C$18</f>
        <v>-9.7320089928797218E-2</v>
      </c>
      <c r="C1921" s="18">
        <f t="shared" ca="1" si="29"/>
        <v>-9.2734446916082121</v>
      </c>
      <c r="D1921" s="19">
        <f ca="1">'Monte Carlo VaR'!$B$9*(EXP(B1921)-1)</f>
        <v>-12.568299590536611</v>
      </c>
      <c r="E1921" t="str">
        <f ca="1">IF(B1921&lt;='Monte Carlo VaR'!$B$25,"YES ◀ TAIL","")</f>
        <v/>
      </c>
    </row>
    <row r="1922" spans="1:5" x14ac:dyDescent="0.2">
      <c r="A1922">
        <v>1921</v>
      </c>
      <c r="B1922" s="17">
        <f ca="1">'Monte Carlo VaR'!$C$17+_xlfn.NORM.S.INV(RAND())*'Monte Carlo VaR'!$C$18</f>
        <v>-5.9888946118749634E-2</v>
      </c>
      <c r="C1922" s="18">
        <f t="shared" ca="1" si="29"/>
        <v>-5.813087400148353</v>
      </c>
      <c r="D1922" s="19">
        <f ca="1">'Monte Carlo VaR'!$B$9*(EXP(B1922)-1)</f>
        <v>-7.8784773534210633</v>
      </c>
      <c r="E1922" t="str">
        <f ca="1">IF(B1922&lt;='Monte Carlo VaR'!$B$25,"YES ◀ TAIL","")</f>
        <v/>
      </c>
    </row>
    <row r="1923" spans="1:5" x14ac:dyDescent="0.2">
      <c r="A1923">
        <v>1922</v>
      </c>
      <c r="B1923" s="17">
        <f ca="1">'Monte Carlo VaR'!$C$17+_xlfn.NORM.S.INV(RAND())*'Monte Carlo VaR'!$C$18</f>
        <v>7.6238883241036004E-2</v>
      </c>
      <c r="C1923" s="18">
        <f t="shared" ref="C1923:C1986" ca="1" si="30">(EXP(B1923)-1)*100</f>
        <v>7.9220351022015745</v>
      </c>
      <c r="D1923" s="19">
        <f ca="1">'Monte Carlo VaR'!$B$9*(EXP(B1923)-1)</f>
        <v>10.736734174013794</v>
      </c>
      <c r="E1923" t="str">
        <f ca="1">IF(B1923&lt;='Monte Carlo VaR'!$B$25,"YES ◀ TAIL","")</f>
        <v/>
      </c>
    </row>
    <row r="1924" spans="1:5" x14ac:dyDescent="0.2">
      <c r="A1924">
        <v>1923</v>
      </c>
      <c r="B1924" s="17">
        <f ca="1">'Monte Carlo VaR'!$C$17+_xlfn.NORM.S.INV(RAND())*'Monte Carlo VaR'!$C$18</f>
        <v>7.0613867472943001E-2</v>
      </c>
      <c r="C1924" s="18">
        <f t="shared" ca="1" si="30"/>
        <v>7.3166761260894608</v>
      </c>
      <c r="D1924" s="19">
        <f ca="1">'Monte Carlo VaR'!$B$9*(EXP(B1924)-1)</f>
        <v>9.9162911536890466</v>
      </c>
      <c r="E1924" t="str">
        <f ca="1">IF(B1924&lt;='Monte Carlo VaR'!$B$25,"YES ◀ TAIL","")</f>
        <v/>
      </c>
    </row>
    <row r="1925" spans="1:5" x14ac:dyDescent="0.2">
      <c r="A1925">
        <v>1924</v>
      </c>
      <c r="B1925" s="17">
        <f ca="1">'Monte Carlo VaR'!$C$17+_xlfn.NORM.S.INV(RAND())*'Monte Carlo VaR'!$C$18</f>
        <v>-6.1713624443333379E-2</v>
      </c>
      <c r="C1925" s="18">
        <f t="shared" ca="1" si="30"/>
        <v>-5.9847915179976896</v>
      </c>
      <c r="D1925" s="19">
        <f ca="1">'Monte Carlo VaR'!$B$9*(EXP(B1925)-1)</f>
        <v>-8.1111879443422694</v>
      </c>
      <c r="E1925" t="str">
        <f ca="1">IF(B1925&lt;='Monte Carlo VaR'!$B$25,"YES ◀ TAIL","")</f>
        <v/>
      </c>
    </row>
    <row r="1926" spans="1:5" x14ac:dyDescent="0.2">
      <c r="A1926">
        <v>1925</v>
      </c>
      <c r="B1926" s="17">
        <f ca="1">'Monte Carlo VaR'!$C$17+_xlfn.NORM.S.INV(RAND())*'Monte Carlo VaR'!$C$18</f>
        <v>5.3436802950373258E-2</v>
      </c>
      <c r="C1926" s="18">
        <f t="shared" ca="1" si="30"/>
        <v>5.489032370486302</v>
      </c>
      <c r="D1926" s="19">
        <f ca="1">'Monte Carlo VaR'!$B$9*(EXP(B1926)-1)</f>
        <v>7.4392855717200854</v>
      </c>
      <c r="E1926" t="str">
        <f ca="1">IF(B1926&lt;='Monte Carlo VaR'!$B$25,"YES ◀ TAIL","")</f>
        <v/>
      </c>
    </row>
    <row r="1927" spans="1:5" x14ac:dyDescent="0.2">
      <c r="A1927">
        <v>1926</v>
      </c>
      <c r="B1927" s="17">
        <f ca="1">'Monte Carlo VaR'!$C$17+_xlfn.NORM.S.INV(RAND())*'Monte Carlo VaR'!$C$18</f>
        <v>-0.18882639926185929</v>
      </c>
      <c r="C1927" s="18">
        <f t="shared" ca="1" si="30"/>
        <v>-17.206977648236887</v>
      </c>
      <c r="D1927" s="19">
        <f ca="1">'Monte Carlo VaR'!$B$9*(EXP(B1927)-1)</f>
        <v>-23.320616806655455</v>
      </c>
      <c r="E1927" t="str">
        <f ca="1">IF(B1927&lt;='Monte Carlo VaR'!$B$25,"YES ◀ TAIL","")</f>
        <v/>
      </c>
    </row>
    <row r="1928" spans="1:5" x14ac:dyDescent="0.2">
      <c r="A1928">
        <v>1927</v>
      </c>
      <c r="B1928" s="17">
        <f ca="1">'Monte Carlo VaR'!$C$17+_xlfn.NORM.S.INV(RAND())*'Monte Carlo VaR'!$C$18</f>
        <v>3.0262172074273553E-2</v>
      </c>
      <c r="C1928" s="18">
        <f t="shared" ca="1" si="30"/>
        <v>3.0724725772955264</v>
      </c>
      <c r="D1928" s="19">
        <f ca="1">'Monte Carlo VaR'!$B$9*(EXP(B1928)-1)</f>
        <v>4.1641220840086266</v>
      </c>
      <c r="E1928" t="str">
        <f ca="1">IF(B1928&lt;='Monte Carlo VaR'!$B$25,"YES ◀ TAIL","")</f>
        <v/>
      </c>
    </row>
    <row r="1929" spans="1:5" x14ac:dyDescent="0.2">
      <c r="A1929">
        <v>1928</v>
      </c>
      <c r="B1929" s="17">
        <f ca="1">'Monte Carlo VaR'!$C$17+_xlfn.NORM.S.INV(RAND())*'Monte Carlo VaR'!$C$18</f>
        <v>-0.1295006449580372</v>
      </c>
      <c r="C1929" s="18">
        <f t="shared" ca="1" si="30"/>
        <v>-12.146597820151461</v>
      </c>
      <c r="D1929" s="19">
        <f ca="1">'Monte Carlo VaR'!$B$9*(EXP(B1929)-1)</f>
        <v>-16.462284025651275</v>
      </c>
      <c r="E1929" t="str">
        <f ca="1">IF(B1929&lt;='Monte Carlo VaR'!$B$25,"YES ◀ TAIL","")</f>
        <v/>
      </c>
    </row>
    <row r="1930" spans="1:5" x14ac:dyDescent="0.2">
      <c r="A1930">
        <v>1929</v>
      </c>
      <c r="B1930" s="17">
        <f ca="1">'Monte Carlo VaR'!$C$17+_xlfn.NORM.S.INV(RAND())*'Monte Carlo VaR'!$C$18</f>
        <v>0.27947392557692452</v>
      </c>
      <c r="C1930" s="18">
        <f t="shared" ca="1" si="30"/>
        <v>32.243393064358685</v>
      </c>
      <c r="D1930" s="19">
        <f ca="1">'Monte Carlo VaR'!$B$9*(EXP(B1930)-1)</f>
        <v>43.699470620125325</v>
      </c>
      <c r="E1930" t="str">
        <f ca="1">IF(B1930&lt;='Monte Carlo VaR'!$B$25,"YES ◀ TAIL","")</f>
        <v/>
      </c>
    </row>
    <row r="1931" spans="1:5" x14ac:dyDescent="0.2">
      <c r="A1931">
        <v>1930</v>
      </c>
      <c r="B1931" s="17">
        <f ca="1">'Monte Carlo VaR'!$C$17+_xlfn.NORM.S.INV(RAND())*'Monte Carlo VaR'!$C$18</f>
        <v>0.10330723171074832</v>
      </c>
      <c r="C1931" s="18">
        <f t="shared" ca="1" si="30"/>
        <v>10.883202510931156</v>
      </c>
      <c r="D1931" s="19">
        <f ca="1">'Monte Carlo VaR'!$B$9*(EXP(B1931)-1)</f>
        <v>14.750004363064996</v>
      </c>
      <c r="E1931" t="str">
        <f ca="1">IF(B1931&lt;='Monte Carlo VaR'!$B$25,"YES ◀ TAIL","")</f>
        <v/>
      </c>
    </row>
    <row r="1932" spans="1:5" x14ac:dyDescent="0.2">
      <c r="A1932">
        <v>1931</v>
      </c>
      <c r="B1932" s="17">
        <f ca="1">'Monte Carlo VaR'!$C$17+_xlfn.NORM.S.INV(RAND())*'Monte Carlo VaR'!$C$18</f>
        <v>-0.2213295509656607</v>
      </c>
      <c r="C1932" s="18">
        <f t="shared" ca="1" si="30"/>
        <v>-19.854748268600797</v>
      </c>
      <c r="D1932" s="19">
        <f ca="1">'Monte Carlo VaR'!$B$9*(EXP(B1932)-1)</f>
        <v>-26.90914032843466</v>
      </c>
      <c r="E1932" t="str">
        <f ca="1">IF(B1932&lt;='Monte Carlo VaR'!$B$25,"YES ◀ TAIL","")</f>
        <v/>
      </c>
    </row>
    <row r="1933" spans="1:5" x14ac:dyDescent="0.2">
      <c r="A1933">
        <v>1932</v>
      </c>
      <c r="B1933" s="17">
        <f ca="1">'Monte Carlo VaR'!$C$17+_xlfn.NORM.S.INV(RAND())*'Monte Carlo VaR'!$C$18</f>
        <v>-2.5091639325945145E-2</v>
      </c>
      <c r="C1933" s="18">
        <f t="shared" ca="1" si="30"/>
        <v>-2.4779460619506088</v>
      </c>
      <c r="D1933" s="19">
        <f ca="1">'Monte Carlo VaR'!$B$9*(EXP(B1933)-1)</f>
        <v>-3.35836029776166</v>
      </c>
      <c r="E1933" t="str">
        <f ca="1">IF(B1933&lt;='Monte Carlo VaR'!$B$25,"YES ◀ TAIL","")</f>
        <v/>
      </c>
    </row>
    <row r="1934" spans="1:5" x14ac:dyDescent="0.2">
      <c r="A1934">
        <v>1933</v>
      </c>
      <c r="B1934" s="17">
        <f ca="1">'Monte Carlo VaR'!$C$17+_xlfn.NORM.S.INV(RAND())*'Monte Carlo VaR'!$C$18</f>
        <v>0.24913111701211293</v>
      </c>
      <c r="C1934" s="18">
        <f t="shared" ca="1" si="30"/>
        <v>28.291023339922038</v>
      </c>
      <c r="D1934" s="19">
        <f ca="1">'Monte Carlo VaR'!$B$9*(EXP(B1934)-1)</f>
        <v>38.342823932596339</v>
      </c>
      <c r="E1934" t="str">
        <f ca="1">IF(B1934&lt;='Monte Carlo VaR'!$B$25,"YES ◀ TAIL","")</f>
        <v/>
      </c>
    </row>
    <row r="1935" spans="1:5" x14ac:dyDescent="0.2">
      <c r="A1935">
        <v>1934</v>
      </c>
      <c r="B1935" s="17">
        <f ca="1">'Monte Carlo VaR'!$C$17+_xlfn.NORM.S.INV(RAND())*'Monte Carlo VaR'!$C$18</f>
        <v>0.27376941918197645</v>
      </c>
      <c r="C1935" s="18">
        <f t="shared" ca="1" si="30"/>
        <v>31.491157389441106</v>
      </c>
      <c r="D1935" s="19">
        <f ca="1">'Monte Carlo VaR'!$B$9*(EXP(B1935)-1)</f>
        <v>42.67996560990953</v>
      </c>
      <c r="E1935" t="str">
        <f ca="1">IF(B1935&lt;='Monte Carlo VaR'!$B$25,"YES ◀ TAIL","")</f>
        <v/>
      </c>
    </row>
    <row r="1936" spans="1:5" x14ac:dyDescent="0.2">
      <c r="A1936">
        <v>1935</v>
      </c>
      <c r="B1936" s="17">
        <f ca="1">'Monte Carlo VaR'!$C$17+_xlfn.NORM.S.INV(RAND())*'Monte Carlo VaR'!$C$18</f>
        <v>-0.10944163832363139</v>
      </c>
      <c r="C1936" s="18">
        <f t="shared" ca="1" si="30"/>
        <v>-10.366552558184317</v>
      </c>
      <c r="D1936" s="19">
        <f ca="1">'Monte Carlo VaR'!$B$9*(EXP(B1936)-1)</f>
        <v>-14.049788682107204</v>
      </c>
      <c r="E1936" t="str">
        <f ca="1">IF(B1936&lt;='Monte Carlo VaR'!$B$25,"YES ◀ TAIL","")</f>
        <v/>
      </c>
    </row>
    <row r="1937" spans="1:5" x14ac:dyDescent="0.2">
      <c r="A1937">
        <v>1936</v>
      </c>
      <c r="B1937" s="17">
        <f ca="1">'Monte Carlo VaR'!$C$17+_xlfn.NORM.S.INV(RAND())*'Monte Carlo VaR'!$C$18</f>
        <v>0.14531575320919266</v>
      </c>
      <c r="C1937" s="18">
        <f t="shared" ca="1" si="30"/>
        <v>15.640465110697743</v>
      </c>
      <c r="D1937" s="19">
        <f ca="1">'Monte Carlo VaR'!$B$9*(EXP(B1937)-1)</f>
        <v>21.197522364528652</v>
      </c>
      <c r="E1937" t="str">
        <f ca="1">IF(B1937&lt;='Monte Carlo VaR'!$B$25,"YES ◀ TAIL","")</f>
        <v/>
      </c>
    </row>
    <row r="1938" spans="1:5" x14ac:dyDescent="0.2">
      <c r="A1938">
        <v>1937</v>
      </c>
      <c r="B1938" s="17">
        <f ca="1">'Monte Carlo VaR'!$C$17+_xlfn.NORM.S.INV(RAND())*'Monte Carlo VaR'!$C$18</f>
        <v>0.33826436056140441</v>
      </c>
      <c r="C1938" s="18">
        <f t="shared" ca="1" si="30"/>
        <v>40.251122305563712</v>
      </c>
      <c r="D1938" s="19">
        <f ca="1">'Monte Carlo VaR'!$B$9*(EXP(B1938)-1)</f>
        <v>54.5523460607305</v>
      </c>
      <c r="E1938" t="str">
        <f ca="1">IF(B1938&lt;='Monte Carlo VaR'!$B$25,"YES ◀ TAIL","")</f>
        <v/>
      </c>
    </row>
    <row r="1939" spans="1:5" x14ac:dyDescent="0.2">
      <c r="A1939">
        <v>1938</v>
      </c>
      <c r="B1939" s="17">
        <f ca="1">'Monte Carlo VaR'!$C$17+_xlfn.NORM.S.INV(RAND())*'Monte Carlo VaR'!$C$18</f>
        <v>0.23082577948989252</v>
      </c>
      <c r="C1939" s="18">
        <f t="shared" ca="1" si="30"/>
        <v>25.963976524887975</v>
      </c>
      <c r="D1939" s="19">
        <f ca="1">'Monte Carlo VaR'!$B$9*(EXP(B1939)-1)</f>
        <v>35.188977384180674</v>
      </c>
      <c r="E1939" t="str">
        <f ca="1">IF(B1939&lt;='Monte Carlo VaR'!$B$25,"YES ◀ TAIL","")</f>
        <v/>
      </c>
    </row>
    <row r="1940" spans="1:5" x14ac:dyDescent="0.2">
      <c r="A1940">
        <v>1939</v>
      </c>
      <c r="B1940" s="17">
        <f ca="1">'Monte Carlo VaR'!$C$17+_xlfn.NORM.S.INV(RAND())*'Monte Carlo VaR'!$C$18</f>
        <v>0.19232386461182321</v>
      </c>
      <c r="C1940" s="18">
        <f t="shared" ca="1" si="30"/>
        <v>21.206299771841785</v>
      </c>
      <c r="D1940" s="19">
        <f ca="1">'Monte Carlo VaR'!$B$9*(EXP(B1940)-1)</f>
        <v>28.740898080777171</v>
      </c>
      <c r="E1940" t="str">
        <f ca="1">IF(B1940&lt;='Monte Carlo VaR'!$B$25,"YES ◀ TAIL","")</f>
        <v/>
      </c>
    </row>
    <row r="1941" spans="1:5" x14ac:dyDescent="0.2">
      <c r="A1941">
        <v>1940</v>
      </c>
      <c r="B1941" s="17">
        <f ca="1">'Monte Carlo VaR'!$C$17+_xlfn.NORM.S.INV(RAND())*'Monte Carlo VaR'!$C$18</f>
        <v>0.39785029942666167</v>
      </c>
      <c r="C1941" s="18">
        <f t="shared" ca="1" si="30"/>
        <v>48.862116578424875</v>
      </c>
      <c r="D1941" s="19">
        <f ca="1">'Monte Carlo VaR'!$B$9*(EXP(B1941)-1)</f>
        <v>66.222826598739232</v>
      </c>
      <c r="E1941" t="str">
        <f ca="1">IF(B1941&lt;='Monte Carlo VaR'!$B$25,"YES ◀ TAIL","")</f>
        <v/>
      </c>
    </row>
    <row r="1942" spans="1:5" x14ac:dyDescent="0.2">
      <c r="A1942">
        <v>1941</v>
      </c>
      <c r="B1942" s="17">
        <f ca="1">'Monte Carlo VaR'!$C$17+_xlfn.NORM.S.INV(RAND())*'Monte Carlo VaR'!$C$18</f>
        <v>-3.9338140311446154E-2</v>
      </c>
      <c r="C1942" s="18">
        <f t="shared" ca="1" si="30"/>
        <v>-3.8574442561409628</v>
      </c>
      <c r="D1942" s="19">
        <f ca="1">'Monte Carlo VaR'!$B$9*(EXP(B1942)-1)</f>
        <v>-5.2279942003478466</v>
      </c>
      <c r="E1942" t="str">
        <f ca="1">IF(B1942&lt;='Monte Carlo VaR'!$B$25,"YES ◀ TAIL","")</f>
        <v/>
      </c>
    </row>
    <row r="1943" spans="1:5" x14ac:dyDescent="0.2">
      <c r="A1943">
        <v>1942</v>
      </c>
      <c r="B1943" s="17">
        <f ca="1">'Monte Carlo VaR'!$C$17+_xlfn.NORM.S.INV(RAND())*'Monte Carlo VaR'!$C$18</f>
        <v>0.27980293648291993</v>
      </c>
      <c r="C1943" s="18">
        <f t="shared" ca="1" si="30"/>
        <v>32.286909741260807</v>
      </c>
      <c r="D1943" s="19">
        <f ca="1">'Monte Carlo VaR'!$B$9*(EXP(B1943)-1)</f>
        <v>43.758448772330773</v>
      </c>
      <c r="E1943" t="str">
        <f ca="1">IF(B1943&lt;='Monte Carlo VaR'!$B$25,"YES ◀ TAIL","")</f>
        <v/>
      </c>
    </row>
    <row r="1944" spans="1:5" x14ac:dyDescent="0.2">
      <c r="A1944">
        <v>1943</v>
      </c>
      <c r="B1944" s="17">
        <f ca="1">'Monte Carlo VaR'!$C$17+_xlfn.NORM.S.INV(RAND())*'Monte Carlo VaR'!$C$18</f>
        <v>-0.28130762406164389</v>
      </c>
      <c r="C1944" s="18">
        <f t="shared" ca="1" si="30"/>
        <v>-24.520389368153829</v>
      </c>
      <c r="D1944" s="19">
        <f ca="1">'Monte Carlo VaR'!$B$9*(EXP(B1944)-1)</f>
        <v>-33.232483710658883</v>
      </c>
      <c r="E1944" t="str">
        <f ca="1">IF(B1944&lt;='Monte Carlo VaR'!$B$25,"YES ◀ TAIL","")</f>
        <v>YES ◀ TAIL</v>
      </c>
    </row>
    <row r="1945" spans="1:5" x14ac:dyDescent="0.2">
      <c r="A1945">
        <v>1944</v>
      </c>
      <c r="B1945" s="17">
        <f ca="1">'Monte Carlo VaR'!$C$17+_xlfn.NORM.S.INV(RAND())*'Monte Carlo VaR'!$C$18</f>
        <v>0.18533688817922539</v>
      </c>
      <c r="C1945" s="18">
        <f t="shared" ca="1" si="30"/>
        <v>20.3623858483692</v>
      </c>
      <c r="D1945" s="19">
        <f ca="1">'Monte Carlo VaR'!$B$9*(EXP(B1945)-1)</f>
        <v>27.597141540294778</v>
      </c>
      <c r="E1945" t="str">
        <f ca="1">IF(B1945&lt;='Monte Carlo VaR'!$B$25,"YES ◀ TAIL","")</f>
        <v/>
      </c>
    </row>
    <row r="1946" spans="1:5" x14ac:dyDescent="0.2">
      <c r="A1946">
        <v>1945</v>
      </c>
      <c r="B1946" s="17">
        <f ca="1">'Monte Carlo VaR'!$C$17+_xlfn.NORM.S.INV(RAND())*'Monte Carlo VaR'!$C$18</f>
        <v>-6.142380884698706E-3</v>
      </c>
      <c r="C1946" s="18">
        <f t="shared" ca="1" si="30"/>
        <v>-0.61235550281479867</v>
      </c>
      <c r="D1946" s="19">
        <f ca="1">'Monte Carlo VaR'!$B$9*(EXP(B1946)-1)</f>
        <v>-0.82992541296489664</v>
      </c>
      <c r="E1946" t="str">
        <f ca="1">IF(B1946&lt;='Monte Carlo VaR'!$B$25,"YES ◀ TAIL","")</f>
        <v/>
      </c>
    </row>
    <row r="1947" spans="1:5" x14ac:dyDescent="0.2">
      <c r="A1947">
        <v>1946</v>
      </c>
      <c r="B1947" s="17">
        <f ca="1">'Monte Carlo VaR'!$C$17+_xlfn.NORM.S.INV(RAND())*'Monte Carlo VaR'!$C$18</f>
        <v>-7.0617699971478876E-3</v>
      </c>
      <c r="C1947" s="18">
        <f t="shared" ca="1" si="30"/>
        <v>-0.70368942893531683</v>
      </c>
      <c r="D1947" s="19">
        <f ca="1">'Monte Carlo VaR'!$B$9*(EXP(B1947)-1)</f>
        <v>-0.95371028303603489</v>
      </c>
      <c r="E1947" t="str">
        <f ca="1">IF(B1947&lt;='Monte Carlo VaR'!$B$25,"YES ◀ TAIL","")</f>
        <v/>
      </c>
    </row>
    <row r="1948" spans="1:5" x14ac:dyDescent="0.2">
      <c r="A1948">
        <v>1947</v>
      </c>
      <c r="B1948" s="17">
        <f ca="1">'Monte Carlo VaR'!$C$17+_xlfn.NORM.S.INV(RAND())*'Monte Carlo VaR'!$C$18</f>
        <v>-1.6894032674682008E-2</v>
      </c>
      <c r="C1948" s="18">
        <f t="shared" ca="1" si="30"/>
        <v>-1.6752128738334759</v>
      </c>
      <c r="D1948" s="19">
        <f ca="1">'Monte Carlo VaR'!$B$9*(EXP(B1948)-1)</f>
        <v>-2.2704160079065101</v>
      </c>
      <c r="E1948" t="str">
        <f ca="1">IF(B1948&lt;='Monte Carlo VaR'!$B$25,"YES ◀ TAIL","")</f>
        <v/>
      </c>
    </row>
    <row r="1949" spans="1:5" x14ac:dyDescent="0.2">
      <c r="A1949">
        <v>1948</v>
      </c>
      <c r="B1949" s="17">
        <f ca="1">'Monte Carlo VaR'!$C$17+_xlfn.NORM.S.INV(RAND())*'Monte Carlo VaR'!$C$18</f>
        <v>8.7587777421541738E-3</v>
      </c>
      <c r="C1949" s="18">
        <f t="shared" ca="1" si="30"/>
        <v>0.8797248071582553</v>
      </c>
      <c r="D1949" s="19">
        <f ca="1">'Monte Carlo VaR'!$B$9*(EXP(B1949)-1)</f>
        <v>1.1922910311415833</v>
      </c>
      <c r="E1949" t="str">
        <f ca="1">IF(B1949&lt;='Monte Carlo VaR'!$B$25,"YES ◀ TAIL","")</f>
        <v/>
      </c>
    </row>
    <row r="1950" spans="1:5" x14ac:dyDescent="0.2">
      <c r="A1950">
        <v>1949</v>
      </c>
      <c r="B1950" s="17">
        <f ca="1">'Monte Carlo VaR'!$C$17+_xlfn.NORM.S.INV(RAND())*'Monte Carlo VaR'!$C$18</f>
        <v>-0.11807927241749351</v>
      </c>
      <c r="C1950" s="18">
        <f t="shared" ca="1" si="30"/>
        <v>-11.137439367762948</v>
      </c>
      <c r="D1950" s="19">
        <f ca="1">'Monte Carlo VaR'!$B$9*(EXP(B1950)-1)</f>
        <v>-15.094571575129121</v>
      </c>
      <c r="E1950" t="str">
        <f ca="1">IF(B1950&lt;='Monte Carlo VaR'!$B$25,"YES ◀ TAIL","")</f>
        <v/>
      </c>
    </row>
    <row r="1951" spans="1:5" x14ac:dyDescent="0.2">
      <c r="A1951">
        <v>1950</v>
      </c>
      <c r="B1951" s="17">
        <f ca="1">'Monte Carlo VaR'!$C$17+_xlfn.NORM.S.INV(RAND())*'Monte Carlo VaR'!$C$18</f>
        <v>0.30295336054773842</v>
      </c>
      <c r="C1951" s="18">
        <f t="shared" ca="1" si="30"/>
        <v>35.385132008577827</v>
      </c>
      <c r="D1951" s="19">
        <f ca="1">'Monte Carlo VaR'!$B$9*(EXP(B1951)-1)</f>
        <v>47.957469411225524</v>
      </c>
      <c r="E1951" t="str">
        <f ca="1">IF(B1951&lt;='Monte Carlo VaR'!$B$25,"YES ◀ TAIL","")</f>
        <v/>
      </c>
    </row>
    <row r="1952" spans="1:5" x14ac:dyDescent="0.2">
      <c r="A1952">
        <v>1951</v>
      </c>
      <c r="B1952" s="17">
        <f ca="1">'Monte Carlo VaR'!$C$17+_xlfn.NORM.S.INV(RAND())*'Monte Carlo VaR'!$C$18</f>
        <v>-9.8249464830701946E-2</v>
      </c>
      <c r="C1952" s="18">
        <f t="shared" ca="1" si="30"/>
        <v>-9.3577245052100526</v>
      </c>
      <c r="D1952" s="19">
        <f ca="1">'Monte Carlo VaR'!$B$9*(EXP(B1952)-1)</f>
        <v>-12.682524021911183</v>
      </c>
      <c r="E1952" t="str">
        <f ca="1">IF(B1952&lt;='Monte Carlo VaR'!$B$25,"YES ◀ TAIL","")</f>
        <v/>
      </c>
    </row>
    <row r="1953" spans="1:5" x14ac:dyDescent="0.2">
      <c r="A1953">
        <v>1952</v>
      </c>
      <c r="B1953" s="17">
        <f ca="1">'Monte Carlo VaR'!$C$17+_xlfn.NORM.S.INV(RAND())*'Monte Carlo VaR'!$C$18</f>
        <v>0.11469476978555979</v>
      </c>
      <c r="C1953" s="18">
        <f t="shared" ca="1" si="30"/>
        <v>12.15310601566375</v>
      </c>
      <c r="D1953" s="19">
        <f ca="1">'Monte Carlo VaR'!$B$9*(EXP(B1953)-1)</f>
        <v>16.471104583029081</v>
      </c>
      <c r="E1953" t="str">
        <f ca="1">IF(B1953&lt;='Monte Carlo VaR'!$B$25,"YES ◀ TAIL","")</f>
        <v/>
      </c>
    </row>
    <row r="1954" spans="1:5" x14ac:dyDescent="0.2">
      <c r="A1954">
        <v>1953</v>
      </c>
      <c r="B1954" s="17">
        <f ca="1">'Monte Carlo VaR'!$C$17+_xlfn.NORM.S.INV(RAND())*'Monte Carlo VaR'!$C$18</f>
        <v>0.21002906489389195</v>
      </c>
      <c r="C1954" s="18">
        <f t="shared" ca="1" si="30"/>
        <v>23.371391719974376</v>
      </c>
      <c r="D1954" s="19">
        <f ca="1">'Monte Carlo VaR'!$B$9*(EXP(B1954)-1)</f>
        <v>31.675247198081273</v>
      </c>
      <c r="E1954" t="str">
        <f ca="1">IF(B1954&lt;='Monte Carlo VaR'!$B$25,"YES ◀ TAIL","")</f>
        <v/>
      </c>
    </row>
    <row r="1955" spans="1:5" x14ac:dyDescent="0.2">
      <c r="A1955">
        <v>1954</v>
      </c>
      <c r="B1955" s="17">
        <f ca="1">'Monte Carlo VaR'!$C$17+_xlfn.NORM.S.INV(RAND())*'Monte Carlo VaR'!$C$18</f>
        <v>0.22572144784895593</v>
      </c>
      <c r="C1955" s="18">
        <f t="shared" ca="1" si="30"/>
        <v>25.322652770889519</v>
      </c>
      <c r="D1955" s="19">
        <f ca="1">'Monte Carlo VaR'!$B$9*(EXP(B1955)-1)</f>
        <v>34.319791300386569</v>
      </c>
      <c r="E1955" t="str">
        <f ca="1">IF(B1955&lt;='Monte Carlo VaR'!$B$25,"YES ◀ TAIL","")</f>
        <v/>
      </c>
    </row>
    <row r="1956" spans="1:5" x14ac:dyDescent="0.2">
      <c r="A1956">
        <v>1955</v>
      </c>
      <c r="B1956" s="17">
        <f ca="1">'Monte Carlo VaR'!$C$17+_xlfn.NORM.S.INV(RAND())*'Monte Carlo VaR'!$C$18</f>
        <v>4.0043618616141363E-2</v>
      </c>
      <c r="C1956" s="18">
        <f t="shared" ca="1" si="30"/>
        <v>4.0856173908152771</v>
      </c>
      <c r="D1956" s="19">
        <f ca="1">'Monte Carlo VaR'!$B$9*(EXP(B1956)-1)</f>
        <v>5.5372372497719446</v>
      </c>
      <c r="E1956" t="str">
        <f ca="1">IF(B1956&lt;='Monte Carlo VaR'!$B$25,"YES ◀ TAIL","")</f>
        <v/>
      </c>
    </row>
    <row r="1957" spans="1:5" x14ac:dyDescent="0.2">
      <c r="A1957">
        <v>1956</v>
      </c>
      <c r="B1957" s="17">
        <f ca="1">'Monte Carlo VaR'!$C$17+_xlfn.NORM.S.INV(RAND())*'Monte Carlo VaR'!$C$18</f>
        <v>0.26363571113416717</v>
      </c>
      <c r="C1957" s="18">
        <f t="shared" ca="1" si="30"/>
        <v>30.165393188696221</v>
      </c>
      <c r="D1957" s="19">
        <f ca="1">'Monte Carlo VaR'!$B$9*(EXP(B1957)-1)</f>
        <v>40.883157388639987</v>
      </c>
      <c r="E1957" t="str">
        <f ca="1">IF(B1957&lt;='Monte Carlo VaR'!$B$25,"YES ◀ TAIL","")</f>
        <v/>
      </c>
    </row>
    <row r="1958" spans="1:5" x14ac:dyDescent="0.2">
      <c r="A1958">
        <v>1957</v>
      </c>
      <c r="B1958" s="17">
        <f ca="1">'Monte Carlo VaR'!$C$17+_xlfn.NORM.S.INV(RAND())*'Monte Carlo VaR'!$C$18</f>
        <v>0.15580182755750532</v>
      </c>
      <c r="C1958" s="18">
        <f t="shared" ca="1" si="30"/>
        <v>16.859459689609157</v>
      </c>
      <c r="D1958" s="19">
        <f ca="1">'Monte Carlo VaR'!$B$9*(EXP(B1958)-1)</f>
        <v>22.849625717327292</v>
      </c>
      <c r="E1958" t="str">
        <f ca="1">IF(B1958&lt;='Monte Carlo VaR'!$B$25,"YES ◀ TAIL","")</f>
        <v/>
      </c>
    </row>
    <row r="1959" spans="1:5" x14ac:dyDescent="0.2">
      <c r="A1959">
        <v>1958</v>
      </c>
      <c r="B1959" s="17">
        <f ca="1">'Monte Carlo VaR'!$C$17+_xlfn.NORM.S.INV(RAND())*'Monte Carlo VaR'!$C$18</f>
        <v>0.17555726704908742</v>
      </c>
      <c r="C1959" s="18">
        <f t="shared" ca="1" si="30"/>
        <v>19.191024387929968</v>
      </c>
      <c r="D1959" s="19">
        <f ca="1">'Monte Carlo VaR'!$B$9*(EXP(B1959)-1)</f>
        <v>26.009595352961483</v>
      </c>
      <c r="E1959" t="str">
        <f ca="1">IF(B1959&lt;='Monte Carlo VaR'!$B$25,"YES ◀ TAIL","")</f>
        <v/>
      </c>
    </row>
    <row r="1960" spans="1:5" x14ac:dyDescent="0.2">
      <c r="A1960">
        <v>1959</v>
      </c>
      <c r="B1960" s="17">
        <f ca="1">'Monte Carlo VaR'!$C$17+_xlfn.NORM.S.INV(RAND())*'Monte Carlo VaR'!$C$18</f>
        <v>4.2540007512063202E-3</v>
      </c>
      <c r="C1960" s="18">
        <f t="shared" ca="1" si="30"/>
        <v>0.4263061856495387</v>
      </c>
      <c r="D1960" s="19">
        <f ca="1">'Monte Carlo VaR'!$B$9*(EXP(B1960)-1)</f>
        <v>0.57777277341081978</v>
      </c>
      <c r="E1960" t="str">
        <f ca="1">IF(B1960&lt;='Monte Carlo VaR'!$B$25,"YES ◀ TAIL","")</f>
        <v/>
      </c>
    </row>
    <row r="1961" spans="1:5" x14ac:dyDescent="0.2">
      <c r="A1961">
        <v>1960</v>
      </c>
      <c r="B1961" s="17">
        <f ca="1">'Monte Carlo VaR'!$C$17+_xlfn.NORM.S.INV(RAND())*'Monte Carlo VaR'!$C$18</f>
        <v>0.14648596900168875</v>
      </c>
      <c r="C1961" s="18">
        <f t="shared" ca="1" si="30"/>
        <v>15.775868619432165</v>
      </c>
      <c r="D1961" s="19">
        <f ca="1">'Monte Carlo VaR'!$B$9*(EXP(B1961)-1)</f>
        <v>21.381034739916412</v>
      </c>
      <c r="E1961" t="str">
        <f ca="1">IF(B1961&lt;='Monte Carlo VaR'!$B$25,"YES ◀ TAIL","")</f>
        <v/>
      </c>
    </row>
    <row r="1962" spans="1:5" x14ac:dyDescent="0.2">
      <c r="A1962">
        <v>1961</v>
      </c>
      <c r="B1962" s="17">
        <f ca="1">'Monte Carlo VaR'!$C$17+_xlfn.NORM.S.INV(RAND())*'Monte Carlo VaR'!$C$18</f>
        <v>0.10530032809007525</v>
      </c>
      <c r="C1962" s="18">
        <f t="shared" ca="1" si="30"/>
        <v>11.104423804831587</v>
      </c>
      <c r="D1962" s="19">
        <f ca="1">'Monte Carlo VaR'!$B$9*(EXP(B1962)-1)</f>
        <v>15.04982558268825</v>
      </c>
      <c r="E1962" t="str">
        <f ca="1">IF(B1962&lt;='Monte Carlo VaR'!$B$25,"YES ◀ TAIL","")</f>
        <v/>
      </c>
    </row>
    <row r="1963" spans="1:5" x14ac:dyDescent="0.2">
      <c r="A1963">
        <v>1962</v>
      </c>
      <c r="B1963" s="17">
        <f ca="1">'Monte Carlo VaR'!$C$17+_xlfn.NORM.S.INV(RAND())*'Monte Carlo VaR'!$C$18</f>
        <v>0.20197343439946236</v>
      </c>
      <c r="C1963" s="18">
        <f t="shared" ca="1" si="30"/>
        <v>22.38154962859058</v>
      </c>
      <c r="D1963" s="19">
        <f ca="1">'Monte Carlo VaR'!$B$9*(EXP(B1963)-1)</f>
        <v>30.333714211628813</v>
      </c>
      <c r="E1963" t="str">
        <f ca="1">IF(B1963&lt;='Monte Carlo VaR'!$B$25,"YES ◀ TAIL","")</f>
        <v/>
      </c>
    </row>
    <row r="1964" spans="1:5" x14ac:dyDescent="0.2">
      <c r="A1964">
        <v>1963</v>
      </c>
      <c r="B1964" s="17">
        <f ca="1">'Monte Carlo VaR'!$C$17+_xlfn.NORM.S.INV(RAND())*'Monte Carlo VaR'!$C$18</f>
        <v>7.3654082595441164E-2</v>
      </c>
      <c r="C1964" s="18">
        <f t="shared" ca="1" si="30"/>
        <v>7.6434383698155806</v>
      </c>
      <c r="D1964" s="19">
        <f ca="1">'Monte Carlo VaR'!$B$9*(EXP(B1964)-1)</f>
        <v>10.359152022611056</v>
      </c>
      <c r="E1964" t="str">
        <f ca="1">IF(B1964&lt;='Monte Carlo VaR'!$B$25,"YES ◀ TAIL","")</f>
        <v/>
      </c>
    </row>
    <row r="1965" spans="1:5" x14ac:dyDescent="0.2">
      <c r="A1965">
        <v>1964</v>
      </c>
      <c r="B1965" s="17">
        <f ca="1">'Monte Carlo VaR'!$C$17+_xlfn.NORM.S.INV(RAND())*'Monte Carlo VaR'!$C$18</f>
        <v>7.7376774978656929E-2</v>
      </c>
      <c r="C1965" s="18">
        <f t="shared" ca="1" si="30"/>
        <v>8.044908589356492</v>
      </c>
      <c r="D1965" s="19">
        <f ca="1">'Monte Carlo VaR'!$B$9*(EXP(B1965)-1)</f>
        <v>10.903264611154853</v>
      </c>
      <c r="E1965" t="str">
        <f ca="1">IF(B1965&lt;='Monte Carlo VaR'!$B$25,"YES ◀ TAIL","")</f>
        <v/>
      </c>
    </row>
    <row r="1966" spans="1:5" x14ac:dyDescent="0.2">
      <c r="A1966">
        <v>1965</v>
      </c>
      <c r="B1966" s="17">
        <f ca="1">'Monte Carlo VaR'!$C$17+_xlfn.NORM.S.INV(RAND())*'Monte Carlo VaR'!$C$18</f>
        <v>-0.48689618302261373</v>
      </c>
      <c r="C1966" s="18">
        <f t="shared" ca="1" si="30"/>
        <v>-38.546917163383874</v>
      </c>
      <c r="D1966" s="19">
        <f ca="1">'Monte Carlo VaR'!$B$9*(EXP(B1966)-1)</f>
        <v>-52.24263683153417</v>
      </c>
      <c r="E1966" t="str">
        <f ca="1">IF(B1966&lt;='Monte Carlo VaR'!$B$25,"YES ◀ TAIL","")</f>
        <v>YES ◀ TAIL</v>
      </c>
    </row>
    <row r="1967" spans="1:5" x14ac:dyDescent="0.2">
      <c r="A1967">
        <v>1966</v>
      </c>
      <c r="B1967" s="17">
        <f ca="1">'Monte Carlo VaR'!$C$17+_xlfn.NORM.S.INV(RAND())*'Monte Carlo VaR'!$C$18</f>
        <v>0.4736823044446663</v>
      </c>
      <c r="C1967" s="18">
        <f t="shared" ca="1" si="30"/>
        <v>60.589671972674331</v>
      </c>
      <c r="D1967" s="19">
        <f ca="1">'Monte Carlo VaR'!$B$9*(EXP(B1967)-1)</f>
        <v>82.117182424565527</v>
      </c>
      <c r="E1967" t="str">
        <f ca="1">IF(B1967&lt;='Monte Carlo VaR'!$B$25,"YES ◀ TAIL","")</f>
        <v/>
      </c>
    </row>
    <row r="1968" spans="1:5" x14ac:dyDescent="0.2">
      <c r="A1968">
        <v>1967</v>
      </c>
      <c r="B1968" s="17">
        <f ca="1">'Monte Carlo VaR'!$C$17+_xlfn.NORM.S.INV(RAND())*'Monte Carlo VaR'!$C$18</f>
        <v>0.13191772220332126</v>
      </c>
      <c r="C1968" s="18">
        <f t="shared" ca="1" si="30"/>
        <v>14.101443525129188</v>
      </c>
      <c r="D1968" s="19">
        <f ca="1">'Monte Carlo VaR'!$B$9*(EXP(B1968)-1)</f>
        <v>19.111686409607586</v>
      </c>
      <c r="E1968" t="str">
        <f ca="1">IF(B1968&lt;='Monte Carlo VaR'!$B$25,"YES ◀ TAIL","")</f>
        <v/>
      </c>
    </row>
    <row r="1969" spans="1:5" x14ac:dyDescent="0.2">
      <c r="A1969">
        <v>1968</v>
      </c>
      <c r="B1969" s="17">
        <f ca="1">'Monte Carlo VaR'!$C$17+_xlfn.NORM.S.INV(RAND())*'Monte Carlo VaR'!$C$18</f>
        <v>0.34261152128207145</v>
      </c>
      <c r="C1969" s="18">
        <f t="shared" ca="1" si="30"/>
        <v>40.862143617155986</v>
      </c>
      <c r="D1969" s="19">
        <f ca="1">'Monte Carlo VaR'!$B$9*(EXP(B1969)-1)</f>
        <v>55.380463244331509</v>
      </c>
      <c r="E1969" t="str">
        <f ca="1">IF(B1969&lt;='Monte Carlo VaR'!$B$25,"YES ◀ TAIL","")</f>
        <v/>
      </c>
    </row>
    <row r="1970" spans="1:5" x14ac:dyDescent="0.2">
      <c r="A1970">
        <v>1969</v>
      </c>
      <c r="B1970" s="17">
        <f ca="1">'Monte Carlo VaR'!$C$17+_xlfn.NORM.S.INV(RAND())*'Monte Carlo VaR'!$C$18</f>
        <v>0.11304270819357248</v>
      </c>
      <c r="C1970" s="18">
        <f t="shared" ca="1" si="30"/>
        <v>11.967975142702137</v>
      </c>
      <c r="D1970" s="19">
        <f ca="1">'Monte Carlo VaR'!$B$9*(EXP(B1970)-1)</f>
        <v>16.220196710904204</v>
      </c>
      <c r="E1970" t="str">
        <f ca="1">IF(B1970&lt;='Monte Carlo VaR'!$B$25,"YES ◀ TAIL","")</f>
        <v/>
      </c>
    </row>
    <row r="1971" spans="1:5" x14ac:dyDescent="0.2">
      <c r="A1971">
        <v>1970</v>
      </c>
      <c r="B1971" s="17">
        <f ca="1">'Monte Carlo VaR'!$C$17+_xlfn.NORM.S.INV(RAND())*'Monte Carlo VaR'!$C$18</f>
        <v>0.26413097375839378</v>
      </c>
      <c r="C1971" s="18">
        <f t="shared" ca="1" si="30"/>
        <v>30.22987520935969</v>
      </c>
      <c r="D1971" s="19">
        <f ca="1">'Monte Carlo VaR'!$B$9*(EXP(B1971)-1)</f>
        <v>40.97054987124519</v>
      </c>
      <c r="E1971" t="str">
        <f ca="1">IF(B1971&lt;='Monte Carlo VaR'!$B$25,"YES ◀ TAIL","")</f>
        <v/>
      </c>
    </row>
    <row r="1972" spans="1:5" x14ac:dyDescent="0.2">
      <c r="A1972">
        <v>1971</v>
      </c>
      <c r="B1972" s="17">
        <f ca="1">'Monte Carlo VaR'!$C$17+_xlfn.NORM.S.INV(RAND())*'Monte Carlo VaR'!$C$18</f>
        <v>0.18611354941702318</v>
      </c>
      <c r="C1972" s="18">
        <f t="shared" ca="1" si="30"/>
        <v>20.455902958803041</v>
      </c>
      <c r="D1972" s="19">
        <f ca="1">'Monte Carlo VaR'!$B$9*(EXP(B1972)-1)</f>
        <v>27.723885280065762</v>
      </c>
      <c r="E1972" t="str">
        <f ca="1">IF(B1972&lt;='Monte Carlo VaR'!$B$25,"YES ◀ TAIL","")</f>
        <v/>
      </c>
    </row>
    <row r="1973" spans="1:5" x14ac:dyDescent="0.2">
      <c r="A1973">
        <v>1972</v>
      </c>
      <c r="B1973" s="17">
        <f ca="1">'Monte Carlo VaR'!$C$17+_xlfn.NORM.S.INV(RAND())*'Monte Carlo VaR'!$C$18</f>
        <v>3.2946020194774189E-2</v>
      </c>
      <c r="C1973" s="18">
        <f t="shared" ca="1" si="30"/>
        <v>3.3494749890268904</v>
      </c>
      <c r="D1973" s="19">
        <f ca="1">'Monte Carlo VaR'!$B$9*(EXP(B1973)-1)</f>
        <v>4.5395434526281448</v>
      </c>
      <c r="E1973" t="str">
        <f ca="1">IF(B1973&lt;='Monte Carlo VaR'!$B$25,"YES ◀ TAIL","")</f>
        <v/>
      </c>
    </row>
    <row r="1974" spans="1:5" x14ac:dyDescent="0.2">
      <c r="A1974">
        <v>1973</v>
      </c>
      <c r="B1974" s="17">
        <f ca="1">'Monte Carlo VaR'!$C$17+_xlfn.NORM.S.INV(RAND())*'Monte Carlo VaR'!$C$18</f>
        <v>0.23300470096575759</v>
      </c>
      <c r="C1974" s="18">
        <f t="shared" ca="1" si="30"/>
        <v>26.238741375331752</v>
      </c>
      <c r="D1974" s="19">
        <f ca="1">'Monte Carlo VaR'!$B$9*(EXP(B1974)-1)</f>
        <v>35.561366185987126</v>
      </c>
      <c r="E1974" t="str">
        <f ca="1">IF(B1974&lt;='Monte Carlo VaR'!$B$25,"YES ◀ TAIL","")</f>
        <v/>
      </c>
    </row>
    <row r="1975" spans="1:5" x14ac:dyDescent="0.2">
      <c r="A1975">
        <v>1974</v>
      </c>
      <c r="B1975" s="17">
        <f ca="1">'Monte Carlo VaR'!$C$17+_xlfn.NORM.S.INV(RAND())*'Monte Carlo VaR'!$C$18</f>
        <v>-5.7131112163502473E-2</v>
      </c>
      <c r="C1975" s="18">
        <f t="shared" ca="1" si="30"/>
        <v>-5.5529770286923075</v>
      </c>
      <c r="D1975" s="19">
        <f ca="1">'Monte Carlo VaR'!$B$9*(EXP(B1975)-1)</f>
        <v>-7.5259497669866846</v>
      </c>
      <c r="E1975" t="str">
        <f ca="1">IF(B1975&lt;='Monte Carlo VaR'!$B$25,"YES ◀ TAIL","")</f>
        <v/>
      </c>
    </row>
    <row r="1976" spans="1:5" x14ac:dyDescent="0.2">
      <c r="A1976">
        <v>1975</v>
      </c>
      <c r="B1976" s="17">
        <f ca="1">'Monte Carlo VaR'!$C$17+_xlfn.NORM.S.INV(RAND())*'Monte Carlo VaR'!$C$18</f>
        <v>0.17849259665734524</v>
      </c>
      <c r="C1976" s="18">
        <f t="shared" ca="1" si="30"/>
        <v>19.541403318101658</v>
      </c>
      <c r="D1976" s="19">
        <f ca="1">'Monte Carlo VaR'!$B$9*(EXP(B1976)-1)</f>
        <v>26.484463917023177</v>
      </c>
      <c r="E1976" t="str">
        <f ca="1">IF(B1976&lt;='Monte Carlo VaR'!$B$25,"YES ◀ TAIL","")</f>
        <v/>
      </c>
    </row>
    <row r="1977" spans="1:5" x14ac:dyDescent="0.2">
      <c r="A1977">
        <v>1976</v>
      </c>
      <c r="B1977" s="17">
        <f ca="1">'Monte Carlo VaR'!$C$17+_xlfn.NORM.S.INV(RAND())*'Monte Carlo VaR'!$C$18</f>
        <v>0.37668759142758368</v>
      </c>
      <c r="C1977" s="18">
        <f t="shared" ca="1" si="30"/>
        <v>45.744891870489333</v>
      </c>
      <c r="D1977" s="19">
        <f ca="1">'Monte Carlo VaR'!$B$9*(EXP(B1977)-1)</f>
        <v>61.998051952074199</v>
      </c>
      <c r="E1977" t="str">
        <f ca="1">IF(B1977&lt;='Monte Carlo VaR'!$B$25,"YES ◀ TAIL","")</f>
        <v/>
      </c>
    </row>
    <row r="1978" spans="1:5" x14ac:dyDescent="0.2">
      <c r="A1978">
        <v>1977</v>
      </c>
      <c r="B1978" s="17">
        <f ca="1">'Monte Carlo VaR'!$C$17+_xlfn.NORM.S.INV(RAND())*'Monte Carlo VaR'!$C$18</f>
        <v>-5.1817206705214586E-3</v>
      </c>
      <c r="C1978" s="18">
        <f t="shared" ca="1" si="30"/>
        <v>-0.51683187143578557</v>
      </c>
      <c r="D1978" s="19">
        <f ca="1">'Monte Carlo VaR'!$B$9*(EXP(B1978)-1)</f>
        <v>-0.7004622353569202</v>
      </c>
      <c r="E1978" t="str">
        <f ca="1">IF(B1978&lt;='Monte Carlo VaR'!$B$25,"YES ◀ TAIL","")</f>
        <v/>
      </c>
    </row>
    <row r="1979" spans="1:5" x14ac:dyDescent="0.2">
      <c r="A1979">
        <v>1978</v>
      </c>
      <c r="B1979" s="17">
        <f ca="1">'Monte Carlo VaR'!$C$17+_xlfn.NORM.S.INV(RAND())*'Monte Carlo VaR'!$C$18</f>
        <v>9.8316411509054236E-2</v>
      </c>
      <c r="C1979" s="18">
        <f t="shared" ca="1" si="30"/>
        <v>10.331183044584336</v>
      </c>
      <c r="D1979" s="19">
        <f ca="1">'Monte Carlo VaR'!$B$9*(EXP(B1979)-1)</f>
        <v>14.00185238032515</v>
      </c>
      <c r="E1979" t="str">
        <f ca="1">IF(B1979&lt;='Monte Carlo VaR'!$B$25,"YES ◀ TAIL","")</f>
        <v/>
      </c>
    </row>
    <row r="1980" spans="1:5" x14ac:dyDescent="0.2">
      <c r="A1980">
        <v>1979</v>
      </c>
      <c r="B1980" s="17">
        <f ca="1">'Monte Carlo VaR'!$C$17+_xlfn.NORM.S.INV(RAND())*'Monte Carlo VaR'!$C$18</f>
        <v>2.4753522371292899E-2</v>
      </c>
      <c r="C1980" s="18">
        <f t="shared" ca="1" si="30"/>
        <v>2.5062434426858848</v>
      </c>
      <c r="D1980" s="19">
        <f ca="1">'Monte Carlo VaR'!$B$9*(EXP(B1980)-1)</f>
        <v>3.3967117378721796</v>
      </c>
      <c r="E1980" t="str">
        <f ca="1">IF(B1980&lt;='Monte Carlo VaR'!$B$25,"YES ◀ TAIL","")</f>
        <v/>
      </c>
    </row>
    <row r="1981" spans="1:5" x14ac:dyDescent="0.2">
      <c r="A1981">
        <v>1980</v>
      </c>
      <c r="B1981" s="17">
        <f ca="1">'Monte Carlo VaR'!$C$17+_xlfn.NORM.S.INV(RAND())*'Monte Carlo VaR'!$C$18</f>
        <v>0.11371989021587903</v>
      </c>
      <c r="C1981" s="18">
        <f t="shared" ca="1" si="30"/>
        <v>12.043823521223507</v>
      </c>
      <c r="D1981" s="19">
        <f ca="1">'Monte Carlo VaR'!$B$9*(EXP(B1981)-1)</f>
        <v>16.322994018314219</v>
      </c>
      <c r="E1981" t="str">
        <f ca="1">IF(B1981&lt;='Monte Carlo VaR'!$B$25,"YES ◀ TAIL","")</f>
        <v/>
      </c>
    </row>
    <row r="1982" spans="1:5" x14ac:dyDescent="0.2">
      <c r="A1982">
        <v>1981</v>
      </c>
      <c r="B1982" s="17">
        <f ca="1">'Monte Carlo VaR'!$C$17+_xlfn.NORM.S.INV(RAND())*'Monte Carlo VaR'!$C$18</f>
        <v>5.8471190605570302E-2</v>
      </c>
      <c r="C1982" s="18">
        <f t="shared" ca="1" si="30"/>
        <v>6.021444111859986</v>
      </c>
      <c r="D1982" s="19">
        <f ca="1">'Monte Carlo VaR'!$B$9*(EXP(B1982)-1)</f>
        <v>8.1608632048038388</v>
      </c>
      <c r="E1982" t="str">
        <f ca="1">IF(B1982&lt;='Monte Carlo VaR'!$B$25,"YES ◀ TAIL","")</f>
        <v/>
      </c>
    </row>
    <row r="1983" spans="1:5" x14ac:dyDescent="0.2">
      <c r="A1983">
        <v>1982</v>
      </c>
      <c r="B1983" s="17">
        <f ca="1">'Monte Carlo VaR'!$C$17+_xlfn.NORM.S.INV(RAND())*'Monte Carlo VaR'!$C$18</f>
        <v>-0.17089207517872357</v>
      </c>
      <c r="C1983" s="18">
        <f t="shared" ca="1" si="30"/>
        <v>-15.708746025202391</v>
      </c>
      <c r="D1983" s="19">
        <f ca="1">'Monte Carlo VaR'!$B$9*(EXP(B1983)-1)</f>
        <v>-21.2900634879568</v>
      </c>
      <c r="E1983" t="str">
        <f ca="1">IF(B1983&lt;='Monte Carlo VaR'!$B$25,"YES ◀ TAIL","")</f>
        <v/>
      </c>
    </row>
    <row r="1984" spans="1:5" x14ac:dyDescent="0.2">
      <c r="A1984">
        <v>1983</v>
      </c>
      <c r="B1984" s="17">
        <f ca="1">'Monte Carlo VaR'!$C$17+_xlfn.NORM.S.INV(RAND())*'Monte Carlo VaR'!$C$18</f>
        <v>-0.11195744843975088</v>
      </c>
      <c r="C1984" s="18">
        <f t="shared" ca="1" si="30"/>
        <v>-10.591769871214884</v>
      </c>
      <c r="D1984" s="19">
        <f ca="1">'Monte Carlo VaR'!$B$9*(EXP(B1984)-1)</f>
        <v>-14.355025706457534</v>
      </c>
      <c r="E1984" t="str">
        <f ca="1">IF(B1984&lt;='Monte Carlo VaR'!$B$25,"YES ◀ TAIL","")</f>
        <v/>
      </c>
    </row>
    <row r="1985" spans="1:5" x14ac:dyDescent="0.2">
      <c r="A1985">
        <v>1984</v>
      </c>
      <c r="B1985" s="17">
        <f ca="1">'Monte Carlo VaR'!$C$17+_xlfn.NORM.S.INV(RAND())*'Monte Carlo VaR'!$C$18</f>
        <v>-0.23190758316769333</v>
      </c>
      <c r="C1985" s="18">
        <f t="shared" ca="1" si="30"/>
        <v>-20.69805917380809</v>
      </c>
      <c r="D1985" s="19">
        <f ca="1">'Monte Carlo VaR'!$B$9*(EXP(B1985)-1)</f>
        <v>-28.052079598262107</v>
      </c>
      <c r="E1985" t="str">
        <f ca="1">IF(B1985&lt;='Monte Carlo VaR'!$B$25,"YES ◀ TAIL","")</f>
        <v/>
      </c>
    </row>
    <row r="1986" spans="1:5" x14ac:dyDescent="0.2">
      <c r="A1986">
        <v>1985</v>
      </c>
      <c r="B1986" s="17">
        <f ca="1">'Monte Carlo VaR'!$C$17+_xlfn.NORM.S.INV(RAND())*'Monte Carlo VaR'!$C$18</f>
        <v>0.1733251913497024</v>
      </c>
      <c r="C1986" s="18">
        <f t="shared" ca="1" si="30"/>
        <v>18.925277692512132</v>
      </c>
      <c r="D1986" s="19">
        <f ca="1">'Monte Carlo VaR'!$B$9*(EXP(B1986)-1)</f>
        <v>25.649428856661693</v>
      </c>
      <c r="E1986" t="str">
        <f ca="1">IF(B1986&lt;='Monte Carlo VaR'!$B$25,"YES ◀ TAIL","")</f>
        <v/>
      </c>
    </row>
    <row r="1987" spans="1:5" x14ac:dyDescent="0.2">
      <c r="A1987">
        <v>1986</v>
      </c>
      <c r="B1987" s="17">
        <f ca="1">'Monte Carlo VaR'!$C$17+_xlfn.NORM.S.INV(RAND())*'Monte Carlo VaR'!$C$18</f>
        <v>0.41971302454182674</v>
      </c>
      <c r="C1987" s="18">
        <f t="shared" ref="C1987:C2050" ca="1" si="31">(EXP(B1987)-1)*100</f>
        <v>52.152485266839975</v>
      </c>
      <c r="D1987" s="19">
        <f ca="1">'Monte Carlo VaR'!$B$9*(EXP(B1987)-1)</f>
        <v>70.682263282148227</v>
      </c>
      <c r="E1987" t="str">
        <f ca="1">IF(B1987&lt;='Monte Carlo VaR'!$B$25,"YES ◀ TAIL","")</f>
        <v/>
      </c>
    </row>
    <row r="1988" spans="1:5" x14ac:dyDescent="0.2">
      <c r="A1988">
        <v>1987</v>
      </c>
      <c r="B1988" s="17">
        <f ca="1">'Monte Carlo VaR'!$C$17+_xlfn.NORM.S.INV(RAND())*'Monte Carlo VaR'!$C$18</f>
        <v>-0.11305848291478086</v>
      </c>
      <c r="C1988" s="18">
        <f t="shared" ca="1" si="31"/>
        <v>-10.690157241055642</v>
      </c>
      <c r="D1988" s="19">
        <f ca="1">'Monte Carlo VaR'!$B$9*(EXP(B1988)-1)</f>
        <v>-14.488370108802712</v>
      </c>
      <c r="E1988" t="str">
        <f ca="1">IF(B1988&lt;='Monte Carlo VaR'!$B$25,"YES ◀ TAIL","")</f>
        <v/>
      </c>
    </row>
    <row r="1989" spans="1:5" x14ac:dyDescent="0.2">
      <c r="A1989">
        <v>1988</v>
      </c>
      <c r="B1989" s="17">
        <f ca="1">'Monte Carlo VaR'!$C$17+_xlfn.NORM.S.INV(RAND())*'Monte Carlo VaR'!$C$18</f>
        <v>8.6176561996325354E-2</v>
      </c>
      <c r="C1989" s="18">
        <f t="shared" ca="1" si="31"/>
        <v>8.9998763673948758</v>
      </c>
      <c r="D1989" s="19">
        <f ca="1">'Monte Carlo VaR'!$B$9*(EXP(B1989)-1)</f>
        <v>12.197532440730276</v>
      </c>
      <c r="E1989" t="str">
        <f ca="1">IF(B1989&lt;='Monte Carlo VaR'!$B$25,"YES ◀ TAIL","")</f>
        <v/>
      </c>
    </row>
    <row r="1990" spans="1:5" x14ac:dyDescent="0.2">
      <c r="A1990">
        <v>1989</v>
      </c>
      <c r="B1990" s="17">
        <f ca="1">'Monte Carlo VaR'!$C$17+_xlfn.NORM.S.INV(RAND())*'Monte Carlo VaR'!$C$18</f>
        <v>1.8156473879446453E-2</v>
      </c>
      <c r="C1990" s="18">
        <f t="shared" ca="1" si="31"/>
        <v>1.8322304765657771</v>
      </c>
      <c r="D1990" s="19">
        <f ca="1">'Monte Carlo VaR'!$B$9*(EXP(B1990)-1)</f>
        <v>2.4832219648895979</v>
      </c>
      <c r="E1990" t="str">
        <f ca="1">IF(B1990&lt;='Monte Carlo VaR'!$B$25,"YES ◀ TAIL","")</f>
        <v/>
      </c>
    </row>
    <row r="1991" spans="1:5" x14ac:dyDescent="0.2">
      <c r="A1991">
        <v>1990</v>
      </c>
      <c r="B1991" s="17">
        <f ca="1">'Monte Carlo VaR'!$C$17+_xlfn.NORM.S.INV(RAND())*'Monte Carlo VaR'!$C$18</f>
        <v>-6.1854007994532959E-2</v>
      </c>
      <c r="C1991" s="18">
        <f t="shared" ca="1" si="31"/>
        <v>-5.9979887804702088</v>
      </c>
      <c r="D1991" s="19">
        <f ca="1">'Monte Carlo VaR'!$B$9*(EXP(B1991)-1)</f>
        <v>-8.1290741941712739</v>
      </c>
      <c r="E1991" t="str">
        <f ca="1">IF(B1991&lt;='Monte Carlo VaR'!$B$25,"YES ◀ TAIL","")</f>
        <v/>
      </c>
    </row>
    <row r="1992" spans="1:5" x14ac:dyDescent="0.2">
      <c r="A1992">
        <v>1991</v>
      </c>
      <c r="B1992" s="17">
        <f ca="1">'Monte Carlo VaR'!$C$17+_xlfn.NORM.S.INV(RAND())*'Monte Carlo VaR'!$C$18</f>
        <v>0.24776016412701796</v>
      </c>
      <c r="C1992" s="18">
        <f t="shared" ca="1" si="31"/>
        <v>28.115262898513159</v>
      </c>
      <c r="D1992" s="19">
        <f ca="1">'Monte Carlo VaR'!$B$9*(EXP(B1992)-1)</f>
        <v>38.104615806354886</v>
      </c>
      <c r="E1992" t="str">
        <f ca="1">IF(B1992&lt;='Monte Carlo VaR'!$B$25,"YES ◀ TAIL","")</f>
        <v/>
      </c>
    </row>
    <row r="1993" spans="1:5" x14ac:dyDescent="0.2">
      <c r="A1993">
        <v>1992</v>
      </c>
      <c r="B1993" s="17">
        <f ca="1">'Monte Carlo VaR'!$C$17+_xlfn.NORM.S.INV(RAND())*'Monte Carlo VaR'!$C$18</f>
        <v>-0.26504438854740725</v>
      </c>
      <c r="C1993" s="18">
        <f t="shared" ca="1" si="31"/>
        <v>-23.282810442600766</v>
      </c>
      <c r="D1993" s="19">
        <f ca="1">'Monte Carlo VaR'!$B$9*(EXP(B1993)-1)</f>
        <v>-31.555192992856817</v>
      </c>
      <c r="E1993" t="str">
        <f ca="1">IF(B1993&lt;='Monte Carlo VaR'!$B$25,"YES ◀ TAIL","")</f>
        <v>YES ◀ TAIL</v>
      </c>
    </row>
    <row r="1994" spans="1:5" x14ac:dyDescent="0.2">
      <c r="A1994">
        <v>1993</v>
      </c>
      <c r="B1994" s="17">
        <f ca="1">'Monte Carlo VaR'!$C$17+_xlfn.NORM.S.INV(RAND())*'Monte Carlo VaR'!$C$18</f>
        <v>0.30277498610323861</v>
      </c>
      <c r="C1994" s="18">
        <f t="shared" ca="1" si="31"/>
        <v>35.360984914538541</v>
      </c>
      <c r="D1994" s="19">
        <f ca="1">'Monte Carlo VaR'!$B$9*(EXP(B1994)-1)</f>
        <v>47.924742854674086</v>
      </c>
      <c r="E1994" t="str">
        <f ca="1">IF(B1994&lt;='Monte Carlo VaR'!$B$25,"YES ◀ TAIL","")</f>
        <v/>
      </c>
    </row>
    <row r="1995" spans="1:5" x14ac:dyDescent="0.2">
      <c r="A1995">
        <v>1994</v>
      </c>
      <c r="B1995" s="17">
        <f ca="1">'Monte Carlo VaR'!$C$17+_xlfn.NORM.S.INV(RAND())*'Monte Carlo VaR'!$C$18</f>
        <v>0.22399609505297957</v>
      </c>
      <c r="C1995" s="18">
        <f t="shared" ca="1" si="31"/>
        <v>25.106613407185119</v>
      </c>
      <c r="D1995" s="19">
        <f ca="1">'Monte Carlo VaR'!$B$9*(EXP(B1995)-1)</f>
        <v>34.026993150757988</v>
      </c>
      <c r="E1995" t="str">
        <f ca="1">IF(B1995&lt;='Monte Carlo VaR'!$B$25,"YES ◀ TAIL","")</f>
        <v/>
      </c>
    </row>
    <row r="1996" spans="1:5" x14ac:dyDescent="0.2">
      <c r="A1996">
        <v>1995</v>
      </c>
      <c r="B1996" s="17">
        <f ca="1">'Monte Carlo VaR'!$C$17+_xlfn.NORM.S.INV(RAND())*'Monte Carlo VaR'!$C$18</f>
        <v>-0.11645595140883293</v>
      </c>
      <c r="C1996" s="18">
        <f t="shared" ca="1" si="31"/>
        <v>-10.993069758798857</v>
      </c>
      <c r="D1996" s="19">
        <f ca="1">'Monte Carlo VaR'!$B$9*(EXP(B1996)-1)</f>
        <v>-14.898907444100091</v>
      </c>
      <c r="E1996" t="str">
        <f ca="1">IF(B1996&lt;='Monte Carlo VaR'!$B$25,"YES ◀ TAIL","")</f>
        <v/>
      </c>
    </row>
    <row r="1997" spans="1:5" x14ac:dyDescent="0.2">
      <c r="A1997">
        <v>1996</v>
      </c>
      <c r="B1997" s="17">
        <f ca="1">'Monte Carlo VaR'!$C$17+_xlfn.NORM.S.INV(RAND())*'Monte Carlo VaR'!$C$18</f>
        <v>8.9935232681113683E-2</v>
      </c>
      <c r="C1997" s="18">
        <f t="shared" ca="1" si="31"/>
        <v>9.4103419265335155</v>
      </c>
      <c r="D1997" s="19">
        <f ca="1">'Monte Carlo VaR'!$B$9*(EXP(B1997)-1)</f>
        <v>12.753836413030875</v>
      </c>
      <c r="E1997" t="str">
        <f ca="1">IF(B1997&lt;='Monte Carlo VaR'!$B$25,"YES ◀ TAIL","")</f>
        <v/>
      </c>
    </row>
    <row r="1998" spans="1:5" x14ac:dyDescent="0.2">
      <c r="A1998">
        <v>1997</v>
      </c>
      <c r="B1998" s="17">
        <f ca="1">'Monte Carlo VaR'!$C$17+_xlfn.NORM.S.INV(RAND())*'Monte Carlo VaR'!$C$18</f>
        <v>-0.141971468782007</v>
      </c>
      <c r="C1998" s="18">
        <f t="shared" ca="1" si="31"/>
        <v>-13.235398886974338</v>
      </c>
      <c r="D1998" s="19">
        <f ca="1">'Monte Carlo VaR'!$B$9*(EXP(B1998)-1)</f>
        <v>-17.937936111516319</v>
      </c>
      <c r="E1998" t="str">
        <f ca="1">IF(B1998&lt;='Monte Carlo VaR'!$B$25,"YES ◀ TAIL","")</f>
        <v/>
      </c>
    </row>
    <row r="1999" spans="1:5" x14ac:dyDescent="0.2">
      <c r="A1999">
        <v>1998</v>
      </c>
      <c r="B1999" s="17">
        <f ca="1">'Monte Carlo VaR'!$C$17+_xlfn.NORM.S.INV(RAND())*'Monte Carlo VaR'!$C$18</f>
        <v>0.24916675274636013</v>
      </c>
      <c r="C1999" s="18">
        <f t="shared" ca="1" si="31"/>
        <v>28.295595166195795</v>
      </c>
      <c r="D1999" s="19">
        <f ca="1">'Monte Carlo VaR'!$B$9*(EXP(B1999)-1)</f>
        <v>38.349020128745167</v>
      </c>
      <c r="E1999" t="str">
        <f ca="1">IF(B1999&lt;='Monte Carlo VaR'!$B$25,"YES ◀ TAIL","")</f>
        <v/>
      </c>
    </row>
    <row r="2000" spans="1:5" x14ac:dyDescent="0.2">
      <c r="A2000">
        <v>1999</v>
      </c>
      <c r="B2000" s="17">
        <f ca="1">'Monte Carlo VaR'!$C$17+_xlfn.NORM.S.INV(RAND())*'Monte Carlo VaR'!$C$18</f>
        <v>0.24758090122556464</v>
      </c>
      <c r="C2000" s="18">
        <f t="shared" ca="1" si="31"/>
        <v>28.092298643146552</v>
      </c>
      <c r="D2000" s="19">
        <f ca="1">'Monte Carlo VaR'!$B$9*(EXP(B2000)-1)</f>
        <v>38.073492351056522</v>
      </c>
      <c r="E2000" t="str">
        <f ca="1">IF(B2000&lt;='Monte Carlo VaR'!$B$25,"YES ◀ TAIL","")</f>
        <v/>
      </c>
    </row>
    <row r="2001" spans="1:5" x14ac:dyDescent="0.2">
      <c r="A2001">
        <v>2000</v>
      </c>
      <c r="B2001" s="17">
        <f ca="1">'Monte Carlo VaR'!$C$17+_xlfn.NORM.S.INV(RAND())*'Monte Carlo VaR'!$C$18</f>
        <v>0.14686078715837503</v>
      </c>
      <c r="C2001" s="18">
        <f t="shared" ca="1" si="31"/>
        <v>15.819271650710821</v>
      </c>
      <c r="D2001" s="19">
        <f ca="1">'Monte Carlo VaR'!$B$9*(EXP(B2001)-1)</f>
        <v>21.439858868208375</v>
      </c>
      <c r="E2001" t="str">
        <f ca="1">IF(B2001&lt;='Monte Carlo VaR'!$B$25,"YES ◀ TAIL","")</f>
        <v/>
      </c>
    </row>
    <row r="2002" spans="1:5" x14ac:dyDescent="0.2">
      <c r="A2002">
        <v>2001</v>
      </c>
      <c r="B2002" s="17">
        <f ca="1">'Monte Carlo VaR'!$C$17+_xlfn.NORM.S.INV(RAND())*'Monte Carlo VaR'!$C$18</f>
        <v>1.065025798594383E-2</v>
      </c>
      <c r="C2002" s="18">
        <f t="shared" ca="1" si="31"/>
        <v>1.0707173860319497</v>
      </c>
      <c r="D2002" s="19">
        <f ca="1">'Monte Carlo VaR'!$B$9*(EXP(B2002)-1)</f>
        <v>1.4511432732891014</v>
      </c>
      <c r="E2002" t="str">
        <f ca="1">IF(B2002&lt;='Monte Carlo VaR'!$B$25,"YES ◀ TAIL","")</f>
        <v/>
      </c>
    </row>
    <row r="2003" spans="1:5" x14ac:dyDescent="0.2">
      <c r="A2003">
        <v>2002</v>
      </c>
      <c r="B2003" s="17">
        <f ca="1">'Monte Carlo VaR'!$C$17+_xlfn.NORM.S.INV(RAND())*'Monte Carlo VaR'!$C$18</f>
        <v>7.7824227109346542E-2</v>
      </c>
      <c r="C2003" s="18">
        <f t="shared" ca="1" si="31"/>
        <v>8.0932643315481112</v>
      </c>
      <c r="D2003" s="19">
        <f ca="1">'Monte Carlo VaR'!$B$9*(EXP(B2003)-1)</f>
        <v>10.968801148547156</v>
      </c>
      <c r="E2003" t="str">
        <f ca="1">IF(B2003&lt;='Monte Carlo VaR'!$B$25,"YES ◀ TAIL","")</f>
        <v/>
      </c>
    </row>
    <row r="2004" spans="1:5" x14ac:dyDescent="0.2">
      <c r="A2004">
        <v>2003</v>
      </c>
      <c r="B2004" s="17">
        <f ca="1">'Monte Carlo VaR'!$C$17+_xlfn.NORM.S.INV(RAND())*'Monte Carlo VaR'!$C$18</f>
        <v>0.32155760363603036</v>
      </c>
      <c r="C2004" s="18">
        <f t="shared" ca="1" si="31"/>
        <v>37.927445496151456</v>
      </c>
      <c r="D2004" s="19">
        <f ca="1">'Monte Carlo VaR'!$B$9*(EXP(B2004)-1)</f>
        <v>51.40306688093407</v>
      </c>
      <c r="E2004" t="str">
        <f ca="1">IF(B2004&lt;='Monte Carlo VaR'!$B$25,"YES ◀ TAIL","")</f>
        <v/>
      </c>
    </row>
    <row r="2005" spans="1:5" x14ac:dyDescent="0.2">
      <c r="A2005">
        <v>2004</v>
      </c>
      <c r="B2005" s="17">
        <f ca="1">'Monte Carlo VaR'!$C$17+_xlfn.NORM.S.INV(RAND())*'Monte Carlo VaR'!$C$18</f>
        <v>0.2008750122149871</v>
      </c>
      <c r="C2005" s="18">
        <f t="shared" ca="1" si="31"/>
        <v>22.247196821068638</v>
      </c>
      <c r="D2005" s="19">
        <f ca="1">'Monte Carlo VaR'!$B$9*(EXP(B2005)-1)</f>
        <v>30.151625851594325</v>
      </c>
      <c r="E2005" t="str">
        <f ca="1">IF(B2005&lt;='Monte Carlo VaR'!$B$25,"YES ◀ TAIL","")</f>
        <v/>
      </c>
    </row>
    <row r="2006" spans="1:5" x14ac:dyDescent="0.2">
      <c r="A2006">
        <v>2005</v>
      </c>
      <c r="B2006" s="17">
        <f ca="1">'Monte Carlo VaR'!$C$17+_xlfn.NORM.S.INV(RAND())*'Monte Carlo VaR'!$C$18</f>
        <v>-0.17195643905968244</v>
      </c>
      <c r="C2006" s="18">
        <f t="shared" ca="1" si="31"/>
        <v>-15.798414862812638</v>
      </c>
      <c r="D2006" s="19">
        <f ca="1">'Monte Carlo VaR'!$B$9*(EXP(B2006)-1)</f>
        <v>-21.411591663569968</v>
      </c>
      <c r="E2006" t="str">
        <f ca="1">IF(B2006&lt;='Monte Carlo VaR'!$B$25,"YES ◀ TAIL","")</f>
        <v/>
      </c>
    </row>
    <row r="2007" spans="1:5" x14ac:dyDescent="0.2">
      <c r="A2007">
        <v>2006</v>
      </c>
      <c r="B2007" s="17">
        <f ca="1">'Monte Carlo VaR'!$C$17+_xlfn.NORM.S.INV(RAND())*'Monte Carlo VaR'!$C$18</f>
        <v>0.20633791617833935</v>
      </c>
      <c r="C2007" s="18">
        <f t="shared" ca="1" si="31"/>
        <v>22.916848974406314</v>
      </c>
      <c r="D2007" s="19">
        <f ca="1">'Monte Carlo VaR'!$B$9*(EXP(B2007)-1)</f>
        <v>31.059205415012876</v>
      </c>
      <c r="E2007" t="str">
        <f ca="1">IF(B2007&lt;='Monte Carlo VaR'!$B$25,"YES ◀ TAIL","")</f>
        <v/>
      </c>
    </row>
    <row r="2008" spans="1:5" x14ac:dyDescent="0.2">
      <c r="A2008">
        <v>2007</v>
      </c>
      <c r="B2008" s="17">
        <f ca="1">'Monte Carlo VaR'!$C$17+_xlfn.NORM.S.INV(RAND())*'Monte Carlo VaR'!$C$18</f>
        <v>0.36472964774692701</v>
      </c>
      <c r="C2008" s="18">
        <f t="shared" ca="1" si="31"/>
        <v>44.012461458061679</v>
      </c>
      <c r="D2008" s="19">
        <f ca="1">'Monte Carlo VaR'!$B$9*(EXP(B2008)-1)</f>
        <v>59.650089014110996</v>
      </c>
      <c r="E2008" t="str">
        <f ca="1">IF(B2008&lt;='Monte Carlo VaR'!$B$25,"YES ◀ TAIL","")</f>
        <v/>
      </c>
    </row>
    <row r="2009" spans="1:5" x14ac:dyDescent="0.2">
      <c r="A2009">
        <v>2008</v>
      </c>
      <c r="B2009" s="17">
        <f ca="1">'Monte Carlo VaR'!$C$17+_xlfn.NORM.S.INV(RAND())*'Monte Carlo VaR'!$C$18</f>
        <v>-9.1514889219649079E-2</v>
      </c>
      <c r="C2009" s="18">
        <f t="shared" ca="1" si="31"/>
        <v>-8.745227107271635</v>
      </c>
      <c r="D2009" s="19">
        <f ca="1">'Monte Carlo VaR'!$B$9*(EXP(B2009)-1)</f>
        <v>-11.852406298485247</v>
      </c>
      <c r="E2009" t="str">
        <f ca="1">IF(B2009&lt;='Monte Carlo VaR'!$B$25,"YES ◀ TAIL","")</f>
        <v/>
      </c>
    </row>
    <row r="2010" spans="1:5" x14ac:dyDescent="0.2">
      <c r="A2010">
        <v>2009</v>
      </c>
      <c r="B2010" s="17">
        <f ca="1">'Monte Carlo VaR'!$C$17+_xlfn.NORM.S.INV(RAND())*'Monte Carlo VaR'!$C$18</f>
        <v>7.292566221797539E-3</v>
      </c>
      <c r="C2010" s="18">
        <f t="shared" ca="1" si="31"/>
        <v>0.73192217391593317</v>
      </c>
      <c r="D2010" s="19">
        <f ca="1">'Monte Carlo VaR'!$B$9*(EXP(B2010)-1)</f>
        <v>0.99197412230826421</v>
      </c>
      <c r="E2010" t="str">
        <f ca="1">IF(B2010&lt;='Monte Carlo VaR'!$B$25,"YES ◀ TAIL","")</f>
        <v/>
      </c>
    </row>
    <row r="2011" spans="1:5" x14ac:dyDescent="0.2">
      <c r="A2011">
        <v>2010</v>
      </c>
      <c r="B2011" s="17">
        <f ca="1">'Monte Carlo VaR'!$C$17+_xlfn.NORM.S.INV(RAND())*'Monte Carlo VaR'!$C$18</f>
        <v>0.28408458077382231</v>
      </c>
      <c r="C2011" s="18">
        <f t="shared" ca="1" si="31"/>
        <v>32.854529538992594</v>
      </c>
      <c r="D2011" s="19">
        <f ca="1">'Monte Carlo VaR'!$B$9*(EXP(B2011)-1)</f>
        <v>44.52774388419666</v>
      </c>
      <c r="E2011" t="str">
        <f ca="1">IF(B2011&lt;='Monte Carlo VaR'!$B$25,"YES ◀ TAIL","")</f>
        <v/>
      </c>
    </row>
    <row r="2012" spans="1:5" x14ac:dyDescent="0.2">
      <c r="A2012">
        <v>2011</v>
      </c>
      <c r="B2012" s="17">
        <f ca="1">'Monte Carlo VaR'!$C$17+_xlfn.NORM.S.INV(RAND())*'Monte Carlo VaR'!$C$18</f>
        <v>0.16736382300006808</v>
      </c>
      <c r="C2012" s="18">
        <f t="shared" ca="1" si="31"/>
        <v>18.218429291273242</v>
      </c>
      <c r="D2012" s="19">
        <f ca="1">'Monte Carlo VaR'!$B$9*(EXP(B2012)-1)</f>
        <v>24.691437218462625</v>
      </c>
      <c r="E2012" t="str">
        <f ca="1">IF(B2012&lt;='Monte Carlo VaR'!$B$25,"YES ◀ TAIL","")</f>
        <v/>
      </c>
    </row>
    <row r="2013" spans="1:5" x14ac:dyDescent="0.2">
      <c r="A2013">
        <v>2012</v>
      </c>
      <c r="B2013" s="17">
        <f ca="1">'Monte Carlo VaR'!$C$17+_xlfn.NORM.S.INV(RAND())*'Monte Carlo VaR'!$C$18</f>
        <v>-8.889487881968805E-3</v>
      </c>
      <c r="C2013" s="18">
        <f t="shared" ca="1" si="31"/>
        <v>-0.88500932038282354</v>
      </c>
      <c r="D2013" s="19">
        <f ca="1">'Monte Carlo VaR'!$B$9*(EXP(B2013)-1)</f>
        <v>-1.1994531319148407</v>
      </c>
      <c r="E2013" t="str">
        <f ca="1">IF(B2013&lt;='Monte Carlo VaR'!$B$25,"YES ◀ TAIL","")</f>
        <v/>
      </c>
    </row>
    <row r="2014" spans="1:5" x14ac:dyDescent="0.2">
      <c r="A2014">
        <v>2013</v>
      </c>
      <c r="B2014" s="17">
        <f ca="1">'Monte Carlo VaR'!$C$17+_xlfn.NORM.S.INV(RAND())*'Monte Carlo VaR'!$C$18</f>
        <v>5.93880045723304E-2</v>
      </c>
      <c r="C2014" s="18">
        <f t="shared" ca="1" si="31"/>
        <v>6.1186906242665096</v>
      </c>
      <c r="D2014" s="19">
        <f ca="1">'Monte Carlo VaR'!$B$9*(EXP(B2014)-1)</f>
        <v>8.2926614030684007</v>
      </c>
      <c r="E2014" t="str">
        <f ca="1">IF(B2014&lt;='Monte Carlo VaR'!$B$25,"YES ◀ TAIL","")</f>
        <v/>
      </c>
    </row>
    <row r="2015" spans="1:5" x14ac:dyDescent="0.2">
      <c r="A2015">
        <v>2014</v>
      </c>
      <c r="B2015" s="17">
        <f ca="1">'Monte Carlo VaR'!$C$17+_xlfn.NORM.S.INV(RAND())*'Monte Carlo VaR'!$C$18</f>
        <v>-6.2708768322881428E-2</v>
      </c>
      <c r="C2015" s="18">
        <f t="shared" ca="1" si="31"/>
        <v>-6.0783036405775874</v>
      </c>
      <c r="D2015" s="19">
        <f ca="1">'Monte Carlo VaR'!$B$9*(EXP(B2015)-1)</f>
        <v>-8.2379249240748038</v>
      </c>
      <c r="E2015" t="str">
        <f ca="1">IF(B2015&lt;='Monte Carlo VaR'!$B$25,"YES ◀ TAIL","")</f>
        <v/>
      </c>
    </row>
    <row r="2016" spans="1:5" x14ac:dyDescent="0.2">
      <c r="A2016">
        <v>2015</v>
      </c>
      <c r="B2016" s="17">
        <f ca="1">'Monte Carlo VaR'!$C$17+_xlfn.NORM.S.INV(RAND())*'Monte Carlo VaR'!$C$18</f>
        <v>-4.2969578079215823E-2</v>
      </c>
      <c r="C2016" s="18">
        <f t="shared" ca="1" si="31"/>
        <v>-4.2059467985267718</v>
      </c>
      <c r="D2016" s="19">
        <f ca="1">'Monte Carlo VaR'!$B$9*(EXP(B2016)-1)</f>
        <v>-5.7003196960433336</v>
      </c>
      <c r="E2016" t="str">
        <f ca="1">IF(B2016&lt;='Monte Carlo VaR'!$B$25,"YES ◀ TAIL","")</f>
        <v/>
      </c>
    </row>
    <row r="2017" spans="1:5" x14ac:dyDescent="0.2">
      <c r="A2017">
        <v>2016</v>
      </c>
      <c r="B2017" s="17">
        <f ca="1">'Monte Carlo VaR'!$C$17+_xlfn.NORM.S.INV(RAND())*'Monte Carlo VaR'!$C$18</f>
        <v>-0.23236583711307474</v>
      </c>
      <c r="C2017" s="18">
        <f t="shared" ca="1" si="31"/>
        <v>-20.734391275767759</v>
      </c>
      <c r="D2017" s="19">
        <f ca="1">'Monte Carlo VaR'!$B$9*(EXP(B2017)-1)</f>
        <v>-28.101320496048046</v>
      </c>
      <c r="E2017" t="str">
        <f ca="1">IF(B2017&lt;='Monte Carlo VaR'!$B$25,"YES ◀ TAIL","")</f>
        <v/>
      </c>
    </row>
    <row r="2018" spans="1:5" x14ac:dyDescent="0.2">
      <c r="A2018">
        <v>2017</v>
      </c>
      <c r="B2018" s="17">
        <f ca="1">'Monte Carlo VaR'!$C$17+_xlfn.NORM.S.INV(RAND())*'Monte Carlo VaR'!$C$18</f>
        <v>0.1286252725968452</v>
      </c>
      <c r="C2018" s="18">
        <f t="shared" ca="1" si="31"/>
        <v>13.726388036751169</v>
      </c>
      <c r="D2018" s="19">
        <f ca="1">'Monte Carlo VaR'!$B$9*(EXP(B2018)-1)</f>
        <v>18.60337370620886</v>
      </c>
      <c r="E2018" t="str">
        <f ca="1">IF(B2018&lt;='Monte Carlo VaR'!$B$25,"YES ◀ TAIL","")</f>
        <v/>
      </c>
    </row>
    <row r="2019" spans="1:5" x14ac:dyDescent="0.2">
      <c r="A2019">
        <v>2018</v>
      </c>
      <c r="B2019" s="17">
        <f ca="1">'Monte Carlo VaR'!$C$17+_xlfn.NORM.S.INV(RAND())*'Monte Carlo VaR'!$C$18</f>
        <v>2.6511793927903572E-2</v>
      </c>
      <c r="C2019" s="18">
        <f t="shared" ca="1" si="31"/>
        <v>2.6866357978058142</v>
      </c>
      <c r="D2019" s="19">
        <f ca="1">'Monte Carlo VaR'!$B$9*(EXP(B2019)-1)</f>
        <v>3.6411974967662202</v>
      </c>
      <c r="E2019" t="str">
        <f ca="1">IF(B2019&lt;='Monte Carlo VaR'!$B$25,"YES ◀ TAIL","")</f>
        <v/>
      </c>
    </row>
    <row r="2020" spans="1:5" x14ac:dyDescent="0.2">
      <c r="A2020">
        <v>2019</v>
      </c>
      <c r="B2020" s="17">
        <f ca="1">'Monte Carlo VaR'!$C$17+_xlfn.NORM.S.INV(RAND())*'Monte Carlo VaR'!$C$18</f>
        <v>-0.10366825640068282</v>
      </c>
      <c r="C2020" s="18">
        <f t="shared" ca="1" si="31"/>
        <v>-9.8475677257707233</v>
      </c>
      <c r="D2020" s="19">
        <f ca="1">'Monte Carlo VaR'!$B$9*(EXP(B2020)-1)</f>
        <v>-13.346408538737061</v>
      </c>
      <c r="E2020" t="str">
        <f ca="1">IF(B2020&lt;='Monte Carlo VaR'!$B$25,"YES ◀ TAIL","")</f>
        <v/>
      </c>
    </row>
    <row r="2021" spans="1:5" x14ac:dyDescent="0.2">
      <c r="A2021">
        <v>2020</v>
      </c>
      <c r="B2021" s="17">
        <f ca="1">'Monte Carlo VaR'!$C$17+_xlfn.NORM.S.INV(RAND())*'Monte Carlo VaR'!$C$18</f>
        <v>-0.26574387972227043</v>
      </c>
      <c r="C2021" s="18">
        <f t="shared" ca="1" si="31"/>
        <v>-23.336454675635387</v>
      </c>
      <c r="D2021" s="19">
        <f ca="1">'Monte Carlo VaR'!$B$9*(EXP(B2021)-1)</f>
        <v>-31.627897021888639</v>
      </c>
      <c r="E2021" t="str">
        <f ca="1">IF(B2021&lt;='Monte Carlo VaR'!$B$25,"YES ◀ TAIL","")</f>
        <v>YES ◀ TAIL</v>
      </c>
    </row>
    <row r="2022" spans="1:5" x14ac:dyDescent="0.2">
      <c r="A2022">
        <v>2021</v>
      </c>
      <c r="B2022" s="17">
        <f ca="1">'Monte Carlo VaR'!$C$17+_xlfn.NORM.S.INV(RAND())*'Monte Carlo VaR'!$C$18</f>
        <v>0.13594159791752775</v>
      </c>
      <c r="C2022" s="18">
        <f t="shared" ca="1" si="31"/>
        <v>14.561498534023487</v>
      </c>
      <c r="D2022" s="19">
        <f ca="1">'Monte Carlo VaR'!$B$9*(EXP(B2022)-1)</f>
        <v>19.735198963162031</v>
      </c>
      <c r="E2022" t="str">
        <f ca="1">IF(B2022&lt;='Monte Carlo VaR'!$B$25,"YES ◀ TAIL","")</f>
        <v/>
      </c>
    </row>
    <row r="2023" spans="1:5" x14ac:dyDescent="0.2">
      <c r="A2023">
        <v>2022</v>
      </c>
      <c r="B2023" s="17">
        <f ca="1">'Monte Carlo VaR'!$C$17+_xlfn.NORM.S.INV(RAND())*'Monte Carlo VaR'!$C$18</f>
        <v>1.3595615262321968E-2</v>
      </c>
      <c r="C2023" s="18">
        <f t="shared" ca="1" si="31"/>
        <v>1.3688455904266705</v>
      </c>
      <c r="D2023" s="19">
        <f ca="1">'Monte Carlo VaR'!$B$9*(EXP(B2023)-1)</f>
        <v>1.8551964287052667</v>
      </c>
      <c r="E2023" t="str">
        <f ca="1">IF(B2023&lt;='Monte Carlo VaR'!$B$25,"YES ◀ TAIL","")</f>
        <v/>
      </c>
    </row>
    <row r="2024" spans="1:5" x14ac:dyDescent="0.2">
      <c r="A2024">
        <v>2023</v>
      </c>
      <c r="B2024" s="17">
        <f ca="1">'Monte Carlo VaR'!$C$17+_xlfn.NORM.S.INV(RAND())*'Monte Carlo VaR'!$C$18</f>
        <v>0.25576795650321521</v>
      </c>
      <c r="C2024" s="18">
        <f t="shared" ca="1" si="31"/>
        <v>29.145301989372797</v>
      </c>
      <c r="D2024" s="19">
        <f ca="1">'Monte Carlo VaR'!$B$9*(EXP(B2024)-1)</f>
        <v>39.500627786196951</v>
      </c>
      <c r="E2024" t="str">
        <f ca="1">IF(B2024&lt;='Monte Carlo VaR'!$B$25,"YES ◀ TAIL","")</f>
        <v/>
      </c>
    </row>
    <row r="2025" spans="1:5" x14ac:dyDescent="0.2">
      <c r="A2025">
        <v>2024</v>
      </c>
      <c r="B2025" s="17">
        <f ca="1">'Monte Carlo VaR'!$C$17+_xlfn.NORM.S.INV(RAND())*'Monte Carlo VaR'!$C$18</f>
        <v>-0.21141194620639225</v>
      </c>
      <c r="C2025" s="18">
        <f t="shared" ca="1" si="31"/>
        <v>-19.055944777384536</v>
      </c>
      <c r="D2025" s="19">
        <f ca="1">'Monte Carlo VaR'!$B$9*(EXP(B2025)-1)</f>
        <v>-25.826521956789264</v>
      </c>
      <c r="E2025" t="str">
        <f ca="1">IF(B2025&lt;='Monte Carlo VaR'!$B$25,"YES ◀ TAIL","")</f>
        <v/>
      </c>
    </row>
    <row r="2026" spans="1:5" x14ac:dyDescent="0.2">
      <c r="A2026">
        <v>2025</v>
      </c>
      <c r="B2026" s="17">
        <f ca="1">'Monte Carlo VaR'!$C$17+_xlfn.NORM.S.INV(RAND())*'Monte Carlo VaR'!$C$18</f>
        <v>0.11243522121429922</v>
      </c>
      <c r="C2026" s="18">
        <f t="shared" ca="1" si="31"/>
        <v>11.899976711879212</v>
      </c>
      <c r="D2026" s="19">
        <f ca="1">'Monte Carlo VaR'!$B$9*(EXP(B2026)-1)</f>
        <v>16.128038437609895</v>
      </c>
      <c r="E2026" t="str">
        <f ca="1">IF(B2026&lt;='Monte Carlo VaR'!$B$25,"YES ◀ TAIL","")</f>
        <v/>
      </c>
    </row>
    <row r="2027" spans="1:5" x14ac:dyDescent="0.2">
      <c r="A2027">
        <v>2026</v>
      </c>
      <c r="B2027" s="17">
        <f ca="1">'Monte Carlo VaR'!$C$17+_xlfn.NORM.S.INV(RAND())*'Monte Carlo VaR'!$C$18</f>
        <v>-0.13070927702353163</v>
      </c>
      <c r="C2027" s="18">
        <f t="shared" ca="1" si="31"/>
        <v>-12.252716117182484</v>
      </c>
      <c r="D2027" s="19">
        <f ca="1">'Monte Carlo VaR'!$B$9*(EXP(B2027)-1)</f>
        <v>-16.606106153617418</v>
      </c>
      <c r="E2027" t="str">
        <f ca="1">IF(B2027&lt;='Monte Carlo VaR'!$B$25,"YES ◀ TAIL","")</f>
        <v/>
      </c>
    </row>
    <row r="2028" spans="1:5" x14ac:dyDescent="0.2">
      <c r="A2028">
        <v>2027</v>
      </c>
      <c r="B2028" s="17">
        <f ca="1">'Monte Carlo VaR'!$C$17+_xlfn.NORM.S.INV(RAND())*'Monte Carlo VaR'!$C$18</f>
        <v>-5.8603317450195772E-2</v>
      </c>
      <c r="C2028" s="18">
        <f t="shared" ca="1" si="31"/>
        <v>-5.6919201337409024</v>
      </c>
      <c r="D2028" s="19">
        <f ca="1">'Monte Carlo VaR'!$B$9*(EXP(B2028)-1)</f>
        <v>-7.7142593572590448</v>
      </c>
      <c r="E2028" t="str">
        <f ca="1">IF(B2028&lt;='Monte Carlo VaR'!$B$25,"YES ◀ TAIL","")</f>
        <v/>
      </c>
    </row>
    <row r="2029" spans="1:5" x14ac:dyDescent="0.2">
      <c r="A2029">
        <v>2028</v>
      </c>
      <c r="B2029" s="17">
        <f ca="1">'Monte Carlo VaR'!$C$17+_xlfn.NORM.S.INV(RAND())*'Monte Carlo VaR'!$C$18</f>
        <v>-0.13248836397359032</v>
      </c>
      <c r="C2029" s="18">
        <f t="shared" ca="1" si="31"/>
        <v>-12.408687380482563</v>
      </c>
      <c r="D2029" s="19">
        <f ca="1">'Monte Carlo VaR'!$B$9*(EXP(B2029)-1)</f>
        <v>-16.817494006768019</v>
      </c>
      <c r="E2029" t="str">
        <f ca="1">IF(B2029&lt;='Monte Carlo VaR'!$B$25,"YES ◀ TAIL","")</f>
        <v/>
      </c>
    </row>
    <row r="2030" spans="1:5" x14ac:dyDescent="0.2">
      <c r="A2030">
        <v>2029</v>
      </c>
      <c r="B2030" s="17">
        <f ca="1">'Monte Carlo VaR'!$C$17+_xlfn.NORM.S.INV(RAND())*'Monte Carlo VaR'!$C$18</f>
        <v>0.19973410976697581</v>
      </c>
      <c r="C2030" s="18">
        <f t="shared" ca="1" si="31"/>
        <v>22.107804226749138</v>
      </c>
      <c r="D2030" s="19">
        <f ca="1">'Monte Carlo VaR'!$B$9*(EXP(B2030)-1)</f>
        <v>29.962707068513108</v>
      </c>
      <c r="E2030" t="str">
        <f ca="1">IF(B2030&lt;='Monte Carlo VaR'!$B$25,"YES ◀ TAIL","")</f>
        <v/>
      </c>
    </row>
    <row r="2031" spans="1:5" x14ac:dyDescent="0.2">
      <c r="A2031">
        <v>2030</v>
      </c>
      <c r="B2031" s="17">
        <f ca="1">'Monte Carlo VaR'!$C$17+_xlfn.NORM.S.INV(RAND())*'Monte Carlo VaR'!$C$18</f>
        <v>-4.0529080942418402E-2</v>
      </c>
      <c r="C2031" s="18">
        <f t="shared" ca="1" si="31"/>
        <v>-3.9718761778040679</v>
      </c>
      <c r="D2031" s="19">
        <f ca="1">'Monte Carlo VaR'!$B$9*(EXP(B2031)-1)</f>
        <v>-5.3830837837778533</v>
      </c>
      <c r="E2031" t="str">
        <f ca="1">IF(B2031&lt;='Monte Carlo VaR'!$B$25,"YES ◀ TAIL","")</f>
        <v/>
      </c>
    </row>
    <row r="2032" spans="1:5" x14ac:dyDescent="0.2">
      <c r="A2032">
        <v>2031</v>
      </c>
      <c r="B2032" s="17">
        <f ca="1">'Monte Carlo VaR'!$C$17+_xlfn.NORM.S.INV(RAND())*'Monte Carlo VaR'!$C$18</f>
        <v>1.9458110737410189E-3</v>
      </c>
      <c r="C2032" s="18">
        <f t="shared" ca="1" si="31"/>
        <v>0.19477053925713861</v>
      </c>
      <c r="D2032" s="19">
        <f ca="1">'Monte Carlo VaR'!$B$9*(EXP(B2032)-1)</f>
        <v>0.26397251185519993</v>
      </c>
      <c r="E2032" t="str">
        <f ca="1">IF(B2032&lt;='Monte Carlo VaR'!$B$25,"YES ◀ TAIL","")</f>
        <v/>
      </c>
    </row>
    <row r="2033" spans="1:5" x14ac:dyDescent="0.2">
      <c r="A2033">
        <v>2032</v>
      </c>
      <c r="B2033" s="17">
        <f ca="1">'Monte Carlo VaR'!$C$17+_xlfn.NORM.S.INV(RAND())*'Monte Carlo VaR'!$C$18</f>
        <v>-0.14372495028616838</v>
      </c>
      <c r="C2033" s="18">
        <f t="shared" ca="1" si="31"/>
        <v>-13.387405700725852</v>
      </c>
      <c r="D2033" s="19">
        <f ca="1">'Monte Carlo VaR'!$B$9*(EXP(B2033)-1)</f>
        <v>-18.143950946193748</v>
      </c>
      <c r="E2033" t="str">
        <f ca="1">IF(B2033&lt;='Monte Carlo VaR'!$B$25,"YES ◀ TAIL","")</f>
        <v/>
      </c>
    </row>
    <row r="2034" spans="1:5" x14ac:dyDescent="0.2">
      <c r="A2034">
        <v>2033</v>
      </c>
      <c r="B2034" s="17">
        <f ca="1">'Monte Carlo VaR'!$C$17+_xlfn.NORM.S.INV(RAND())*'Monte Carlo VaR'!$C$18</f>
        <v>-3.9986438770848662E-2</v>
      </c>
      <c r="C2034" s="18">
        <f t="shared" ca="1" si="31"/>
        <v>-3.9197531273577946</v>
      </c>
      <c r="D2034" s="19">
        <f ca="1">'Monte Carlo VaR'!$B$9*(EXP(B2034)-1)</f>
        <v>-5.3124414135080187</v>
      </c>
      <c r="E2034" t="str">
        <f ca="1">IF(B2034&lt;='Monte Carlo VaR'!$B$25,"YES ◀ TAIL","")</f>
        <v/>
      </c>
    </row>
    <row r="2035" spans="1:5" x14ac:dyDescent="0.2">
      <c r="A2035">
        <v>2034</v>
      </c>
      <c r="B2035" s="17">
        <f ca="1">'Monte Carlo VaR'!$C$17+_xlfn.NORM.S.INV(RAND())*'Monte Carlo VaR'!$C$18</f>
        <v>4.0280444621987925E-2</v>
      </c>
      <c r="C2035" s="18">
        <f t="shared" ca="1" si="31"/>
        <v>4.1102704909804055</v>
      </c>
      <c r="D2035" s="19">
        <f ca="1">'Monte Carlo VaR'!$B$9*(EXP(B2035)-1)</f>
        <v>5.5706495964257439</v>
      </c>
      <c r="E2035" t="str">
        <f ca="1">IF(B2035&lt;='Monte Carlo VaR'!$B$25,"YES ◀ TAIL","")</f>
        <v/>
      </c>
    </row>
    <row r="2036" spans="1:5" x14ac:dyDescent="0.2">
      <c r="A2036">
        <v>2035</v>
      </c>
      <c r="B2036" s="17">
        <f ca="1">'Monte Carlo VaR'!$C$17+_xlfn.NORM.S.INV(RAND())*'Monte Carlo VaR'!$C$18</f>
        <v>0.32757503038433378</v>
      </c>
      <c r="C2036" s="18">
        <f t="shared" ca="1" si="31"/>
        <v>38.759915949052235</v>
      </c>
      <c r="D2036" s="19">
        <f ca="1">'Monte Carlo VaR'!$B$9*(EXP(B2036)-1)</f>
        <v>52.531314085750495</v>
      </c>
      <c r="E2036" t="str">
        <f ca="1">IF(B2036&lt;='Monte Carlo VaR'!$B$25,"YES ◀ TAIL","")</f>
        <v/>
      </c>
    </row>
    <row r="2037" spans="1:5" x14ac:dyDescent="0.2">
      <c r="A2037">
        <v>2036</v>
      </c>
      <c r="B2037" s="17">
        <f ca="1">'Monte Carlo VaR'!$C$17+_xlfn.NORM.S.INV(RAND())*'Monte Carlo VaR'!$C$18</f>
        <v>0.33459294391310673</v>
      </c>
      <c r="C2037" s="18">
        <f t="shared" ca="1" si="31"/>
        <v>39.737146087946229</v>
      </c>
      <c r="D2037" s="19">
        <f ca="1">'Monte Carlo VaR'!$B$9*(EXP(B2037)-1)</f>
        <v>53.855754092993521</v>
      </c>
      <c r="E2037" t="str">
        <f ca="1">IF(B2037&lt;='Monte Carlo VaR'!$B$25,"YES ◀ TAIL","")</f>
        <v/>
      </c>
    </row>
    <row r="2038" spans="1:5" x14ac:dyDescent="0.2">
      <c r="A2038">
        <v>2037</v>
      </c>
      <c r="B2038" s="17">
        <f ca="1">'Monte Carlo VaR'!$C$17+_xlfn.NORM.S.INV(RAND())*'Monte Carlo VaR'!$C$18</f>
        <v>0.34548338579925841</v>
      </c>
      <c r="C2038" s="18">
        <f t="shared" ca="1" si="31"/>
        <v>41.267262053418108</v>
      </c>
      <c r="D2038" s="19">
        <f ca="1">'Monte Carlo VaR'!$B$9*(EXP(B2038)-1)</f>
        <v>55.929520260997563</v>
      </c>
      <c r="E2038" t="str">
        <f ca="1">IF(B2038&lt;='Monte Carlo VaR'!$B$25,"YES ◀ TAIL","")</f>
        <v/>
      </c>
    </row>
    <row r="2039" spans="1:5" x14ac:dyDescent="0.2">
      <c r="A2039">
        <v>2038</v>
      </c>
      <c r="B2039" s="17">
        <f ca="1">'Monte Carlo VaR'!$C$17+_xlfn.NORM.S.INV(RAND())*'Monte Carlo VaR'!$C$18</f>
        <v>0.36298979831417627</v>
      </c>
      <c r="C2039" s="18">
        <f t="shared" ca="1" si="31"/>
        <v>43.762119300665489</v>
      </c>
      <c r="D2039" s="19">
        <f ca="1">'Monte Carlo VaR'!$B$9*(EXP(B2039)-1)</f>
        <v>59.310800288191942</v>
      </c>
      <c r="E2039" t="str">
        <f ca="1">IF(B2039&lt;='Monte Carlo VaR'!$B$25,"YES ◀ TAIL","")</f>
        <v/>
      </c>
    </row>
    <row r="2040" spans="1:5" x14ac:dyDescent="0.2">
      <c r="A2040">
        <v>2039</v>
      </c>
      <c r="B2040" s="17">
        <f ca="1">'Monte Carlo VaR'!$C$17+_xlfn.NORM.S.INV(RAND())*'Monte Carlo VaR'!$C$18</f>
        <v>0.18258995397852182</v>
      </c>
      <c r="C2040" s="18">
        <f t="shared" ca="1" si="31"/>
        <v>20.032211984757708</v>
      </c>
      <c r="D2040" s="19">
        <f ca="1">'Monte Carlo VaR'!$B$9*(EXP(B2040)-1)</f>
        <v>27.149656902942123</v>
      </c>
      <c r="E2040" t="str">
        <f ca="1">IF(B2040&lt;='Monte Carlo VaR'!$B$25,"YES ◀ TAIL","")</f>
        <v/>
      </c>
    </row>
    <row r="2041" spans="1:5" x14ac:dyDescent="0.2">
      <c r="A2041">
        <v>2040</v>
      </c>
      <c r="B2041" s="17">
        <f ca="1">'Monte Carlo VaR'!$C$17+_xlfn.NORM.S.INV(RAND())*'Monte Carlo VaR'!$C$18</f>
        <v>0.45293559109234954</v>
      </c>
      <c r="C2041" s="18">
        <f t="shared" ca="1" si="31"/>
        <v>57.292287300739517</v>
      </c>
      <c r="D2041" s="19">
        <f ca="1">'Monte Carlo VaR'!$B$9*(EXP(B2041)-1)</f>
        <v>77.648236978692267</v>
      </c>
      <c r="E2041" t="str">
        <f ca="1">IF(B2041&lt;='Monte Carlo VaR'!$B$25,"YES ◀ TAIL","")</f>
        <v/>
      </c>
    </row>
    <row r="2042" spans="1:5" x14ac:dyDescent="0.2">
      <c r="A2042">
        <v>2041</v>
      </c>
      <c r="B2042" s="17">
        <f ca="1">'Monte Carlo VaR'!$C$17+_xlfn.NORM.S.INV(RAND())*'Monte Carlo VaR'!$C$18</f>
        <v>0.16629674859933236</v>
      </c>
      <c r="C2042" s="18">
        <f t="shared" ca="1" si="31"/>
        <v>18.092348712323904</v>
      </c>
      <c r="D2042" s="19">
        <f ca="1">'Monte Carlo VaR'!$B$9*(EXP(B2042)-1)</f>
        <v>24.520560209812587</v>
      </c>
      <c r="E2042" t="str">
        <f ca="1">IF(B2042&lt;='Monte Carlo VaR'!$B$25,"YES ◀ TAIL","")</f>
        <v/>
      </c>
    </row>
    <row r="2043" spans="1:5" x14ac:dyDescent="0.2">
      <c r="A2043">
        <v>2042</v>
      </c>
      <c r="B2043" s="17">
        <f ca="1">'Monte Carlo VaR'!$C$17+_xlfn.NORM.S.INV(RAND())*'Monte Carlo VaR'!$C$18</f>
        <v>-0.40461103694497497</v>
      </c>
      <c r="C2043" s="18">
        <f t="shared" ca="1" si="31"/>
        <v>-33.27637093427871</v>
      </c>
      <c r="D2043" s="19">
        <f ca="1">'Monte Carlo VaR'!$B$9*(EXP(B2043)-1)</f>
        <v>-45.099465527227935</v>
      </c>
      <c r="E2043" t="str">
        <f ca="1">IF(B2043&lt;='Monte Carlo VaR'!$B$25,"YES ◀ TAIL","")</f>
        <v>YES ◀ TAIL</v>
      </c>
    </row>
    <row r="2044" spans="1:5" x14ac:dyDescent="0.2">
      <c r="A2044">
        <v>2043</v>
      </c>
      <c r="B2044" s="17">
        <f ca="1">'Monte Carlo VaR'!$C$17+_xlfn.NORM.S.INV(RAND())*'Monte Carlo VaR'!$C$18</f>
        <v>-0.15744671870916022</v>
      </c>
      <c r="C2044" s="18">
        <f t="shared" ca="1" si="31"/>
        <v>-14.567766820753391</v>
      </c>
      <c r="D2044" s="19">
        <f ca="1">'Monte Carlo VaR'!$B$9*(EXP(B2044)-1)</f>
        <v>-19.743694372167074</v>
      </c>
      <c r="E2044" t="str">
        <f ca="1">IF(B2044&lt;='Monte Carlo VaR'!$B$25,"YES ◀ TAIL","")</f>
        <v/>
      </c>
    </row>
    <row r="2045" spans="1:5" x14ac:dyDescent="0.2">
      <c r="A2045">
        <v>2044</v>
      </c>
      <c r="B2045" s="17">
        <f ca="1">'Monte Carlo VaR'!$C$17+_xlfn.NORM.S.INV(RAND())*'Monte Carlo VaR'!$C$18</f>
        <v>0.21429620889441831</v>
      </c>
      <c r="C2045" s="18">
        <f t="shared" ca="1" si="31"/>
        <v>23.898960018419135</v>
      </c>
      <c r="D2045" s="19">
        <f ca="1">'Monte Carlo VaR'!$B$9*(EXP(B2045)-1)</f>
        <v>32.390260512963451</v>
      </c>
      <c r="E2045" t="str">
        <f ca="1">IF(B2045&lt;='Monte Carlo VaR'!$B$25,"YES ◀ TAIL","")</f>
        <v/>
      </c>
    </row>
    <row r="2046" spans="1:5" x14ac:dyDescent="0.2">
      <c r="A2046">
        <v>2045</v>
      </c>
      <c r="B2046" s="17">
        <f ca="1">'Monte Carlo VaR'!$C$17+_xlfn.NORM.S.INV(RAND())*'Monte Carlo VaR'!$C$18</f>
        <v>6.8264775922874554E-2</v>
      </c>
      <c r="C2046" s="18">
        <f t="shared" ca="1" si="31"/>
        <v>7.064875296412132</v>
      </c>
      <c r="D2046" s="19">
        <f ca="1">'Monte Carlo VaR'!$B$9*(EXP(B2046)-1)</f>
        <v>9.5750254892273627</v>
      </c>
      <c r="E2046" t="str">
        <f ca="1">IF(B2046&lt;='Monte Carlo VaR'!$B$25,"YES ◀ TAIL","")</f>
        <v/>
      </c>
    </row>
    <row r="2047" spans="1:5" x14ac:dyDescent="0.2">
      <c r="A2047">
        <v>2046</v>
      </c>
      <c r="B2047" s="17">
        <f ca="1">'Monte Carlo VaR'!$C$17+_xlfn.NORM.S.INV(RAND())*'Monte Carlo VaR'!$C$18</f>
        <v>-0.30395601704507436</v>
      </c>
      <c r="C2047" s="18">
        <f t="shared" ca="1" si="31"/>
        <v>-26.210667953447185</v>
      </c>
      <c r="D2047" s="19">
        <f ca="1">'Monte Carlo VaR'!$B$9*(EXP(B2047)-1)</f>
        <v>-35.52331827730697</v>
      </c>
      <c r="E2047" t="str">
        <f ca="1">IF(B2047&lt;='Monte Carlo VaR'!$B$25,"YES ◀ TAIL","")</f>
        <v>YES ◀ TAIL</v>
      </c>
    </row>
    <row r="2048" spans="1:5" x14ac:dyDescent="0.2">
      <c r="A2048">
        <v>2047</v>
      </c>
      <c r="B2048" s="17">
        <f ca="1">'Monte Carlo VaR'!$C$17+_xlfn.NORM.S.INV(RAND())*'Monte Carlo VaR'!$C$18</f>
        <v>0.14326653243804893</v>
      </c>
      <c r="C2048" s="18">
        <f t="shared" ca="1" si="31"/>
        <v>15.40373490667568</v>
      </c>
      <c r="D2048" s="19">
        <f ca="1">'Monte Carlo VaR'!$B$9*(EXP(B2048)-1)</f>
        <v>20.87668191901755</v>
      </c>
      <c r="E2048" t="str">
        <f ca="1">IF(B2048&lt;='Monte Carlo VaR'!$B$25,"YES ◀ TAIL","")</f>
        <v/>
      </c>
    </row>
    <row r="2049" spans="1:5" x14ac:dyDescent="0.2">
      <c r="A2049">
        <v>2048</v>
      </c>
      <c r="B2049" s="17">
        <f ca="1">'Monte Carlo VaR'!$C$17+_xlfn.NORM.S.INV(RAND())*'Monte Carlo VaR'!$C$18</f>
        <v>-0.33738204664660582</v>
      </c>
      <c r="C2049" s="18">
        <f t="shared" ca="1" si="31"/>
        <v>-28.636385448124269</v>
      </c>
      <c r="D2049" s="19">
        <f ca="1">'Monte Carlo VaR'!$B$9*(EXP(B2049)-1)</f>
        <v>-38.810893197842823</v>
      </c>
      <c r="E2049" t="str">
        <f ca="1">IF(B2049&lt;='Monte Carlo VaR'!$B$25,"YES ◀ TAIL","")</f>
        <v>YES ◀ TAIL</v>
      </c>
    </row>
    <row r="2050" spans="1:5" x14ac:dyDescent="0.2">
      <c r="A2050">
        <v>2049</v>
      </c>
      <c r="B2050" s="17">
        <f ca="1">'Monte Carlo VaR'!$C$17+_xlfn.NORM.S.INV(RAND())*'Monte Carlo VaR'!$C$18</f>
        <v>0.2881942109175224</v>
      </c>
      <c r="C2050" s="18">
        <f t="shared" ca="1" si="31"/>
        <v>33.401635950804831</v>
      </c>
      <c r="D2050" s="19">
        <f ca="1">'Monte Carlo VaR'!$B$9*(EXP(B2050)-1)</f>
        <v>45.269237204125787</v>
      </c>
      <c r="E2050" t="str">
        <f ca="1">IF(B2050&lt;='Monte Carlo VaR'!$B$25,"YES ◀ TAIL","")</f>
        <v/>
      </c>
    </row>
    <row r="2051" spans="1:5" x14ac:dyDescent="0.2">
      <c r="A2051">
        <v>2050</v>
      </c>
      <c r="B2051" s="17">
        <f ca="1">'Monte Carlo VaR'!$C$17+_xlfn.NORM.S.INV(RAND())*'Monte Carlo VaR'!$C$18</f>
        <v>0.18190845394097607</v>
      </c>
      <c r="C2051" s="18">
        <f t="shared" ref="C2051:C2114" ca="1" si="32">(EXP(B2051)-1)*100</f>
        <v>19.950437895470795</v>
      </c>
      <c r="D2051" s="19">
        <f ca="1">'Monte Carlo VaR'!$B$9*(EXP(B2051)-1)</f>
        <v>27.038828479731571</v>
      </c>
      <c r="E2051" t="str">
        <f ca="1">IF(B2051&lt;='Monte Carlo VaR'!$B$25,"YES ◀ TAIL","")</f>
        <v/>
      </c>
    </row>
    <row r="2052" spans="1:5" x14ac:dyDescent="0.2">
      <c r="A2052">
        <v>2051</v>
      </c>
      <c r="B2052" s="17">
        <f ca="1">'Monte Carlo VaR'!$C$17+_xlfn.NORM.S.INV(RAND())*'Monte Carlo VaR'!$C$18</f>
        <v>-0.15625696418868623</v>
      </c>
      <c r="C2052" s="18">
        <f t="shared" ca="1" si="32"/>
        <v>-14.466062945808666</v>
      </c>
      <c r="D2052" s="19">
        <f ca="1">'Monte Carlo VaR'!$B$9*(EXP(B2052)-1)</f>
        <v>-19.605855110454485</v>
      </c>
      <c r="E2052" t="str">
        <f ca="1">IF(B2052&lt;='Monte Carlo VaR'!$B$25,"YES ◀ TAIL","")</f>
        <v/>
      </c>
    </row>
    <row r="2053" spans="1:5" x14ac:dyDescent="0.2">
      <c r="A2053">
        <v>2052</v>
      </c>
      <c r="B2053" s="17">
        <f ca="1">'Monte Carlo VaR'!$C$17+_xlfn.NORM.S.INV(RAND())*'Monte Carlo VaR'!$C$18</f>
        <v>0.24699262305178699</v>
      </c>
      <c r="C2053" s="18">
        <f t="shared" ca="1" si="32"/>
        <v>28.01696689980848</v>
      </c>
      <c r="D2053" s="19">
        <f ca="1">'Monte Carlo VaR'!$B$9*(EXP(B2053)-1)</f>
        <v>37.971395239310439</v>
      </c>
      <c r="E2053" t="str">
        <f ca="1">IF(B2053&lt;='Monte Carlo VaR'!$B$25,"YES ◀ TAIL","")</f>
        <v/>
      </c>
    </row>
    <row r="2054" spans="1:5" x14ac:dyDescent="0.2">
      <c r="A2054">
        <v>2053</v>
      </c>
      <c r="B2054" s="17">
        <f ca="1">'Monte Carlo VaR'!$C$17+_xlfn.NORM.S.INV(RAND())*'Monte Carlo VaR'!$C$18</f>
        <v>-0.20612453494613525</v>
      </c>
      <c r="C2054" s="18">
        <f t="shared" ca="1" si="32"/>
        <v>-18.626826806480977</v>
      </c>
      <c r="D2054" s="19">
        <f ca="1">'Monte Carlo VaR'!$B$9*(EXP(B2054)-1)</f>
        <v>-25.244938370823672</v>
      </c>
      <c r="E2054" t="str">
        <f ca="1">IF(B2054&lt;='Monte Carlo VaR'!$B$25,"YES ◀ TAIL","")</f>
        <v/>
      </c>
    </row>
    <row r="2055" spans="1:5" x14ac:dyDescent="0.2">
      <c r="A2055">
        <v>2054</v>
      </c>
      <c r="B2055" s="17">
        <f ca="1">'Monte Carlo VaR'!$C$17+_xlfn.NORM.S.INV(RAND())*'Monte Carlo VaR'!$C$18</f>
        <v>0.19991851181483156</v>
      </c>
      <c r="C2055" s="18">
        <f t="shared" ca="1" si="32"/>
        <v>22.130323232119274</v>
      </c>
      <c r="D2055" s="19">
        <f ca="1">'Monte Carlo VaR'!$B$9*(EXP(B2055)-1)</f>
        <v>29.993227076491255</v>
      </c>
      <c r="E2055" t="str">
        <f ca="1">IF(B2055&lt;='Monte Carlo VaR'!$B$25,"YES ◀ TAIL","")</f>
        <v/>
      </c>
    </row>
    <row r="2056" spans="1:5" x14ac:dyDescent="0.2">
      <c r="A2056">
        <v>2055</v>
      </c>
      <c r="B2056" s="17">
        <f ca="1">'Monte Carlo VaR'!$C$17+_xlfn.NORM.S.INV(RAND())*'Monte Carlo VaR'!$C$18</f>
        <v>5.3483814205807764E-2</v>
      </c>
      <c r="C2056" s="18">
        <f t="shared" ca="1" si="32"/>
        <v>5.493991658902897</v>
      </c>
      <c r="D2056" s="19">
        <f ca="1">'Monte Carlo VaR'!$B$9*(EXP(B2056)-1)</f>
        <v>7.4460068953110961</v>
      </c>
      <c r="E2056" t="str">
        <f ca="1">IF(B2056&lt;='Monte Carlo VaR'!$B$25,"YES ◀ TAIL","")</f>
        <v/>
      </c>
    </row>
    <row r="2057" spans="1:5" x14ac:dyDescent="0.2">
      <c r="A2057">
        <v>2056</v>
      </c>
      <c r="B2057" s="17">
        <f ca="1">'Monte Carlo VaR'!$C$17+_xlfn.NORM.S.INV(RAND())*'Monte Carlo VaR'!$C$18</f>
        <v>4.6747518909368665E-2</v>
      </c>
      <c r="C2057" s="18">
        <f t="shared" ca="1" si="32"/>
        <v>4.7857411496037283</v>
      </c>
      <c r="D2057" s="19">
        <f ca="1">'Monte Carlo VaR'!$B$9*(EXP(B2057)-1)</f>
        <v>6.4861149800579332</v>
      </c>
      <c r="E2057" t="str">
        <f ca="1">IF(B2057&lt;='Monte Carlo VaR'!$B$25,"YES ◀ TAIL","")</f>
        <v/>
      </c>
    </row>
    <row r="2058" spans="1:5" x14ac:dyDescent="0.2">
      <c r="A2058">
        <v>2057</v>
      </c>
      <c r="B2058" s="17">
        <f ca="1">'Monte Carlo VaR'!$C$17+_xlfn.NORM.S.INV(RAND())*'Monte Carlo VaR'!$C$18</f>
        <v>0.22952633416397</v>
      </c>
      <c r="C2058" s="18">
        <f t="shared" ca="1" si="32"/>
        <v>25.800399527058147</v>
      </c>
      <c r="D2058" s="19">
        <f ca="1">'Monte Carlo VaR'!$B$9*(EXP(B2058)-1)</f>
        <v>34.967281479021906</v>
      </c>
      <c r="E2058" t="str">
        <f ca="1">IF(B2058&lt;='Monte Carlo VaR'!$B$25,"YES ◀ TAIL","")</f>
        <v/>
      </c>
    </row>
    <row r="2059" spans="1:5" x14ac:dyDescent="0.2">
      <c r="A2059">
        <v>2058</v>
      </c>
      <c r="B2059" s="17">
        <f ca="1">'Monte Carlo VaR'!$C$17+_xlfn.NORM.S.INV(RAND())*'Monte Carlo VaR'!$C$18</f>
        <v>7.3354444790205281E-2</v>
      </c>
      <c r="C2059" s="18">
        <f t="shared" ca="1" si="32"/>
        <v>7.6111891579772273</v>
      </c>
      <c r="D2059" s="19">
        <f ca="1">'Monte Carlo VaR'!$B$9*(EXP(B2059)-1)</f>
        <v>10.315444665806536</v>
      </c>
      <c r="E2059" t="str">
        <f ca="1">IF(B2059&lt;='Monte Carlo VaR'!$B$25,"YES ◀ TAIL","")</f>
        <v/>
      </c>
    </row>
    <row r="2060" spans="1:5" x14ac:dyDescent="0.2">
      <c r="A2060">
        <v>2059</v>
      </c>
      <c r="B2060" s="17">
        <f ca="1">'Monte Carlo VaR'!$C$17+_xlfn.NORM.S.INV(RAND())*'Monte Carlo VaR'!$C$18</f>
        <v>0.29482323924690595</v>
      </c>
      <c r="C2060" s="18">
        <f t="shared" ca="1" si="32"/>
        <v>34.288896764094304</v>
      </c>
      <c r="D2060" s="19">
        <f ca="1">'Monte Carlo VaR'!$B$9*(EXP(B2060)-1)</f>
        <v>46.471741784377009</v>
      </c>
      <c r="E2060" t="str">
        <f ca="1">IF(B2060&lt;='Monte Carlo VaR'!$B$25,"YES ◀ TAIL","")</f>
        <v/>
      </c>
    </row>
    <row r="2061" spans="1:5" x14ac:dyDescent="0.2">
      <c r="A2061">
        <v>2060</v>
      </c>
      <c r="B2061" s="17">
        <f ca="1">'Monte Carlo VaR'!$C$17+_xlfn.NORM.S.INV(RAND())*'Monte Carlo VaR'!$C$18</f>
        <v>-0.17535387629672938</v>
      </c>
      <c r="C2061" s="18">
        <f t="shared" ca="1" si="32"/>
        <v>-16.083999061682174</v>
      </c>
      <c r="D2061" s="19">
        <f ca="1">'Monte Carlo VaR'!$B$9*(EXP(B2061)-1)</f>
        <v>-21.798643928297853</v>
      </c>
      <c r="E2061" t="str">
        <f ca="1">IF(B2061&lt;='Monte Carlo VaR'!$B$25,"YES ◀ TAIL","")</f>
        <v/>
      </c>
    </row>
    <row r="2062" spans="1:5" x14ac:dyDescent="0.2">
      <c r="A2062">
        <v>2061</v>
      </c>
      <c r="B2062" s="17">
        <f ca="1">'Monte Carlo VaR'!$C$17+_xlfn.NORM.S.INV(RAND())*'Monte Carlo VaR'!$C$18</f>
        <v>-0.13944719985664034</v>
      </c>
      <c r="C2062" s="18">
        <f t="shared" ca="1" si="32"/>
        <v>-13.016105038683323</v>
      </c>
      <c r="D2062" s="19">
        <f ca="1">'Monte Carlo VaR'!$B$9*(EXP(B2062)-1)</f>
        <v>-17.640727158927508</v>
      </c>
      <c r="E2062" t="str">
        <f ca="1">IF(B2062&lt;='Monte Carlo VaR'!$B$25,"YES ◀ TAIL","")</f>
        <v/>
      </c>
    </row>
    <row r="2063" spans="1:5" x14ac:dyDescent="0.2">
      <c r="A2063">
        <v>2062</v>
      </c>
      <c r="B2063" s="17">
        <f ca="1">'Monte Carlo VaR'!$C$17+_xlfn.NORM.S.INV(RAND())*'Monte Carlo VaR'!$C$18</f>
        <v>-9.8272259019798816E-2</v>
      </c>
      <c r="C2063" s="18">
        <f t="shared" ca="1" si="32"/>
        <v>-9.3597905988302976</v>
      </c>
      <c r="D2063" s="19">
        <f ca="1">'Monte Carlo VaR'!$B$9*(EXP(B2063)-1)</f>
        <v>-12.685324198594703</v>
      </c>
      <c r="E2063" t="str">
        <f ca="1">IF(B2063&lt;='Monte Carlo VaR'!$B$25,"YES ◀ TAIL","")</f>
        <v/>
      </c>
    </row>
    <row r="2064" spans="1:5" x14ac:dyDescent="0.2">
      <c r="A2064">
        <v>2063</v>
      </c>
      <c r="B2064" s="17">
        <f ca="1">'Monte Carlo VaR'!$C$17+_xlfn.NORM.S.INV(RAND())*'Monte Carlo VaR'!$C$18</f>
        <v>9.1595301501737877E-2</v>
      </c>
      <c r="C2064" s="18">
        <f t="shared" ca="1" si="32"/>
        <v>9.592121465345782</v>
      </c>
      <c r="D2064" s="19">
        <f ca="1">'Monte Carlo VaR'!$B$9*(EXP(B2064)-1)</f>
        <v>13.000202221983139</v>
      </c>
      <c r="E2064" t="str">
        <f ca="1">IF(B2064&lt;='Monte Carlo VaR'!$B$25,"YES ◀ TAIL","")</f>
        <v/>
      </c>
    </row>
    <row r="2065" spans="1:5" x14ac:dyDescent="0.2">
      <c r="A2065">
        <v>2064</v>
      </c>
      <c r="B2065" s="17">
        <f ca="1">'Monte Carlo VaR'!$C$17+_xlfn.NORM.S.INV(RAND())*'Monte Carlo VaR'!$C$18</f>
        <v>-1.4089918200359625E-2</v>
      </c>
      <c r="C2065" s="18">
        <f t="shared" ca="1" si="32"/>
        <v>-1.3991119867377999</v>
      </c>
      <c r="D2065" s="19">
        <f ca="1">'Monte Carlo VaR'!$B$9*(EXP(B2065)-1)</f>
        <v>-1.8962164756257402</v>
      </c>
      <c r="E2065" t="str">
        <f ca="1">IF(B2065&lt;='Monte Carlo VaR'!$B$25,"YES ◀ TAIL","")</f>
        <v/>
      </c>
    </row>
    <row r="2066" spans="1:5" x14ac:dyDescent="0.2">
      <c r="A2066">
        <v>2065</v>
      </c>
      <c r="B2066" s="17">
        <f ca="1">'Monte Carlo VaR'!$C$17+_xlfn.NORM.S.INV(RAND())*'Monte Carlo VaR'!$C$18</f>
        <v>-0.31557434443549665</v>
      </c>
      <c r="C2066" s="18">
        <f t="shared" ca="1" si="32"/>
        <v>-27.063015556472148</v>
      </c>
      <c r="D2066" s="19">
        <f ca="1">'Monte Carlo VaR'!$B$9*(EXP(B2066)-1)</f>
        <v>-36.6785049836867</v>
      </c>
      <c r="E2066" t="str">
        <f ca="1">IF(B2066&lt;='Monte Carlo VaR'!$B$25,"YES ◀ TAIL","")</f>
        <v>YES ◀ TAIL</v>
      </c>
    </row>
    <row r="2067" spans="1:5" x14ac:dyDescent="0.2">
      <c r="A2067">
        <v>2066</v>
      </c>
      <c r="B2067" s="17">
        <f ca="1">'Monte Carlo VaR'!$C$17+_xlfn.NORM.S.INV(RAND())*'Monte Carlo VaR'!$C$18</f>
        <v>0.36898938377729401</v>
      </c>
      <c r="C2067" s="18">
        <f t="shared" ca="1" si="32"/>
        <v>44.627224964494317</v>
      </c>
      <c r="D2067" s="19">
        <f ca="1">'Monte Carlo VaR'!$B$9*(EXP(B2067)-1)</f>
        <v>60.483277994379151</v>
      </c>
      <c r="E2067" t="str">
        <f ca="1">IF(B2067&lt;='Monte Carlo VaR'!$B$25,"YES ◀ TAIL","")</f>
        <v/>
      </c>
    </row>
    <row r="2068" spans="1:5" x14ac:dyDescent="0.2">
      <c r="A2068">
        <v>2067</v>
      </c>
      <c r="B2068" s="17">
        <f ca="1">'Monte Carlo VaR'!$C$17+_xlfn.NORM.S.INV(RAND())*'Monte Carlo VaR'!$C$18</f>
        <v>0.51322240539422015</v>
      </c>
      <c r="C2068" s="18">
        <f t="shared" ca="1" si="32"/>
        <v>67.066609367572568</v>
      </c>
      <c r="D2068" s="19">
        <f ca="1">'Monte Carlo VaR'!$B$9*(EXP(B2068)-1)</f>
        <v>90.895375675871094</v>
      </c>
      <c r="E2068" t="str">
        <f ca="1">IF(B2068&lt;='Monte Carlo VaR'!$B$25,"YES ◀ TAIL","")</f>
        <v/>
      </c>
    </row>
    <row r="2069" spans="1:5" x14ac:dyDescent="0.2">
      <c r="A2069">
        <v>2068</v>
      </c>
      <c r="B2069" s="17">
        <f ca="1">'Monte Carlo VaR'!$C$17+_xlfn.NORM.S.INV(RAND())*'Monte Carlo VaR'!$C$18</f>
        <v>0.16104314673302902</v>
      </c>
      <c r="C2069" s="18">
        <f t="shared" ca="1" si="32"/>
        <v>17.473565372605048</v>
      </c>
      <c r="D2069" s="19">
        <f ca="1">'Monte Carlo VaR'!$B$9*(EXP(B2069)-1)</f>
        <v>23.681923149491624</v>
      </c>
      <c r="E2069" t="str">
        <f ca="1">IF(B2069&lt;='Monte Carlo VaR'!$B$25,"YES ◀ TAIL","")</f>
        <v/>
      </c>
    </row>
    <row r="2070" spans="1:5" x14ac:dyDescent="0.2">
      <c r="A2070">
        <v>2069</v>
      </c>
      <c r="B2070" s="17">
        <f ca="1">'Monte Carlo VaR'!$C$17+_xlfn.NORM.S.INV(RAND())*'Monte Carlo VaR'!$C$18</f>
        <v>0.15789589436025936</v>
      </c>
      <c r="C2070" s="18">
        <f t="shared" ca="1" si="32"/>
        <v>17.104427604804705</v>
      </c>
      <c r="D2070" s="19">
        <f ca="1">'Monte Carlo VaR'!$B$9*(EXP(B2070)-1)</f>
        <v>23.181630732791817</v>
      </c>
      <c r="E2070" t="str">
        <f ca="1">IF(B2070&lt;='Monte Carlo VaR'!$B$25,"YES ◀ TAIL","")</f>
        <v/>
      </c>
    </row>
    <row r="2071" spans="1:5" x14ac:dyDescent="0.2">
      <c r="A2071">
        <v>2070</v>
      </c>
      <c r="B2071" s="17">
        <f ca="1">'Monte Carlo VaR'!$C$17+_xlfn.NORM.S.INV(RAND())*'Monte Carlo VaR'!$C$18</f>
        <v>0.22335921257126079</v>
      </c>
      <c r="C2071" s="18">
        <f t="shared" ca="1" si="32"/>
        <v>25.02696056420146</v>
      </c>
      <c r="D2071" s="19">
        <f ca="1">'Monte Carlo VaR'!$B$9*(EXP(B2071)-1)</f>
        <v>33.919039652662242</v>
      </c>
      <c r="E2071" t="str">
        <f ca="1">IF(B2071&lt;='Monte Carlo VaR'!$B$25,"YES ◀ TAIL","")</f>
        <v/>
      </c>
    </row>
    <row r="2072" spans="1:5" x14ac:dyDescent="0.2">
      <c r="A2072">
        <v>2071</v>
      </c>
      <c r="B2072" s="17">
        <f ca="1">'Monte Carlo VaR'!$C$17+_xlfn.NORM.S.INV(RAND())*'Monte Carlo VaR'!$C$18</f>
        <v>0.22426799448467549</v>
      </c>
      <c r="C2072" s="18">
        <f t="shared" ca="1" si="32"/>
        <v>25.14063444921333</v>
      </c>
      <c r="D2072" s="19">
        <f ca="1">'Monte Carlo VaR'!$B$9*(EXP(B2072)-1)</f>
        <v>34.073101869018821</v>
      </c>
      <c r="E2072" t="str">
        <f ca="1">IF(B2072&lt;='Monte Carlo VaR'!$B$25,"YES ◀ TAIL","")</f>
        <v/>
      </c>
    </row>
    <row r="2073" spans="1:5" x14ac:dyDescent="0.2">
      <c r="A2073">
        <v>2072</v>
      </c>
      <c r="B2073" s="17">
        <f ca="1">'Monte Carlo VaR'!$C$17+_xlfn.NORM.S.INV(RAND())*'Monte Carlo VaR'!$C$18</f>
        <v>-7.0679792754167747E-4</v>
      </c>
      <c r="C2073" s="18">
        <f t="shared" ca="1" si="32"/>
        <v>-7.0654820472448865E-2</v>
      </c>
      <c r="D2073" s="19">
        <f ca="1">'Monte Carlo VaR'!$B$9*(EXP(B2073)-1)</f>
        <v>-9.5758478186309948E-2</v>
      </c>
      <c r="E2073" t="str">
        <f ca="1">IF(B2073&lt;='Monte Carlo VaR'!$B$25,"YES ◀ TAIL","")</f>
        <v/>
      </c>
    </row>
    <row r="2074" spans="1:5" x14ac:dyDescent="0.2">
      <c r="A2074">
        <v>2073</v>
      </c>
      <c r="B2074" s="17">
        <f ca="1">'Monte Carlo VaR'!$C$17+_xlfn.NORM.S.INV(RAND())*'Monte Carlo VaR'!$C$18</f>
        <v>0.11967149906766351</v>
      </c>
      <c r="C2074" s="18">
        <f t="shared" ca="1" si="32"/>
        <v>12.712652864147088</v>
      </c>
      <c r="D2074" s="19">
        <f ca="1">'Monte Carlo VaR'!$B$9*(EXP(B2074)-1)</f>
        <v>17.22945842677855</v>
      </c>
      <c r="E2074" t="str">
        <f ca="1">IF(B2074&lt;='Monte Carlo VaR'!$B$25,"YES ◀ TAIL","")</f>
        <v/>
      </c>
    </row>
    <row r="2075" spans="1:5" x14ac:dyDescent="0.2">
      <c r="A2075">
        <v>2074</v>
      </c>
      <c r="B2075" s="17">
        <f ca="1">'Monte Carlo VaR'!$C$17+_xlfn.NORM.S.INV(RAND())*'Monte Carlo VaR'!$C$18</f>
        <v>0.1485955742673718</v>
      </c>
      <c r="C2075" s="18">
        <f t="shared" ca="1" si="32"/>
        <v>16.020367809222581</v>
      </c>
      <c r="D2075" s="19">
        <f ca="1">'Monte Carlo VaR'!$B$9*(EXP(B2075)-1)</f>
        <v>21.712404491839361</v>
      </c>
      <c r="E2075" t="str">
        <f ca="1">IF(B2075&lt;='Monte Carlo VaR'!$B$25,"YES ◀ TAIL","")</f>
        <v/>
      </c>
    </row>
    <row r="2076" spans="1:5" x14ac:dyDescent="0.2">
      <c r="A2076">
        <v>2075</v>
      </c>
      <c r="B2076" s="17">
        <f ca="1">'Monte Carlo VaR'!$C$17+_xlfn.NORM.S.INV(RAND())*'Monte Carlo VaR'!$C$18</f>
        <v>8.4390711237450761E-3</v>
      </c>
      <c r="C2076" s="18">
        <f t="shared" ca="1" si="32"/>
        <v>0.84747804650018299</v>
      </c>
      <c r="D2076" s="19">
        <f ca="1">'Monte Carlo VaR'!$B$9*(EXP(B2076)-1)</f>
        <v>1.1485869964216979</v>
      </c>
      <c r="E2076" t="str">
        <f ca="1">IF(B2076&lt;='Monte Carlo VaR'!$B$25,"YES ◀ TAIL","")</f>
        <v/>
      </c>
    </row>
    <row r="2077" spans="1:5" x14ac:dyDescent="0.2">
      <c r="A2077">
        <v>2076</v>
      </c>
      <c r="B2077" s="17">
        <f ca="1">'Monte Carlo VaR'!$C$17+_xlfn.NORM.S.INV(RAND())*'Monte Carlo VaR'!$C$18</f>
        <v>7.1361198949873444E-2</v>
      </c>
      <c r="C2077" s="18">
        <f t="shared" ca="1" si="32"/>
        <v>7.3969072320393847</v>
      </c>
      <c r="D2077" s="19">
        <f ca="1">'Monte Carlo VaR'!$B$9*(EXP(B2077)-1)</f>
        <v>10.025028371582978</v>
      </c>
      <c r="E2077" t="str">
        <f ca="1">IF(B2077&lt;='Monte Carlo VaR'!$B$25,"YES ◀ TAIL","")</f>
        <v/>
      </c>
    </row>
    <row r="2078" spans="1:5" x14ac:dyDescent="0.2">
      <c r="A2078">
        <v>2077</v>
      </c>
      <c r="B2078" s="17">
        <f ca="1">'Monte Carlo VaR'!$C$17+_xlfn.NORM.S.INV(RAND())*'Monte Carlo VaR'!$C$18</f>
        <v>-2.0327943533446011E-2</v>
      </c>
      <c r="C2078" s="18">
        <f t="shared" ca="1" si="32"/>
        <v>-2.0122723806715093</v>
      </c>
      <c r="D2078" s="19">
        <f ca="1">'Monte Carlo VaR'!$B$9*(EXP(B2078)-1)</f>
        <v>-2.7272327575240967</v>
      </c>
      <c r="E2078" t="str">
        <f ca="1">IF(B2078&lt;='Monte Carlo VaR'!$B$25,"YES ◀ TAIL","")</f>
        <v/>
      </c>
    </row>
    <row r="2079" spans="1:5" x14ac:dyDescent="0.2">
      <c r="A2079">
        <v>2078</v>
      </c>
      <c r="B2079" s="17">
        <f ca="1">'Monte Carlo VaR'!$C$17+_xlfn.NORM.S.INV(RAND())*'Monte Carlo VaR'!$C$18</f>
        <v>0.11675846730544129</v>
      </c>
      <c r="C2079" s="18">
        <f t="shared" ca="1" si="32"/>
        <v>12.384795088250167</v>
      </c>
      <c r="D2079" s="19">
        <f ca="1">'Monte Carlo VaR'!$B$9*(EXP(B2079)-1)</f>
        <v>16.785112783105451</v>
      </c>
      <c r="E2079" t="str">
        <f ca="1">IF(B2079&lt;='Monte Carlo VaR'!$B$25,"YES ◀ TAIL","")</f>
        <v/>
      </c>
    </row>
    <row r="2080" spans="1:5" x14ac:dyDescent="0.2">
      <c r="A2080">
        <v>2079</v>
      </c>
      <c r="B2080" s="17">
        <f ca="1">'Monte Carlo VaR'!$C$17+_xlfn.NORM.S.INV(RAND())*'Monte Carlo VaR'!$C$18</f>
        <v>0.10653729357015125</v>
      </c>
      <c r="C2080" s="18">
        <f t="shared" ca="1" si="32"/>
        <v>11.241941176348202</v>
      </c>
      <c r="D2080" s="19">
        <f ca="1">'Monte Carlo VaR'!$B$9*(EXP(B2080)-1)</f>
        <v>15.236202876304718</v>
      </c>
      <c r="E2080" t="str">
        <f ca="1">IF(B2080&lt;='Monte Carlo VaR'!$B$25,"YES ◀ TAIL","")</f>
        <v/>
      </c>
    </row>
    <row r="2081" spans="1:5" x14ac:dyDescent="0.2">
      <c r="A2081">
        <v>2080</v>
      </c>
      <c r="B2081" s="17">
        <f ca="1">'Monte Carlo VaR'!$C$17+_xlfn.NORM.S.INV(RAND())*'Monte Carlo VaR'!$C$18</f>
        <v>0.24569519236779658</v>
      </c>
      <c r="C2081" s="18">
        <f t="shared" ca="1" si="32"/>
        <v>27.850981459466961</v>
      </c>
      <c r="D2081" s="19">
        <f ca="1">'Monte Carlo VaR'!$B$9*(EXP(B2081)-1)</f>
        <v>37.746435172015573</v>
      </c>
      <c r="E2081" t="str">
        <f ca="1">IF(B2081&lt;='Monte Carlo VaR'!$B$25,"YES ◀ TAIL","")</f>
        <v/>
      </c>
    </row>
    <row r="2082" spans="1:5" x14ac:dyDescent="0.2">
      <c r="A2082">
        <v>2081</v>
      </c>
      <c r="B2082" s="17">
        <f ca="1">'Monte Carlo VaR'!$C$17+_xlfn.NORM.S.INV(RAND())*'Monte Carlo VaR'!$C$18</f>
        <v>0.13054398175526383</v>
      </c>
      <c r="C2082" s="18">
        <f t="shared" ca="1" si="32"/>
        <v>13.944805371694002</v>
      </c>
      <c r="D2082" s="19">
        <f ca="1">'Monte Carlo VaR'!$B$9*(EXP(B2082)-1)</f>
        <v>18.899394720256883</v>
      </c>
      <c r="E2082" t="str">
        <f ca="1">IF(B2082&lt;='Monte Carlo VaR'!$B$25,"YES ◀ TAIL","")</f>
        <v/>
      </c>
    </row>
    <row r="2083" spans="1:5" x14ac:dyDescent="0.2">
      <c r="A2083">
        <v>2082</v>
      </c>
      <c r="B2083" s="17">
        <f ca="1">'Monte Carlo VaR'!$C$17+_xlfn.NORM.S.INV(RAND())*'Monte Carlo VaR'!$C$18</f>
        <v>0.12310256876589444</v>
      </c>
      <c r="C2083" s="18">
        <f t="shared" ca="1" si="32"/>
        <v>13.100042031576953</v>
      </c>
      <c r="D2083" s="19">
        <f ca="1">'Monte Carlo VaR'!$B$9*(EXP(B2083)-1)</f>
        <v>17.754486965396243</v>
      </c>
      <c r="E2083" t="str">
        <f ca="1">IF(B2083&lt;='Monte Carlo VaR'!$B$25,"YES ◀ TAIL","")</f>
        <v/>
      </c>
    </row>
    <row r="2084" spans="1:5" x14ac:dyDescent="0.2">
      <c r="A2084">
        <v>2083</v>
      </c>
      <c r="B2084" s="17">
        <f ca="1">'Monte Carlo VaR'!$C$17+_xlfn.NORM.S.INV(RAND())*'Monte Carlo VaR'!$C$18</f>
        <v>0.10447192617658244</v>
      </c>
      <c r="C2084" s="18">
        <f t="shared" ca="1" si="32"/>
        <v>11.01242279971979</v>
      </c>
      <c r="D2084" s="19">
        <f ca="1">'Monte Carlo VaR'!$B$9*(EXP(B2084)-1)</f>
        <v>14.925136620460231</v>
      </c>
      <c r="E2084" t="str">
        <f ca="1">IF(B2084&lt;='Monte Carlo VaR'!$B$25,"YES ◀ TAIL","")</f>
        <v/>
      </c>
    </row>
    <row r="2085" spans="1:5" x14ac:dyDescent="0.2">
      <c r="A2085">
        <v>2084</v>
      </c>
      <c r="B2085" s="17">
        <f ca="1">'Monte Carlo VaR'!$C$17+_xlfn.NORM.S.INV(RAND())*'Monte Carlo VaR'!$C$18</f>
        <v>0.15708510408733778</v>
      </c>
      <c r="C2085" s="18">
        <f t="shared" ca="1" si="32"/>
        <v>17.009518954691096</v>
      </c>
      <c r="D2085" s="19">
        <f ca="1">'Monte Carlo VaR'!$B$9*(EXP(B2085)-1)</f>
        <v>23.053001039292841</v>
      </c>
      <c r="E2085" t="str">
        <f ca="1">IF(B2085&lt;='Monte Carlo VaR'!$B$25,"YES ◀ TAIL","")</f>
        <v/>
      </c>
    </row>
    <row r="2086" spans="1:5" x14ac:dyDescent="0.2">
      <c r="A2086">
        <v>2085</v>
      </c>
      <c r="B2086" s="17">
        <f ca="1">'Monte Carlo VaR'!$C$17+_xlfn.NORM.S.INV(RAND())*'Monte Carlo VaR'!$C$18</f>
        <v>0.58601585592988892</v>
      </c>
      <c r="C2086" s="18">
        <f t="shared" ca="1" si="32"/>
        <v>79.681536437284578</v>
      </c>
      <c r="D2086" s="19">
        <f ca="1">'Monte Carlo VaR'!$B$9*(EXP(B2086)-1)</f>
        <v>107.99238633345178</v>
      </c>
      <c r="E2086" t="str">
        <f ca="1">IF(B2086&lt;='Monte Carlo VaR'!$B$25,"YES ◀ TAIL","")</f>
        <v/>
      </c>
    </row>
    <row r="2087" spans="1:5" x14ac:dyDescent="0.2">
      <c r="A2087">
        <v>2086</v>
      </c>
      <c r="B2087" s="17">
        <f ca="1">'Monte Carlo VaR'!$C$17+_xlfn.NORM.S.INV(RAND())*'Monte Carlo VaR'!$C$18</f>
        <v>0.14898297171883923</v>
      </c>
      <c r="C2087" s="18">
        <f t="shared" ca="1" si="32"/>
        <v>16.065322511136436</v>
      </c>
      <c r="D2087" s="19">
        <f ca="1">'Monte Carlo VaR'!$B$9*(EXP(B2087)-1)</f>
        <v>21.773331599343212</v>
      </c>
      <c r="E2087" t="str">
        <f ca="1">IF(B2087&lt;='Monte Carlo VaR'!$B$25,"YES ◀ TAIL","")</f>
        <v/>
      </c>
    </row>
    <row r="2088" spans="1:5" x14ac:dyDescent="0.2">
      <c r="A2088">
        <v>2087</v>
      </c>
      <c r="B2088" s="17">
        <f ca="1">'Monte Carlo VaR'!$C$17+_xlfn.NORM.S.INV(RAND())*'Monte Carlo VaR'!$C$18</f>
        <v>0.41381193189452731</v>
      </c>
      <c r="C2088" s="18">
        <f t="shared" ca="1" si="32"/>
        <v>51.257263346359849</v>
      </c>
      <c r="D2088" s="19">
        <f ca="1">'Monte Carlo VaR'!$B$9*(EXP(B2088)-1)</f>
        <v>69.468969013321498</v>
      </c>
      <c r="E2088" t="str">
        <f ca="1">IF(B2088&lt;='Monte Carlo VaR'!$B$25,"YES ◀ TAIL","")</f>
        <v/>
      </c>
    </row>
    <row r="2089" spans="1:5" x14ac:dyDescent="0.2">
      <c r="A2089">
        <v>2088</v>
      </c>
      <c r="B2089" s="17">
        <f ca="1">'Monte Carlo VaR'!$C$17+_xlfn.NORM.S.INV(RAND())*'Monte Carlo VaR'!$C$18</f>
        <v>-0.14820894390388806</v>
      </c>
      <c r="C2089" s="18">
        <f t="shared" ca="1" si="32"/>
        <v>-13.77490659574393</v>
      </c>
      <c r="D2089" s="19">
        <f ca="1">'Monte Carlo VaR'!$B$9*(EXP(B2089)-1)</f>
        <v>-18.669130909211749</v>
      </c>
      <c r="E2089" t="str">
        <f ca="1">IF(B2089&lt;='Monte Carlo VaR'!$B$25,"YES ◀ TAIL","")</f>
        <v/>
      </c>
    </row>
    <row r="2090" spans="1:5" x14ac:dyDescent="0.2">
      <c r="A2090">
        <v>2089</v>
      </c>
      <c r="B2090" s="17">
        <f ca="1">'Monte Carlo VaR'!$C$17+_xlfn.NORM.S.INV(RAND())*'Monte Carlo VaR'!$C$18</f>
        <v>-0.25187097748829484</v>
      </c>
      <c r="C2090" s="18">
        <f t="shared" ca="1" si="32"/>
        <v>-22.265497339313821</v>
      </c>
      <c r="D2090" s="19">
        <f ca="1">'Monte Carlo VaR'!$B$9*(EXP(B2090)-1)</f>
        <v>-30.176428543972023</v>
      </c>
      <c r="E2090" t="str">
        <f ca="1">IF(B2090&lt;='Monte Carlo VaR'!$B$25,"YES ◀ TAIL","")</f>
        <v>YES ◀ TAIL</v>
      </c>
    </row>
    <row r="2091" spans="1:5" x14ac:dyDescent="0.2">
      <c r="A2091">
        <v>2090</v>
      </c>
      <c r="B2091" s="17">
        <f ca="1">'Monte Carlo VaR'!$C$17+_xlfn.NORM.S.INV(RAND())*'Monte Carlo VaR'!$C$18</f>
        <v>0.10195476313543139</v>
      </c>
      <c r="C2091" s="18">
        <f t="shared" ca="1" si="32"/>
        <v>10.733337830484047</v>
      </c>
      <c r="D2091" s="19">
        <f ca="1">'Monte Carlo VaR'!$B$9*(EXP(B2091)-1)</f>
        <v>14.546892761655029</v>
      </c>
      <c r="E2091" t="str">
        <f ca="1">IF(B2091&lt;='Monte Carlo VaR'!$B$25,"YES ◀ TAIL","")</f>
        <v/>
      </c>
    </row>
    <row r="2092" spans="1:5" x14ac:dyDescent="0.2">
      <c r="A2092">
        <v>2091</v>
      </c>
      <c r="B2092" s="17">
        <f ca="1">'Monte Carlo VaR'!$C$17+_xlfn.NORM.S.INV(RAND())*'Monte Carlo VaR'!$C$18</f>
        <v>0.22186267106659519</v>
      </c>
      <c r="C2092" s="18">
        <f t="shared" ca="1" si="32"/>
        <v>24.83999246616937</v>
      </c>
      <c r="D2092" s="19">
        <f ca="1">'Monte Carlo VaR'!$B$9*(EXP(B2092)-1)</f>
        <v>33.665641789399345</v>
      </c>
      <c r="E2092" t="str">
        <f ca="1">IF(B2092&lt;='Monte Carlo VaR'!$B$25,"YES ◀ TAIL","")</f>
        <v/>
      </c>
    </row>
    <row r="2093" spans="1:5" x14ac:dyDescent="0.2">
      <c r="A2093">
        <v>2092</v>
      </c>
      <c r="B2093" s="17">
        <f ca="1">'Monte Carlo VaR'!$C$17+_xlfn.NORM.S.INV(RAND())*'Monte Carlo VaR'!$C$18</f>
        <v>-2.1381782657093076E-2</v>
      </c>
      <c r="C2093" s="18">
        <f t="shared" ca="1" si="32"/>
        <v>-2.1154812893293129</v>
      </c>
      <c r="D2093" s="19">
        <f ca="1">'Monte Carlo VaR'!$B$9*(EXP(B2093)-1)</f>
        <v>-2.8671117914280178</v>
      </c>
      <c r="E2093" t="str">
        <f ca="1">IF(B2093&lt;='Monte Carlo VaR'!$B$25,"YES ◀ TAIL","")</f>
        <v/>
      </c>
    </row>
    <row r="2094" spans="1:5" x14ac:dyDescent="0.2">
      <c r="A2094">
        <v>2093</v>
      </c>
      <c r="B2094" s="17">
        <f ca="1">'Monte Carlo VaR'!$C$17+_xlfn.NORM.S.INV(RAND())*'Monte Carlo VaR'!$C$18</f>
        <v>0.13642141667732355</v>
      </c>
      <c r="C2094" s="18">
        <f t="shared" ca="1" si="32"/>
        <v>14.616480479800087</v>
      </c>
      <c r="D2094" s="19">
        <f ca="1">'Monte Carlo VaR'!$B$9*(EXP(B2094)-1)</f>
        <v>19.809715994273059</v>
      </c>
      <c r="E2094" t="str">
        <f ca="1">IF(B2094&lt;='Monte Carlo VaR'!$B$25,"YES ◀ TAIL","")</f>
        <v/>
      </c>
    </row>
    <row r="2095" spans="1:5" x14ac:dyDescent="0.2">
      <c r="A2095">
        <v>2094</v>
      </c>
      <c r="B2095" s="17">
        <f ca="1">'Monte Carlo VaR'!$C$17+_xlfn.NORM.S.INV(RAND())*'Monte Carlo VaR'!$C$18</f>
        <v>1.9248970762106708E-2</v>
      </c>
      <c r="C2095" s="18">
        <f t="shared" ca="1" si="32"/>
        <v>1.9435426639532238</v>
      </c>
      <c r="D2095" s="19">
        <f ca="1">'Monte Carlo VaR'!$B$9*(EXP(B2095)-1)</f>
        <v>2.6340833724558044</v>
      </c>
      <c r="E2095" t="str">
        <f ca="1">IF(B2095&lt;='Monte Carlo VaR'!$B$25,"YES ◀ TAIL","")</f>
        <v/>
      </c>
    </row>
    <row r="2096" spans="1:5" x14ac:dyDescent="0.2">
      <c r="A2096">
        <v>2095</v>
      </c>
      <c r="B2096" s="17">
        <f ca="1">'Monte Carlo VaR'!$C$17+_xlfn.NORM.S.INV(RAND())*'Monte Carlo VaR'!$C$18</f>
        <v>-7.4188869760431278E-2</v>
      </c>
      <c r="C2096" s="18">
        <f t="shared" ca="1" si="32"/>
        <v>-7.1503687596401466</v>
      </c>
      <c r="D2096" s="19">
        <f ca="1">'Monte Carlo VaR'!$B$9*(EXP(B2096)-1)</f>
        <v>-9.6908947799402902</v>
      </c>
      <c r="E2096" t="str">
        <f ca="1">IF(B2096&lt;='Monte Carlo VaR'!$B$25,"YES ◀ TAIL","")</f>
        <v/>
      </c>
    </row>
    <row r="2097" spans="1:5" x14ac:dyDescent="0.2">
      <c r="A2097">
        <v>2096</v>
      </c>
      <c r="B2097" s="17">
        <f ca="1">'Monte Carlo VaR'!$C$17+_xlfn.NORM.S.INV(RAND())*'Monte Carlo VaR'!$C$18</f>
        <v>0.38120254943566634</v>
      </c>
      <c r="C2097" s="18">
        <f t="shared" ca="1" si="32"/>
        <v>46.40441166892446</v>
      </c>
      <c r="D2097" s="19">
        <f ca="1">'Monte Carlo VaR'!$B$9*(EXP(B2097)-1)</f>
        <v>62.891899134893322</v>
      </c>
      <c r="E2097" t="str">
        <f ca="1">IF(B2097&lt;='Monte Carlo VaR'!$B$25,"YES ◀ TAIL","")</f>
        <v/>
      </c>
    </row>
    <row r="2098" spans="1:5" x14ac:dyDescent="0.2">
      <c r="A2098">
        <v>2097</v>
      </c>
      <c r="B2098" s="17">
        <f ca="1">'Monte Carlo VaR'!$C$17+_xlfn.NORM.S.INV(RAND())*'Monte Carlo VaR'!$C$18</f>
        <v>6.8356965768777561E-3</v>
      </c>
      <c r="C2098" s="18">
        <f t="shared" ca="1" si="32"/>
        <v>0.68591132768005547</v>
      </c>
      <c r="D2098" s="19">
        <f ca="1">'Monte Carlo VaR'!$B$9*(EXP(B2098)-1)</f>
        <v>0.92961562240477924</v>
      </c>
      <c r="E2098" t="str">
        <f ca="1">IF(B2098&lt;='Monte Carlo VaR'!$B$25,"YES ◀ TAIL","")</f>
        <v/>
      </c>
    </row>
    <row r="2099" spans="1:5" x14ac:dyDescent="0.2">
      <c r="A2099">
        <v>2098</v>
      </c>
      <c r="B2099" s="17">
        <f ca="1">'Monte Carlo VaR'!$C$17+_xlfn.NORM.S.INV(RAND())*'Monte Carlo VaR'!$C$18</f>
        <v>-9.174960085343857E-2</v>
      </c>
      <c r="C2099" s="18">
        <f t="shared" ca="1" si="32"/>
        <v>-8.7666431507127935</v>
      </c>
      <c r="D2099" s="19">
        <f ca="1">'Monte Carlo VaR'!$B$9*(EXP(B2099)-1)</f>
        <v>-11.88143146216105</v>
      </c>
      <c r="E2099" t="str">
        <f ca="1">IF(B2099&lt;='Monte Carlo VaR'!$B$25,"YES ◀ TAIL","")</f>
        <v/>
      </c>
    </row>
    <row r="2100" spans="1:5" x14ac:dyDescent="0.2">
      <c r="A2100">
        <v>2099</v>
      </c>
      <c r="B2100" s="17">
        <f ca="1">'Monte Carlo VaR'!$C$17+_xlfn.NORM.S.INV(RAND())*'Monte Carlo VaR'!$C$18</f>
        <v>-6.6179849463722865E-2</v>
      </c>
      <c r="C2100" s="18">
        <f t="shared" ca="1" si="32"/>
        <v>-6.4037483203241319</v>
      </c>
      <c r="D2100" s="19">
        <f ca="1">'Monte Carlo VaR'!$B$9*(EXP(B2100)-1)</f>
        <v>-8.6790000985352957</v>
      </c>
      <c r="E2100" t="str">
        <f ca="1">IF(B2100&lt;='Monte Carlo VaR'!$B$25,"YES ◀ TAIL","")</f>
        <v/>
      </c>
    </row>
    <row r="2101" spans="1:5" x14ac:dyDescent="0.2">
      <c r="A2101">
        <v>2100</v>
      </c>
      <c r="B2101" s="17">
        <f ca="1">'Monte Carlo VaR'!$C$17+_xlfn.NORM.S.INV(RAND())*'Monte Carlo VaR'!$C$18</f>
        <v>-9.7310894290439931E-3</v>
      </c>
      <c r="C2101" s="18">
        <f t="shared" ca="1" si="32"/>
        <v>-0.96838955848697061</v>
      </c>
      <c r="D2101" s="19">
        <f ca="1">'Monte Carlo VaR'!$B$9*(EXP(B2101)-1)</f>
        <v>-1.3124583686173912</v>
      </c>
      <c r="E2101" t="str">
        <f ca="1">IF(B2101&lt;='Monte Carlo VaR'!$B$25,"YES ◀ TAIL","")</f>
        <v/>
      </c>
    </row>
    <row r="2102" spans="1:5" x14ac:dyDescent="0.2">
      <c r="A2102">
        <v>2101</v>
      </c>
      <c r="B2102" s="17">
        <f ca="1">'Monte Carlo VaR'!$C$17+_xlfn.NORM.S.INV(RAND())*'Monte Carlo VaR'!$C$18</f>
        <v>0.23466637232643639</v>
      </c>
      <c r="C2102" s="18">
        <f t="shared" ca="1" si="32"/>
        <v>26.448683055214971</v>
      </c>
      <c r="D2102" s="19">
        <f ca="1">'Monte Carlo VaR'!$B$9*(EXP(B2102)-1)</f>
        <v>35.845900144732852</v>
      </c>
      <c r="E2102" t="str">
        <f ca="1">IF(B2102&lt;='Monte Carlo VaR'!$B$25,"YES ◀ TAIL","")</f>
        <v/>
      </c>
    </row>
    <row r="2103" spans="1:5" x14ac:dyDescent="0.2">
      <c r="A2103">
        <v>2102</v>
      </c>
      <c r="B2103" s="17">
        <f ca="1">'Monte Carlo VaR'!$C$17+_xlfn.NORM.S.INV(RAND())*'Monte Carlo VaR'!$C$18</f>
        <v>-5.1764615187238877E-2</v>
      </c>
      <c r="C2103" s="18">
        <f t="shared" ca="1" si="32"/>
        <v>-5.0447649258213882</v>
      </c>
      <c r="D2103" s="19">
        <f ca="1">'Monte Carlo VaR'!$B$9*(EXP(B2103)-1)</f>
        <v>-6.8371699039657265</v>
      </c>
      <c r="E2103" t="str">
        <f ca="1">IF(B2103&lt;='Monte Carlo VaR'!$B$25,"YES ◀ TAIL","")</f>
        <v/>
      </c>
    </row>
    <row r="2104" spans="1:5" x14ac:dyDescent="0.2">
      <c r="A2104">
        <v>2103</v>
      </c>
      <c r="B2104" s="17">
        <f ca="1">'Monte Carlo VaR'!$C$17+_xlfn.NORM.S.INV(RAND())*'Monte Carlo VaR'!$C$18</f>
        <v>-0.13450720510367287</v>
      </c>
      <c r="C2104" s="18">
        <f t="shared" ca="1" si="32"/>
        <v>-12.585341946285599</v>
      </c>
      <c r="D2104" s="19">
        <f ca="1">'Monte Carlo VaR'!$B$9*(EXP(B2104)-1)</f>
        <v>-17.056913939800875</v>
      </c>
      <c r="E2104" t="str">
        <f ca="1">IF(B2104&lt;='Monte Carlo VaR'!$B$25,"YES ◀ TAIL","")</f>
        <v/>
      </c>
    </row>
    <row r="2105" spans="1:5" x14ac:dyDescent="0.2">
      <c r="A2105">
        <v>2104</v>
      </c>
      <c r="B2105" s="17">
        <f ca="1">'Monte Carlo VaR'!$C$17+_xlfn.NORM.S.INV(RAND())*'Monte Carlo VaR'!$C$18</f>
        <v>-0.27454265860194182</v>
      </c>
      <c r="C2105" s="18">
        <f t="shared" ca="1" si="32"/>
        <v>-24.008041354966746</v>
      </c>
      <c r="D2105" s="19">
        <f ca="1">'Monte Carlo VaR'!$B$9*(EXP(B2105)-1)</f>
        <v>-32.538098448386435</v>
      </c>
      <c r="E2105" t="str">
        <f ca="1">IF(B2105&lt;='Monte Carlo VaR'!$B$25,"YES ◀ TAIL","")</f>
        <v>YES ◀ TAIL</v>
      </c>
    </row>
    <row r="2106" spans="1:5" x14ac:dyDescent="0.2">
      <c r="A2106">
        <v>2105</v>
      </c>
      <c r="B2106" s="17">
        <f ca="1">'Monte Carlo VaR'!$C$17+_xlfn.NORM.S.INV(RAND())*'Monte Carlo VaR'!$C$18</f>
        <v>-0.392487438150107</v>
      </c>
      <c r="C2106" s="18">
        <f t="shared" ca="1" si="32"/>
        <v>-32.462516974346315</v>
      </c>
      <c r="D2106" s="19">
        <f ca="1">'Monte Carlo VaR'!$B$9*(EXP(B2106)-1)</f>
        <v>-43.996449255331555</v>
      </c>
      <c r="E2106" t="str">
        <f ca="1">IF(B2106&lt;='Monte Carlo VaR'!$B$25,"YES ◀ TAIL","")</f>
        <v>YES ◀ TAIL</v>
      </c>
    </row>
    <row r="2107" spans="1:5" x14ac:dyDescent="0.2">
      <c r="A2107">
        <v>2106</v>
      </c>
      <c r="B2107" s="17">
        <f ca="1">'Monte Carlo VaR'!$C$17+_xlfn.NORM.S.INV(RAND())*'Monte Carlo VaR'!$C$18</f>
        <v>-3.4626639843958557E-2</v>
      </c>
      <c r="C2107" s="18">
        <f t="shared" ca="1" si="32"/>
        <v>-3.4033997843530117</v>
      </c>
      <c r="D2107" s="19">
        <f ca="1">'Monte Carlo VaR'!$B$9*(EXP(B2107)-1)</f>
        <v>-4.6126277277336367</v>
      </c>
      <c r="E2107" t="str">
        <f ca="1">IF(B2107&lt;='Monte Carlo VaR'!$B$25,"YES ◀ TAIL","")</f>
        <v/>
      </c>
    </row>
    <row r="2108" spans="1:5" x14ac:dyDescent="0.2">
      <c r="A2108">
        <v>2107</v>
      </c>
      <c r="B2108" s="17">
        <f ca="1">'Monte Carlo VaR'!$C$17+_xlfn.NORM.S.INV(RAND())*'Monte Carlo VaR'!$C$18</f>
        <v>0.43506346936026591</v>
      </c>
      <c r="C2108" s="18">
        <f t="shared" ca="1" si="32"/>
        <v>54.506111988022376</v>
      </c>
      <c r="D2108" s="19">
        <f ca="1">'Monte Carlo VaR'!$B$9*(EXP(B2108)-1)</f>
        <v>73.872133577366725</v>
      </c>
      <c r="E2108" t="str">
        <f ca="1">IF(B2108&lt;='Monte Carlo VaR'!$B$25,"YES ◀ TAIL","")</f>
        <v/>
      </c>
    </row>
    <row r="2109" spans="1:5" x14ac:dyDescent="0.2">
      <c r="A2109">
        <v>2108</v>
      </c>
      <c r="B2109" s="17">
        <f ca="1">'Monte Carlo VaR'!$C$17+_xlfn.NORM.S.INV(RAND())*'Monte Carlo VaR'!$C$18</f>
        <v>0.10779624091284681</v>
      </c>
      <c r="C2109" s="18">
        <f t="shared" ca="1" si="32"/>
        <v>11.38207711596384</v>
      </c>
      <c r="D2109" s="19">
        <f ca="1">'Monte Carlo VaR'!$B$9*(EXP(B2109)-1)</f>
        <v>15.426129115265793</v>
      </c>
      <c r="E2109" t="str">
        <f ca="1">IF(B2109&lt;='Monte Carlo VaR'!$B$25,"YES ◀ TAIL","")</f>
        <v/>
      </c>
    </row>
    <row r="2110" spans="1:5" x14ac:dyDescent="0.2">
      <c r="A2110">
        <v>2109</v>
      </c>
      <c r="B2110" s="17">
        <f ca="1">'Monte Carlo VaR'!$C$17+_xlfn.NORM.S.INV(RAND())*'Monte Carlo VaR'!$C$18</f>
        <v>0.18152873330387068</v>
      </c>
      <c r="C2110" s="18">
        <f t="shared" ca="1" si="32"/>
        <v>19.904898885370194</v>
      </c>
      <c r="D2110" s="19">
        <f ca="1">'Monte Carlo VaR'!$B$9*(EXP(B2110)-1)</f>
        <v>26.977109459342223</v>
      </c>
      <c r="E2110" t="str">
        <f ca="1">IF(B2110&lt;='Monte Carlo VaR'!$B$25,"YES ◀ TAIL","")</f>
        <v/>
      </c>
    </row>
    <row r="2111" spans="1:5" x14ac:dyDescent="0.2">
      <c r="A2111">
        <v>2110</v>
      </c>
      <c r="B2111" s="17">
        <f ca="1">'Monte Carlo VaR'!$C$17+_xlfn.NORM.S.INV(RAND())*'Monte Carlo VaR'!$C$18</f>
        <v>-0.17012241108060017</v>
      </c>
      <c r="C2111" s="18">
        <f t="shared" ca="1" si="32"/>
        <v>-15.643845100480192</v>
      </c>
      <c r="D2111" s="19">
        <f ca="1">'Monte Carlo VaR'!$B$9*(EXP(B2111)-1)</f>
        <v>-21.202103264680805</v>
      </c>
      <c r="E2111" t="str">
        <f ca="1">IF(B2111&lt;='Monte Carlo VaR'!$B$25,"YES ◀ TAIL","")</f>
        <v/>
      </c>
    </row>
    <row r="2112" spans="1:5" x14ac:dyDescent="0.2">
      <c r="A2112">
        <v>2111</v>
      </c>
      <c r="B2112" s="17">
        <f ca="1">'Monte Carlo VaR'!$C$17+_xlfn.NORM.S.INV(RAND())*'Monte Carlo VaR'!$C$18</f>
        <v>0.22292616952638172</v>
      </c>
      <c r="C2112" s="18">
        <f t="shared" ca="1" si="32"/>
        <v>24.972830229735109</v>
      </c>
      <c r="D2112" s="19">
        <f ca="1">'Monte Carlo VaR'!$B$9*(EXP(B2112)-1)</f>
        <v>33.845676810359997</v>
      </c>
      <c r="E2112" t="str">
        <f ca="1">IF(B2112&lt;='Monte Carlo VaR'!$B$25,"YES ◀ TAIL","")</f>
        <v/>
      </c>
    </row>
    <row r="2113" spans="1:5" x14ac:dyDescent="0.2">
      <c r="A2113">
        <v>2112</v>
      </c>
      <c r="B2113" s="17">
        <f ca="1">'Monte Carlo VaR'!$C$17+_xlfn.NORM.S.INV(RAND())*'Monte Carlo VaR'!$C$18</f>
        <v>0.487190109834854</v>
      </c>
      <c r="C2113" s="18">
        <f t="shared" ca="1" si="32"/>
        <v>62.77360285934175</v>
      </c>
      <c r="D2113" s="19">
        <f ca="1">'Monte Carlo VaR'!$B$9*(EXP(B2113)-1)</f>
        <v>85.077063955265871</v>
      </c>
      <c r="E2113" t="str">
        <f ca="1">IF(B2113&lt;='Monte Carlo VaR'!$B$25,"YES ◀ TAIL","")</f>
        <v/>
      </c>
    </row>
    <row r="2114" spans="1:5" x14ac:dyDescent="0.2">
      <c r="A2114">
        <v>2113</v>
      </c>
      <c r="B2114" s="17">
        <f ca="1">'Monte Carlo VaR'!$C$17+_xlfn.NORM.S.INV(RAND())*'Monte Carlo VaR'!$C$18</f>
        <v>0.14542423327106174</v>
      </c>
      <c r="C2114" s="18">
        <f t="shared" ca="1" si="32"/>
        <v>15.653010475956219</v>
      </c>
      <c r="D2114" s="19">
        <f ca="1">'Monte Carlo VaR'!$B$9*(EXP(B2114)-1)</f>
        <v>21.214525098063465</v>
      </c>
      <c r="E2114" t="str">
        <f ca="1">IF(B2114&lt;='Monte Carlo VaR'!$B$25,"YES ◀ TAIL","")</f>
        <v/>
      </c>
    </row>
    <row r="2115" spans="1:5" x14ac:dyDescent="0.2">
      <c r="A2115">
        <v>2114</v>
      </c>
      <c r="B2115" s="17">
        <f ca="1">'Monte Carlo VaR'!$C$17+_xlfn.NORM.S.INV(RAND())*'Monte Carlo VaR'!$C$18</f>
        <v>2.2360285650357511E-2</v>
      </c>
      <c r="C2115" s="18">
        <f t="shared" ref="C2115:C2178" ca="1" si="33">(EXP(B2115)-1)*100</f>
        <v>2.2612150591679203</v>
      </c>
      <c r="D2115" s="19">
        <f ca="1">'Monte Carlo VaR'!$B$9*(EXP(B2115)-1)</f>
        <v>3.0646247696902824</v>
      </c>
      <c r="E2115" t="str">
        <f ca="1">IF(B2115&lt;='Monte Carlo VaR'!$B$25,"YES ◀ TAIL","")</f>
        <v/>
      </c>
    </row>
    <row r="2116" spans="1:5" x14ac:dyDescent="0.2">
      <c r="A2116">
        <v>2115</v>
      </c>
      <c r="B2116" s="17">
        <f ca="1">'Monte Carlo VaR'!$C$17+_xlfn.NORM.S.INV(RAND())*'Monte Carlo VaR'!$C$18</f>
        <v>0.2837875588937559</v>
      </c>
      <c r="C2116" s="18">
        <f t="shared" ca="1" si="33"/>
        <v>32.815074696619376</v>
      </c>
      <c r="D2116" s="19">
        <f ca="1">'Monte Carlo VaR'!$B$9*(EXP(B2116)-1)</f>
        <v>44.474270736328236</v>
      </c>
      <c r="E2116" t="str">
        <f ca="1">IF(B2116&lt;='Monte Carlo VaR'!$B$25,"YES ◀ TAIL","")</f>
        <v/>
      </c>
    </row>
    <row r="2117" spans="1:5" x14ac:dyDescent="0.2">
      <c r="A2117">
        <v>2116</v>
      </c>
      <c r="B2117" s="17">
        <f ca="1">'Monte Carlo VaR'!$C$17+_xlfn.NORM.S.INV(RAND())*'Monte Carlo VaR'!$C$18</f>
        <v>3.2384522867108689E-2</v>
      </c>
      <c r="C2117" s="18">
        <f t="shared" ca="1" si="33"/>
        <v>3.2914608239284826</v>
      </c>
      <c r="D2117" s="19">
        <f ca="1">'Monte Carlo VaR'!$B$9*(EXP(B2117)-1)</f>
        <v>4.4609168546702724</v>
      </c>
      <c r="E2117" t="str">
        <f ca="1">IF(B2117&lt;='Monte Carlo VaR'!$B$25,"YES ◀ TAIL","")</f>
        <v/>
      </c>
    </row>
    <row r="2118" spans="1:5" x14ac:dyDescent="0.2">
      <c r="A2118">
        <v>2117</v>
      </c>
      <c r="B2118" s="17">
        <f ca="1">'Monte Carlo VaR'!$C$17+_xlfn.NORM.S.INV(RAND())*'Monte Carlo VaR'!$C$18</f>
        <v>0.11138442312163704</v>
      </c>
      <c r="C2118" s="18">
        <f t="shared" ca="1" si="33"/>
        <v>11.782454186817827</v>
      </c>
      <c r="D2118" s="19">
        <f ca="1">'Monte Carlo VaR'!$B$9*(EXP(B2118)-1)</f>
        <v>15.968760159394199</v>
      </c>
      <c r="E2118" t="str">
        <f ca="1">IF(B2118&lt;='Monte Carlo VaR'!$B$25,"YES ◀ TAIL","")</f>
        <v/>
      </c>
    </row>
    <row r="2119" spans="1:5" x14ac:dyDescent="0.2">
      <c r="A2119">
        <v>2118</v>
      </c>
      <c r="B2119" s="17">
        <f ca="1">'Monte Carlo VaR'!$C$17+_xlfn.NORM.S.INV(RAND())*'Monte Carlo VaR'!$C$18</f>
        <v>3.9335260702423429E-2</v>
      </c>
      <c r="C2119" s="18">
        <f t="shared" ca="1" si="33"/>
        <v>4.0119136274361589</v>
      </c>
      <c r="D2119" s="19">
        <f ca="1">'Monte Carlo VaR'!$B$9*(EXP(B2119)-1)</f>
        <v>5.437346539264226</v>
      </c>
      <c r="E2119" t="str">
        <f ca="1">IF(B2119&lt;='Monte Carlo VaR'!$B$25,"YES ◀ TAIL","")</f>
        <v/>
      </c>
    </row>
    <row r="2120" spans="1:5" x14ac:dyDescent="0.2">
      <c r="A2120">
        <v>2119</v>
      </c>
      <c r="B2120" s="17">
        <f ca="1">'Monte Carlo VaR'!$C$17+_xlfn.NORM.S.INV(RAND())*'Monte Carlo VaR'!$C$18</f>
        <v>0.1806442686604342</v>
      </c>
      <c r="C2120" s="18">
        <f t="shared" ca="1" si="33"/>
        <v>19.798894127371945</v>
      </c>
      <c r="D2120" s="19">
        <f ca="1">'Monte Carlo VaR'!$B$9*(EXP(B2120)-1)</f>
        <v>26.8334412108272</v>
      </c>
      <c r="E2120" t="str">
        <f ca="1">IF(B2120&lt;='Monte Carlo VaR'!$B$25,"YES ◀ TAIL","")</f>
        <v/>
      </c>
    </row>
    <row r="2121" spans="1:5" x14ac:dyDescent="0.2">
      <c r="A2121">
        <v>2120</v>
      </c>
      <c r="B2121" s="17">
        <f ca="1">'Monte Carlo VaR'!$C$17+_xlfn.NORM.S.INV(RAND())*'Monte Carlo VaR'!$C$18</f>
        <v>0.2221401969002057</v>
      </c>
      <c r="C2121" s="18">
        <f t="shared" ca="1" si="33"/>
        <v>24.874643597216096</v>
      </c>
      <c r="D2121" s="19">
        <f ca="1">'Monte Carlo VaR'!$B$9*(EXP(B2121)-1)</f>
        <v>33.712604467306974</v>
      </c>
      <c r="E2121" t="str">
        <f ca="1">IF(B2121&lt;='Monte Carlo VaR'!$B$25,"YES ◀ TAIL","")</f>
        <v/>
      </c>
    </row>
    <row r="2122" spans="1:5" x14ac:dyDescent="0.2">
      <c r="A2122">
        <v>2121</v>
      </c>
      <c r="B2122" s="17">
        <f ca="1">'Monte Carlo VaR'!$C$17+_xlfn.NORM.S.INV(RAND())*'Monte Carlo VaR'!$C$18</f>
        <v>0.28148026516797287</v>
      </c>
      <c r="C2122" s="18">
        <f t="shared" ca="1" si="33"/>
        <v>32.508984563795828</v>
      </c>
      <c r="D2122" s="19">
        <f ca="1">'Monte Carlo VaR'!$B$9*(EXP(B2122)-1)</f>
        <v>44.059426779312489</v>
      </c>
      <c r="E2122" t="str">
        <f ca="1">IF(B2122&lt;='Monte Carlo VaR'!$B$25,"YES ◀ TAIL","")</f>
        <v/>
      </c>
    </row>
    <row r="2123" spans="1:5" x14ac:dyDescent="0.2">
      <c r="A2123">
        <v>2122</v>
      </c>
      <c r="B2123" s="17">
        <f ca="1">'Monte Carlo VaR'!$C$17+_xlfn.NORM.S.INV(RAND())*'Monte Carlo VaR'!$C$18</f>
        <v>0.20514230386500415</v>
      </c>
      <c r="C2123" s="18">
        <f t="shared" ca="1" si="33"/>
        <v>22.769975895383165</v>
      </c>
      <c r="D2123" s="19">
        <f ca="1">'Monte Carlo VaR'!$B$9*(EXP(B2123)-1)</f>
        <v>30.860148331012805</v>
      </c>
      <c r="E2123" t="str">
        <f ca="1">IF(B2123&lt;='Monte Carlo VaR'!$B$25,"YES ◀ TAIL","")</f>
        <v/>
      </c>
    </row>
    <row r="2124" spans="1:5" x14ac:dyDescent="0.2">
      <c r="A2124">
        <v>2123</v>
      </c>
      <c r="B2124" s="17">
        <f ca="1">'Monte Carlo VaR'!$C$17+_xlfn.NORM.S.INV(RAND())*'Monte Carlo VaR'!$C$18</f>
        <v>9.2677584788540782E-2</v>
      </c>
      <c r="C2124" s="18">
        <f t="shared" ca="1" si="33"/>
        <v>9.7107953945941627</v>
      </c>
      <c r="D2124" s="19">
        <f ca="1">'Monte Carlo VaR'!$B$9*(EXP(B2124)-1)</f>
        <v>13.161040998293469</v>
      </c>
      <c r="E2124" t="str">
        <f ca="1">IF(B2124&lt;='Monte Carlo VaR'!$B$25,"YES ◀ TAIL","")</f>
        <v/>
      </c>
    </row>
    <row r="2125" spans="1:5" x14ac:dyDescent="0.2">
      <c r="A2125">
        <v>2124</v>
      </c>
      <c r="B2125" s="17">
        <f ca="1">'Monte Carlo VaR'!$C$17+_xlfn.NORM.S.INV(RAND())*'Monte Carlo VaR'!$C$18</f>
        <v>5.4716609870756105E-2</v>
      </c>
      <c r="C2125" s="18">
        <f t="shared" ca="1" si="33"/>
        <v>5.6241243915512662</v>
      </c>
      <c r="D2125" s="19">
        <f ca="1">'Monte Carlo VaR'!$B$9*(EXP(B2125)-1)</f>
        <v>7.6223757878694309</v>
      </c>
      <c r="E2125" t="str">
        <f ca="1">IF(B2125&lt;='Monte Carlo VaR'!$B$25,"YES ◀ TAIL","")</f>
        <v/>
      </c>
    </row>
    <row r="2126" spans="1:5" x14ac:dyDescent="0.2">
      <c r="A2126">
        <v>2125</v>
      </c>
      <c r="B2126" s="17">
        <f ca="1">'Monte Carlo VaR'!$C$17+_xlfn.NORM.S.INV(RAND())*'Monte Carlo VaR'!$C$18</f>
        <v>0.15912151214603629</v>
      </c>
      <c r="C2126" s="18">
        <f t="shared" ca="1" si="33"/>
        <v>17.24804086357523</v>
      </c>
      <c r="D2126" s="19">
        <f ca="1">'Monte Carlo VaR'!$B$9*(EXP(B2126)-1)</f>
        <v>23.376269782403511</v>
      </c>
      <c r="E2126" t="str">
        <f ca="1">IF(B2126&lt;='Monte Carlo VaR'!$B$25,"YES ◀ TAIL","")</f>
        <v/>
      </c>
    </row>
    <row r="2127" spans="1:5" x14ac:dyDescent="0.2">
      <c r="A2127">
        <v>2126</v>
      </c>
      <c r="B2127" s="17">
        <f ca="1">'Monte Carlo VaR'!$C$17+_xlfn.NORM.S.INV(RAND())*'Monte Carlo VaR'!$C$18</f>
        <v>-0.21226593784992431</v>
      </c>
      <c r="C2127" s="18">
        <f t="shared" ca="1" si="33"/>
        <v>-19.125040816219041</v>
      </c>
      <c r="D2127" s="19">
        <f ca="1">'Monte Carlo VaR'!$B$9*(EXP(B2127)-1)</f>
        <v>-25.920167818221667</v>
      </c>
      <c r="E2127" t="str">
        <f ca="1">IF(B2127&lt;='Monte Carlo VaR'!$B$25,"YES ◀ TAIL","")</f>
        <v/>
      </c>
    </row>
    <row r="2128" spans="1:5" x14ac:dyDescent="0.2">
      <c r="A2128">
        <v>2127</v>
      </c>
      <c r="B2128" s="17">
        <f ca="1">'Monte Carlo VaR'!$C$17+_xlfn.NORM.S.INV(RAND())*'Monte Carlo VaR'!$C$18</f>
        <v>0.31550014911565677</v>
      </c>
      <c r="C2128" s="18">
        <f t="shared" ca="1" si="33"/>
        <v>37.094481635276111</v>
      </c>
      <c r="D2128" s="19">
        <f ca="1">'Monte Carlo VaR'!$B$9*(EXP(B2128)-1)</f>
        <v>50.274150960289717</v>
      </c>
      <c r="E2128" t="str">
        <f ca="1">IF(B2128&lt;='Monte Carlo VaR'!$B$25,"YES ◀ TAIL","")</f>
        <v/>
      </c>
    </row>
    <row r="2129" spans="1:5" x14ac:dyDescent="0.2">
      <c r="A2129">
        <v>2128</v>
      </c>
      <c r="B2129" s="17">
        <f ca="1">'Monte Carlo VaR'!$C$17+_xlfn.NORM.S.INV(RAND())*'Monte Carlo VaR'!$C$18</f>
        <v>-0.14711467959456503</v>
      </c>
      <c r="C2129" s="18">
        <f t="shared" ca="1" si="33"/>
        <v>-13.680501911045184</v>
      </c>
      <c r="D2129" s="19">
        <f ca="1">'Monte Carlo VaR'!$B$9*(EXP(B2129)-1)</f>
        <v>-18.541184240039538</v>
      </c>
      <c r="E2129" t="str">
        <f ca="1">IF(B2129&lt;='Monte Carlo VaR'!$B$25,"YES ◀ TAIL","")</f>
        <v/>
      </c>
    </row>
    <row r="2130" spans="1:5" x14ac:dyDescent="0.2">
      <c r="A2130">
        <v>2129</v>
      </c>
      <c r="B2130" s="17">
        <f ca="1">'Monte Carlo VaR'!$C$17+_xlfn.NORM.S.INV(RAND())*'Monte Carlo VaR'!$C$18</f>
        <v>8.5527625411951441E-2</v>
      </c>
      <c r="C2130" s="18">
        <f t="shared" ca="1" si="33"/>
        <v>8.9291653059066824</v>
      </c>
      <c r="D2130" s="19">
        <f ca="1">'Monte Carlo VaR'!$B$9*(EXP(B2130)-1)</f>
        <v>12.101697739095329</v>
      </c>
      <c r="E2130" t="str">
        <f ca="1">IF(B2130&lt;='Monte Carlo VaR'!$B$25,"YES ◀ TAIL","")</f>
        <v/>
      </c>
    </row>
    <row r="2131" spans="1:5" x14ac:dyDescent="0.2">
      <c r="A2131">
        <v>2130</v>
      </c>
      <c r="B2131" s="17">
        <f ca="1">'Monte Carlo VaR'!$C$17+_xlfn.NORM.S.INV(RAND())*'Monte Carlo VaR'!$C$18</f>
        <v>0.1287251572492179</v>
      </c>
      <c r="C2131" s="18">
        <f t="shared" ca="1" si="33"/>
        <v>13.7377481248256</v>
      </c>
      <c r="D2131" s="19">
        <f ca="1">'Monte Carlo VaR'!$B$9*(EXP(B2131)-1)</f>
        <v>18.618770033576133</v>
      </c>
      <c r="E2131" t="str">
        <f ca="1">IF(B2131&lt;='Monte Carlo VaR'!$B$25,"YES ◀ TAIL","")</f>
        <v/>
      </c>
    </row>
    <row r="2132" spans="1:5" x14ac:dyDescent="0.2">
      <c r="A2132">
        <v>2131</v>
      </c>
      <c r="B2132" s="17">
        <f ca="1">'Monte Carlo VaR'!$C$17+_xlfn.NORM.S.INV(RAND())*'Monte Carlo VaR'!$C$18</f>
        <v>0.29662856232036666</v>
      </c>
      <c r="C2132" s="18">
        <f t="shared" ca="1" si="33"/>
        <v>34.531550576290513</v>
      </c>
      <c r="D2132" s="19">
        <f ca="1">'Monte Carlo VaR'!$B$9*(EXP(B2132)-1)</f>
        <v>46.800610496046538</v>
      </c>
      <c r="E2132" t="str">
        <f ca="1">IF(B2132&lt;='Monte Carlo VaR'!$B$25,"YES ◀ TAIL","")</f>
        <v/>
      </c>
    </row>
    <row r="2133" spans="1:5" x14ac:dyDescent="0.2">
      <c r="A2133">
        <v>2132</v>
      </c>
      <c r="B2133" s="17">
        <f ca="1">'Monte Carlo VaR'!$C$17+_xlfn.NORM.S.INV(RAND())*'Monte Carlo VaR'!$C$18</f>
        <v>-0.24594876253382386</v>
      </c>
      <c r="C2133" s="18">
        <f t="shared" ca="1" si="33"/>
        <v>-21.803771033457163</v>
      </c>
      <c r="D2133" s="19">
        <f ca="1">'Monte Carlo VaR'!$B$9*(EXP(B2133)-1)</f>
        <v>-29.550650881644493</v>
      </c>
      <c r="E2133" t="str">
        <f ca="1">IF(B2133&lt;='Monte Carlo VaR'!$B$25,"YES ◀ TAIL","")</f>
        <v/>
      </c>
    </row>
    <row r="2134" spans="1:5" x14ac:dyDescent="0.2">
      <c r="A2134">
        <v>2133</v>
      </c>
      <c r="B2134" s="17">
        <f ca="1">'Monte Carlo VaR'!$C$17+_xlfn.NORM.S.INV(RAND())*'Monte Carlo VaR'!$C$18</f>
        <v>-0.39493116598666556</v>
      </c>
      <c r="C2134" s="18">
        <f t="shared" ca="1" si="33"/>
        <v>-32.627358705430211</v>
      </c>
      <c r="D2134" s="19">
        <f ca="1">'Monte Carlo VaR'!$B$9*(EXP(B2134)-1)</f>
        <v>-44.219859253469565</v>
      </c>
      <c r="E2134" t="str">
        <f ca="1">IF(B2134&lt;='Monte Carlo VaR'!$B$25,"YES ◀ TAIL","")</f>
        <v>YES ◀ TAIL</v>
      </c>
    </row>
    <row r="2135" spans="1:5" x14ac:dyDescent="0.2">
      <c r="A2135">
        <v>2134</v>
      </c>
      <c r="B2135" s="17">
        <f ca="1">'Monte Carlo VaR'!$C$17+_xlfn.NORM.S.INV(RAND())*'Monte Carlo VaR'!$C$18</f>
        <v>0.16432378193338454</v>
      </c>
      <c r="C2135" s="18">
        <f t="shared" ca="1" si="33"/>
        <v>17.859586136716608</v>
      </c>
      <c r="D2135" s="19">
        <f ca="1">'Monte Carlo VaR'!$B$9*(EXP(B2135)-1)</f>
        <v>24.205097091092021</v>
      </c>
      <c r="E2135" t="str">
        <f ca="1">IF(B2135&lt;='Monte Carlo VaR'!$B$25,"YES ◀ TAIL","")</f>
        <v/>
      </c>
    </row>
    <row r="2136" spans="1:5" x14ac:dyDescent="0.2">
      <c r="A2136">
        <v>2135</v>
      </c>
      <c r="B2136" s="17">
        <f ca="1">'Monte Carlo VaR'!$C$17+_xlfn.NORM.S.INV(RAND())*'Monte Carlo VaR'!$C$18</f>
        <v>0.24188196127859979</v>
      </c>
      <c r="C2136" s="18">
        <f t="shared" ca="1" si="33"/>
        <v>27.364384465197489</v>
      </c>
      <c r="D2136" s="19">
        <f ca="1">'Monte Carlo VaR'!$B$9*(EXP(B2136)-1)</f>
        <v>37.086950265682155</v>
      </c>
      <c r="E2136" t="str">
        <f ca="1">IF(B2136&lt;='Monte Carlo VaR'!$B$25,"YES ◀ TAIL","")</f>
        <v/>
      </c>
    </row>
    <row r="2137" spans="1:5" x14ac:dyDescent="0.2">
      <c r="A2137">
        <v>2136</v>
      </c>
      <c r="B2137" s="17">
        <f ca="1">'Monte Carlo VaR'!$C$17+_xlfn.NORM.S.INV(RAND())*'Monte Carlo VaR'!$C$18</f>
        <v>0.27659730277586003</v>
      </c>
      <c r="C2137" s="18">
        <f t="shared" ca="1" si="33"/>
        <v>31.863525334615119</v>
      </c>
      <c r="D2137" s="19">
        <f ca="1">'Monte Carlo VaR'!$B$9*(EXP(B2137)-1)</f>
        <v>43.184635886003868</v>
      </c>
      <c r="E2137" t="str">
        <f ca="1">IF(B2137&lt;='Monte Carlo VaR'!$B$25,"YES ◀ TAIL","")</f>
        <v/>
      </c>
    </row>
    <row r="2138" spans="1:5" x14ac:dyDescent="0.2">
      <c r="A2138">
        <v>2137</v>
      </c>
      <c r="B2138" s="17">
        <f ca="1">'Monte Carlo VaR'!$C$17+_xlfn.NORM.S.INV(RAND())*'Monte Carlo VaR'!$C$18</f>
        <v>0.17161322335636189</v>
      </c>
      <c r="C2138" s="18">
        <f t="shared" ca="1" si="33"/>
        <v>18.721855599242865</v>
      </c>
      <c r="D2138" s="19">
        <f ca="1">'Monte Carlo VaR'!$B$9*(EXP(B2138)-1)</f>
        <v>25.373730893653853</v>
      </c>
      <c r="E2138" t="str">
        <f ca="1">IF(B2138&lt;='Monte Carlo VaR'!$B$25,"YES ◀ TAIL","")</f>
        <v/>
      </c>
    </row>
    <row r="2139" spans="1:5" x14ac:dyDescent="0.2">
      <c r="A2139">
        <v>2138</v>
      </c>
      <c r="B2139" s="17">
        <f ca="1">'Monte Carlo VaR'!$C$17+_xlfn.NORM.S.INV(RAND())*'Monte Carlo VaR'!$C$18</f>
        <v>0.23958559434848953</v>
      </c>
      <c r="C2139" s="18">
        <f t="shared" ca="1" si="33"/>
        <v>27.072244663106424</v>
      </c>
      <c r="D2139" s="19">
        <f ca="1">'Monte Carlo VaR'!$B$9*(EXP(B2139)-1)</f>
        <v>36.691013191908141</v>
      </c>
      <c r="E2139" t="str">
        <f ca="1">IF(B2139&lt;='Monte Carlo VaR'!$B$25,"YES ◀ TAIL","")</f>
        <v/>
      </c>
    </row>
    <row r="2140" spans="1:5" x14ac:dyDescent="0.2">
      <c r="A2140">
        <v>2139</v>
      </c>
      <c r="B2140" s="17">
        <f ca="1">'Monte Carlo VaR'!$C$17+_xlfn.NORM.S.INV(RAND())*'Monte Carlo VaR'!$C$18</f>
        <v>0.29704213232154908</v>
      </c>
      <c r="C2140" s="18">
        <f t="shared" ca="1" si="33"/>
        <v>34.587200296555665</v>
      </c>
      <c r="D2140" s="19">
        <f ca="1">'Monte Carlo VaR'!$B$9*(EXP(B2140)-1)</f>
        <v>46.876032561921896</v>
      </c>
      <c r="E2140" t="str">
        <f ca="1">IF(B2140&lt;='Monte Carlo VaR'!$B$25,"YES ◀ TAIL","")</f>
        <v/>
      </c>
    </row>
    <row r="2141" spans="1:5" x14ac:dyDescent="0.2">
      <c r="A2141">
        <v>2140</v>
      </c>
      <c r="B2141" s="17">
        <f ca="1">'Monte Carlo VaR'!$C$17+_xlfn.NORM.S.INV(RAND())*'Monte Carlo VaR'!$C$18</f>
        <v>-7.8336021966726802E-2</v>
      </c>
      <c r="C2141" s="18">
        <f t="shared" ca="1" si="33"/>
        <v>-7.5346329608849461</v>
      </c>
      <c r="D2141" s="19">
        <f ca="1">'Monte Carlo VaR'!$B$9*(EXP(B2141)-1)</f>
        <v>-10.211688051887368</v>
      </c>
      <c r="E2141" t="str">
        <f ca="1">IF(B2141&lt;='Monte Carlo VaR'!$B$25,"YES ◀ TAIL","")</f>
        <v/>
      </c>
    </row>
    <row r="2142" spans="1:5" x14ac:dyDescent="0.2">
      <c r="A2142">
        <v>2141</v>
      </c>
      <c r="B2142" s="17">
        <f ca="1">'Monte Carlo VaR'!$C$17+_xlfn.NORM.S.INV(RAND())*'Monte Carlo VaR'!$C$18</f>
        <v>-6.227945088955722E-2</v>
      </c>
      <c r="C2142" s="18">
        <f t="shared" ca="1" si="33"/>
        <v>-6.0379727622079766</v>
      </c>
      <c r="D2142" s="19">
        <f ca="1">'Monte Carlo VaR'!$B$9*(EXP(B2142)-1)</f>
        <v>-8.1832644846204712</v>
      </c>
      <c r="E2142" t="str">
        <f ca="1">IF(B2142&lt;='Monte Carlo VaR'!$B$25,"YES ◀ TAIL","")</f>
        <v/>
      </c>
    </row>
    <row r="2143" spans="1:5" x14ac:dyDescent="0.2">
      <c r="A2143">
        <v>2142</v>
      </c>
      <c r="B2143" s="17">
        <f ca="1">'Monte Carlo VaR'!$C$17+_xlfn.NORM.S.INV(RAND())*'Monte Carlo VaR'!$C$18</f>
        <v>-0.11365249594092593</v>
      </c>
      <c r="C2143" s="18">
        <f t="shared" ca="1" si="33"/>
        <v>-10.743192697581938</v>
      </c>
      <c r="D2143" s="19">
        <f ca="1">'Monte Carlo VaR'!$B$9*(EXP(B2143)-1)</f>
        <v>-14.560249063032801</v>
      </c>
      <c r="E2143" t="str">
        <f ca="1">IF(B2143&lt;='Monte Carlo VaR'!$B$25,"YES ◀ TAIL","")</f>
        <v/>
      </c>
    </row>
    <row r="2144" spans="1:5" x14ac:dyDescent="0.2">
      <c r="A2144">
        <v>2143</v>
      </c>
      <c r="B2144" s="17">
        <f ca="1">'Monte Carlo VaR'!$C$17+_xlfn.NORM.S.INV(RAND())*'Monte Carlo VaR'!$C$18</f>
        <v>0.16353331088929546</v>
      </c>
      <c r="C2144" s="18">
        <f t="shared" ca="1" si="33"/>
        <v>17.766458358862323</v>
      </c>
      <c r="D2144" s="19">
        <f ca="1">'Monte Carlo VaR'!$B$9*(EXP(B2144)-1)</f>
        <v>24.078881013766107</v>
      </c>
      <c r="E2144" t="str">
        <f ca="1">IF(B2144&lt;='Monte Carlo VaR'!$B$25,"YES ◀ TAIL","")</f>
        <v/>
      </c>
    </row>
    <row r="2145" spans="1:5" x14ac:dyDescent="0.2">
      <c r="A2145">
        <v>2144</v>
      </c>
      <c r="B2145" s="17">
        <f ca="1">'Monte Carlo VaR'!$C$17+_xlfn.NORM.S.INV(RAND())*'Monte Carlo VaR'!$C$18</f>
        <v>0.14470279621365401</v>
      </c>
      <c r="C2145" s="18">
        <f t="shared" ca="1" si="33"/>
        <v>15.569604198205456</v>
      </c>
      <c r="D2145" s="19">
        <f ca="1">'Monte Carlo VaR'!$B$9*(EXP(B2145)-1)</f>
        <v>21.101484569827853</v>
      </c>
      <c r="E2145" t="str">
        <f ca="1">IF(B2145&lt;='Monte Carlo VaR'!$B$25,"YES ◀ TAIL","")</f>
        <v/>
      </c>
    </row>
    <row r="2146" spans="1:5" x14ac:dyDescent="0.2">
      <c r="A2146">
        <v>2145</v>
      </c>
      <c r="B2146" s="17">
        <f ca="1">'Monte Carlo VaR'!$C$17+_xlfn.NORM.S.INV(RAND())*'Monte Carlo VaR'!$C$18</f>
        <v>-0.19390402006239205</v>
      </c>
      <c r="C2146" s="18">
        <f t="shared" ca="1" si="33"/>
        <v>-17.626303730321034</v>
      </c>
      <c r="D2146" s="19">
        <f ca="1">'Monte Carlo VaR'!$B$9*(EXP(B2146)-1)</f>
        <v>-23.8889294457041</v>
      </c>
      <c r="E2146" t="str">
        <f ca="1">IF(B2146&lt;='Monte Carlo VaR'!$B$25,"YES ◀ TAIL","")</f>
        <v/>
      </c>
    </row>
    <row r="2147" spans="1:5" x14ac:dyDescent="0.2">
      <c r="A2147">
        <v>2146</v>
      </c>
      <c r="B2147" s="17">
        <f ca="1">'Monte Carlo VaR'!$C$17+_xlfn.NORM.S.INV(RAND())*'Monte Carlo VaR'!$C$18</f>
        <v>-2.7455687281485786E-2</v>
      </c>
      <c r="C2147" s="18">
        <f t="shared" ca="1" si="33"/>
        <v>-2.7082205769397683</v>
      </c>
      <c r="D2147" s="19">
        <f ca="1">'Monte Carlo VaR'!$B$9*(EXP(B2147)-1)</f>
        <v>-3.670451347926468</v>
      </c>
      <c r="E2147" t="str">
        <f ca="1">IF(B2147&lt;='Monte Carlo VaR'!$B$25,"YES ◀ TAIL","")</f>
        <v/>
      </c>
    </row>
    <row r="2148" spans="1:5" x14ac:dyDescent="0.2">
      <c r="A2148">
        <v>2147</v>
      </c>
      <c r="B2148" s="17">
        <f ca="1">'Monte Carlo VaR'!$C$17+_xlfn.NORM.S.INV(RAND())*'Monte Carlo VaR'!$C$18</f>
        <v>9.7721368385497456E-2</v>
      </c>
      <c r="C2148" s="18">
        <f t="shared" ca="1" si="33"/>
        <v>10.265550761755637</v>
      </c>
      <c r="D2148" s="19">
        <f ca="1">'Monte Carlo VaR'!$B$9*(EXP(B2148)-1)</f>
        <v>13.912900947407415</v>
      </c>
      <c r="E2148" t="str">
        <f ca="1">IF(B2148&lt;='Monte Carlo VaR'!$B$25,"YES ◀ TAIL","")</f>
        <v/>
      </c>
    </row>
    <row r="2149" spans="1:5" x14ac:dyDescent="0.2">
      <c r="A2149">
        <v>2148</v>
      </c>
      <c r="B2149" s="17">
        <f ca="1">'Monte Carlo VaR'!$C$17+_xlfn.NORM.S.INV(RAND())*'Monte Carlo VaR'!$C$18</f>
        <v>8.6138345425558718E-2</v>
      </c>
      <c r="C2149" s="18">
        <f t="shared" ca="1" si="33"/>
        <v>8.9957108455026145</v>
      </c>
      <c r="D2149" s="19">
        <f ca="1">'Monte Carlo VaR'!$B$9*(EXP(B2149)-1)</f>
        <v>12.191886908909693</v>
      </c>
      <c r="E2149" t="str">
        <f ca="1">IF(B2149&lt;='Monte Carlo VaR'!$B$25,"YES ◀ TAIL","")</f>
        <v/>
      </c>
    </row>
    <row r="2150" spans="1:5" x14ac:dyDescent="0.2">
      <c r="A2150">
        <v>2149</v>
      </c>
      <c r="B2150" s="17">
        <f ca="1">'Monte Carlo VaR'!$C$17+_xlfn.NORM.S.INV(RAND())*'Monte Carlo VaR'!$C$18</f>
        <v>0.17428439317651229</v>
      </c>
      <c r="C2150" s="18">
        <f t="shared" ca="1" si="33"/>
        <v>19.039405763305183</v>
      </c>
      <c r="D2150" s="19">
        <f ca="1">'Monte Carlo VaR'!$B$9*(EXP(B2150)-1)</f>
        <v>25.804106631007517</v>
      </c>
      <c r="E2150" t="str">
        <f ca="1">IF(B2150&lt;='Monte Carlo VaR'!$B$25,"YES ◀ TAIL","")</f>
        <v/>
      </c>
    </row>
    <row r="2151" spans="1:5" x14ac:dyDescent="0.2">
      <c r="A2151">
        <v>2150</v>
      </c>
      <c r="B2151" s="17">
        <f ca="1">'Monte Carlo VaR'!$C$17+_xlfn.NORM.S.INV(RAND())*'Monte Carlo VaR'!$C$18</f>
        <v>0.30107319610460065</v>
      </c>
      <c r="C2151" s="18">
        <f t="shared" ca="1" si="33"/>
        <v>35.130824841807119</v>
      </c>
      <c r="D2151" s="19">
        <f ca="1">'Monte Carlo VaR'!$B$9*(EXP(B2151)-1)</f>
        <v>47.612806908101184</v>
      </c>
      <c r="E2151" t="str">
        <f ca="1">IF(B2151&lt;='Monte Carlo VaR'!$B$25,"YES ◀ TAIL","")</f>
        <v/>
      </c>
    </row>
    <row r="2152" spans="1:5" x14ac:dyDescent="0.2">
      <c r="A2152">
        <v>2151</v>
      </c>
      <c r="B2152" s="17">
        <f ca="1">'Monte Carlo VaR'!$C$17+_xlfn.NORM.S.INV(RAND())*'Monte Carlo VaR'!$C$18</f>
        <v>0.23893810521640624</v>
      </c>
      <c r="C2152" s="18">
        <f t="shared" ca="1" si="33"/>
        <v>26.989993396971702</v>
      </c>
      <c r="D2152" s="19">
        <f ca="1">'Monte Carlo VaR'!$B$9*(EXP(B2152)-1)</f>
        <v>36.579538050915744</v>
      </c>
      <c r="E2152" t="str">
        <f ca="1">IF(B2152&lt;='Monte Carlo VaR'!$B$25,"YES ◀ TAIL","")</f>
        <v/>
      </c>
    </row>
    <row r="2153" spans="1:5" x14ac:dyDescent="0.2">
      <c r="A2153">
        <v>2152</v>
      </c>
      <c r="B2153" s="17">
        <f ca="1">'Monte Carlo VaR'!$C$17+_xlfn.NORM.S.INV(RAND())*'Monte Carlo VaR'!$C$18</f>
        <v>-3.9329421837426645E-2</v>
      </c>
      <c r="C2153" s="18">
        <f t="shared" ca="1" si="33"/>
        <v>-3.856606036112542</v>
      </c>
      <c r="D2153" s="19">
        <f ca="1">'Monte Carlo VaR'!$B$9*(EXP(B2153)-1)</f>
        <v>-5.226858160743328</v>
      </c>
      <c r="E2153" t="str">
        <f ca="1">IF(B2153&lt;='Monte Carlo VaR'!$B$25,"YES ◀ TAIL","")</f>
        <v/>
      </c>
    </row>
    <row r="2154" spans="1:5" x14ac:dyDescent="0.2">
      <c r="A2154">
        <v>2153</v>
      </c>
      <c r="B2154" s="17">
        <f ca="1">'Monte Carlo VaR'!$C$17+_xlfn.NORM.S.INV(RAND())*'Monte Carlo VaR'!$C$18</f>
        <v>-0.33320215902843903</v>
      </c>
      <c r="C2154" s="18">
        <f t="shared" ca="1" si="33"/>
        <v>-28.337469276477268</v>
      </c>
      <c r="D2154" s="19">
        <f ca="1">'Monte Carlo VaR'!$B$9*(EXP(B2154)-1)</f>
        <v>-38.405772110409643</v>
      </c>
      <c r="E2154" t="str">
        <f ca="1">IF(B2154&lt;='Monte Carlo VaR'!$B$25,"YES ◀ TAIL","")</f>
        <v>YES ◀ TAIL</v>
      </c>
    </row>
    <row r="2155" spans="1:5" x14ac:dyDescent="0.2">
      <c r="A2155">
        <v>2154</v>
      </c>
      <c r="B2155" s="17">
        <f ca="1">'Monte Carlo VaR'!$C$17+_xlfn.NORM.S.INV(RAND())*'Monte Carlo VaR'!$C$18</f>
        <v>0.12956046213970618</v>
      </c>
      <c r="C2155" s="18">
        <f t="shared" ca="1" si="33"/>
        <v>13.83279351247959</v>
      </c>
      <c r="D2155" s="19">
        <f ca="1">'Monte Carlo VaR'!$B$9*(EXP(B2155)-1)</f>
        <v>18.747585047463591</v>
      </c>
      <c r="E2155" t="str">
        <f ca="1">IF(B2155&lt;='Monte Carlo VaR'!$B$25,"YES ◀ TAIL","")</f>
        <v/>
      </c>
    </row>
    <row r="2156" spans="1:5" x14ac:dyDescent="0.2">
      <c r="A2156">
        <v>2155</v>
      </c>
      <c r="B2156" s="17">
        <f ca="1">'Monte Carlo VaR'!$C$17+_xlfn.NORM.S.INV(RAND())*'Monte Carlo VaR'!$C$18</f>
        <v>0.22792620356047905</v>
      </c>
      <c r="C2156" s="18">
        <f t="shared" ca="1" si="33"/>
        <v>25.599263422777518</v>
      </c>
      <c r="D2156" s="19">
        <f ca="1">'Monte Carlo VaR'!$B$9*(EXP(B2156)-1)</f>
        <v>34.694681716890372</v>
      </c>
      <c r="E2156" t="str">
        <f ca="1">IF(B2156&lt;='Monte Carlo VaR'!$B$25,"YES ◀ TAIL","")</f>
        <v/>
      </c>
    </row>
    <row r="2157" spans="1:5" x14ac:dyDescent="0.2">
      <c r="A2157">
        <v>2156</v>
      </c>
      <c r="B2157" s="17">
        <f ca="1">'Monte Carlo VaR'!$C$17+_xlfn.NORM.S.INV(RAND())*'Monte Carlo VaR'!$C$18</f>
        <v>0.30833964356889559</v>
      </c>
      <c r="C2157" s="18">
        <f t="shared" ca="1" si="33"/>
        <v>36.116322076982364</v>
      </c>
      <c r="D2157" s="19">
        <f ca="1">'Monte Carlo VaR'!$B$9*(EXP(B2157)-1)</f>
        <v>48.948451310934203</v>
      </c>
      <c r="E2157" t="str">
        <f ca="1">IF(B2157&lt;='Monte Carlo VaR'!$B$25,"YES ◀ TAIL","")</f>
        <v/>
      </c>
    </row>
    <row r="2158" spans="1:5" x14ac:dyDescent="0.2">
      <c r="A2158">
        <v>2157</v>
      </c>
      <c r="B2158" s="17">
        <f ca="1">'Monte Carlo VaR'!$C$17+_xlfn.NORM.S.INV(RAND())*'Monte Carlo VaR'!$C$18</f>
        <v>0.2168002473231207</v>
      </c>
      <c r="C2158" s="18">
        <f t="shared" ca="1" si="33"/>
        <v>24.209596536157441</v>
      </c>
      <c r="D2158" s="19">
        <f ca="1">'Monte Carlo VaR'!$B$9*(EXP(B2158)-1)</f>
        <v>32.81126618545418</v>
      </c>
      <c r="E2158" t="str">
        <f ca="1">IF(B2158&lt;='Monte Carlo VaR'!$B$25,"YES ◀ TAIL","")</f>
        <v/>
      </c>
    </row>
    <row r="2159" spans="1:5" x14ac:dyDescent="0.2">
      <c r="A2159">
        <v>2158</v>
      </c>
      <c r="B2159" s="17">
        <f ca="1">'Monte Carlo VaR'!$C$17+_xlfn.NORM.S.INV(RAND())*'Monte Carlo VaR'!$C$18</f>
        <v>0.12661443630861702</v>
      </c>
      <c r="C2159" s="18">
        <f t="shared" ca="1" si="33"/>
        <v>13.497932658918966</v>
      </c>
      <c r="D2159" s="19">
        <f ca="1">'Monte Carlo VaR'!$B$9*(EXP(B2159)-1)</f>
        <v>18.293748132632874</v>
      </c>
      <c r="E2159" t="str">
        <f ca="1">IF(B2159&lt;='Monte Carlo VaR'!$B$25,"YES ◀ TAIL","")</f>
        <v/>
      </c>
    </row>
    <row r="2160" spans="1:5" x14ac:dyDescent="0.2">
      <c r="A2160">
        <v>2159</v>
      </c>
      <c r="B2160" s="17">
        <f ca="1">'Monte Carlo VaR'!$C$17+_xlfn.NORM.S.INV(RAND())*'Monte Carlo VaR'!$C$18</f>
        <v>0.36809473920701619</v>
      </c>
      <c r="C2160" s="18">
        <f t="shared" ca="1" si="33"/>
        <v>44.497892864722232</v>
      </c>
      <c r="D2160" s="19">
        <f ca="1">'Monte Carlo VaR'!$B$9*(EXP(B2160)-1)</f>
        <v>60.307994199558046</v>
      </c>
      <c r="E2160" t="str">
        <f ca="1">IF(B2160&lt;='Monte Carlo VaR'!$B$25,"YES ◀ TAIL","")</f>
        <v/>
      </c>
    </row>
    <row r="2161" spans="1:5" x14ac:dyDescent="0.2">
      <c r="A2161">
        <v>2160</v>
      </c>
      <c r="B2161" s="17">
        <f ca="1">'Monte Carlo VaR'!$C$17+_xlfn.NORM.S.INV(RAND())*'Monte Carlo VaR'!$C$18</f>
        <v>0.14063869451548364</v>
      </c>
      <c r="C2161" s="18">
        <f t="shared" ca="1" si="33"/>
        <v>15.100870708980807</v>
      </c>
      <c r="D2161" s="19">
        <f ca="1">'Monte Carlo VaR'!$B$9*(EXP(B2161)-1)</f>
        <v>20.466210071881687</v>
      </c>
      <c r="E2161" t="str">
        <f ca="1">IF(B2161&lt;='Monte Carlo VaR'!$B$25,"YES ◀ TAIL","")</f>
        <v/>
      </c>
    </row>
    <row r="2162" spans="1:5" x14ac:dyDescent="0.2">
      <c r="A2162">
        <v>2161</v>
      </c>
      <c r="B2162" s="17">
        <f ca="1">'Monte Carlo VaR'!$C$17+_xlfn.NORM.S.INV(RAND())*'Monte Carlo VaR'!$C$18</f>
        <v>-5.9100577194940662E-2</v>
      </c>
      <c r="C2162" s="18">
        <f t="shared" ca="1" si="33"/>
        <v>-5.7388040877450086</v>
      </c>
      <c r="D2162" s="19">
        <f ca="1">'Monte Carlo VaR'!$B$9*(EXP(B2162)-1)</f>
        <v>-7.77780118012081</v>
      </c>
      <c r="E2162" t="str">
        <f ca="1">IF(B2162&lt;='Monte Carlo VaR'!$B$25,"YES ◀ TAIL","")</f>
        <v/>
      </c>
    </row>
    <row r="2163" spans="1:5" x14ac:dyDescent="0.2">
      <c r="A2163">
        <v>2162</v>
      </c>
      <c r="B2163" s="17">
        <f ca="1">'Monte Carlo VaR'!$C$17+_xlfn.NORM.S.INV(RAND())*'Monte Carlo VaR'!$C$18</f>
        <v>-0.16908411922062488</v>
      </c>
      <c r="C2163" s="18">
        <f t="shared" ca="1" si="33"/>
        <v>-15.556213305692223</v>
      </c>
      <c r="D2163" s="19">
        <f ca="1">'Monte Carlo VaR'!$B$9*(EXP(B2163)-1)</f>
        <v>-21.083335893204669</v>
      </c>
      <c r="E2163" t="str">
        <f ca="1">IF(B2163&lt;='Monte Carlo VaR'!$B$25,"YES ◀ TAIL","")</f>
        <v/>
      </c>
    </row>
    <row r="2164" spans="1:5" x14ac:dyDescent="0.2">
      <c r="A2164">
        <v>2163</v>
      </c>
      <c r="B2164" s="17">
        <f ca="1">'Monte Carlo VaR'!$C$17+_xlfn.NORM.S.INV(RAND())*'Monte Carlo VaR'!$C$18</f>
        <v>6.2373922360276071E-2</v>
      </c>
      <c r="C2164" s="18">
        <f t="shared" ca="1" si="33"/>
        <v>6.4360258428998174</v>
      </c>
      <c r="D2164" s="19">
        <f ca="1">'Monte Carlo VaR'!$B$9*(EXP(B2164)-1)</f>
        <v>8.7227458248821232</v>
      </c>
      <c r="E2164" t="str">
        <f ca="1">IF(B2164&lt;='Monte Carlo VaR'!$B$25,"YES ◀ TAIL","")</f>
        <v/>
      </c>
    </row>
    <row r="2165" spans="1:5" x14ac:dyDescent="0.2">
      <c r="A2165">
        <v>2164</v>
      </c>
      <c r="B2165" s="17">
        <f ca="1">'Monte Carlo VaR'!$C$17+_xlfn.NORM.S.INV(RAND())*'Monte Carlo VaR'!$C$18</f>
        <v>0.30947101083161815</v>
      </c>
      <c r="C2165" s="18">
        <f t="shared" ca="1" si="33"/>
        <v>36.270406774458074</v>
      </c>
      <c r="D2165" s="19">
        <f ca="1">'Monte Carlo VaR'!$B$9*(EXP(B2165)-1)</f>
        <v>49.157282301423031</v>
      </c>
      <c r="E2165" t="str">
        <f ca="1">IF(B2165&lt;='Monte Carlo VaR'!$B$25,"YES ◀ TAIL","")</f>
        <v/>
      </c>
    </row>
    <row r="2166" spans="1:5" x14ac:dyDescent="0.2">
      <c r="A2166">
        <v>2165</v>
      </c>
      <c r="B2166" s="17">
        <f ca="1">'Monte Carlo VaR'!$C$17+_xlfn.NORM.S.INV(RAND())*'Monte Carlo VaR'!$C$18</f>
        <v>8.8881822663063978E-2</v>
      </c>
      <c r="C2166" s="18">
        <f t="shared" ca="1" si="33"/>
        <v>9.2951486597926838</v>
      </c>
      <c r="D2166" s="19">
        <f ca="1">'Monte Carlo VaR'!$B$9*(EXP(B2166)-1)</f>
        <v>12.597714978617025</v>
      </c>
      <c r="E2166" t="str">
        <f ca="1">IF(B2166&lt;='Monte Carlo VaR'!$B$25,"YES ◀ TAIL","")</f>
        <v/>
      </c>
    </row>
    <row r="2167" spans="1:5" x14ac:dyDescent="0.2">
      <c r="A2167">
        <v>2166</v>
      </c>
      <c r="B2167" s="17">
        <f ca="1">'Monte Carlo VaR'!$C$17+_xlfn.NORM.S.INV(RAND())*'Monte Carlo VaR'!$C$18</f>
        <v>0.1012156568976512</v>
      </c>
      <c r="C2167" s="18">
        <f t="shared" ca="1" si="33"/>
        <v>10.651524367907994</v>
      </c>
      <c r="D2167" s="19">
        <f ca="1">'Monte Carlo VaR'!$B$9*(EXP(B2167)-1)</f>
        <v>14.436010975825704</v>
      </c>
      <c r="E2167" t="str">
        <f ca="1">IF(B2167&lt;='Monte Carlo VaR'!$B$25,"YES ◀ TAIL","")</f>
        <v/>
      </c>
    </row>
    <row r="2168" spans="1:5" x14ac:dyDescent="0.2">
      <c r="A2168">
        <v>2167</v>
      </c>
      <c r="B2168" s="17">
        <f ca="1">'Monte Carlo VaR'!$C$17+_xlfn.NORM.S.INV(RAND())*'Monte Carlo VaR'!$C$18</f>
        <v>0.46103402388922549</v>
      </c>
      <c r="C2168" s="18">
        <f t="shared" ca="1" si="33"/>
        <v>58.571280247946198</v>
      </c>
      <c r="D2168" s="19">
        <f ca="1">'Monte Carlo VaR'!$B$9*(EXP(B2168)-1)</f>
        <v>79.381656120041484</v>
      </c>
      <c r="E2168" t="str">
        <f ca="1">IF(B2168&lt;='Monte Carlo VaR'!$B$25,"YES ◀ TAIL","")</f>
        <v/>
      </c>
    </row>
    <row r="2169" spans="1:5" x14ac:dyDescent="0.2">
      <c r="A2169">
        <v>2168</v>
      </c>
      <c r="B2169" s="17">
        <f ca="1">'Monte Carlo VaR'!$C$17+_xlfn.NORM.S.INV(RAND())*'Monte Carlo VaR'!$C$18</f>
        <v>0.36942213358111931</v>
      </c>
      <c r="C2169" s="18">
        <f t="shared" ca="1" si="33"/>
        <v>44.689825912022442</v>
      </c>
      <c r="D2169" s="19">
        <f ca="1">'Monte Carlo VaR'!$B$9*(EXP(B2169)-1)</f>
        <v>60.568121058564017</v>
      </c>
      <c r="E2169" t="str">
        <f ca="1">IF(B2169&lt;='Monte Carlo VaR'!$B$25,"YES ◀ TAIL","")</f>
        <v/>
      </c>
    </row>
    <row r="2170" spans="1:5" x14ac:dyDescent="0.2">
      <c r="A2170">
        <v>2169</v>
      </c>
      <c r="B2170" s="17">
        <f ca="1">'Monte Carlo VaR'!$C$17+_xlfn.NORM.S.INV(RAND())*'Monte Carlo VaR'!$C$18</f>
        <v>0.16667749592716746</v>
      </c>
      <c r="C2170" s="18">
        <f t="shared" ca="1" si="33"/>
        <v>18.13732061945732</v>
      </c>
      <c r="D2170" s="19">
        <f ca="1">'Monte Carlo VaR'!$B$9*(EXP(B2170)-1)</f>
        <v>24.581510635550504</v>
      </c>
      <c r="E2170" t="str">
        <f ca="1">IF(B2170&lt;='Monte Carlo VaR'!$B$25,"YES ◀ TAIL","")</f>
        <v/>
      </c>
    </row>
    <row r="2171" spans="1:5" x14ac:dyDescent="0.2">
      <c r="A2171">
        <v>2170</v>
      </c>
      <c r="B2171" s="17">
        <f ca="1">'Monte Carlo VaR'!$C$17+_xlfn.NORM.S.INV(RAND())*'Monte Carlo VaR'!$C$18</f>
        <v>-6.8226946913167122E-2</v>
      </c>
      <c r="C2171" s="18">
        <f t="shared" ca="1" si="33"/>
        <v>-6.5951529895682093</v>
      </c>
      <c r="D2171" s="19">
        <f ca="1">'Monte Carlo VaR'!$B$9*(EXP(B2171)-1)</f>
        <v>-8.9384108467617942</v>
      </c>
      <c r="E2171" t="str">
        <f ca="1">IF(B2171&lt;='Monte Carlo VaR'!$B$25,"YES ◀ TAIL","")</f>
        <v/>
      </c>
    </row>
    <row r="2172" spans="1:5" x14ac:dyDescent="0.2">
      <c r="A2172">
        <v>2171</v>
      </c>
      <c r="B2172" s="17">
        <f ca="1">'Monte Carlo VaR'!$C$17+_xlfn.NORM.S.INV(RAND())*'Monte Carlo VaR'!$C$18</f>
        <v>-0.12499276734584312</v>
      </c>
      <c r="C2172" s="18">
        <f t="shared" ca="1" si="33"/>
        <v>-11.749671459743139</v>
      </c>
      <c r="D2172" s="19">
        <f ca="1">'Monte Carlo VaR'!$B$9*(EXP(B2172)-1)</f>
        <v>-15.924329729389875</v>
      </c>
      <c r="E2172" t="str">
        <f ca="1">IF(B2172&lt;='Monte Carlo VaR'!$B$25,"YES ◀ TAIL","")</f>
        <v/>
      </c>
    </row>
    <row r="2173" spans="1:5" x14ac:dyDescent="0.2">
      <c r="A2173">
        <v>2172</v>
      </c>
      <c r="B2173" s="17">
        <f ca="1">'Monte Carlo VaR'!$C$17+_xlfn.NORM.S.INV(RAND())*'Monte Carlo VaR'!$C$18</f>
        <v>-0.18714060452757292</v>
      </c>
      <c r="C2173" s="18">
        <f t="shared" ca="1" si="33"/>
        <v>-17.067287896078387</v>
      </c>
      <c r="D2173" s="19">
        <f ca="1">'Monte Carlo VaR'!$B$9*(EXP(B2173)-1)</f>
        <v>-23.131295285555037</v>
      </c>
      <c r="E2173" t="str">
        <f ca="1">IF(B2173&lt;='Monte Carlo VaR'!$B$25,"YES ◀ TAIL","")</f>
        <v/>
      </c>
    </row>
    <row r="2174" spans="1:5" x14ac:dyDescent="0.2">
      <c r="A2174">
        <v>2173</v>
      </c>
      <c r="B2174" s="17">
        <f ca="1">'Monte Carlo VaR'!$C$17+_xlfn.NORM.S.INV(RAND())*'Monte Carlo VaR'!$C$18</f>
        <v>-0.17818184830518818</v>
      </c>
      <c r="C2174" s="18">
        <f t="shared" ca="1" si="33"/>
        <v>-16.320975923497894</v>
      </c>
      <c r="D2174" s="19">
        <f ca="1">'Monte Carlo VaR'!$B$9*(EXP(B2174)-1)</f>
        <v>-22.119818669116697</v>
      </c>
      <c r="E2174" t="str">
        <f ca="1">IF(B2174&lt;='Monte Carlo VaR'!$B$25,"YES ◀ TAIL","")</f>
        <v/>
      </c>
    </row>
    <row r="2175" spans="1:5" x14ac:dyDescent="0.2">
      <c r="A2175">
        <v>2174</v>
      </c>
      <c r="B2175" s="17">
        <f ca="1">'Monte Carlo VaR'!$C$17+_xlfn.NORM.S.INV(RAND())*'Monte Carlo VaR'!$C$18</f>
        <v>-0.39031377317533128</v>
      </c>
      <c r="C2175" s="18">
        <f t="shared" ca="1" si="33"/>
        <v>-32.31555344613669</v>
      </c>
      <c r="D2175" s="19">
        <f ca="1">'Monte Carlo VaR'!$B$9*(EXP(B2175)-1)</f>
        <v>-43.79726958554906</v>
      </c>
      <c r="E2175" t="str">
        <f ca="1">IF(B2175&lt;='Monte Carlo VaR'!$B$25,"YES ◀ TAIL","")</f>
        <v>YES ◀ TAIL</v>
      </c>
    </row>
    <row r="2176" spans="1:5" x14ac:dyDescent="0.2">
      <c r="A2176">
        <v>2175</v>
      </c>
      <c r="B2176" s="17">
        <f ca="1">'Monte Carlo VaR'!$C$17+_xlfn.NORM.S.INV(RAND())*'Monte Carlo VaR'!$C$18</f>
        <v>-0.11755247445471352</v>
      </c>
      <c r="C2176" s="18">
        <f t="shared" ca="1" si="33"/>
        <v>-11.090614419293631</v>
      </c>
      <c r="D2176" s="19">
        <f ca="1">'Monte Carlo VaR'!$B$9*(EXP(B2176)-1)</f>
        <v>-15.03110972246866</v>
      </c>
      <c r="E2176" t="str">
        <f ca="1">IF(B2176&lt;='Monte Carlo VaR'!$B$25,"YES ◀ TAIL","")</f>
        <v/>
      </c>
    </row>
    <row r="2177" spans="1:5" x14ac:dyDescent="0.2">
      <c r="A2177">
        <v>2176</v>
      </c>
      <c r="B2177" s="17">
        <f ca="1">'Monte Carlo VaR'!$C$17+_xlfn.NORM.S.INV(RAND())*'Monte Carlo VaR'!$C$18</f>
        <v>3.2934042826592513E-2</v>
      </c>
      <c r="C2177" s="18">
        <f t="shared" ca="1" si="33"/>
        <v>3.348237141726651</v>
      </c>
      <c r="D2177" s="19">
        <f ca="1">'Monte Carlo VaR'!$B$9*(EXP(B2177)-1)</f>
        <v>4.5378657981821302</v>
      </c>
      <c r="E2177" t="str">
        <f ca="1">IF(B2177&lt;='Monte Carlo VaR'!$B$25,"YES ◀ TAIL","")</f>
        <v/>
      </c>
    </row>
    <row r="2178" spans="1:5" x14ac:dyDescent="0.2">
      <c r="A2178">
        <v>2177</v>
      </c>
      <c r="B2178" s="17">
        <f ca="1">'Monte Carlo VaR'!$C$17+_xlfn.NORM.S.INV(RAND())*'Monte Carlo VaR'!$C$18</f>
        <v>7.605277000671283E-2</v>
      </c>
      <c r="C2178" s="18">
        <f t="shared" ca="1" si="33"/>
        <v>7.9019512521870894</v>
      </c>
      <c r="D2178" s="19">
        <f ca="1">'Monte Carlo VaR'!$B$9*(EXP(B2178)-1)</f>
        <v>10.709514532089162</v>
      </c>
      <c r="E2178" t="str">
        <f ca="1">IF(B2178&lt;='Monte Carlo VaR'!$B$25,"YES ◀ TAIL","")</f>
        <v/>
      </c>
    </row>
    <row r="2179" spans="1:5" x14ac:dyDescent="0.2">
      <c r="A2179">
        <v>2178</v>
      </c>
      <c r="B2179" s="17">
        <f ca="1">'Monte Carlo VaR'!$C$17+_xlfn.NORM.S.INV(RAND())*'Monte Carlo VaR'!$C$18</f>
        <v>-0.14238710883522937</v>
      </c>
      <c r="C2179" s="18">
        <f t="shared" ref="C2179:C2242" ca="1" si="34">(EXP(B2179)-1)*100</f>
        <v>-13.27145423685594</v>
      </c>
      <c r="D2179" s="19">
        <f ca="1">'Monte Carlo VaR'!$B$9*(EXP(B2179)-1)</f>
        <v>-17.986801927210855</v>
      </c>
      <c r="E2179" t="str">
        <f ca="1">IF(B2179&lt;='Monte Carlo VaR'!$B$25,"YES ◀ TAIL","")</f>
        <v/>
      </c>
    </row>
    <row r="2180" spans="1:5" x14ac:dyDescent="0.2">
      <c r="A2180">
        <v>2179</v>
      </c>
      <c r="B2180" s="17">
        <f ca="1">'Monte Carlo VaR'!$C$17+_xlfn.NORM.S.INV(RAND())*'Monte Carlo VaR'!$C$18</f>
        <v>2.9406867960827063E-2</v>
      </c>
      <c r="C2180" s="18">
        <f t="shared" ca="1" si="34"/>
        <v>2.9843519578532263</v>
      </c>
      <c r="D2180" s="19">
        <f ca="1">'Monte Carlo VaR'!$B$9*(EXP(B2180)-1)</f>
        <v>4.0446922084784775</v>
      </c>
      <c r="E2180" t="str">
        <f ca="1">IF(B2180&lt;='Monte Carlo VaR'!$B$25,"YES ◀ TAIL","")</f>
        <v/>
      </c>
    </row>
    <row r="2181" spans="1:5" x14ac:dyDescent="0.2">
      <c r="A2181">
        <v>2180</v>
      </c>
      <c r="B2181" s="17">
        <f ca="1">'Monte Carlo VaR'!$C$17+_xlfn.NORM.S.INV(RAND())*'Monte Carlo VaR'!$C$18</f>
        <v>0.21369382094199679</v>
      </c>
      <c r="C2181" s="18">
        <f t="shared" ca="1" si="34"/>
        <v>23.824347252758283</v>
      </c>
      <c r="D2181" s="19">
        <f ca="1">'Monte Carlo VaR'!$B$9*(EXP(B2181)-1)</f>
        <v>32.289137831663297</v>
      </c>
      <c r="E2181" t="str">
        <f ca="1">IF(B2181&lt;='Monte Carlo VaR'!$B$25,"YES ◀ TAIL","")</f>
        <v/>
      </c>
    </row>
    <row r="2182" spans="1:5" x14ac:dyDescent="0.2">
      <c r="A2182">
        <v>2181</v>
      </c>
      <c r="B2182" s="17">
        <f ca="1">'Monte Carlo VaR'!$C$17+_xlfn.NORM.S.INV(RAND())*'Monte Carlo VaR'!$C$18</f>
        <v>0.16101828123567657</v>
      </c>
      <c r="C2182" s="18">
        <f t="shared" ca="1" si="34"/>
        <v>17.470644370292533</v>
      </c>
      <c r="D2182" s="19">
        <f ca="1">'Monte Carlo VaR'!$B$9*(EXP(B2182)-1)</f>
        <v>23.677964315057469</v>
      </c>
      <c r="E2182" t="str">
        <f ca="1">IF(B2182&lt;='Monte Carlo VaR'!$B$25,"YES ◀ TAIL","")</f>
        <v/>
      </c>
    </row>
    <row r="2183" spans="1:5" x14ac:dyDescent="0.2">
      <c r="A2183">
        <v>2182</v>
      </c>
      <c r="B2183" s="17">
        <f ca="1">'Monte Carlo VaR'!$C$17+_xlfn.NORM.S.INV(RAND())*'Monte Carlo VaR'!$C$18</f>
        <v>0.24207744024860645</v>
      </c>
      <c r="C2183" s="18">
        <f t="shared" ca="1" si="34"/>
        <v>27.389283957472554</v>
      </c>
      <c r="D2183" s="19">
        <f ca="1">'Monte Carlo VaR'!$B$9*(EXP(B2183)-1)</f>
        <v>37.120696547562552</v>
      </c>
      <c r="E2183" t="str">
        <f ca="1">IF(B2183&lt;='Monte Carlo VaR'!$B$25,"YES ◀ TAIL","")</f>
        <v/>
      </c>
    </row>
    <row r="2184" spans="1:5" x14ac:dyDescent="0.2">
      <c r="A2184">
        <v>2183</v>
      </c>
      <c r="B2184" s="17">
        <f ca="1">'Monte Carlo VaR'!$C$17+_xlfn.NORM.S.INV(RAND())*'Monte Carlo VaR'!$C$18</f>
        <v>0.20737868786472768</v>
      </c>
      <c r="C2184" s="18">
        <f t="shared" ca="1" si="34"/>
        <v>23.044843945816339</v>
      </c>
      <c r="D2184" s="19">
        <f ca="1">'Monte Carlo VaR'!$B$9*(EXP(B2184)-1)</f>
        <v>31.232676999764887</v>
      </c>
      <c r="E2184" t="str">
        <f ca="1">IF(B2184&lt;='Monte Carlo VaR'!$B$25,"YES ◀ TAIL","")</f>
        <v/>
      </c>
    </row>
    <row r="2185" spans="1:5" x14ac:dyDescent="0.2">
      <c r="A2185">
        <v>2184</v>
      </c>
      <c r="B2185" s="17">
        <f ca="1">'Monte Carlo VaR'!$C$17+_xlfn.NORM.S.INV(RAND())*'Monte Carlo VaR'!$C$18</f>
        <v>2.9890329913931885E-2</v>
      </c>
      <c r="C2185" s="18">
        <f t="shared" ca="1" si="34"/>
        <v>3.0341530112772519</v>
      </c>
      <c r="D2185" s="19">
        <f ca="1">'Monte Carlo VaR'!$B$9*(EXP(B2185)-1)</f>
        <v>4.1121875761840592</v>
      </c>
      <c r="E2185" t="str">
        <f ca="1">IF(B2185&lt;='Monte Carlo VaR'!$B$25,"YES ◀ TAIL","")</f>
        <v/>
      </c>
    </row>
    <row r="2186" spans="1:5" x14ac:dyDescent="0.2">
      <c r="A2186">
        <v>2185</v>
      </c>
      <c r="B2186" s="17">
        <f ca="1">'Monte Carlo VaR'!$C$17+_xlfn.NORM.S.INV(RAND())*'Monte Carlo VaR'!$C$18</f>
        <v>-4.7197297220360895E-3</v>
      </c>
      <c r="C2186" s="18">
        <f t="shared" ca="1" si="34"/>
        <v>-0.47086092997196127</v>
      </c>
      <c r="D2186" s="19">
        <f ca="1">'Monte Carlo VaR'!$B$9*(EXP(B2186)-1)</f>
        <v>-0.63815781839099917</v>
      </c>
      <c r="E2186" t="str">
        <f ca="1">IF(B2186&lt;='Monte Carlo VaR'!$B$25,"YES ◀ TAIL","")</f>
        <v/>
      </c>
    </row>
    <row r="2187" spans="1:5" x14ac:dyDescent="0.2">
      <c r="A2187">
        <v>2186</v>
      </c>
      <c r="B2187" s="17">
        <f ca="1">'Monte Carlo VaR'!$C$17+_xlfn.NORM.S.INV(RAND())*'Monte Carlo VaR'!$C$18</f>
        <v>0.19723810367289013</v>
      </c>
      <c r="C2187" s="18">
        <f t="shared" ca="1" si="34"/>
        <v>21.803402455638054</v>
      </c>
      <c r="D2187" s="19">
        <f ca="1">'Monte Carlo VaR'!$B$9*(EXP(B2187)-1)</f>
        <v>29.550151348126256</v>
      </c>
      <c r="E2187" t="str">
        <f ca="1">IF(B2187&lt;='Monte Carlo VaR'!$B$25,"YES ◀ TAIL","")</f>
        <v/>
      </c>
    </row>
    <row r="2188" spans="1:5" x14ac:dyDescent="0.2">
      <c r="A2188">
        <v>2187</v>
      </c>
      <c r="B2188" s="17">
        <f ca="1">'Monte Carlo VaR'!$C$17+_xlfn.NORM.S.INV(RAND())*'Monte Carlo VaR'!$C$18</f>
        <v>-3.7612251677639416E-2</v>
      </c>
      <c r="C2188" s="18">
        <f t="shared" ca="1" si="34"/>
        <v>-3.6913696400351026</v>
      </c>
      <c r="D2188" s="19">
        <f ca="1">'Monte Carlo VaR'!$B$9*(EXP(B2188)-1)</f>
        <v>-5.0029132731395745</v>
      </c>
      <c r="E2188" t="str">
        <f ca="1">IF(B2188&lt;='Monte Carlo VaR'!$B$25,"YES ◀ TAIL","")</f>
        <v/>
      </c>
    </row>
    <row r="2189" spans="1:5" x14ac:dyDescent="0.2">
      <c r="A2189">
        <v>2188</v>
      </c>
      <c r="B2189" s="17">
        <f ca="1">'Monte Carlo VaR'!$C$17+_xlfn.NORM.S.INV(RAND())*'Monte Carlo VaR'!$C$18</f>
        <v>0.19183196311368811</v>
      </c>
      <c r="C2189" s="18">
        <f t="shared" ca="1" si="34"/>
        <v>21.146692872963957</v>
      </c>
      <c r="D2189" s="19">
        <f ca="1">'Monte Carlo VaR'!$B$9*(EXP(B2189)-1)</f>
        <v>28.660112850728051</v>
      </c>
      <c r="E2189" t="str">
        <f ca="1">IF(B2189&lt;='Monte Carlo VaR'!$B$25,"YES ◀ TAIL","")</f>
        <v/>
      </c>
    </row>
    <row r="2190" spans="1:5" x14ac:dyDescent="0.2">
      <c r="A2190">
        <v>2189</v>
      </c>
      <c r="B2190" s="17">
        <f ca="1">'Monte Carlo VaR'!$C$17+_xlfn.NORM.S.INV(RAND())*'Monte Carlo VaR'!$C$18</f>
        <v>0.16076419587116261</v>
      </c>
      <c r="C2190" s="18">
        <f t="shared" ca="1" si="34"/>
        <v>17.440800590392435</v>
      </c>
      <c r="D2190" s="19">
        <f ca="1">'Monte Carlo VaR'!$B$9*(EXP(B2190)-1)</f>
        <v>23.637517040158869</v>
      </c>
      <c r="E2190" t="str">
        <f ca="1">IF(B2190&lt;='Monte Carlo VaR'!$B$25,"YES ◀ TAIL","")</f>
        <v/>
      </c>
    </row>
    <row r="2191" spans="1:5" x14ac:dyDescent="0.2">
      <c r="A2191">
        <v>2190</v>
      </c>
      <c r="B2191" s="17">
        <f ca="1">'Monte Carlo VaR'!$C$17+_xlfn.NORM.S.INV(RAND())*'Monte Carlo VaR'!$C$18</f>
        <v>3.0930116896747337E-3</v>
      </c>
      <c r="C2191" s="18">
        <f t="shared" ca="1" si="34"/>
        <v>0.30977999858101679</v>
      </c>
      <c r="D2191" s="19">
        <f ca="1">'Monte Carlo VaR'!$B$9*(EXP(B2191)-1)</f>
        <v>0.41984483207685208</v>
      </c>
      <c r="E2191" t="str">
        <f ca="1">IF(B2191&lt;='Monte Carlo VaR'!$B$25,"YES ◀ TAIL","")</f>
        <v/>
      </c>
    </row>
    <row r="2192" spans="1:5" x14ac:dyDescent="0.2">
      <c r="A2192">
        <v>2191</v>
      </c>
      <c r="B2192" s="17">
        <f ca="1">'Monte Carlo VaR'!$C$17+_xlfn.NORM.S.INV(RAND())*'Monte Carlo VaR'!$C$18</f>
        <v>-0.32594326659204953</v>
      </c>
      <c r="C2192" s="18">
        <f t="shared" ca="1" si="34"/>
        <v>-27.815386093847305</v>
      </c>
      <c r="D2192" s="19">
        <f ca="1">'Monte Carlo VaR'!$B$9*(EXP(B2192)-1)</f>
        <v>-37.698192772991256</v>
      </c>
      <c r="E2192" t="str">
        <f ca="1">IF(B2192&lt;='Monte Carlo VaR'!$B$25,"YES ◀ TAIL","")</f>
        <v>YES ◀ TAIL</v>
      </c>
    </row>
    <row r="2193" spans="1:5" x14ac:dyDescent="0.2">
      <c r="A2193">
        <v>2192</v>
      </c>
      <c r="B2193" s="17">
        <f ca="1">'Monte Carlo VaR'!$C$17+_xlfn.NORM.S.INV(RAND())*'Monte Carlo VaR'!$C$18</f>
        <v>1.3300939372689162E-2</v>
      </c>
      <c r="C2193" s="18">
        <f t="shared" ca="1" si="34"/>
        <v>1.3389790363640852</v>
      </c>
      <c r="D2193" s="19">
        <f ca="1">'Monte Carlo VaR'!$B$9*(EXP(B2193)-1)</f>
        <v>1.8147182879842447</v>
      </c>
      <c r="E2193" t="str">
        <f ca="1">IF(B2193&lt;='Monte Carlo VaR'!$B$25,"YES ◀ TAIL","")</f>
        <v/>
      </c>
    </row>
    <row r="2194" spans="1:5" x14ac:dyDescent="0.2">
      <c r="A2194">
        <v>2193</v>
      </c>
      <c r="B2194" s="17">
        <f ca="1">'Monte Carlo VaR'!$C$17+_xlfn.NORM.S.INV(RAND())*'Monte Carlo VaR'!$C$18</f>
        <v>0.48203460866586806</v>
      </c>
      <c r="C2194" s="18">
        <f t="shared" ca="1" si="34"/>
        <v>61.93658284230068</v>
      </c>
      <c r="D2194" s="19">
        <f ca="1">'Monte Carlo VaR'!$B$9*(EXP(B2194)-1)</f>
        <v>83.942650726170115</v>
      </c>
      <c r="E2194" t="str">
        <f ca="1">IF(B2194&lt;='Monte Carlo VaR'!$B$25,"YES ◀ TAIL","")</f>
        <v/>
      </c>
    </row>
    <row r="2195" spans="1:5" x14ac:dyDescent="0.2">
      <c r="A2195">
        <v>2194</v>
      </c>
      <c r="B2195" s="17">
        <f ca="1">'Monte Carlo VaR'!$C$17+_xlfn.NORM.S.INV(RAND())*'Monte Carlo VaR'!$C$18</f>
        <v>-0.13148676703816753</v>
      </c>
      <c r="C2195" s="18">
        <f t="shared" ca="1" si="34"/>
        <v>-12.320912239875259</v>
      </c>
      <c r="D2195" s="19">
        <f ca="1">'Monte Carlo VaR'!$B$9*(EXP(B2195)-1)</f>
        <v>-16.698532358702938</v>
      </c>
      <c r="E2195" t="str">
        <f ca="1">IF(B2195&lt;='Monte Carlo VaR'!$B$25,"YES ◀ TAIL","")</f>
        <v/>
      </c>
    </row>
    <row r="2196" spans="1:5" x14ac:dyDescent="0.2">
      <c r="A2196">
        <v>2195</v>
      </c>
      <c r="B2196" s="17">
        <f ca="1">'Monte Carlo VaR'!$C$17+_xlfn.NORM.S.INV(RAND())*'Monte Carlo VaR'!$C$18</f>
        <v>-0.19830255596815038</v>
      </c>
      <c r="C2196" s="18">
        <f t="shared" ca="1" si="34"/>
        <v>-17.987831711273817</v>
      </c>
      <c r="D2196" s="19">
        <f ca="1">'Monte Carlo VaR'!$B$9*(EXP(B2196)-1)</f>
        <v>-24.378908318289405</v>
      </c>
      <c r="E2196" t="str">
        <f ca="1">IF(B2196&lt;='Monte Carlo VaR'!$B$25,"YES ◀ TAIL","")</f>
        <v/>
      </c>
    </row>
    <row r="2197" spans="1:5" x14ac:dyDescent="0.2">
      <c r="A2197">
        <v>2196</v>
      </c>
      <c r="B2197" s="17">
        <f ca="1">'Monte Carlo VaR'!$C$17+_xlfn.NORM.S.INV(RAND())*'Monte Carlo VaR'!$C$18</f>
        <v>-0.10286332246943423</v>
      </c>
      <c r="C2197" s="18">
        <f t="shared" ca="1" si="34"/>
        <v>-9.7749717604904358</v>
      </c>
      <c r="D2197" s="19">
        <f ca="1">'Monte Carlo VaR'!$B$9*(EXP(B2197)-1)</f>
        <v>-13.248019226992689</v>
      </c>
      <c r="E2197" t="str">
        <f ca="1">IF(B2197&lt;='Monte Carlo VaR'!$B$25,"YES ◀ TAIL","")</f>
        <v/>
      </c>
    </row>
    <row r="2198" spans="1:5" x14ac:dyDescent="0.2">
      <c r="A2198">
        <v>2197</v>
      </c>
      <c r="B2198" s="17">
        <f ca="1">'Monte Carlo VaR'!$C$17+_xlfn.NORM.S.INV(RAND())*'Monte Carlo VaR'!$C$18</f>
        <v>0.24501762694706664</v>
      </c>
      <c r="C2198" s="18">
        <f t="shared" ca="1" si="34"/>
        <v>27.764383396663117</v>
      </c>
      <c r="D2198" s="19">
        <f ca="1">'Monte Carlo VaR'!$B$9*(EXP(B2198)-1)</f>
        <v>37.629068817497526</v>
      </c>
      <c r="E2198" t="str">
        <f ca="1">IF(B2198&lt;='Monte Carlo VaR'!$B$25,"YES ◀ TAIL","")</f>
        <v/>
      </c>
    </row>
    <row r="2199" spans="1:5" x14ac:dyDescent="0.2">
      <c r="A2199">
        <v>2198</v>
      </c>
      <c r="B2199" s="17">
        <f ca="1">'Monte Carlo VaR'!$C$17+_xlfn.NORM.S.INV(RAND())*'Monte Carlo VaR'!$C$18</f>
        <v>7.6174139167906857E-2</v>
      </c>
      <c r="C2199" s="18">
        <f t="shared" ca="1" si="34"/>
        <v>7.9150480162573089</v>
      </c>
      <c r="D2199" s="19">
        <f ca="1">'Monte Carlo VaR'!$B$9*(EXP(B2199)-1)</f>
        <v>10.72726457643353</v>
      </c>
      <c r="E2199" t="str">
        <f ca="1">IF(B2199&lt;='Monte Carlo VaR'!$B$25,"YES ◀ TAIL","")</f>
        <v/>
      </c>
    </row>
    <row r="2200" spans="1:5" x14ac:dyDescent="0.2">
      <c r="A2200">
        <v>2199</v>
      </c>
      <c r="B2200" s="17">
        <f ca="1">'Monte Carlo VaR'!$C$17+_xlfn.NORM.S.INV(RAND())*'Monte Carlo VaR'!$C$18</f>
        <v>0.34264673868726164</v>
      </c>
      <c r="C2200" s="18">
        <f t="shared" ca="1" si="34"/>
        <v>40.867104503697973</v>
      </c>
      <c r="D2200" s="19">
        <f ca="1">'Monte Carlo VaR'!$B$9*(EXP(B2200)-1)</f>
        <v>55.38718673386186</v>
      </c>
      <c r="E2200" t="str">
        <f ca="1">IF(B2200&lt;='Monte Carlo VaR'!$B$25,"YES ◀ TAIL","")</f>
        <v/>
      </c>
    </row>
    <row r="2201" spans="1:5" x14ac:dyDescent="0.2">
      <c r="A2201">
        <v>2200</v>
      </c>
      <c r="B2201" s="17">
        <f ca="1">'Monte Carlo VaR'!$C$17+_xlfn.NORM.S.INV(RAND())*'Monte Carlo VaR'!$C$18</f>
        <v>-0.10409215910231338</v>
      </c>
      <c r="C2201" s="18">
        <f t="shared" ca="1" si="34"/>
        <v>-9.8857754866116814</v>
      </c>
      <c r="D2201" s="19">
        <f ca="1">'Monte Carlo VaR'!$B$9*(EXP(B2201)-1)</f>
        <v>-13.398191517004811</v>
      </c>
      <c r="E2201" t="str">
        <f ca="1">IF(B2201&lt;='Monte Carlo VaR'!$B$25,"YES ◀ TAIL","")</f>
        <v/>
      </c>
    </row>
    <row r="2202" spans="1:5" x14ac:dyDescent="0.2">
      <c r="A2202">
        <v>2201</v>
      </c>
      <c r="B2202" s="17">
        <f ca="1">'Monte Carlo VaR'!$C$17+_xlfn.NORM.S.INV(RAND())*'Monte Carlo VaR'!$C$18</f>
        <v>-0.16477546266572074</v>
      </c>
      <c r="C2202" s="18">
        <f t="shared" ca="1" si="34"/>
        <v>-15.191589074428169</v>
      </c>
      <c r="D2202" s="19">
        <f ca="1">'Monte Carlo VaR'!$B$9*(EXP(B2202)-1)</f>
        <v>-20.589160672572497</v>
      </c>
      <c r="E2202" t="str">
        <f ca="1">IF(B2202&lt;='Monte Carlo VaR'!$B$25,"YES ◀ TAIL","")</f>
        <v/>
      </c>
    </row>
    <row r="2203" spans="1:5" x14ac:dyDescent="0.2">
      <c r="A2203">
        <v>2202</v>
      </c>
      <c r="B2203" s="17">
        <f ca="1">'Monte Carlo VaR'!$C$17+_xlfn.NORM.S.INV(RAND())*'Monte Carlo VaR'!$C$18</f>
        <v>-6.6115461893781965E-2</v>
      </c>
      <c r="C2203" s="18">
        <f t="shared" ca="1" si="34"/>
        <v>-6.3977216911049739</v>
      </c>
      <c r="D2203" s="19">
        <f ca="1">'Monte Carlo VaR'!$B$9*(EXP(B2203)-1)</f>
        <v>-8.6708322079545717</v>
      </c>
      <c r="E2203" t="str">
        <f ca="1">IF(B2203&lt;='Monte Carlo VaR'!$B$25,"YES ◀ TAIL","")</f>
        <v/>
      </c>
    </row>
    <row r="2204" spans="1:5" x14ac:dyDescent="0.2">
      <c r="A2204">
        <v>2203</v>
      </c>
      <c r="B2204" s="17">
        <f ca="1">'Monte Carlo VaR'!$C$17+_xlfn.NORM.S.INV(RAND())*'Monte Carlo VaR'!$C$18</f>
        <v>9.7449226768468192E-2</v>
      </c>
      <c r="C2204" s="18">
        <f t="shared" ca="1" si="34"/>
        <v>10.235546999290101</v>
      </c>
      <c r="D2204" s="19">
        <f ca="1">'Monte Carlo VaR'!$B$9*(EXP(B2204)-1)</f>
        <v>13.872236848137875</v>
      </c>
      <c r="E2204" t="str">
        <f ca="1">IF(B2204&lt;='Monte Carlo VaR'!$B$25,"YES ◀ TAIL","")</f>
        <v/>
      </c>
    </row>
    <row r="2205" spans="1:5" x14ac:dyDescent="0.2">
      <c r="A2205">
        <v>2204</v>
      </c>
      <c r="B2205" s="17">
        <f ca="1">'Monte Carlo VaR'!$C$17+_xlfn.NORM.S.INV(RAND())*'Monte Carlo VaR'!$C$18</f>
        <v>-8.871250543903654E-2</v>
      </c>
      <c r="C2205" s="18">
        <f t="shared" ca="1" si="34"/>
        <v>-8.489137548797876</v>
      </c>
      <c r="D2205" s="19">
        <f ca="1">'Monte Carlo VaR'!$B$9*(EXP(B2205)-1)</f>
        <v>-11.505328119885762</v>
      </c>
      <c r="E2205" t="str">
        <f ca="1">IF(B2205&lt;='Monte Carlo VaR'!$B$25,"YES ◀ TAIL","")</f>
        <v/>
      </c>
    </row>
    <row r="2206" spans="1:5" x14ac:dyDescent="0.2">
      <c r="A2206">
        <v>2205</v>
      </c>
      <c r="B2206" s="17">
        <f ca="1">'Monte Carlo VaR'!$C$17+_xlfn.NORM.S.INV(RAND())*'Monte Carlo VaR'!$C$18</f>
        <v>5.4039799846999338E-2</v>
      </c>
      <c r="C2206" s="18">
        <f t="shared" ca="1" si="34"/>
        <v>5.5526611116725633</v>
      </c>
      <c r="D2206" s="19">
        <f ca="1">'Monte Carlo VaR'!$B$9*(EXP(B2206)-1)</f>
        <v>7.5255216046498248</v>
      </c>
      <c r="E2206" t="str">
        <f ca="1">IF(B2206&lt;='Monte Carlo VaR'!$B$25,"YES ◀ TAIL","")</f>
        <v/>
      </c>
    </row>
    <row r="2207" spans="1:5" x14ac:dyDescent="0.2">
      <c r="A2207">
        <v>2206</v>
      </c>
      <c r="B2207" s="17">
        <f ca="1">'Monte Carlo VaR'!$C$17+_xlfn.NORM.S.INV(RAND())*'Monte Carlo VaR'!$C$18</f>
        <v>0.11089669676267951</v>
      </c>
      <c r="C2207" s="18">
        <f t="shared" ca="1" si="34"/>
        <v>11.727948230518216</v>
      </c>
      <c r="D2207" s="19">
        <f ca="1">'Monte Carlo VaR'!$B$9*(EXP(B2207)-1)</f>
        <v>15.894888236821336</v>
      </c>
      <c r="E2207" t="str">
        <f ca="1">IF(B2207&lt;='Monte Carlo VaR'!$B$25,"YES ◀ TAIL","")</f>
        <v/>
      </c>
    </row>
    <row r="2208" spans="1:5" x14ac:dyDescent="0.2">
      <c r="A2208">
        <v>2207</v>
      </c>
      <c r="B2208" s="17">
        <f ca="1">'Monte Carlo VaR'!$C$17+_xlfn.NORM.S.INV(RAND())*'Monte Carlo VaR'!$C$18</f>
        <v>-0.38505523259175539</v>
      </c>
      <c r="C2208" s="18">
        <f t="shared" ca="1" si="34"/>
        <v>-31.958694580972601</v>
      </c>
      <c r="D2208" s="19">
        <f ca="1">'Monte Carlo VaR'!$B$9*(EXP(B2208)-1)</f>
        <v>-43.313618765592167</v>
      </c>
      <c r="E2208" t="str">
        <f ca="1">IF(B2208&lt;='Monte Carlo VaR'!$B$25,"YES ◀ TAIL","")</f>
        <v>YES ◀ TAIL</v>
      </c>
    </row>
    <row r="2209" spans="1:5" x14ac:dyDescent="0.2">
      <c r="A2209">
        <v>2208</v>
      </c>
      <c r="B2209" s="17">
        <f ca="1">'Monte Carlo VaR'!$C$17+_xlfn.NORM.S.INV(RAND())*'Monte Carlo VaR'!$C$18</f>
        <v>-0.14279450446711434</v>
      </c>
      <c r="C2209" s="18">
        <f t="shared" ca="1" si="34"/>
        <v>-13.30677987131641</v>
      </c>
      <c r="D2209" s="19">
        <f ca="1">'Monte Carlo VaR'!$B$9*(EXP(B2209)-1)</f>
        <v>-18.034678759595131</v>
      </c>
      <c r="E2209" t="str">
        <f ca="1">IF(B2209&lt;='Monte Carlo VaR'!$B$25,"YES ◀ TAIL","")</f>
        <v/>
      </c>
    </row>
    <row r="2210" spans="1:5" x14ac:dyDescent="0.2">
      <c r="A2210">
        <v>2209</v>
      </c>
      <c r="B2210" s="17">
        <f ca="1">'Monte Carlo VaR'!$C$17+_xlfn.NORM.S.INV(RAND())*'Monte Carlo VaR'!$C$18</f>
        <v>9.9399326354293993E-2</v>
      </c>
      <c r="C2210" s="18">
        <f t="shared" ca="1" si="34"/>
        <v>10.450727036895668</v>
      </c>
      <c r="D2210" s="19">
        <f ca="1">'Monte Carlo VaR'!$B$9*(EXP(B2210)-1)</f>
        <v>14.1638703531047</v>
      </c>
      <c r="E2210" t="str">
        <f ca="1">IF(B2210&lt;='Monte Carlo VaR'!$B$25,"YES ◀ TAIL","")</f>
        <v/>
      </c>
    </row>
    <row r="2211" spans="1:5" x14ac:dyDescent="0.2">
      <c r="A2211">
        <v>2210</v>
      </c>
      <c r="B2211" s="17">
        <f ca="1">'Monte Carlo VaR'!$C$17+_xlfn.NORM.S.INV(RAND())*'Monte Carlo VaR'!$C$18</f>
        <v>-1.3948092678389493E-3</v>
      </c>
      <c r="C2211" s="18">
        <f t="shared" ca="1" si="34"/>
        <v>-0.13938369734997069</v>
      </c>
      <c r="D2211" s="19">
        <f ca="1">'Monte Carlo VaR'!$B$9*(EXP(B2211)-1)</f>
        <v>-0.18890672501841527</v>
      </c>
      <c r="E2211" t="str">
        <f ca="1">IF(B2211&lt;='Monte Carlo VaR'!$B$25,"YES ◀ TAIL","")</f>
        <v/>
      </c>
    </row>
    <row r="2212" spans="1:5" x14ac:dyDescent="0.2">
      <c r="A2212">
        <v>2211</v>
      </c>
      <c r="B2212" s="17">
        <f ca="1">'Monte Carlo VaR'!$C$17+_xlfn.NORM.S.INV(RAND())*'Monte Carlo VaR'!$C$18</f>
        <v>-0.36937352845560456</v>
      </c>
      <c r="C2212" s="18">
        <f t="shared" ca="1" si="34"/>
        <v>-30.883280838637884</v>
      </c>
      <c r="D2212" s="19">
        <f ca="1">'Monte Carlo VaR'!$B$9*(EXP(B2212)-1)</f>
        <v>-41.856110520605924</v>
      </c>
      <c r="E2212" t="str">
        <f ca="1">IF(B2212&lt;='Monte Carlo VaR'!$B$25,"YES ◀ TAIL","")</f>
        <v>YES ◀ TAIL</v>
      </c>
    </row>
    <row r="2213" spans="1:5" x14ac:dyDescent="0.2">
      <c r="A2213">
        <v>2212</v>
      </c>
      <c r="B2213" s="17">
        <f ca="1">'Monte Carlo VaR'!$C$17+_xlfn.NORM.S.INV(RAND())*'Monte Carlo VaR'!$C$18</f>
        <v>-0.29338721021336311</v>
      </c>
      <c r="C2213" s="18">
        <f t="shared" ca="1" si="34"/>
        <v>-25.426667077606691</v>
      </c>
      <c r="D2213" s="19">
        <f ca="1">'Monte Carlo VaR'!$B$9*(EXP(B2213)-1)</f>
        <v>-34.460761890280345</v>
      </c>
      <c r="E2213" t="str">
        <f ca="1">IF(B2213&lt;='Monte Carlo VaR'!$B$25,"YES ◀ TAIL","")</f>
        <v>YES ◀ TAIL</v>
      </c>
    </row>
    <row r="2214" spans="1:5" x14ac:dyDescent="0.2">
      <c r="A2214">
        <v>2213</v>
      </c>
      <c r="B2214" s="17">
        <f ca="1">'Monte Carlo VaR'!$C$17+_xlfn.NORM.S.INV(RAND())*'Monte Carlo VaR'!$C$18</f>
        <v>4.473262935498902E-2</v>
      </c>
      <c r="C2214" s="18">
        <f t="shared" ca="1" si="34"/>
        <v>4.5748220150510832</v>
      </c>
      <c r="D2214" s="19">
        <f ca="1">'Monte Carlo VaR'!$B$9*(EXP(B2214)-1)</f>
        <v>6.2002562769987328</v>
      </c>
      <c r="E2214" t="str">
        <f ca="1">IF(B2214&lt;='Monte Carlo VaR'!$B$25,"YES ◀ TAIL","")</f>
        <v/>
      </c>
    </row>
    <row r="2215" spans="1:5" x14ac:dyDescent="0.2">
      <c r="A2215">
        <v>2214</v>
      </c>
      <c r="B2215" s="17">
        <f ca="1">'Monte Carlo VaR'!$C$17+_xlfn.NORM.S.INV(RAND())*'Monte Carlo VaR'!$C$18</f>
        <v>0.11474193599047403</v>
      </c>
      <c r="C2215" s="18">
        <f t="shared" ca="1" si="34"/>
        <v>12.158395976796577</v>
      </c>
      <c r="D2215" s="19">
        <f ca="1">'Monte Carlo VaR'!$B$9*(EXP(B2215)-1)</f>
        <v>16.478274067352402</v>
      </c>
      <c r="E2215" t="str">
        <f ca="1">IF(B2215&lt;='Monte Carlo VaR'!$B$25,"YES ◀ TAIL","")</f>
        <v/>
      </c>
    </row>
    <row r="2216" spans="1:5" x14ac:dyDescent="0.2">
      <c r="A2216">
        <v>2215</v>
      </c>
      <c r="B2216" s="17">
        <f ca="1">'Monte Carlo VaR'!$C$17+_xlfn.NORM.S.INV(RAND())*'Monte Carlo VaR'!$C$18</f>
        <v>6.047056910733014E-2</v>
      </c>
      <c r="C2216" s="18">
        <f t="shared" ca="1" si="34"/>
        <v>6.2336331603679795</v>
      </c>
      <c r="D2216" s="19">
        <f ca="1">'Monte Carlo VaR'!$B$9*(EXP(B2216)-1)</f>
        <v>8.4484430222467228</v>
      </c>
      <c r="E2216" t="str">
        <f ca="1">IF(B2216&lt;='Monte Carlo VaR'!$B$25,"YES ◀ TAIL","")</f>
        <v/>
      </c>
    </row>
    <row r="2217" spans="1:5" x14ac:dyDescent="0.2">
      <c r="A2217">
        <v>2216</v>
      </c>
      <c r="B2217" s="17">
        <f ca="1">'Monte Carlo VaR'!$C$17+_xlfn.NORM.S.INV(RAND())*'Monte Carlo VaR'!$C$18</f>
        <v>-0.23039246434697264</v>
      </c>
      <c r="C2217" s="18">
        <f t="shared" ca="1" si="34"/>
        <v>-20.577816242580894</v>
      </c>
      <c r="D2217" s="19">
        <f ca="1">'Monte Carlo VaR'!$B$9*(EXP(B2217)-1)</f>
        <v>-27.889114353569884</v>
      </c>
      <c r="E2217" t="str">
        <f ca="1">IF(B2217&lt;='Monte Carlo VaR'!$B$25,"YES ◀ TAIL","")</f>
        <v/>
      </c>
    </row>
    <row r="2218" spans="1:5" x14ac:dyDescent="0.2">
      <c r="A2218">
        <v>2217</v>
      </c>
      <c r="B2218" s="17">
        <f ca="1">'Monte Carlo VaR'!$C$17+_xlfn.NORM.S.INV(RAND())*'Monte Carlo VaR'!$C$18</f>
        <v>-0.15998359490788228</v>
      </c>
      <c r="C2218" s="18">
        <f t="shared" ca="1" si="34"/>
        <v>-14.784223142176501</v>
      </c>
      <c r="D2218" s="19">
        <f ca="1">'Monte Carlo VaR'!$B$9*(EXP(B2218)-1)</f>
        <v>-20.03705762459181</v>
      </c>
      <c r="E2218" t="str">
        <f ca="1">IF(B2218&lt;='Monte Carlo VaR'!$B$25,"YES ◀ TAIL","")</f>
        <v/>
      </c>
    </row>
    <row r="2219" spans="1:5" x14ac:dyDescent="0.2">
      <c r="A2219">
        <v>2218</v>
      </c>
      <c r="B2219" s="17">
        <f ca="1">'Monte Carlo VaR'!$C$17+_xlfn.NORM.S.INV(RAND())*'Monte Carlo VaR'!$C$18</f>
        <v>-5.849933580864608E-3</v>
      </c>
      <c r="C2219" s="18">
        <f t="shared" ca="1" si="34"/>
        <v>-0.58328560364754312</v>
      </c>
      <c r="D2219" s="19">
        <f ca="1">'Monte Carlo VaR'!$B$9*(EXP(B2219)-1)</f>
        <v>-0.79052697862351518</v>
      </c>
      <c r="E2219" t="str">
        <f ca="1">IF(B2219&lt;='Monte Carlo VaR'!$B$25,"YES ◀ TAIL","")</f>
        <v/>
      </c>
    </row>
    <row r="2220" spans="1:5" x14ac:dyDescent="0.2">
      <c r="A2220">
        <v>2219</v>
      </c>
      <c r="B2220" s="17">
        <f ca="1">'Monte Carlo VaR'!$C$17+_xlfn.NORM.S.INV(RAND())*'Monte Carlo VaR'!$C$18</f>
        <v>7.1479439815728851E-2</v>
      </c>
      <c r="C2220" s="18">
        <f t="shared" ca="1" si="34"/>
        <v>7.4096066861231158</v>
      </c>
      <c r="D2220" s="19">
        <f ca="1">'Monte Carlo VaR'!$B$9*(EXP(B2220)-1)</f>
        <v>10.042239941702659</v>
      </c>
      <c r="E2220" t="str">
        <f ca="1">IF(B2220&lt;='Monte Carlo VaR'!$B$25,"YES ◀ TAIL","")</f>
        <v/>
      </c>
    </row>
    <row r="2221" spans="1:5" x14ac:dyDescent="0.2">
      <c r="A2221">
        <v>2220</v>
      </c>
      <c r="B2221" s="17">
        <f ca="1">'Monte Carlo VaR'!$C$17+_xlfn.NORM.S.INV(RAND())*'Monte Carlo VaR'!$C$18</f>
        <v>0.19140688791727112</v>
      </c>
      <c r="C2221" s="18">
        <f t="shared" ca="1" si="34"/>
        <v>21.095207362077772</v>
      </c>
      <c r="D2221" s="19">
        <f ca="1">'Monte Carlo VaR'!$B$9*(EXP(B2221)-1)</f>
        <v>28.590334537824006</v>
      </c>
      <c r="E2221" t="str">
        <f ca="1">IF(B2221&lt;='Monte Carlo VaR'!$B$25,"YES ◀ TAIL","")</f>
        <v/>
      </c>
    </row>
    <row r="2222" spans="1:5" x14ac:dyDescent="0.2">
      <c r="A2222">
        <v>2221</v>
      </c>
      <c r="B2222" s="17">
        <f ca="1">'Monte Carlo VaR'!$C$17+_xlfn.NORM.S.INV(RAND())*'Monte Carlo VaR'!$C$18</f>
        <v>-0.14723211811567133</v>
      </c>
      <c r="C2222" s="18">
        <f t="shared" ca="1" si="34"/>
        <v>-13.690638550015798</v>
      </c>
      <c r="D2222" s="19">
        <f ca="1">'Monte Carlo VaR'!$B$9*(EXP(B2222)-1)</f>
        <v>-18.554922426836413</v>
      </c>
      <c r="E2222" t="str">
        <f ca="1">IF(B2222&lt;='Monte Carlo VaR'!$B$25,"YES ◀ TAIL","")</f>
        <v/>
      </c>
    </row>
    <row r="2223" spans="1:5" x14ac:dyDescent="0.2">
      <c r="A2223">
        <v>2222</v>
      </c>
      <c r="B2223" s="17">
        <f ca="1">'Monte Carlo VaR'!$C$17+_xlfn.NORM.S.INV(RAND())*'Monte Carlo VaR'!$C$18</f>
        <v>0.33249490137390697</v>
      </c>
      <c r="C2223" s="18">
        <f t="shared" ca="1" si="34"/>
        <v>39.44427894244027</v>
      </c>
      <c r="D2223" s="19">
        <f ca="1">'Monte Carlo VaR'!$B$9*(EXP(B2223)-1)</f>
        <v>53.4588312506893</v>
      </c>
      <c r="E2223" t="str">
        <f ca="1">IF(B2223&lt;='Monte Carlo VaR'!$B$25,"YES ◀ TAIL","")</f>
        <v/>
      </c>
    </row>
    <row r="2224" spans="1:5" x14ac:dyDescent="0.2">
      <c r="A2224">
        <v>2223</v>
      </c>
      <c r="B2224" s="17">
        <f ca="1">'Monte Carlo VaR'!$C$17+_xlfn.NORM.S.INV(RAND())*'Monte Carlo VaR'!$C$18</f>
        <v>-0.1678174256116543</v>
      </c>
      <c r="C2224" s="18">
        <f t="shared" ca="1" si="34"/>
        <v>-15.449181126591871</v>
      </c>
      <c r="D2224" s="19">
        <f ca="1">'Monte Carlo VaR'!$B$9*(EXP(B2224)-1)</f>
        <v>-20.938275180869962</v>
      </c>
      <c r="E2224" t="str">
        <f ca="1">IF(B2224&lt;='Monte Carlo VaR'!$B$25,"YES ◀ TAIL","")</f>
        <v/>
      </c>
    </row>
    <row r="2225" spans="1:5" x14ac:dyDescent="0.2">
      <c r="A2225">
        <v>2224</v>
      </c>
      <c r="B2225" s="17">
        <f ca="1">'Monte Carlo VaR'!$C$17+_xlfn.NORM.S.INV(RAND())*'Monte Carlo VaR'!$C$18</f>
        <v>-8.4977590296442404E-2</v>
      </c>
      <c r="C2225" s="18">
        <f t="shared" ca="1" si="34"/>
        <v>-8.1467131779897386</v>
      </c>
      <c r="D2225" s="19">
        <f ca="1">'Monte Carlo VaR'!$B$9*(EXP(B2225)-1)</f>
        <v>-11.041240370129493</v>
      </c>
      <c r="E2225" t="str">
        <f ca="1">IF(B2225&lt;='Monte Carlo VaR'!$B$25,"YES ◀ TAIL","")</f>
        <v/>
      </c>
    </row>
    <row r="2226" spans="1:5" x14ac:dyDescent="0.2">
      <c r="A2226">
        <v>2225</v>
      </c>
      <c r="B2226" s="17">
        <f ca="1">'Monte Carlo VaR'!$C$17+_xlfn.NORM.S.INV(RAND())*'Monte Carlo VaR'!$C$18</f>
        <v>6.0278521879702805E-2</v>
      </c>
      <c r="C2226" s="18">
        <f t="shared" ca="1" si="34"/>
        <v>6.2132332445751004</v>
      </c>
      <c r="D2226" s="19">
        <f ca="1">'Monte Carlo VaR'!$B$9*(EXP(B2226)-1)</f>
        <v>8.4207950163726331</v>
      </c>
      <c r="E2226" t="str">
        <f ca="1">IF(B2226&lt;='Monte Carlo VaR'!$B$25,"YES ◀ TAIL","")</f>
        <v/>
      </c>
    </row>
    <row r="2227" spans="1:5" x14ac:dyDescent="0.2">
      <c r="A2227">
        <v>2226</v>
      </c>
      <c r="B2227" s="17">
        <f ca="1">'Monte Carlo VaR'!$C$17+_xlfn.NORM.S.INV(RAND())*'Monte Carlo VaR'!$C$18</f>
        <v>-1.7134343757355036E-2</v>
      </c>
      <c r="C2227" s="18">
        <f t="shared" ca="1" si="34"/>
        <v>-1.6988385710092313</v>
      </c>
      <c r="D2227" s="19">
        <f ca="1">'Monte Carlo VaR'!$B$9*(EXP(B2227)-1)</f>
        <v>-2.3024359152888114</v>
      </c>
      <c r="E2227" t="str">
        <f ca="1">IF(B2227&lt;='Monte Carlo VaR'!$B$25,"YES ◀ TAIL","")</f>
        <v/>
      </c>
    </row>
    <row r="2228" spans="1:5" x14ac:dyDescent="0.2">
      <c r="A2228">
        <v>2227</v>
      </c>
      <c r="B2228" s="17">
        <f ca="1">'Monte Carlo VaR'!$C$17+_xlfn.NORM.S.INV(RAND())*'Monte Carlo VaR'!$C$18</f>
        <v>-9.2022227388803821E-2</v>
      </c>
      <c r="C2228" s="18">
        <f t="shared" ca="1" si="34"/>
        <v>-8.7915123945384259</v>
      </c>
      <c r="D2228" s="19">
        <f ca="1">'Monte Carlo VaR'!$B$9*(EXP(B2228)-1)</f>
        <v>-11.915136748317929</v>
      </c>
      <c r="E2228" t="str">
        <f ca="1">IF(B2228&lt;='Monte Carlo VaR'!$B$25,"YES ◀ TAIL","")</f>
        <v/>
      </c>
    </row>
    <row r="2229" spans="1:5" x14ac:dyDescent="0.2">
      <c r="A2229">
        <v>2228</v>
      </c>
      <c r="B2229" s="17">
        <f ca="1">'Monte Carlo VaR'!$C$17+_xlfn.NORM.S.INV(RAND())*'Monte Carlo VaR'!$C$18</f>
        <v>6.4815129818497047E-2</v>
      </c>
      <c r="C2229" s="18">
        <f t="shared" ca="1" si="34"/>
        <v>6.6961756736676925</v>
      </c>
      <c r="D2229" s="19">
        <f ca="1">'Monte Carlo VaR'!$B$9*(EXP(B2229)-1)</f>
        <v>9.0753268905218238</v>
      </c>
      <c r="E2229" t="str">
        <f ca="1">IF(B2229&lt;='Monte Carlo VaR'!$B$25,"YES ◀ TAIL","")</f>
        <v/>
      </c>
    </row>
    <row r="2230" spans="1:5" x14ac:dyDescent="0.2">
      <c r="A2230">
        <v>2229</v>
      </c>
      <c r="B2230" s="17">
        <f ca="1">'Monte Carlo VaR'!$C$17+_xlfn.NORM.S.INV(RAND())*'Monte Carlo VaR'!$C$18</f>
        <v>0.35003700713017827</v>
      </c>
      <c r="C2230" s="18">
        <f t="shared" ca="1" si="34"/>
        <v>41.912006518249797</v>
      </c>
      <c r="D2230" s="19">
        <f ca="1">'Monte Carlo VaR'!$B$9*(EXP(B2230)-1)</f>
        <v>56.803342434183953</v>
      </c>
      <c r="E2230" t="str">
        <f ca="1">IF(B2230&lt;='Monte Carlo VaR'!$B$25,"YES ◀ TAIL","")</f>
        <v/>
      </c>
    </row>
    <row r="2231" spans="1:5" x14ac:dyDescent="0.2">
      <c r="A2231">
        <v>2230</v>
      </c>
      <c r="B2231" s="17">
        <f ca="1">'Monte Carlo VaR'!$C$17+_xlfn.NORM.S.INV(RAND())*'Monte Carlo VaR'!$C$18</f>
        <v>0.185761659459658</v>
      </c>
      <c r="C2231" s="18">
        <f t="shared" ca="1" si="34"/>
        <v>20.413523193190763</v>
      </c>
      <c r="D2231" s="19">
        <f ca="1">'Monte Carlo VaR'!$B$9*(EXP(B2231)-1)</f>
        <v>27.666447983731441</v>
      </c>
      <c r="E2231" t="str">
        <f ca="1">IF(B2231&lt;='Monte Carlo VaR'!$B$25,"YES ◀ TAIL","")</f>
        <v/>
      </c>
    </row>
    <row r="2232" spans="1:5" x14ac:dyDescent="0.2">
      <c r="A2232">
        <v>2231</v>
      </c>
      <c r="B2232" s="17">
        <f ca="1">'Monte Carlo VaR'!$C$17+_xlfn.NORM.S.INV(RAND())*'Monte Carlo VaR'!$C$18</f>
        <v>0.28516804914307992</v>
      </c>
      <c r="C2232" s="18">
        <f t="shared" ca="1" si="34"/>
        <v>32.99855122684334</v>
      </c>
      <c r="D2232" s="19">
        <f ca="1">'Monte Carlo VaR'!$B$9*(EXP(B2232)-1)</f>
        <v>44.722936477740781</v>
      </c>
      <c r="E2232" t="str">
        <f ca="1">IF(B2232&lt;='Monte Carlo VaR'!$B$25,"YES ◀ TAIL","")</f>
        <v/>
      </c>
    </row>
    <row r="2233" spans="1:5" x14ac:dyDescent="0.2">
      <c r="A2233">
        <v>2232</v>
      </c>
      <c r="B2233" s="17">
        <f ca="1">'Monte Carlo VaR'!$C$17+_xlfn.NORM.S.INV(RAND())*'Monte Carlo VaR'!$C$18</f>
        <v>-0.25777673411831054</v>
      </c>
      <c r="C2233" s="18">
        <f t="shared" ca="1" si="34"/>
        <v>-22.723225447992345</v>
      </c>
      <c r="D2233" s="19">
        <f ca="1">'Monte Carlo VaR'!$B$9*(EXP(B2233)-1)</f>
        <v>-30.796787449664027</v>
      </c>
      <c r="E2233" t="str">
        <f ca="1">IF(B2233&lt;='Monte Carlo VaR'!$B$25,"YES ◀ TAIL","")</f>
        <v>YES ◀ TAIL</v>
      </c>
    </row>
    <row r="2234" spans="1:5" x14ac:dyDescent="0.2">
      <c r="A2234">
        <v>2233</v>
      </c>
      <c r="B2234" s="17">
        <f ca="1">'Monte Carlo VaR'!$C$17+_xlfn.NORM.S.INV(RAND())*'Monte Carlo VaR'!$C$18</f>
        <v>0.40024585447945227</v>
      </c>
      <c r="C2234" s="18">
        <f t="shared" ca="1" si="34"/>
        <v>49.219151451568123</v>
      </c>
      <c r="D2234" s="19">
        <f ca="1">'Monte Carlo VaR'!$B$9*(EXP(B2234)-1)</f>
        <v>66.70671596231027</v>
      </c>
      <c r="E2234" t="str">
        <f ca="1">IF(B2234&lt;='Monte Carlo VaR'!$B$25,"YES ◀ TAIL","")</f>
        <v/>
      </c>
    </row>
    <row r="2235" spans="1:5" x14ac:dyDescent="0.2">
      <c r="A2235">
        <v>2234</v>
      </c>
      <c r="B2235" s="17">
        <f ca="1">'Monte Carlo VaR'!$C$17+_xlfn.NORM.S.INV(RAND())*'Monte Carlo VaR'!$C$18</f>
        <v>0.26510745168192251</v>
      </c>
      <c r="C2235" s="18">
        <f t="shared" ca="1" si="34"/>
        <v>30.357103915387395</v>
      </c>
      <c r="D2235" s="19">
        <f ca="1">'Monte Carlo VaR'!$B$9*(EXP(B2235)-1)</f>
        <v>41.14298293652454</v>
      </c>
      <c r="E2235" t="str">
        <f ca="1">IF(B2235&lt;='Monte Carlo VaR'!$B$25,"YES ◀ TAIL","")</f>
        <v/>
      </c>
    </row>
    <row r="2236" spans="1:5" x14ac:dyDescent="0.2">
      <c r="A2236">
        <v>2235</v>
      </c>
      <c r="B2236" s="17">
        <f ca="1">'Monte Carlo VaR'!$C$17+_xlfn.NORM.S.INV(RAND())*'Monte Carlo VaR'!$C$18</f>
        <v>2.9187031429711501E-2</v>
      </c>
      <c r="C2236" s="18">
        <f t="shared" ca="1" si="34"/>
        <v>2.9617147234963337</v>
      </c>
      <c r="D2236" s="19">
        <f ca="1">'Monte Carlo VaR'!$B$9*(EXP(B2236)-1)</f>
        <v>4.0140119647545811</v>
      </c>
      <c r="E2236" t="str">
        <f ca="1">IF(B2236&lt;='Monte Carlo VaR'!$B$25,"YES ◀ TAIL","")</f>
        <v/>
      </c>
    </row>
    <row r="2237" spans="1:5" x14ac:dyDescent="0.2">
      <c r="A2237">
        <v>2236</v>
      </c>
      <c r="B2237" s="17">
        <f ca="1">'Monte Carlo VaR'!$C$17+_xlfn.NORM.S.INV(RAND())*'Monte Carlo VaR'!$C$18</f>
        <v>-0.13713623080952375</v>
      </c>
      <c r="C2237" s="18">
        <f t="shared" ca="1" si="34"/>
        <v>-12.814855498666944</v>
      </c>
      <c r="D2237" s="19">
        <f ca="1">'Monte Carlo VaR'!$B$9*(EXP(B2237)-1)</f>
        <v>-17.36797365734331</v>
      </c>
      <c r="E2237" t="str">
        <f ca="1">IF(B2237&lt;='Monte Carlo VaR'!$B$25,"YES ◀ TAIL","")</f>
        <v/>
      </c>
    </row>
    <row r="2238" spans="1:5" x14ac:dyDescent="0.2">
      <c r="A2238">
        <v>2237</v>
      </c>
      <c r="B2238" s="17">
        <f ca="1">'Monte Carlo VaR'!$C$17+_xlfn.NORM.S.INV(RAND())*'Monte Carlo VaR'!$C$18</f>
        <v>0.11203748854048727</v>
      </c>
      <c r="C2238" s="18">
        <f t="shared" ca="1" si="34"/>
        <v>11.855479284569071</v>
      </c>
      <c r="D2238" s="19">
        <f ca="1">'Monte Carlo VaR'!$B$9*(EXP(B2238)-1)</f>
        <v>16.067731074376461</v>
      </c>
      <c r="E2238" t="str">
        <f ca="1">IF(B2238&lt;='Monte Carlo VaR'!$B$25,"YES ◀ TAIL","")</f>
        <v/>
      </c>
    </row>
    <row r="2239" spans="1:5" x14ac:dyDescent="0.2">
      <c r="A2239">
        <v>2238</v>
      </c>
      <c r="B2239" s="17">
        <f ca="1">'Monte Carlo VaR'!$C$17+_xlfn.NORM.S.INV(RAND())*'Monte Carlo VaR'!$C$18</f>
        <v>0.23507897322797489</v>
      </c>
      <c r="C2239" s="18">
        <f t="shared" ca="1" si="34"/>
        <v>26.500866660602917</v>
      </c>
      <c r="D2239" s="19">
        <f ca="1">'Monte Carlo VaR'!$B$9*(EXP(B2239)-1)</f>
        <v>35.916624585115137</v>
      </c>
      <c r="E2239" t="str">
        <f ca="1">IF(B2239&lt;='Monte Carlo VaR'!$B$25,"YES ◀ TAIL","")</f>
        <v/>
      </c>
    </row>
    <row r="2240" spans="1:5" x14ac:dyDescent="0.2">
      <c r="A2240">
        <v>2239</v>
      </c>
      <c r="B2240" s="17">
        <f ca="1">'Monte Carlo VaR'!$C$17+_xlfn.NORM.S.INV(RAND())*'Monte Carlo VaR'!$C$18</f>
        <v>0.19588584809430343</v>
      </c>
      <c r="C2240" s="18">
        <f t="shared" ca="1" si="34"/>
        <v>21.63880443955124</v>
      </c>
      <c r="D2240" s="19">
        <f ca="1">'Monte Carlo VaR'!$B$9*(EXP(B2240)-1)</f>
        <v>29.327071656923795</v>
      </c>
      <c r="E2240" t="str">
        <f ca="1">IF(B2240&lt;='Monte Carlo VaR'!$B$25,"YES ◀ TAIL","")</f>
        <v/>
      </c>
    </row>
    <row r="2241" spans="1:5" x14ac:dyDescent="0.2">
      <c r="A2241">
        <v>2240</v>
      </c>
      <c r="B2241" s="17">
        <f ca="1">'Monte Carlo VaR'!$C$17+_xlfn.NORM.S.INV(RAND())*'Monte Carlo VaR'!$C$18</f>
        <v>-1.849039074455551E-2</v>
      </c>
      <c r="C2241" s="18">
        <f t="shared" ca="1" si="34"/>
        <v>-1.8320492244376818</v>
      </c>
      <c r="D2241" s="19">
        <f ca="1">'Monte Carlo VaR'!$B$9*(EXP(B2241)-1)</f>
        <v>-2.48297631388039</v>
      </c>
      <c r="E2241" t="str">
        <f ca="1">IF(B2241&lt;='Monte Carlo VaR'!$B$25,"YES ◀ TAIL","")</f>
        <v/>
      </c>
    </row>
    <row r="2242" spans="1:5" x14ac:dyDescent="0.2">
      <c r="A2242">
        <v>2241</v>
      </c>
      <c r="B2242" s="17">
        <f ca="1">'Monte Carlo VaR'!$C$17+_xlfn.NORM.S.INV(RAND())*'Monte Carlo VaR'!$C$18</f>
        <v>0.21598309835908891</v>
      </c>
      <c r="C2242" s="18">
        <f t="shared" ca="1" si="34"/>
        <v>24.108140251119693</v>
      </c>
      <c r="D2242" s="19">
        <f ca="1">'Monte Carlo VaR'!$B$9*(EXP(B2242)-1)</f>
        <v>32.673762482342518</v>
      </c>
      <c r="E2242" t="str">
        <f ca="1">IF(B2242&lt;='Monte Carlo VaR'!$B$25,"YES ◀ TAIL","")</f>
        <v/>
      </c>
    </row>
    <row r="2243" spans="1:5" x14ac:dyDescent="0.2">
      <c r="A2243">
        <v>2242</v>
      </c>
      <c r="B2243" s="17">
        <f ca="1">'Monte Carlo VaR'!$C$17+_xlfn.NORM.S.INV(RAND())*'Monte Carlo VaR'!$C$18</f>
        <v>0.2708092674861361</v>
      </c>
      <c r="C2243" s="18">
        <f t="shared" ref="C2243:C2306" ca="1" si="35">(EXP(B2243)-1)*100</f>
        <v>31.102499144389718</v>
      </c>
      <c r="D2243" s="19">
        <f ca="1">'Monte Carlo VaR'!$B$9*(EXP(B2243)-1)</f>
        <v>42.153217090391387</v>
      </c>
      <c r="E2243" t="str">
        <f ca="1">IF(B2243&lt;='Monte Carlo VaR'!$B$25,"YES ◀ TAIL","")</f>
        <v/>
      </c>
    </row>
    <row r="2244" spans="1:5" x14ac:dyDescent="0.2">
      <c r="A2244">
        <v>2243</v>
      </c>
      <c r="B2244" s="17">
        <f ca="1">'Monte Carlo VaR'!$C$17+_xlfn.NORM.S.INV(RAND())*'Monte Carlo VaR'!$C$18</f>
        <v>-8.5078645655911653E-2</v>
      </c>
      <c r="C2244" s="18">
        <f t="shared" ca="1" si="35"/>
        <v>-8.1559949759123622</v>
      </c>
      <c r="D2244" s="19">
        <f ca="1">'Monte Carlo VaR'!$B$9*(EXP(B2244)-1)</f>
        <v>-11.053819990854024</v>
      </c>
      <c r="E2244" t="str">
        <f ca="1">IF(B2244&lt;='Monte Carlo VaR'!$B$25,"YES ◀ TAIL","")</f>
        <v/>
      </c>
    </row>
    <row r="2245" spans="1:5" x14ac:dyDescent="0.2">
      <c r="A2245">
        <v>2244</v>
      </c>
      <c r="B2245" s="17">
        <f ca="1">'Monte Carlo VaR'!$C$17+_xlfn.NORM.S.INV(RAND())*'Monte Carlo VaR'!$C$18</f>
        <v>5.1438802952649666E-2</v>
      </c>
      <c r="C2245" s="18">
        <f t="shared" ca="1" si="35"/>
        <v>5.2784757002088289</v>
      </c>
      <c r="D2245" s="19">
        <f ca="1">'Monte Carlo VaR'!$B$9*(EXP(B2245)-1)</f>
        <v>7.1539181164930259</v>
      </c>
      <c r="E2245" t="str">
        <f ca="1">IF(B2245&lt;='Monte Carlo VaR'!$B$25,"YES ◀ TAIL","")</f>
        <v/>
      </c>
    </row>
    <row r="2246" spans="1:5" x14ac:dyDescent="0.2">
      <c r="A2246">
        <v>2245</v>
      </c>
      <c r="B2246" s="17">
        <f ca="1">'Monte Carlo VaR'!$C$17+_xlfn.NORM.S.INV(RAND())*'Monte Carlo VaR'!$C$18</f>
        <v>9.1336653702618772E-2</v>
      </c>
      <c r="C2246" s="18">
        <f t="shared" ca="1" si="35"/>
        <v>9.5637793697962881</v>
      </c>
      <c r="D2246" s="19">
        <f ca="1">'Monte Carlo VaR'!$B$9*(EXP(B2246)-1)</f>
        <v>12.961790179884909</v>
      </c>
      <c r="E2246" t="str">
        <f ca="1">IF(B2246&lt;='Monte Carlo VaR'!$B$25,"YES ◀ TAIL","")</f>
        <v/>
      </c>
    </row>
    <row r="2247" spans="1:5" x14ac:dyDescent="0.2">
      <c r="A2247">
        <v>2246</v>
      </c>
      <c r="B2247" s="17">
        <f ca="1">'Monte Carlo VaR'!$C$17+_xlfn.NORM.S.INV(RAND())*'Monte Carlo VaR'!$C$18</f>
        <v>0.11047310157628232</v>
      </c>
      <c r="C2247" s="18">
        <f t="shared" ca="1" si="35"/>
        <v>11.680630831880423</v>
      </c>
      <c r="D2247" s="19">
        <f ca="1">'Monte Carlo VaR'!$B$9*(EXP(B2247)-1)</f>
        <v>15.830758966447538</v>
      </c>
      <c r="E2247" t="str">
        <f ca="1">IF(B2247&lt;='Monte Carlo VaR'!$B$25,"YES ◀ TAIL","")</f>
        <v/>
      </c>
    </row>
    <row r="2248" spans="1:5" x14ac:dyDescent="0.2">
      <c r="A2248">
        <v>2247</v>
      </c>
      <c r="B2248" s="17">
        <f ca="1">'Monte Carlo VaR'!$C$17+_xlfn.NORM.S.INV(RAND())*'Monte Carlo VaR'!$C$18</f>
        <v>-4.0211761396295967E-2</v>
      </c>
      <c r="C2248" s="18">
        <f t="shared" ca="1" si="35"/>
        <v>-3.9413997420091551</v>
      </c>
      <c r="D2248" s="19">
        <f ca="1">'Monte Carlo VaR'!$B$9*(EXP(B2248)-1)</f>
        <v>-5.3417790703450079</v>
      </c>
      <c r="E2248" t="str">
        <f ca="1">IF(B2248&lt;='Monte Carlo VaR'!$B$25,"YES ◀ TAIL","")</f>
        <v/>
      </c>
    </row>
    <row r="2249" spans="1:5" x14ac:dyDescent="0.2">
      <c r="A2249">
        <v>2248</v>
      </c>
      <c r="B2249" s="17">
        <f ca="1">'Monte Carlo VaR'!$C$17+_xlfn.NORM.S.INV(RAND())*'Monte Carlo VaR'!$C$18</f>
        <v>5.5573441350739827E-2</v>
      </c>
      <c r="C2249" s="18">
        <f t="shared" ca="1" si="35"/>
        <v>5.7146652499652228</v>
      </c>
      <c r="D2249" s="19">
        <f ca="1">'Monte Carlo VaR'!$B$9*(EXP(B2249)-1)</f>
        <v>7.7450858132778668</v>
      </c>
      <c r="E2249" t="str">
        <f ca="1">IF(B2249&lt;='Monte Carlo VaR'!$B$25,"YES ◀ TAIL","")</f>
        <v/>
      </c>
    </row>
    <row r="2250" spans="1:5" x14ac:dyDescent="0.2">
      <c r="A2250">
        <v>2249</v>
      </c>
      <c r="B2250" s="17">
        <f ca="1">'Monte Carlo VaR'!$C$17+_xlfn.NORM.S.INV(RAND())*'Monte Carlo VaR'!$C$18</f>
        <v>0.15842240024286144</v>
      </c>
      <c r="C2250" s="18">
        <f t="shared" ca="1" si="35"/>
        <v>17.166100008834452</v>
      </c>
      <c r="D2250" s="19">
        <f ca="1">'Monte Carlo VaR'!$B$9*(EXP(B2250)-1)</f>
        <v>23.265215341973331</v>
      </c>
      <c r="E2250" t="str">
        <f ca="1">IF(B2250&lt;='Monte Carlo VaR'!$B$25,"YES ◀ TAIL","")</f>
        <v/>
      </c>
    </row>
    <row r="2251" spans="1:5" x14ac:dyDescent="0.2">
      <c r="A2251">
        <v>2250</v>
      </c>
      <c r="B2251" s="17">
        <f ca="1">'Monte Carlo VaR'!$C$17+_xlfn.NORM.S.INV(RAND())*'Monte Carlo VaR'!$C$18</f>
        <v>5.472895635144398E-2</v>
      </c>
      <c r="C2251" s="18">
        <f t="shared" ca="1" si="35"/>
        <v>5.6254284858137105</v>
      </c>
      <c r="D2251" s="19">
        <f ca="1">'Monte Carlo VaR'!$B$9*(EXP(B2251)-1)</f>
        <v>7.624143226823322</v>
      </c>
      <c r="E2251" t="str">
        <f ca="1">IF(B2251&lt;='Monte Carlo VaR'!$B$25,"YES ◀ TAIL","")</f>
        <v/>
      </c>
    </row>
    <row r="2252" spans="1:5" x14ac:dyDescent="0.2">
      <c r="A2252">
        <v>2251</v>
      </c>
      <c r="B2252" s="17">
        <f ca="1">'Monte Carlo VaR'!$C$17+_xlfn.NORM.S.INV(RAND())*'Monte Carlo VaR'!$C$18</f>
        <v>4.1064740123192472E-2</v>
      </c>
      <c r="C2252" s="18">
        <f t="shared" ca="1" si="35"/>
        <v>4.191955736253683</v>
      </c>
      <c r="D2252" s="19">
        <f ca="1">'Monte Carlo VaR'!$B$9*(EXP(B2252)-1)</f>
        <v>5.6813576093446168</v>
      </c>
      <c r="E2252" t="str">
        <f ca="1">IF(B2252&lt;='Monte Carlo VaR'!$B$25,"YES ◀ TAIL","")</f>
        <v/>
      </c>
    </row>
    <row r="2253" spans="1:5" x14ac:dyDescent="0.2">
      <c r="A2253">
        <v>2252</v>
      </c>
      <c r="B2253" s="17">
        <f ca="1">'Monte Carlo VaR'!$C$17+_xlfn.NORM.S.INV(RAND())*'Monte Carlo VaR'!$C$18</f>
        <v>-0.34759099636398266</v>
      </c>
      <c r="C2253" s="18">
        <f t="shared" ca="1" si="35"/>
        <v>-29.361226771029038</v>
      </c>
      <c r="D2253" s="19">
        <f ca="1">'Monte Carlo VaR'!$B$9*(EXP(B2253)-1)</f>
        <v>-39.793270642775653</v>
      </c>
      <c r="E2253" t="str">
        <f ca="1">IF(B2253&lt;='Monte Carlo VaR'!$B$25,"YES ◀ TAIL","")</f>
        <v>YES ◀ TAIL</v>
      </c>
    </row>
    <row r="2254" spans="1:5" x14ac:dyDescent="0.2">
      <c r="A2254">
        <v>2253</v>
      </c>
      <c r="B2254" s="17">
        <f ca="1">'Monte Carlo VaR'!$C$17+_xlfn.NORM.S.INV(RAND())*'Monte Carlo VaR'!$C$18</f>
        <v>8.5310270001989708E-2</v>
      </c>
      <c r="C2254" s="18">
        <f t="shared" ca="1" si="35"/>
        <v>8.9054915354290785</v>
      </c>
      <c r="D2254" s="19">
        <f ca="1">'Monte Carlo VaR'!$B$9*(EXP(B2254)-1)</f>
        <v>12.069612677967029</v>
      </c>
      <c r="E2254" t="str">
        <f ca="1">IF(B2254&lt;='Monte Carlo VaR'!$B$25,"YES ◀ TAIL","")</f>
        <v/>
      </c>
    </row>
    <row r="2255" spans="1:5" x14ac:dyDescent="0.2">
      <c r="A2255">
        <v>2254</v>
      </c>
      <c r="B2255" s="17">
        <f ca="1">'Monte Carlo VaR'!$C$17+_xlfn.NORM.S.INV(RAND())*'Monte Carlo VaR'!$C$18</f>
        <v>0.2113939302239311</v>
      </c>
      <c r="C2255" s="18">
        <f t="shared" ca="1" si="35"/>
        <v>23.539892019202235</v>
      </c>
      <c r="D2255" s="19">
        <f ca="1">'Monte Carlo VaR'!$B$9*(EXP(B2255)-1)</f>
        <v>31.90361565362479</v>
      </c>
      <c r="E2255" t="str">
        <f ca="1">IF(B2255&lt;='Monte Carlo VaR'!$B$25,"YES ◀ TAIL","")</f>
        <v/>
      </c>
    </row>
    <row r="2256" spans="1:5" x14ac:dyDescent="0.2">
      <c r="A2256">
        <v>2255</v>
      </c>
      <c r="B2256" s="17">
        <f ca="1">'Monte Carlo VaR'!$C$17+_xlfn.NORM.S.INV(RAND())*'Monte Carlo VaR'!$C$18</f>
        <v>0.21782452053670803</v>
      </c>
      <c r="C2256" s="18">
        <f t="shared" ca="1" si="35"/>
        <v>24.336886277367388</v>
      </c>
      <c r="D2256" s="19">
        <f ca="1">'Monte Carlo VaR'!$B$9*(EXP(B2256)-1)</f>
        <v>32.98378197171602</v>
      </c>
      <c r="E2256" t="str">
        <f ca="1">IF(B2256&lt;='Monte Carlo VaR'!$B$25,"YES ◀ TAIL","")</f>
        <v/>
      </c>
    </row>
    <row r="2257" spans="1:5" x14ac:dyDescent="0.2">
      <c r="A2257">
        <v>2256</v>
      </c>
      <c r="B2257" s="17">
        <f ca="1">'Monte Carlo VaR'!$C$17+_xlfn.NORM.S.INV(RAND())*'Monte Carlo VaR'!$C$18</f>
        <v>-1.8502911857859183E-3</v>
      </c>
      <c r="C2257" s="18">
        <f t="shared" ca="1" si="35"/>
        <v>-0.1848580452330828</v>
      </c>
      <c r="D2257" s="19">
        <f ca="1">'Monte Carlo VaR'!$B$9*(EXP(B2257)-1)</f>
        <v>-0.25053810870439713</v>
      </c>
      <c r="E2257" t="str">
        <f ca="1">IF(B2257&lt;='Monte Carlo VaR'!$B$25,"YES ◀ TAIL","")</f>
        <v/>
      </c>
    </row>
    <row r="2258" spans="1:5" x14ac:dyDescent="0.2">
      <c r="A2258">
        <v>2257</v>
      </c>
      <c r="B2258" s="17">
        <f ca="1">'Monte Carlo VaR'!$C$17+_xlfn.NORM.S.INV(RAND())*'Monte Carlo VaR'!$C$18</f>
        <v>-2.928129685586911E-2</v>
      </c>
      <c r="C2258" s="18">
        <f t="shared" ca="1" si="35"/>
        <v>-2.8856753501109833</v>
      </c>
      <c r="D2258" s="19">
        <f ca="1">'Monte Carlo VaR'!$B$9*(EXP(B2258)-1)</f>
        <v>-3.9109558020054158</v>
      </c>
      <c r="E2258" t="str">
        <f ca="1">IF(B2258&lt;='Monte Carlo VaR'!$B$25,"YES ◀ TAIL","")</f>
        <v/>
      </c>
    </row>
    <row r="2259" spans="1:5" x14ac:dyDescent="0.2">
      <c r="A2259">
        <v>2258</v>
      </c>
      <c r="B2259" s="17">
        <f ca="1">'Monte Carlo VaR'!$C$17+_xlfn.NORM.S.INV(RAND())*'Monte Carlo VaR'!$C$18</f>
        <v>0.29127080829635599</v>
      </c>
      <c r="C2259" s="18">
        <f t="shared" ca="1" si="35"/>
        <v>33.812691075627832</v>
      </c>
      <c r="D2259" s="19">
        <f ca="1">'Monte Carlo VaR'!$B$9*(EXP(B2259)-1)</f>
        <v>45.8263402147984</v>
      </c>
      <c r="E2259" t="str">
        <f ca="1">IF(B2259&lt;='Monte Carlo VaR'!$B$25,"YES ◀ TAIL","")</f>
        <v/>
      </c>
    </row>
    <row r="2260" spans="1:5" x14ac:dyDescent="0.2">
      <c r="A2260">
        <v>2259</v>
      </c>
      <c r="B2260" s="17">
        <f ca="1">'Monte Carlo VaR'!$C$17+_xlfn.NORM.S.INV(RAND())*'Monte Carlo VaR'!$C$18</f>
        <v>0.25037652623083878</v>
      </c>
      <c r="C2260" s="18">
        <f t="shared" ca="1" si="35"/>
        <v>28.450897696904033</v>
      </c>
      <c r="D2260" s="19">
        <f ca="1">'Monte Carlo VaR'!$B$9*(EXP(B2260)-1)</f>
        <v>38.559501648614031</v>
      </c>
      <c r="E2260" t="str">
        <f ca="1">IF(B2260&lt;='Monte Carlo VaR'!$B$25,"YES ◀ TAIL","")</f>
        <v/>
      </c>
    </row>
    <row r="2261" spans="1:5" x14ac:dyDescent="0.2">
      <c r="A2261">
        <v>2260</v>
      </c>
      <c r="B2261" s="17">
        <f ca="1">'Monte Carlo VaR'!$C$17+_xlfn.NORM.S.INV(RAND())*'Monte Carlo VaR'!$C$18</f>
        <v>0.36280475056681499</v>
      </c>
      <c r="C2261" s="18">
        <f t="shared" ca="1" si="35"/>
        <v>43.73551890558052</v>
      </c>
      <c r="D2261" s="19">
        <f ca="1">'Monte Carlo VaR'!$B$9*(EXP(B2261)-1)</f>
        <v>59.274748772733275</v>
      </c>
      <c r="E2261" t="str">
        <f ca="1">IF(B2261&lt;='Monte Carlo VaR'!$B$25,"YES ◀ TAIL","")</f>
        <v/>
      </c>
    </row>
    <row r="2262" spans="1:5" x14ac:dyDescent="0.2">
      <c r="A2262">
        <v>2261</v>
      </c>
      <c r="B2262" s="17">
        <f ca="1">'Monte Carlo VaR'!$C$17+_xlfn.NORM.S.INV(RAND())*'Monte Carlo VaR'!$C$18</f>
        <v>0.14188608317393936</v>
      </c>
      <c r="C2262" s="18">
        <f t="shared" ca="1" si="35"/>
        <v>15.244535814164649</v>
      </c>
      <c r="D2262" s="19">
        <f ca="1">'Monte Carlo VaR'!$B$9*(EXP(B2262)-1)</f>
        <v>20.660919388937351</v>
      </c>
      <c r="E2262" t="str">
        <f ca="1">IF(B2262&lt;='Monte Carlo VaR'!$B$25,"YES ◀ TAIL","")</f>
        <v/>
      </c>
    </row>
    <row r="2263" spans="1:5" x14ac:dyDescent="0.2">
      <c r="A2263">
        <v>2262</v>
      </c>
      <c r="B2263" s="17">
        <f ca="1">'Monte Carlo VaR'!$C$17+_xlfn.NORM.S.INV(RAND())*'Monte Carlo VaR'!$C$18</f>
        <v>6.1193758546347093E-2</v>
      </c>
      <c r="C2263" s="18">
        <f t="shared" ca="1" si="35"/>
        <v>6.3104879888885135</v>
      </c>
      <c r="D2263" s="19">
        <f ca="1">'Monte Carlo VaR'!$B$9*(EXP(B2263)-1)</f>
        <v>8.5526043713406033</v>
      </c>
      <c r="E2263" t="str">
        <f ca="1">IF(B2263&lt;='Monte Carlo VaR'!$B$25,"YES ◀ TAIL","")</f>
        <v/>
      </c>
    </row>
    <row r="2264" spans="1:5" x14ac:dyDescent="0.2">
      <c r="A2264">
        <v>2263</v>
      </c>
      <c r="B2264" s="17">
        <f ca="1">'Monte Carlo VaR'!$C$17+_xlfn.NORM.S.INV(RAND())*'Monte Carlo VaR'!$C$18</f>
        <v>0.22866701639515524</v>
      </c>
      <c r="C2264" s="18">
        <f t="shared" ca="1" si="35"/>
        <v>25.692343442326671</v>
      </c>
      <c r="D2264" s="19">
        <f ca="1">'Monte Carlo VaR'!$B$9*(EXP(B2264)-1)</f>
        <v>34.820833067385337</v>
      </c>
      <c r="E2264" t="str">
        <f ca="1">IF(B2264&lt;='Monte Carlo VaR'!$B$25,"YES ◀ TAIL","")</f>
        <v/>
      </c>
    </row>
    <row r="2265" spans="1:5" x14ac:dyDescent="0.2">
      <c r="A2265">
        <v>2264</v>
      </c>
      <c r="B2265" s="17">
        <f ca="1">'Monte Carlo VaR'!$C$17+_xlfn.NORM.S.INV(RAND())*'Monte Carlo VaR'!$C$18</f>
        <v>0.19966098969333901</v>
      </c>
      <c r="C2265" s="18">
        <f t="shared" ca="1" si="35"/>
        <v>22.098876021531954</v>
      </c>
      <c r="D2265" s="19">
        <f ca="1">'Monte Carlo VaR'!$B$9*(EXP(B2265)-1)</f>
        <v>29.950606671982257</v>
      </c>
      <c r="E2265" t="str">
        <f ca="1">IF(B2265&lt;='Monte Carlo VaR'!$B$25,"YES ◀ TAIL","")</f>
        <v/>
      </c>
    </row>
    <row r="2266" spans="1:5" x14ac:dyDescent="0.2">
      <c r="A2266">
        <v>2265</v>
      </c>
      <c r="B2266" s="17">
        <f ca="1">'Monte Carlo VaR'!$C$17+_xlfn.NORM.S.INV(RAND())*'Monte Carlo VaR'!$C$18</f>
        <v>0.1675204494721268</v>
      </c>
      <c r="C2266" s="18">
        <f t="shared" ca="1" si="35"/>
        <v>18.236946876919657</v>
      </c>
      <c r="D2266" s="19">
        <f ca="1">'Monte Carlo VaR'!$B$9*(EXP(B2266)-1)</f>
        <v>24.716534102289213</v>
      </c>
      <c r="E2266" t="str">
        <f ca="1">IF(B2266&lt;='Monte Carlo VaR'!$B$25,"YES ◀ TAIL","")</f>
        <v/>
      </c>
    </row>
    <row r="2267" spans="1:5" x14ac:dyDescent="0.2">
      <c r="A2267">
        <v>2266</v>
      </c>
      <c r="B2267" s="17">
        <f ca="1">'Monte Carlo VaR'!$C$17+_xlfn.NORM.S.INV(RAND())*'Monte Carlo VaR'!$C$18</f>
        <v>-0.31076326631566753</v>
      </c>
      <c r="C2267" s="18">
        <f t="shared" ca="1" si="35"/>
        <v>-26.711264554196891</v>
      </c>
      <c r="D2267" s="19">
        <f ca="1">'Monte Carlo VaR'!$B$9*(EXP(B2267)-1)</f>
        <v>-36.201776850303048</v>
      </c>
      <c r="E2267" t="str">
        <f ca="1">IF(B2267&lt;='Monte Carlo VaR'!$B$25,"YES ◀ TAIL","")</f>
        <v>YES ◀ TAIL</v>
      </c>
    </row>
    <row r="2268" spans="1:5" x14ac:dyDescent="0.2">
      <c r="A2268">
        <v>2267</v>
      </c>
      <c r="B2268" s="17">
        <f ca="1">'Monte Carlo VaR'!$C$17+_xlfn.NORM.S.INV(RAND())*'Monte Carlo VaR'!$C$18</f>
        <v>-9.7245597280326709E-2</v>
      </c>
      <c r="C2268" s="18">
        <f t="shared" ca="1" si="35"/>
        <v>-9.2666859784825917</v>
      </c>
      <c r="D2268" s="19">
        <f ca="1">'Monte Carlo VaR'!$B$9*(EXP(B2268)-1)</f>
        <v>-12.559139506637457</v>
      </c>
      <c r="E2268" t="str">
        <f ca="1">IF(B2268&lt;='Monte Carlo VaR'!$B$25,"YES ◀ TAIL","")</f>
        <v/>
      </c>
    </row>
    <row r="2269" spans="1:5" x14ac:dyDescent="0.2">
      <c r="A2269">
        <v>2268</v>
      </c>
      <c r="B2269" s="17">
        <f ca="1">'Monte Carlo VaR'!$C$17+_xlfn.NORM.S.INV(RAND())*'Monte Carlo VaR'!$C$18</f>
        <v>7.7994719138549565E-2</v>
      </c>
      <c r="C2269" s="18">
        <f t="shared" ca="1" si="35"/>
        <v>8.1116949426186746</v>
      </c>
      <c r="D2269" s="19">
        <f ca="1">'Monte Carlo VaR'!$B$9*(EXP(B2269)-1)</f>
        <v>10.993780155731089</v>
      </c>
      <c r="E2269" t="str">
        <f ca="1">IF(B2269&lt;='Monte Carlo VaR'!$B$25,"YES ◀ TAIL","")</f>
        <v/>
      </c>
    </row>
    <row r="2270" spans="1:5" x14ac:dyDescent="0.2">
      <c r="A2270">
        <v>2269</v>
      </c>
      <c r="B2270" s="17">
        <f ca="1">'Monte Carlo VaR'!$C$17+_xlfn.NORM.S.INV(RAND())*'Monte Carlo VaR'!$C$18</f>
        <v>0.20507015340261847</v>
      </c>
      <c r="C2270" s="18">
        <f t="shared" ca="1" si="35"/>
        <v>22.761118304398707</v>
      </c>
      <c r="D2270" s="19">
        <f ca="1">'Monte Carlo VaR'!$B$9*(EXP(B2270)-1)</f>
        <v>30.848143637951569</v>
      </c>
      <c r="E2270" t="str">
        <f ca="1">IF(B2270&lt;='Monte Carlo VaR'!$B$25,"YES ◀ TAIL","")</f>
        <v/>
      </c>
    </row>
    <row r="2271" spans="1:5" x14ac:dyDescent="0.2">
      <c r="A2271">
        <v>2270</v>
      </c>
      <c r="B2271" s="17">
        <f ca="1">'Monte Carlo VaR'!$C$17+_xlfn.NORM.S.INV(RAND())*'Monte Carlo VaR'!$C$18</f>
        <v>0.25422756079445785</v>
      </c>
      <c r="C2271" s="18">
        <f t="shared" ca="1" si="35"/>
        <v>28.946520260948994</v>
      </c>
      <c r="D2271" s="19">
        <f ca="1">'Monte Carlo VaR'!$B$9*(EXP(B2271)-1)</f>
        <v>39.231218909664172</v>
      </c>
      <c r="E2271" t="str">
        <f ca="1">IF(B2271&lt;='Monte Carlo VaR'!$B$25,"YES ◀ TAIL","")</f>
        <v/>
      </c>
    </row>
    <row r="2272" spans="1:5" x14ac:dyDescent="0.2">
      <c r="A2272">
        <v>2271</v>
      </c>
      <c r="B2272" s="17">
        <f ca="1">'Monte Carlo VaR'!$C$17+_xlfn.NORM.S.INV(RAND())*'Monte Carlo VaR'!$C$18</f>
        <v>-5.3112054491358293E-2</v>
      </c>
      <c r="C2272" s="18">
        <f t="shared" ca="1" si="35"/>
        <v>-5.172625180380841</v>
      </c>
      <c r="D2272" s="19">
        <f ca="1">'Monte Carlo VaR'!$B$9*(EXP(B2272)-1)</f>
        <v>-7.0104589069701539</v>
      </c>
      <c r="E2272" t="str">
        <f ca="1">IF(B2272&lt;='Monte Carlo VaR'!$B$25,"YES ◀ TAIL","")</f>
        <v/>
      </c>
    </row>
    <row r="2273" spans="1:5" x14ac:dyDescent="0.2">
      <c r="A2273">
        <v>2272</v>
      </c>
      <c r="B2273" s="17">
        <f ca="1">'Monte Carlo VaR'!$C$17+_xlfn.NORM.S.INV(RAND())*'Monte Carlo VaR'!$C$18</f>
        <v>-0.12183821308090463</v>
      </c>
      <c r="C2273" s="18">
        <f t="shared" ca="1" si="35"/>
        <v>-11.470841448488333</v>
      </c>
      <c r="D2273" s="19">
        <f ca="1">'Monte Carlo VaR'!$B$9*(EXP(B2273)-1)</f>
        <v>-15.546431415136238</v>
      </c>
      <c r="E2273" t="str">
        <f ca="1">IF(B2273&lt;='Monte Carlo VaR'!$B$25,"YES ◀ TAIL","")</f>
        <v/>
      </c>
    </row>
    <row r="2274" spans="1:5" x14ac:dyDescent="0.2">
      <c r="A2274">
        <v>2273</v>
      </c>
      <c r="B2274" s="17">
        <f ca="1">'Monte Carlo VaR'!$C$17+_xlfn.NORM.S.INV(RAND())*'Monte Carlo VaR'!$C$18</f>
        <v>-0.15545501955603958</v>
      </c>
      <c r="C2274" s="18">
        <f t="shared" ca="1" si="35"/>
        <v>-14.397441952637946</v>
      </c>
      <c r="D2274" s="19">
        <f ca="1">'Monte Carlo VaR'!$B$9*(EXP(B2274)-1)</f>
        <v>-19.51285307841021</v>
      </c>
      <c r="E2274" t="str">
        <f ca="1">IF(B2274&lt;='Monte Carlo VaR'!$B$25,"YES ◀ TAIL","")</f>
        <v/>
      </c>
    </row>
    <row r="2275" spans="1:5" x14ac:dyDescent="0.2">
      <c r="A2275">
        <v>2274</v>
      </c>
      <c r="B2275" s="17">
        <f ca="1">'Monte Carlo VaR'!$C$17+_xlfn.NORM.S.INV(RAND())*'Monte Carlo VaR'!$C$18</f>
        <v>-0.13038781381766679</v>
      </c>
      <c r="C2275" s="18">
        <f t="shared" ca="1" si="35"/>
        <v>-12.224504059673302</v>
      </c>
      <c r="D2275" s="19">
        <f ca="1">'Monte Carlo VaR'!$B$9*(EXP(B2275)-1)</f>
        <v>-16.567870352075225</v>
      </c>
      <c r="E2275" t="str">
        <f ca="1">IF(B2275&lt;='Monte Carlo VaR'!$B$25,"YES ◀ TAIL","")</f>
        <v/>
      </c>
    </row>
    <row r="2276" spans="1:5" x14ac:dyDescent="0.2">
      <c r="A2276">
        <v>2275</v>
      </c>
      <c r="B2276" s="17">
        <f ca="1">'Monte Carlo VaR'!$C$17+_xlfn.NORM.S.INV(RAND())*'Monte Carlo VaR'!$C$18</f>
        <v>0.29324541114299907</v>
      </c>
      <c r="C2276" s="18">
        <f t="shared" ca="1" si="35"/>
        <v>34.077179039748387</v>
      </c>
      <c r="D2276" s="19">
        <f ca="1">'Monte Carlo VaR'!$B$9*(EXP(B2276)-1)</f>
        <v>46.184800752570986</v>
      </c>
      <c r="E2276" t="str">
        <f ca="1">IF(B2276&lt;='Monte Carlo VaR'!$B$25,"YES ◀ TAIL","")</f>
        <v/>
      </c>
    </row>
    <row r="2277" spans="1:5" x14ac:dyDescent="0.2">
      <c r="A2277">
        <v>2276</v>
      </c>
      <c r="B2277" s="17">
        <f ca="1">'Monte Carlo VaR'!$C$17+_xlfn.NORM.S.INV(RAND())*'Monte Carlo VaR'!$C$18</f>
        <v>0.10648892553406861</v>
      </c>
      <c r="C2277" s="18">
        <f t="shared" ca="1" si="35"/>
        <v>11.236560752244817</v>
      </c>
      <c r="D2277" s="19">
        <f ca="1">'Monte Carlo VaR'!$B$9*(EXP(B2277)-1)</f>
        <v>15.228910787517401</v>
      </c>
      <c r="E2277" t="str">
        <f ca="1">IF(B2277&lt;='Monte Carlo VaR'!$B$25,"YES ◀ TAIL","")</f>
        <v/>
      </c>
    </row>
    <row r="2278" spans="1:5" x14ac:dyDescent="0.2">
      <c r="A2278">
        <v>2277</v>
      </c>
      <c r="B2278" s="17">
        <f ca="1">'Monte Carlo VaR'!$C$17+_xlfn.NORM.S.INV(RAND())*'Monte Carlo VaR'!$C$18</f>
        <v>3.6555937099908627E-2</v>
      </c>
      <c r="C2278" s="18">
        <f t="shared" ca="1" si="35"/>
        <v>3.7232322163084364</v>
      </c>
      <c r="D2278" s="19">
        <f ca="1">'Monte Carlo VaR'!$B$9*(EXP(B2278)-1)</f>
        <v>5.0460966227628239</v>
      </c>
      <c r="E2278" t="str">
        <f ca="1">IF(B2278&lt;='Monte Carlo VaR'!$B$25,"YES ◀ TAIL","")</f>
        <v/>
      </c>
    </row>
    <row r="2279" spans="1:5" x14ac:dyDescent="0.2">
      <c r="A2279">
        <v>2278</v>
      </c>
      <c r="B2279" s="17">
        <f ca="1">'Monte Carlo VaR'!$C$17+_xlfn.NORM.S.INV(RAND())*'Monte Carlo VaR'!$C$18</f>
        <v>-4.7000561779647163E-2</v>
      </c>
      <c r="C2279" s="18">
        <f t="shared" ca="1" si="35"/>
        <v>-4.5913138396359905</v>
      </c>
      <c r="D2279" s="19">
        <f ca="1">'Monte Carlo VaR'!$B$9*(EXP(B2279)-1)</f>
        <v>-6.2226076468586582</v>
      </c>
      <c r="E2279" t="str">
        <f ca="1">IF(B2279&lt;='Monte Carlo VaR'!$B$25,"YES ◀ TAIL","")</f>
        <v/>
      </c>
    </row>
    <row r="2280" spans="1:5" x14ac:dyDescent="0.2">
      <c r="A2280">
        <v>2279</v>
      </c>
      <c r="B2280" s="17">
        <f ca="1">'Monte Carlo VaR'!$C$17+_xlfn.NORM.S.INV(RAND())*'Monte Carlo VaR'!$C$18</f>
        <v>-9.981447213607067E-3</v>
      </c>
      <c r="C2280" s="18">
        <f t="shared" ca="1" si="35"/>
        <v>-0.99317978973565424</v>
      </c>
      <c r="D2280" s="19">
        <f ca="1">'Monte Carlo VaR'!$B$9*(EXP(B2280)-1)</f>
        <v>-1.3460565690287323</v>
      </c>
      <c r="E2280" t="str">
        <f ca="1">IF(B2280&lt;='Monte Carlo VaR'!$B$25,"YES ◀ TAIL","")</f>
        <v/>
      </c>
    </row>
    <row r="2281" spans="1:5" x14ac:dyDescent="0.2">
      <c r="A2281">
        <v>2280</v>
      </c>
      <c r="B2281" s="17">
        <f ca="1">'Monte Carlo VaR'!$C$17+_xlfn.NORM.S.INV(RAND())*'Monte Carlo VaR'!$C$18</f>
        <v>0.28306894179988534</v>
      </c>
      <c r="C2281" s="18">
        <f t="shared" ca="1" si="35"/>
        <v>32.71966579895691</v>
      </c>
      <c r="D2281" s="19">
        <f ca="1">'Monte Carlo VaR'!$B$9*(EXP(B2281)-1)</f>
        <v>44.344963057326297</v>
      </c>
      <c r="E2281" t="str">
        <f ca="1">IF(B2281&lt;='Monte Carlo VaR'!$B$25,"YES ◀ TAIL","")</f>
        <v/>
      </c>
    </row>
    <row r="2282" spans="1:5" x14ac:dyDescent="0.2">
      <c r="A2282">
        <v>2281</v>
      </c>
      <c r="B2282" s="17">
        <f ca="1">'Monte Carlo VaR'!$C$17+_xlfn.NORM.S.INV(RAND())*'Monte Carlo VaR'!$C$18</f>
        <v>0.19852715957038203</v>
      </c>
      <c r="C2282" s="18">
        <f t="shared" ca="1" si="35"/>
        <v>21.960515091637344</v>
      </c>
      <c r="D2282" s="19">
        <f ca="1">'Monte Carlo VaR'!$B$9*(EXP(B2282)-1)</f>
        <v>29.763086103696093</v>
      </c>
      <c r="E2282" t="str">
        <f ca="1">IF(B2282&lt;='Monte Carlo VaR'!$B$25,"YES ◀ TAIL","")</f>
        <v/>
      </c>
    </row>
    <row r="2283" spans="1:5" x14ac:dyDescent="0.2">
      <c r="A2283">
        <v>2282</v>
      </c>
      <c r="B2283" s="17">
        <f ca="1">'Monte Carlo VaR'!$C$17+_xlfn.NORM.S.INV(RAND())*'Monte Carlo VaR'!$C$18</f>
        <v>0.34545925712280567</v>
      </c>
      <c r="C2283" s="18">
        <f t="shared" ca="1" si="35"/>
        <v>41.263853502480721</v>
      </c>
      <c r="D2283" s="19">
        <f ca="1">'Monte Carlo VaR'!$B$9*(EXP(B2283)-1)</f>
        <v>55.924900651912118</v>
      </c>
      <c r="E2283" t="str">
        <f ca="1">IF(B2283&lt;='Monte Carlo VaR'!$B$25,"YES ◀ TAIL","")</f>
        <v/>
      </c>
    </row>
    <row r="2284" spans="1:5" x14ac:dyDescent="0.2">
      <c r="A2284">
        <v>2283</v>
      </c>
      <c r="B2284" s="17">
        <f ca="1">'Monte Carlo VaR'!$C$17+_xlfn.NORM.S.INV(RAND())*'Monte Carlo VaR'!$C$18</f>
        <v>0.2320703532241607</v>
      </c>
      <c r="C2284" s="18">
        <f t="shared" ca="1" si="35"/>
        <v>26.120845578838249</v>
      </c>
      <c r="D2284" s="19">
        <f ca="1">'Monte Carlo VaR'!$B$9*(EXP(B2284)-1)</f>
        <v>35.401582012999476</v>
      </c>
      <c r="E2284" t="str">
        <f ca="1">IF(B2284&lt;='Monte Carlo VaR'!$B$25,"YES ◀ TAIL","")</f>
        <v/>
      </c>
    </row>
    <row r="2285" spans="1:5" x14ac:dyDescent="0.2">
      <c r="A2285">
        <v>2284</v>
      </c>
      <c r="B2285" s="17">
        <f ca="1">'Monte Carlo VaR'!$C$17+_xlfn.NORM.S.INV(RAND())*'Monte Carlo VaR'!$C$18</f>
        <v>7.3208823235507814E-2</v>
      </c>
      <c r="C2285" s="18">
        <f t="shared" ca="1" si="35"/>
        <v>7.5955197902357385</v>
      </c>
      <c r="D2285" s="19">
        <f ca="1">'Monte Carlo VaR'!$B$9*(EXP(B2285)-1)</f>
        <v>10.294207971706497</v>
      </c>
      <c r="E2285" t="str">
        <f ca="1">IF(B2285&lt;='Monte Carlo VaR'!$B$25,"YES ◀ TAIL","")</f>
        <v/>
      </c>
    </row>
    <row r="2286" spans="1:5" x14ac:dyDescent="0.2">
      <c r="A2286">
        <v>2285</v>
      </c>
      <c r="B2286" s="17">
        <f ca="1">'Monte Carlo VaR'!$C$17+_xlfn.NORM.S.INV(RAND())*'Monte Carlo VaR'!$C$18</f>
        <v>2.3753639954055765E-2</v>
      </c>
      <c r="C2286" s="18">
        <f t="shared" ca="1" si="35"/>
        <v>2.4038004762058973</v>
      </c>
      <c r="D2286" s="19">
        <f ca="1">'Monte Carlo VaR'!$B$9*(EXP(B2286)-1)</f>
        <v>3.2578707854018525</v>
      </c>
      <c r="E2286" t="str">
        <f ca="1">IF(B2286&lt;='Monte Carlo VaR'!$B$25,"YES ◀ TAIL","")</f>
        <v/>
      </c>
    </row>
    <row r="2287" spans="1:5" x14ac:dyDescent="0.2">
      <c r="A2287">
        <v>2286</v>
      </c>
      <c r="B2287" s="17">
        <f ca="1">'Monte Carlo VaR'!$C$17+_xlfn.NORM.S.INV(RAND())*'Monte Carlo VaR'!$C$18</f>
        <v>0.19212056446316017</v>
      </c>
      <c r="C2287" s="18">
        <f t="shared" ca="1" si="35"/>
        <v>21.18166101769534</v>
      </c>
      <c r="D2287" s="19">
        <f ca="1">'Monte Carlo VaR'!$B$9*(EXP(B2287)-1)</f>
        <v>28.707505177282496</v>
      </c>
      <c r="E2287" t="str">
        <f ca="1">IF(B2287&lt;='Monte Carlo VaR'!$B$25,"YES ◀ TAIL","")</f>
        <v/>
      </c>
    </row>
    <row r="2288" spans="1:5" x14ac:dyDescent="0.2">
      <c r="A2288">
        <v>2287</v>
      </c>
      <c r="B2288" s="17">
        <f ca="1">'Monte Carlo VaR'!$C$17+_xlfn.NORM.S.INV(RAND())*'Monte Carlo VaR'!$C$18</f>
        <v>0.2391804686668017</v>
      </c>
      <c r="C2288" s="18">
        <f t="shared" ca="1" si="35"/>
        <v>27.020774859937191</v>
      </c>
      <c r="D2288" s="19">
        <f ca="1">'Monte Carlo VaR'!$B$9*(EXP(B2288)-1)</f>
        <v>36.621256167672875</v>
      </c>
      <c r="E2288" t="str">
        <f ca="1">IF(B2288&lt;='Monte Carlo VaR'!$B$25,"YES ◀ TAIL","")</f>
        <v/>
      </c>
    </row>
    <row r="2289" spans="1:5" x14ac:dyDescent="0.2">
      <c r="A2289">
        <v>2288</v>
      </c>
      <c r="B2289" s="17">
        <f ca="1">'Monte Carlo VaR'!$C$17+_xlfn.NORM.S.INV(RAND())*'Monte Carlo VaR'!$C$18</f>
        <v>0.14907128034352035</v>
      </c>
      <c r="C2289" s="18">
        <f t="shared" ca="1" si="35"/>
        <v>16.075572532716564</v>
      </c>
      <c r="D2289" s="19">
        <f ca="1">'Monte Carlo VaR'!$B$9*(EXP(B2289)-1)</f>
        <v>21.787223453590759</v>
      </c>
      <c r="E2289" t="str">
        <f ca="1">IF(B2289&lt;='Monte Carlo VaR'!$B$25,"YES ◀ TAIL","")</f>
        <v/>
      </c>
    </row>
    <row r="2290" spans="1:5" x14ac:dyDescent="0.2">
      <c r="A2290">
        <v>2289</v>
      </c>
      <c r="B2290" s="17">
        <f ca="1">'Monte Carlo VaR'!$C$17+_xlfn.NORM.S.INV(RAND())*'Monte Carlo VaR'!$C$18</f>
        <v>9.0271684108047728E-2</v>
      </c>
      <c r="C2290" s="18">
        <f t="shared" ca="1" si="35"/>
        <v>9.4471593854920322</v>
      </c>
      <c r="D2290" s="19">
        <f ca="1">'Monte Carlo VaR'!$B$9*(EXP(B2290)-1)</f>
        <v>12.803735115157352</v>
      </c>
      <c r="E2290" t="str">
        <f ca="1">IF(B2290&lt;='Monte Carlo VaR'!$B$25,"YES ◀ TAIL","")</f>
        <v/>
      </c>
    </row>
    <row r="2291" spans="1:5" x14ac:dyDescent="0.2">
      <c r="A2291">
        <v>2290</v>
      </c>
      <c r="B2291" s="17">
        <f ca="1">'Monte Carlo VaR'!$C$17+_xlfn.NORM.S.INV(RAND())*'Monte Carlo VaR'!$C$18</f>
        <v>0.30318442466609125</v>
      </c>
      <c r="C2291" s="18">
        <f t="shared" ca="1" si="35"/>
        <v>35.416418269170393</v>
      </c>
      <c r="D2291" s="19">
        <f ca="1">'Monte Carlo VaR'!$B$9*(EXP(B2291)-1)</f>
        <v>47.999871680206631</v>
      </c>
      <c r="E2291" t="str">
        <f ca="1">IF(B2291&lt;='Monte Carlo VaR'!$B$25,"YES ◀ TAIL","")</f>
        <v/>
      </c>
    </row>
    <row r="2292" spans="1:5" x14ac:dyDescent="0.2">
      <c r="A2292">
        <v>2291</v>
      </c>
      <c r="B2292" s="17">
        <f ca="1">'Monte Carlo VaR'!$C$17+_xlfn.NORM.S.INV(RAND())*'Monte Carlo VaR'!$C$18</f>
        <v>2.9570377865007727E-2</v>
      </c>
      <c r="C2292" s="18">
        <f t="shared" ca="1" si="35"/>
        <v>3.0011922961175053</v>
      </c>
      <c r="D2292" s="19">
        <f ca="1">'Monte Carlo VaR'!$B$9*(EXP(B2292)-1)</f>
        <v>4.0675159189280548</v>
      </c>
      <c r="E2292" t="str">
        <f ca="1">IF(B2292&lt;='Monte Carlo VaR'!$B$25,"YES ◀ TAIL","")</f>
        <v/>
      </c>
    </row>
    <row r="2293" spans="1:5" x14ac:dyDescent="0.2">
      <c r="A2293">
        <v>2292</v>
      </c>
      <c r="B2293" s="17">
        <f ca="1">'Monte Carlo VaR'!$C$17+_xlfn.NORM.S.INV(RAND())*'Monte Carlo VaR'!$C$18</f>
        <v>-1.9323308193413116E-2</v>
      </c>
      <c r="C2293" s="18">
        <f t="shared" ca="1" si="35"/>
        <v>-1.9137809809290585</v>
      </c>
      <c r="D2293" s="19">
        <f ca="1">'Monte Carlo VaR'!$B$9*(EXP(B2293)-1)</f>
        <v>-2.5937473634531529</v>
      </c>
      <c r="E2293" t="str">
        <f ca="1">IF(B2293&lt;='Monte Carlo VaR'!$B$25,"YES ◀ TAIL","")</f>
        <v/>
      </c>
    </row>
    <row r="2294" spans="1:5" x14ac:dyDescent="0.2">
      <c r="A2294">
        <v>2293</v>
      </c>
      <c r="B2294" s="17">
        <f ca="1">'Monte Carlo VaR'!$C$17+_xlfn.NORM.S.INV(RAND())*'Monte Carlo VaR'!$C$18</f>
        <v>3.1346591329733872E-2</v>
      </c>
      <c r="C2294" s="18">
        <f t="shared" ca="1" si="35"/>
        <v>3.1843069779955879</v>
      </c>
      <c r="D2294" s="19">
        <f ca="1">'Monte Carlo VaR'!$B$9*(EXP(B2294)-1)</f>
        <v>4.31569124727742</v>
      </c>
      <c r="E2294" t="str">
        <f ca="1">IF(B2294&lt;='Monte Carlo VaR'!$B$25,"YES ◀ TAIL","")</f>
        <v/>
      </c>
    </row>
    <row r="2295" spans="1:5" x14ac:dyDescent="0.2">
      <c r="A2295">
        <v>2294</v>
      </c>
      <c r="B2295" s="17">
        <f ca="1">'Monte Carlo VaR'!$C$17+_xlfn.NORM.S.INV(RAND())*'Monte Carlo VaR'!$C$18</f>
        <v>0.31854102896535974</v>
      </c>
      <c r="C2295" s="18">
        <f t="shared" ca="1" si="35"/>
        <v>37.512003977891538</v>
      </c>
      <c r="D2295" s="19">
        <f ca="1">'Monte Carlo VaR'!$B$9*(EXP(B2295)-1)</f>
        <v>50.840018991236406</v>
      </c>
      <c r="E2295" t="str">
        <f ca="1">IF(B2295&lt;='Monte Carlo VaR'!$B$25,"YES ◀ TAIL","")</f>
        <v/>
      </c>
    </row>
    <row r="2296" spans="1:5" x14ac:dyDescent="0.2">
      <c r="A2296">
        <v>2295</v>
      </c>
      <c r="B2296" s="17">
        <f ca="1">'Monte Carlo VaR'!$C$17+_xlfn.NORM.S.INV(RAND())*'Monte Carlo VaR'!$C$18</f>
        <v>-0.18621858995614871</v>
      </c>
      <c r="C2296" s="18">
        <f t="shared" ca="1" si="35"/>
        <v>-16.990787465234359</v>
      </c>
      <c r="D2296" s="19">
        <f ca="1">'Monte Carlo VaR'!$B$9*(EXP(B2296)-1)</f>
        <v>-23.027614251632126</v>
      </c>
      <c r="E2296" t="str">
        <f ca="1">IF(B2296&lt;='Monte Carlo VaR'!$B$25,"YES ◀ TAIL","")</f>
        <v/>
      </c>
    </row>
    <row r="2297" spans="1:5" x14ac:dyDescent="0.2">
      <c r="A2297">
        <v>2296</v>
      </c>
      <c r="B2297" s="17">
        <f ca="1">'Monte Carlo VaR'!$C$17+_xlfn.NORM.S.INV(RAND())*'Monte Carlo VaR'!$C$18</f>
        <v>-5.7994292828493374E-2</v>
      </c>
      <c r="C2297" s="18">
        <f t="shared" ca="1" si="35"/>
        <v>-5.6344666975741031</v>
      </c>
      <c r="D2297" s="19">
        <f ca="1">'Monte Carlo VaR'!$B$9*(EXP(B2297)-1)</f>
        <v>-7.6363927152221818</v>
      </c>
      <c r="E2297" t="str">
        <f ca="1">IF(B2297&lt;='Monte Carlo VaR'!$B$25,"YES ◀ TAIL","")</f>
        <v/>
      </c>
    </row>
    <row r="2298" spans="1:5" x14ac:dyDescent="0.2">
      <c r="A2298">
        <v>2297</v>
      </c>
      <c r="B2298" s="17">
        <f ca="1">'Monte Carlo VaR'!$C$17+_xlfn.NORM.S.INV(RAND())*'Monte Carlo VaR'!$C$18</f>
        <v>0.49856569914426951</v>
      </c>
      <c r="C2298" s="18">
        <f t="shared" ca="1" si="35"/>
        <v>64.635820345050334</v>
      </c>
      <c r="D2298" s="19">
        <f ca="1">'Monte Carlo VaR'!$B$9*(EXP(B2298)-1)</f>
        <v>87.600927313646721</v>
      </c>
      <c r="E2298" t="str">
        <f ca="1">IF(B2298&lt;='Monte Carlo VaR'!$B$25,"YES ◀ TAIL","")</f>
        <v/>
      </c>
    </row>
    <row r="2299" spans="1:5" x14ac:dyDescent="0.2">
      <c r="A2299">
        <v>2298</v>
      </c>
      <c r="B2299" s="17">
        <f ca="1">'Monte Carlo VaR'!$C$17+_xlfn.NORM.S.INV(RAND())*'Monte Carlo VaR'!$C$18</f>
        <v>-7.0458470161341089E-2</v>
      </c>
      <c r="C2299" s="18">
        <f t="shared" ca="1" si="35"/>
        <v>-6.8033556861863627</v>
      </c>
      <c r="D2299" s="19">
        <f ca="1">'Monte Carlo VaR'!$B$9*(EXP(B2299)-1)</f>
        <v>-9.2205879614883788</v>
      </c>
      <c r="E2299" t="str">
        <f ca="1">IF(B2299&lt;='Monte Carlo VaR'!$B$25,"YES ◀ TAIL","")</f>
        <v/>
      </c>
    </row>
    <row r="2300" spans="1:5" x14ac:dyDescent="0.2">
      <c r="A2300">
        <v>2299</v>
      </c>
      <c r="B2300" s="17">
        <f ca="1">'Monte Carlo VaR'!$C$17+_xlfn.NORM.S.INV(RAND())*'Monte Carlo VaR'!$C$18</f>
        <v>-7.7796473504480088E-2</v>
      </c>
      <c r="C2300" s="18">
        <f t="shared" ca="1" si="35"/>
        <v>-7.4847299529529394</v>
      </c>
      <c r="D2300" s="19">
        <f ca="1">'Monte Carlo VaR'!$B$9*(EXP(B2300)-1)</f>
        <v>-10.14405450523712</v>
      </c>
      <c r="E2300" t="str">
        <f ca="1">IF(B2300&lt;='Monte Carlo VaR'!$B$25,"YES ◀ TAIL","")</f>
        <v/>
      </c>
    </row>
    <row r="2301" spans="1:5" x14ac:dyDescent="0.2">
      <c r="A2301">
        <v>2300</v>
      </c>
      <c r="B2301" s="17">
        <f ca="1">'Monte Carlo VaR'!$C$17+_xlfn.NORM.S.INV(RAND())*'Monte Carlo VaR'!$C$18</f>
        <v>-0.27564457518259305</v>
      </c>
      <c r="C2301" s="18">
        <f t="shared" ca="1" si="35"/>
        <v>-24.09173203565128</v>
      </c>
      <c r="D2301" s="19">
        <f ca="1">'Monte Carlo VaR'!$B$9*(EXP(B2301)-1)</f>
        <v>-32.651524427918183</v>
      </c>
      <c r="E2301" t="str">
        <f ca="1">IF(B2301&lt;='Monte Carlo VaR'!$B$25,"YES ◀ TAIL","")</f>
        <v>YES ◀ TAIL</v>
      </c>
    </row>
    <row r="2302" spans="1:5" x14ac:dyDescent="0.2">
      <c r="A2302">
        <v>2301</v>
      </c>
      <c r="B2302" s="17">
        <f ca="1">'Monte Carlo VaR'!$C$17+_xlfn.NORM.S.INV(RAND())*'Monte Carlo VaR'!$C$18</f>
        <v>0.22746742693350958</v>
      </c>
      <c r="C2302" s="18">
        <f t="shared" ca="1" si="35"/>
        <v>25.541654632148326</v>
      </c>
      <c r="D2302" s="19">
        <f ca="1">'Monte Carlo VaR'!$B$9*(EXP(B2302)-1)</f>
        <v>34.616604522950624</v>
      </c>
      <c r="E2302" t="str">
        <f ca="1">IF(B2302&lt;='Monte Carlo VaR'!$B$25,"YES ◀ TAIL","")</f>
        <v/>
      </c>
    </row>
    <row r="2303" spans="1:5" x14ac:dyDescent="0.2">
      <c r="A2303">
        <v>2302</v>
      </c>
      <c r="B2303" s="17">
        <f ca="1">'Monte Carlo VaR'!$C$17+_xlfn.NORM.S.INV(RAND())*'Monte Carlo VaR'!$C$18</f>
        <v>0.18066440576897605</v>
      </c>
      <c r="C2303" s="18">
        <f t="shared" ca="1" si="35"/>
        <v>19.801306554995747</v>
      </c>
      <c r="D2303" s="19">
        <f ca="1">'Monte Carlo VaR'!$B$9*(EXP(B2303)-1)</f>
        <v>26.836710773985736</v>
      </c>
      <c r="E2303" t="str">
        <f ca="1">IF(B2303&lt;='Monte Carlo VaR'!$B$25,"YES ◀ TAIL","")</f>
        <v/>
      </c>
    </row>
    <row r="2304" spans="1:5" x14ac:dyDescent="0.2">
      <c r="A2304">
        <v>2303</v>
      </c>
      <c r="B2304" s="17">
        <f ca="1">'Monte Carlo VaR'!$C$17+_xlfn.NORM.S.INV(RAND())*'Monte Carlo VaR'!$C$18</f>
        <v>8.286345121755305E-2</v>
      </c>
      <c r="C2304" s="18">
        <f t="shared" ca="1" si="35"/>
        <v>8.6393452716337684</v>
      </c>
      <c r="D2304" s="19">
        <f ca="1">'Monte Carlo VaR'!$B$9*(EXP(B2304)-1)</f>
        <v>11.708904646645248</v>
      </c>
      <c r="E2304" t="str">
        <f ca="1">IF(B2304&lt;='Monte Carlo VaR'!$B$25,"YES ◀ TAIL","")</f>
        <v/>
      </c>
    </row>
    <row r="2305" spans="1:5" x14ac:dyDescent="0.2">
      <c r="A2305">
        <v>2304</v>
      </c>
      <c r="B2305" s="17">
        <f ca="1">'Monte Carlo VaR'!$C$17+_xlfn.NORM.S.INV(RAND())*'Monte Carlo VaR'!$C$18</f>
        <v>-6.4377033542606238E-2</v>
      </c>
      <c r="C2305" s="18">
        <f t="shared" ca="1" si="35"/>
        <v>-6.2348593154885723</v>
      </c>
      <c r="D2305" s="19">
        <f ca="1">'Monte Carlo VaR'!$B$9*(EXP(B2305)-1)</f>
        <v>-8.4501048302816617</v>
      </c>
      <c r="E2305" t="str">
        <f ca="1">IF(B2305&lt;='Monte Carlo VaR'!$B$25,"YES ◀ TAIL","")</f>
        <v/>
      </c>
    </row>
    <row r="2306" spans="1:5" x14ac:dyDescent="0.2">
      <c r="A2306">
        <v>2305</v>
      </c>
      <c r="B2306" s="17">
        <f ca="1">'Monte Carlo VaR'!$C$17+_xlfn.NORM.S.INV(RAND())*'Monte Carlo VaR'!$C$18</f>
        <v>2.6275308668857467E-2</v>
      </c>
      <c r="C2306" s="18">
        <f t="shared" ca="1" si="35"/>
        <v>2.662354793301569</v>
      </c>
      <c r="D2306" s="19">
        <f ca="1">'Monte Carlo VaR'!$B$9*(EXP(B2306)-1)</f>
        <v>3.6082894513616166</v>
      </c>
      <c r="E2306" t="str">
        <f ca="1">IF(B2306&lt;='Monte Carlo VaR'!$B$25,"YES ◀ TAIL","")</f>
        <v/>
      </c>
    </row>
    <row r="2307" spans="1:5" x14ac:dyDescent="0.2">
      <c r="A2307">
        <v>2306</v>
      </c>
      <c r="B2307" s="17">
        <f ca="1">'Monte Carlo VaR'!$C$17+_xlfn.NORM.S.INV(RAND())*'Monte Carlo VaR'!$C$18</f>
        <v>6.141602708636465E-3</v>
      </c>
      <c r="C2307" s="18">
        <f t="shared" ref="C2307:C2370" ca="1" si="36">(EXP(B2307)-1)*100</f>
        <v>0.61605010193817034</v>
      </c>
      <c r="D2307" s="19">
        <f ca="1">'Monte Carlo VaR'!$B$9*(EXP(B2307)-1)</f>
        <v>0.83493270315680224</v>
      </c>
      <c r="E2307" t="str">
        <f ca="1">IF(B2307&lt;='Monte Carlo VaR'!$B$25,"YES ◀ TAIL","")</f>
        <v/>
      </c>
    </row>
    <row r="2308" spans="1:5" x14ac:dyDescent="0.2">
      <c r="A2308">
        <v>2307</v>
      </c>
      <c r="B2308" s="17">
        <f ca="1">'Monte Carlo VaR'!$C$17+_xlfn.NORM.S.INV(RAND())*'Monte Carlo VaR'!$C$18</f>
        <v>-0.68028804586453551</v>
      </c>
      <c r="C2308" s="18">
        <f t="shared" ca="1" si="36"/>
        <v>-49.352891554887023</v>
      </c>
      <c r="D2308" s="19">
        <f ca="1">'Monte Carlo VaR'!$B$9*(EXP(B2308)-1)</f>
        <v>-66.887973924338382</v>
      </c>
      <c r="E2308" t="str">
        <f ca="1">IF(B2308&lt;='Monte Carlo VaR'!$B$25,"YES ◀ TAIL","")</f>
        <v>YES ◀ TAIL</v>
      </c>
    </row>
    <row r="2309" spans="1:5" x14ac:dyDescent="0.2">
      <c r="A2309">
        <v>2308</v>
      </c>
      <c r="B2309" s="17">
        <f ca="1">'Monte Carlo VaR'!$C$17+_xlfn.NORM.S.INV(RAND())*'Monte Carlo VaR'!$C$18</f>
        <v>3.0063687546168099E-2</v>
      </c>
      <c r="C2309" s="18">
        <f t="shared" ca="1" si="36"/>
        <v>3.0520163164081682</v>
      </c>
      <c r="D2309" s="19">
        <f ca="1">'Monte Carlo VaR'!$B$9*(EXP(B2309)-1)</f>
        <v>4.1363977136279901</v>
      </c>
      <c r="E2309" t="str">
        <f ca="1">IF(B2309&lt;='Monte Carlo VaR'!$B$25,"YES ◀ TAIL","")</f>
        <v/>
      </c>
    </row>
    <row r="2310" spans="1:5" x14ac:dyDescent="0.2">
      <c r="A2310">
        <v>2309</v>
      </c>
      <c r="B2310" s="17">
        <f ca="1">'Monte Carlo VaR'!$C$17+_xlfn.NORM.S.INV(RAND())*'Monte Carlo VaR'!$C$18</f>
        <v>0.26284529435800336</v>
      </c>
      <c r="C2310" s="18">
        <f t="shared" ca="1" si="36"/>
        <v>30.062548928512612</v>
      </c>
      <c r="D2310" s="19">
        <f ca="1">'Monte Carlo VaR'!$B$9*(EXP(B2310)-1)</f>
        <v>40.743772562813142</v>
      </c>
      <c r="E2310" t="str">
        <f ca="1">IF(B2310&lt;='Monte Carlo VaR'!$B$25,"YES ◀ TAIL","")</f>
        <v/>
      </c>
    </row>
    <row r="2311" spans="1:5" x14ac:dyDescent="0.2">
      <c r="A2311">
        <v>2310</v>
      </c>
      <c r="B2311" s="17">
        <f ca="1">'Monte Carlo VaR'!$C$17+_xlfn.NORM.S.INV(RAND())*'Monte Carlo VaR'!$C$18</f>
        <v>-8.4494217130436658E-2</v>
      </c>
      <c r="C2311" s="18">
        <f t="shared" ca="1" si="36"/>
        <v>-8.1023030314586908</v>
      </c>
      <c r="D2311" s="19">
        <f ca="1">'Monte Carlo VaR'!$B$9*(EXP(B2311)-1)</f>
        <v>-10.981051298535963</v>
      </c>
      <c r="E2311" t="str">
        <f ca="1">IF(B2311&lt;='Monte Carlo VaR'!$B$25,"YES ◀ TAIL","")</f>
        <v/>
      </c>
    </row>
    <row r="2312" spans="1:5" x14ac:dyDescent="0.2">
      <c r="A2312">
        <v>2311</v>
      </c>
      <c r="B2312" s="17">
        <f ca="1">'Monte Carlo VaR'!$C$17+_xlfn.NORM.S.INV(RAND())*'Monte Carlo VaR'!$C$18</f>
        <v>-2.4091312021564504E-2</v>
      </c>
      <c r="C2312" s="18">
        <f t="shared" ca="1" si="36"/>
        <v>-2.3803432793917945</v>
      </c>
      <c r="D2312" s="19">
        <f ca="1">'Monte Carlo VaR'!$B$9*(EXP(B2312)-1)</f>
        <v>-3.2260792465596992</v>
      </c>
      <c r="E2312" t="str">
        <f ca="1">IF(B2312&lt;='Monte Carlo VaR'!$B$25,"YES ◀ TAIL","")</f>
        <v/>
      </c>
    </row>
    <row r="2313" spans="1:5" x14ac:dyDescent="0.2">
      <c r="A2313">
        <v>2312</v>
      </c>
      <c r="B2313" s="17">
        <f ca="1">'Monte Carlo VaR'!$C$17+_xlfn.NORM.S.INV(RAND())*'Monte Carlo VaR'!$C$18</f>
        <v>6.8723351993398643E-3</v>
      </c>
      <c r="C2313" s="18">
        <f t="shared" ca="1" si="36"/>
        <v>0.68960038835308435</v>
      </c>
      <c r="D2313" s="19">
        <f ca="1">'Monte Carlo VaR'!$B$9*(EXP(B2313)-1)</f>
        <v>0.93461540633493523</v>
      </c>
      <c r="E2313" t="str">
        <f ca="1">IF(B2313&lt;='Monte Carlo VaR'!$B$25,"YES ◀ TAIL","")</f>
        <v/>
      </c>
    </row>
    <row r="2314" spans="1:5" x14ac:dyDescent="0.2">
      <c r="A2314">
        <v>2313</v>
      </c>
      <c r="B2314" s="17">
        <f ca="1">'Monte Carlo VaR'!$C$17+_xlfn.NORM.S.INV(RAND())*'Monte Carlo VaR'!$C$18</f>
        <v>0.13742884168770214</v>
      </c>
      <c r="C2314" s="18">
        <f t="shared" ca="1" si="36"/>
        <v>14.732006170801593</v>
      </c>
      <c r="D2314" s="19">
        <f ca="1">'Monte Carlo VaR'!$B$9*(EXP(B2314)-1)</f>
        <v>19.9662879632874</v>
      </c>
      <c r="E2314" t="str">
        <f ca="1">IF(B2314&lt;='Monte Carlo VaR'!$B$25,"YES ◀ TAIL","")</f>
        <v/>
      </c>
    </row>
    <row r="2315" spans="1:5" x14ac:dyDescent="0.2">
      <c r="A2315">
        <v>2314</v>
      </c>
      <c r="B2315" s="17">
        <f ca="1">'Monte Carlo VaR'!$C$17+_xlfn.NORM.S.INV(RAND())*'Monte Carlo VaR'!$C$18</f>
        <v>0.32535578430011142</v>
      </c>
      <c r="C2315" s="18">
        <f t="shared" ca="1" si="36"/>
        <v>38.452314996286162</v>
      </c>
      <c r="D2315" s="19">
        <f ca="1">'Monte Carlo VaR'!$B$9*(EXP(B2315)-1)</f>
        <v>52.114422514466639</v>
      </c>
      <c r="E2315" t="str">
        <f ca="1">IF(B2315&lt;='Monte Carlo VaR'!$B$25,"YES ◀ TAIL","")</f>
        <v/>
      </c>
    </row>
    <row r="2316" spans="1:5" x14ac:dyDescent="0.2">
      <c r="A2316">
        <v>2315</v>
      </c>
      <c r="B2316" s="17">
        <f ca="1">'Monte Carlo VaR'!$C$17+_xlfn.NORM.S.INV(RAND())*'Monte Carlo VaR'!$C$18</f>
        <v>8.8319799704647525E-2</v>
      </c>
      <c r="C2316" s="18">
        <f t="shared" ca="1" si="36"/>
        <v>9.2337395352877003</v>
      </c>
      <c r="D2316" s="19">
        <f ca="1">'Monte Carlo VaR'!$B$9*(EXP(B2316)-1)</f>
        <v>12.514487192175419</v>
      </c>
      <c r="E2316" t="str">
        <f ca="1">IF(B2316&lt;='Monte Carlo VaR'!$B$25,"YES ◀ TAIL","")</f>
        <v/>
      </c>
    </row>
    <row r="2317" spans="1:5" x14ac:dyDescent="0.2">
      <c r="A2317">
        <v>2316</v>
      </c>
      <c r="B2317" s="17">
        <f ca="1">'Monte Carlo VaR'!$C$17+_xlfn.NORM.S.INV(RAND())*'Monte Carlo VaR'!$C$18</f>
        <v>0.21806793009977216</v>
      </c>
      <c r="C2317" s="18">
        <f t="shared" ca="1" si="36"/>
        <v>24.367154748197105</v>
      </c>
      <c r="D2317" s="19">
        <f ca="1">'Monte Carlo VaR'!$B$9*(EXP(B2317)-1)</f>
        <v>33.024804830231538</v>
      </c>
      <c r="E2317" t="str">
        <f ca="1">IF(B2317&lt;='Monte Carlo VaR'!$B$25,"YES ◀ TAIL","")</f>
        <v/>
      </c>
    </row>
    <row r="2318" spans="1:5" x14ac:dyDescent="0.2">
      <c r="A2318">
        <v>2317</v>
      </c>
      <c r="B2318" s="17">
        <f ca="1">'Monte Carlo VaR'!$C$17+_xlfn.NORM.S.INV(RAND())*'Monte Carlo VaR'!$C$18</f>
        <v>-0.16723654185350523</v>
      </c>
      <c r="C2318" s="18">
        <f t="shared" ca="1" si="36"/>
        <v>-15.400052661587848</v>
      </c>
      <c r="D2318" s="19">
        <f ca="1">'Monte Carlo VaR'!$B$9*(EXP(B2318)-1)</f>
        <v>-20.871691372250012</v>
      </c>
      <c r="E2318" t="str">
        <f ca="1">IF(B2318&lt;='Monte Carlo VaR'!$B$25,"YES ◀ TAIL","")</f>
        <v/>
      </c>
    </row>
    <row r="2319" spans="1:5" x14ac:dyDescent="0.2">
      <c r="A2319">
        <v>2318</v>
      </c>
      <c r="B2319" s="17">
        <f ca="1">'Monte Carlo VaR'!$C$17+_xlfn.NORM.S.INV(RAND())*'Monte Carlo VaR'!$C$18</f>
        <v>-0.15471188370394096</v>
      </c>
      <c r="C2319" s="18">
        <f t="shared" ca="1" si="36"/>
        <v>-14.333803979820692</v>
      </c>
      <c r="D2319" s="19">
        <f ca="1">'Monte Carlo VaR'!$B$9*(EXP(B2319)-1)</f>
        <v>-19.426604533850984</v>
      </c>
      <c r="E2319" t="str">
        <f ca="1">IF(B2319&lt;='Monte Carlo VaR'!$B$25,"YES ◀ TAIL","")</f>
        <v/>
      </c>
    </row>
    <row r="2320" spans="1:5" x14ac:dyDescent="0.2">
      <c r="A2320">
        <v>2319</v>
      </c>
      <c r="B2320" s="17">
        <f ca="1">'Monte Carlo VaR'!$C$17+_xlfn.NORM.S.INV(RAND())*'Monte Carlo VaR'!$C$18</f>
        <v>-0.30467661930046025</v>
      </c>
      <c r="C2320" s="18">
        <f t="shared" ca="1" si="36"/>
        <v>-26.26382155893927</v>
      </c>
      <c r="D2320" s="19">
        <f ca="1">'Monte Carlo VaR'!$B$9*(EXP(B2320)-1)</f>
        <v>-35.595357358830391</v>
      </c>
      <c r="E2320" t="str">
        <f ca="1">IF(B2320&lt;='Monte Carlo VaR'!$B$25,"YES ◀ TAIL","")</f>
        <v>YES ◀ TAIL</v>
      </c>
    </row>
    <row r="2321" spans="1:5" x14ac:dyDescent="0.2">
      <c r="A2321">
        <v>2320</v>
      </c>
      <c r="B2321" s="17">
        <f ca="1">'Monte Carlo VaR'!$C$17+_xlfn.NORM.S.INV(RAND())*'Monte Carlo VaR'!$C$18</f>
        <v>0.17935314840448605</v>
      </c>
      <c r="C2321" s="18">
        <f t="shared" ca="1" si="36"/>
        <v>19.644319157434211</v>
      </c>
      <c r="D2321" s="19">
        <f ca="1">'Monte Carlo VaR'!$B$9*(EXP(B2321)-1)</f>
        <v>26.623945754070583</v>
      </c>
      <c r="E2321" t="str">
        <f ca="1">IF(B2321&lt;='Monte Carlo VaR'!$B$25,"YES ◀ TAIL","")</f>
        <v/>
      </c>
    </row>
    <row r="2322" spans="1:5" x14ac:dyDescent="0.2">
      <c r="A2322">
        <v>2321</v>
      </c>
      <c r="B2322" s="17">
        <f ca="1">'Monte Carlo VaR'!$C$17+_xlfn.NORM.S.INV(RAND())*'Monte Carlo VaR'!$C$18</f>
        <v>-0.34574005903144639</v>
      </c>
      <c r="C2322" s="18">
        <f t="shared" ca="1" si="36"/>
        <v>-29.23035775072006</v>
      </c>
      <c r="D2322" s="19">
        <f ca="1">'Monte Carlo VaR'!$B$9*(EXP(B2322)-1)</f>
        <v>-39.615903859550897</v>
      </c>
      <c r="E2322" t="str">
        <f ca="1">IF(B2322&lt;='Monte Carlo VaR'!$B$25,"YES ◀ TAIL","")</f>
        <v>YES ◀ TAIL</v>
      </c>
    </row>
    <row r="2323" spans="1:5" x14ac:dyDescent="0.2">
      <c r="A2323">
        <v>2322</v>
      </c>
      <c r="B2323" s="17">
        <f ca="1">'Monte Carlo VaR'!$C$17+_xlfn.NORM.S.INV(RAND())*'Monte Carlo VaR'!$C$18</f>
        <v>0.24805083820238188</v>
      </c>
      <c r="C2323" s="18">
        <f t="shared" ca="1" si="36"/>
        <v>28.152508096940764</v>
      </c>
      <c r="D2323" s="19">
        <f ca="1">'Monte Carlo VaR'!$B$9*(EXP(B2323)-1)</f>
        <v>38.15509422378382</v>
      </c>
      <c r="E2323" t="str">
        <f ca="1">IF(B2323&lt;='Monte Carlo VaR'!$B$25,"YES ◀ TAIL","")</f>
        <v/>
      </c>
    </row>
    <row r="2324" spans="1:5" x14ac:dyDescent="0.2">
      <c r="A2324">
        <v>2323</v>
      </c>
      <c r="B2324" s="17">
        <f ca="1">'Monte Carlo VaR'!$C$17+_xlfn.NORM.S.INV(RAND())*'Monte Carlo VaR'!$C$18</f>
        <v>0.17911777537494539</v>
      </c>
      <c r="C2324" s="18">
        <f t="shared" ca="1" si="36"/>
        <v>19.616161425482126</v>
      </c>
      <c r="D2324" s="19">
        <f ca="1">'Monte Carlo VaR'!$B$9*(EXP(B2324)-1)</f>
        <v>26.585783579955926</v>
      </c>
      <c r="E2324" t="str">
        <f ca="1">IF(B2324&lt;='Monte Carlo VaR'!$B$25,"YES ◀ TAIL","")</f>
        <v/>
      </c>
    </row>
    <row r="2325" spans="1:5" x14ac:dyDescent="0.2">
      <c r="A2325">
        <v>2324</v>
      </c>
      <c r="B2325" s="17">
        <f ca="1">'Monte Carlo VaR'!$C$17+_xlfn.NORM.S.INV(RAND())*'Monte Carlo VaR'!$C$18</f>
        <v>-1.0083199464373041E-2</v>
      </c>
      <c r="C2325" s="18">
        <f t="shared" ca="1" si="36"/>
        <v>-1.003253444016039</v>
      </c>
      <c r="D2325" s="19">
        <f ca="1">'Monte Carlo VaR'!$B$9*(EXP(B2325)-1)</f>
        <v>-1.3597093926749377</v>
      </c>
      <c r="E2325" t="str">
        <f ca="1">IF(B2325&lt;='Monte Carlo VaR'!$B$25,"YES ◀ TAIL","")</f>
        <v/>
      </c>
    </row>
    <row r="2326" spans="1:5" x14ac:dyDescent="0.2">
      <c r="A2326">
        <v>2325</v>
      </c>
      <c r="B2326" s="17">
        <f ca="1">'Monte Carlo VaR'!$C$17+_xlfn.NORM.S.INV(RAND())*'Monte Carlo VaR'!$C$18</f>
        <v>3.7105908615437312E-2</v>
      </c>
      <c r="C2326" s="18">
        <f t="shared" ca="1" si="36"/>
        <v>3.7802927289160237</v>
      </c>
      <c r="D2326" s="19">
        <f ca="1">'Monte Carlo VaR'!$B$9*(EXP(B2326)-1)</f>
        <v>5.1234307354998867</v>
      </c>
      <c r="E2326" t="str">
        <f ca="1">IF(B2326&lt;='Monte Carlo VaR'!$B$25,"YES ◀ TAIL","")</f>
        <v/>
      </c>
    </row>
    <row r="2327" spans="1:5" x14ac:dyDescent="0.2">
      <c r="A2327">
        <v>2326</v>
      </c>
      <c r="B2327" s="17">
        <f ca="1">'Monte Carlo VaR'!$C$17+_xlfn.NORM.S.INV(RAND())*'Monte Carlo VaR'!$C$18</f>
        <v>7.6270626587905468E-2</v>
      </c>
      <c r="C2327" s="18">
        <f t="shared" ca="1" si="36"/>
        <v>7.9254609631705497</v>
      </c>
      <c r="D2327" s="19">
        <f ca="1">'Monte Carlo VaR'!$B$9*(EXP(B2327)-1)</f>
        <v>10.741377243385045</v>
      </c>
      <c r="E2327" t="str">
        <f ca="1">IF(B2327&lt;='Monte Carlo VaR'!$B$25,"YES ◀ TAIL","")</f>
        <v/>
      </c>
    </row>
    <row r="2328" spans="1:5" x14ac:dyDescent="0.2">
      <c r="A2328">
        <v>2327</v>
      </c>
      <c r="B2328" s="17">
        <f ca="1">'Monte Carlo VaR'!$C$17+_xlfn.NORM.S.INV(RAND())*'Monte Carlo VaR'!$C$18</f>
        <v>0.38967019417972687</v>
      </c>
      <c r="C2328" s="18">
        <f t="shared" ca="1" si="36"/>
        <v>47.649375733854662</v>
      </c>
      <c r="D2328" s="19">
        <f ca="1">'Monte Carlo VaR'!$B$9*(EXP(B2328)-1)</f>
        <v>64.57919893209322</v>
      </c>
      <c r="E2328" t="str">
        <f ca="1">IF(B2328&lt;='Monte Carlo VaR'!$B$25,"YES ◀ TAIL","")</f>
        <v/>
      </c>
    </row>
    <row r="2329" spans="1:5" x14ac:dyDescent="0.2">
      <c r="A2329">
        <v>2328</v>
      </c>
      <c r="B2329" s="17">
        <f ca="1">'Monte Carlo VaR'!$C$17+_xlfn.NORM.S.INV(RAND())*'Monte Carlo VaR'!$C$18</f>
        <v>-5.80541340103021E-2</v>
      </c>
      <c r="C2329" s="18">
        <f t="shared" ca="1" si="36"/>
        <v>-5.6401134736523639</v>
      </c>
      <c r="D2329" s="19">
        <f ca="1">'Monte Carlo VaR'!$B$9*(EXP(B2329)-1)</f>
        <v>-7.6440457908410488</v>
      </c>
      <c r="E2329" t="str">
        <f ca="1">IF(B2329&lt;='Monte Carlo VaR'!$B$25,"YES ◀ TAIL","")</f>
        <v/>
      </c>
    </row>
    <row r="2330" spans="1:5" x14ac:dyDescent="0.2">
      <c r="A2330">
        <v>2329</v>
      </c>
      <c r="B2330" s="17">
        <f ca="1">'Monte Carlo VaR'!$C$17+_xlfn.NORM.S.INV(RAND())*'Monte Carlo VaR'!$C$18</f>
        <v>0.31916059264485114</v>
      </c>
      <c r="C2330" s="18">
        <f t="shared" ca="1" si="36"/>
        <v>37.597227819122494</v>
      </c>
      <c r="D2330" s="19">
        <f ca="1">'Monte Carlo VaR'!$B$9*(EXP(B2330)-1)</f>
        <v>50.955522863256711</v>
      </c>
      <c r="E2330" t="str">
        <f ca="1">IF(B2330&lt;='Monte Carlo VaR'!$B$25,"YES ◀ TAIL","")</f>
        <v/>
      </c>
    </row>
    <row r="2331" spans="1:5" x14ac:dyDescent="0.2">
      <c r="A2331">
        <v>2330</v>
      </c>
      <c r="B2331" s="17">
        <f ca="1">'Monte Carlo VaR'!$C$17+_xlfn.NORM.S.INV(RAND())*'Monte Carlo VaR'!$C$18</f>
        <v>-0.13123932423455009</v>
      </c>
      <c r="C2331" s="18">
        <f t="shared" ca="1" si="36"/>
        <v>-12.299213996154846</v>
      </c>
      <c r="D2331" s="19">
        <f ca="1">'Monte Carlo VaR'!$B$9*(EXP(B2331)-1)</f>
        <v>-16.669124728988663</v>
      </c>
      <c r="E2331" t="str">
        <f ca="1">IF(B2331&lt;='Monte Carlo VaR'!$B$25,"YES ◀ TAIL","")</f>
        <v/>
      </c>
    </row>
    <row r="2332" spans="1:5" x14ac:dyDescent="0.2">
      <c r="A2332">
        <v>2331</v>
      </c>
      <c r="B2332" s="17">
        <f ca="1">'Monte Carlo VaR'!$C$17+_xlfn.NORM.S.INV(RAND())*'Monte Carlo VaR'!$C$18</f>
        <v>0.4235137787591976</v>
      </c>
      <c r="C2332" s="18">
        <f t="shared" ca="1" si="36"/>
        <v>52.731879837599124</v>
      </c>
      <c r="D2332" s="19">
        <f ca="1">'Monte Carlo VaR'!$B$9*(EXP(B2332)-1)</f>
        <v>71.467516743898102</v>
      </c>
      <c r="E2332" t="str">
        <f ca="1">IF(B2332&lt;='Monte Carlo VaR'!$B$25,"YES ◀ TAIL","")</f>
        <v/>
      </c>
    </row>
    <row r="2333" spans="1:5" x14ac:dyDescent="0.2">
      <c r="A2333">
        <v>2332</v>
      </c>
      <c r="B2333" s="17">
        <f ca="1">'Monte Carlo VaR'!$C$17+_xlfn.NORM.S.INV(RAND())*'Monte Carlo VaR'!$C$18</f>
        <v>-0.2122283022479724</v>
      </c>
      <c r="C2333" s="18">
        <f t="shared" ca="1" si="36"/>
        <v>-19.121996981169399</v>
      </c>
      <c r="D2333" s="19">
        <f ca="1">'Monte Carlo VaR'!$B$9*(EXP(B2333)-1)</f>
        <v>-25.916042508578887</v>
      </c>
      <c r="E2333" t="str">
        <f ca="1">IF(B2333&lt;='Monte Carlo VaR'!$B$25,"YES ◀ TAIL","")</f>
        <v/>
      </c>
    </row>
    <row r="2334" spans="1:5" x14ac:dyDescent="0.2">
      <c r="A2334">
        <v>2333</v>
      </c>
      <c r="B2334" s="17">
        <f ca="1">'Monte Carlo VaR'!$C$17+_xlfn.NORM.S.INV(RAND())*'Monte Carlo VaR'!$C$18</f>
        <v>0.35833063001895044</v>
      </c>
      <c r="C2334" s="18">
        <f t="shared" ca="1" si="36"/>
        <v>43.09386535502626</v>
      </c>
      <c r="D2334" s="19">
        <f ca="1">'Monte Carlo VaR'!$B$9*(EXP(B2334)-1)</f>
        <v>58.405115715667094</v>
      </c>
      <c r="E2334" t="str">
        <f ca="1">IF(B2334&lt;='Monte Carlo VaR'!$B$25,"YES ◀ TAIL","")</f>
        <v/>
      </c>
    </row>
    <row r="2335" spans="1:5" x14ac:dyDescent="0.2">
      <c r="A2335">
        <v>2334</v>
      </c>
      <c r="B2335" s="17">
        <f ca="1">'Monte Carlo VaR'!$C$17+_xlfn.NORM.S.INV(RAND())*'Monte Carlo VaR'!$C$18</f>
        <v>0.15466873294068773</v>
      </c>
      <c r="C2335" s="18">
        <f t="shared" ca="1" si="36"/>
        <v>16.727121854713879</v>
      </c>
      <c r="D2335" s="19">
        <f ca="1">'Monte Carlo VaR'!$B$9*(EXP(B2335)-1)</f>
        <v>22.67026824969372</v>
      </c>
      <c r="E2335" t="str">
        <f ca="1">IF(B2335&lt;='Monte Carlo VaR'!$B$25,"YES ◀ TAIL","")</f>
        <v/>
      </c>
    </row>
    <row r="2336" spans="1:5" x14ac:dyDescent="0.2">
      <c r="A2336">
        <v>2335</v>
      </c>
      <c r="B2336" s="17">
        <f ca="1">'Monte Carlo VaR'!$C$17+_xlfn.NORM.S.INV(RAND())*'Monte Carlo VaR'!$C$18</f>
        <v>-0.13782148061432242</v>
      </c>
      <c r="C2336" s="18">
        <f t="shared" ca="1" si="36"/>
        <v>-12.874578636946399</v>
      </c>
      <c r="D2336" s="19">
        <f ca="1">'Monte Carlo VaR'!$B$9*(EXP(B2336)-1)</f>
        <v>-17.448916426653454</v>
      </c>
      <c r="E2336" t="str">
        <f ca="1">IF(B2336&lt;='Monte Carlo VaR'!$B$25,"YES ◀ TAIL","")</f>
        <v/>
      </c>
    </row>
    <row r="2337" spans="1:5" x14ac:dyDescent="0.2">
      <c r="A2337">
        <v>2336</v>
      </c>
      <c r="B2337" s="17">
        <f ca="1">'Monte Carlo VaR'!$C$17+_xlfn.NORM.S.INV(RAND())*'Monte Carlo VaR'!$C$18</f>
        <v>-7.1532815809796049E-2</v>
      </c>
      <c r="C2337" s="18">
        <f t="shared" ca="1" si="36"/>
        <v>-6.903427330062561</v>
      </c>
      <c r="D2337" s="19">
        <f ca="1">'Monte Carlo VaR'!$B$9*(EXP(B2337)-1)</f>
        <v>-9.3562150604337901</v>
      </c>
      <c r="E2337" t="str">
        <f ca="1">IF(B2337&lt;='Monte Carlo VaR'!$B$25,"YES ◀ TAIL","")</f>
        <v/>
      </c>
    </row>
    <row r="2338" spans="1:5" x14ac:dyDescent="0.2">
      <c r="A2338">
        <v>2337</v>
      </c>
      <c r="B2338" s="17">
        <f ca="1">'Monte Carlo VaR'!$C$17+_xlfn.NORM.S.INV(RAND())*'Monte Carlo VaR'!$C$18</f>
        <v>-0.15778484137153687</v>
      </c>
      <c r="C2338" s="18">
        <f t="shared" ca="1" si="36"/>
        <v>-14.596648511836442</v>
      </c>
      <c r="D2338" s="19">
        <f ca="1">'Monte Carlo VaR'!$B$9*(EXP(B2338)-1)</f>
        <v>-19.782837728091927</v>
      </c>
      <c r="E2338" t="str">
        <f ca="1">IF(B2338&lt;='Monte Carlo VaR'!$B$25,"YES ◀ TAIL","")</f>
        <v/>
      </c>
    </row>
    <row r="2339" spans="1:5" x14ac:dyDescent="0.2">
      <c r="A2339">
        <v>2338</v>
      </c>
      <c r="B2339" s="17">
        <f ca="1">'Monte Carlo VaR'!$C$17+_xlfn.NORM.S.INV(RAND())*'Monte Carlo VaR'!$C$18</f>
        <v>0.26315382967259876</v>
      </c>
      <c r="C2339" s="18">
        <f t="shared" ca="1" si="36"/>
        <v>30.102684009189851</v>
      </c>
      <c r="D2339" s="19">
        <f ca="1">'Monte Carlo VaR'!$B$9*(EXP(B2339)-1)</f>
        <v>40.798167637655006</v>
      </c>
      <c r="E2339" t="str">
        <f ca="1">IF(B2339&lt;='Monte Carlo VaR'!$B$25,"YES ◀ TAIL","")</f>
        <v/>
      </c>
    </row>
    <row r="2340" spans="1:5" x14ac:dyDescent="0.2">
      <c r="A2340">
        <v>2339</v>
      </c>
      <c r="B2340" s="17">
        <f ca="1">'Monte Carlo VaR'!$C$17+_xlfn.NORM.S.INV(RAND())*'Monte Carlo VaR'!$C$18</f>
        <v>0.22545783646743794</v>
      </c>
      <c r="C2340" s="18">
        <f t="shared" ca="1" si="36"/>
        <v>25.289620647270251</v>
      </c>
      <c r="D2340" s="19">
        <f ca="1">'Monte Carlo VaR'!$B$9*(EXP(B2340)-1)</f>
        <v>34.275022863245368</v>
      </c>
      <c r="E2340" t="str">
        <f ca="1">IF(B2340&lt;='Monte Carlo VaR'!$B$25,"YES ◀ TAIL","")</f>
        <v/>
      </c>
    </row>
    <row r="2341" spans="1:5" x14ac:dyDescent="0.2">
      <c r="A2341">
        <v>2340</v>
      </c>
      <c r="B2341" s="17">
        <f ca="1">'Monte Carlo VaR'!$C$17+_xlfn.NORM.S.INV(RAND())*'Monte Carlo VaR'!$C$18</f>
        <v>0.3272747192525175</v>
      </c>
      <c r="C2341" s="18">
        <f t="shared" ca="1" si="36"/>
        <v>38.718251058171241</v>
      </c>
      <c r="D2341" s="19">
        <f ca="1">'Monte Carlo VaR'!$B$9*(EXP(B2341)-1)</f>
        <v>52.474845659139483</v>
      </c>
      <c r="E2341" t="str">
        <f ca="1">IF(B2341&lt;='Monte Carlo VaR'!$B$25,"YES ◀ TAIL","")</f>
        <v/>
      </c>
    </row>
    <row r="2342" spans="1:5" x14ac:dyDescent="0.2">
      <c r="A2342">
        <v>2341</v>
      </c>
      <c r="B2342" s="17">
        <f ca="1">'Monte Carlo VaR'!$C$17+_xlfn.NORM.S.INV(RAND())*'Monte Carlo VaR'!$C$18</f>
        <v>-3.7150112381258399E-2</v>
      </c>
      <c r="C2342" s="18">
        <f t="shared" ca="1" si="36"/>
        <v>-3.6468513513321477</v>
      </c>
      <c r="D2342" s="19">
        <f ca="1">'Monte Carlo VaR'!$B$9*(EXP(B2342)-1)</f>
        <v>-4.9425776364604594</v>
      </c>
      <c r="E2342" t="str">
        <f ca="1">IF(B2342&lt;='Monte Carlo VaR'!$B$25,"YES ◀ TAIL","")</f>
        <v/>
      </c>
    </row>
    <row r="2343" spans="1:5" x14ac:dyDescent="0.2">
      <c r="A2343">
        <v>2342</v>
      </c>
      <c r="B2343" s="17">
        <f ca="1">'Monte Carlo VaR'!$C$17+_xlfn.NORM.S.INV(RAND())*'Monte Carlo VaR'!$C$18</f>
        <v>-0.33950836091901759</v>
      </c>
      <c r="C2343" s="18">
        <f t="shared" ca="1" si="36"/>
        <v>-28.787965709529651</v>
      </c>
      <c r="D2343" s="19">
        <f ca="1">'Monte Carlo VaR'!$B$9*(EXP(B2343)-1)</f>
        <v>-39.016329926125536</v>
      </c>
      <c r="E2343" t="str">
        <f ca="1">IF(B2343&lt;='Monte Carlo VaR'!$B$25,"YES ◀ TAIL","")</f>
        <v>YES ◀ TAIL</v>
      </c>
    </row>
    <row r="2344" spans="1:5" x14ac:dyDescent="0.2">
      <c r="A2344">
        <v>2343</v>
      </c>
      <c r="B2344" s="17">
        <f ca="1">'Monte Carlo VaR'!$C$17+_xlfn.NORM.S.INV(RAND())*'Monte Carlo VaR'!$C$18</f>
        <v>-0.12877359643527991</v>
      </c>
      <c r="C2344" s="18">
        <f t="shared" ca="1" si="36"/>
        <v>-12.082700908614486</v>
      </c>
      <c r="D2344" s="19">
        <f ca="1">'Monte Carlo VaR'!$B$9*(EXP(B2344)-1)</f>
        <v>-16.375684541445214</v>
      </c>
      <c r="E2344" t="str">
        <f ca="1">IF(B2344&lt;='Monte Carlo VaR'!$B$25,"YES ◀ TAIL","")</f>
        <v/>
      </c>
    </row>
    <row r="2345" spans="1:5" x14ac:dyDescent="0.2">
      <c r="A2345">
        <v>2344</v>
      </c>
      <c r="B2345" s="17">
        <f ca="1">'Monte Carlo VaR'!$C$17+_xlfn.NORM.S.INV(RAND())*'Monte Carlo VaR'!$C$18</f>
        <v>0.20861639425833906</v>
      </c>
      <c r="C2345" s="18">
        <f t="shared" ca="1" si="36"/>
        <v>23.197231622015792</v>
      </c>
      <c r="D2345" s="19">
        <f ca="1">'Monte Carlo VaR'!$B$9*(EXP(B2345)-1)</f>
        <v>31.439208017318002</v>
      </c>
      <c r="E2345" t="str">
        <f ca="1">IF(B2345&lt;='Monte Carlo VaR'!$B$25,"YES ◀ TAIL","")</f>
        <v/>
      </c>
    </row>
    <row r="2346" spans="1:5" x14ac:dyDescent="0.2">
      <c r="A2346">
        <v>2345</v>
      </c>
      <c r="B2346" s="17">
        <f ca="1">'Monte Carlo VaR'!$C$17+_xlfn.NORM.S.INV(RAND())*'Monte Carlo VaR'!$C$18</f>
        <v>-7.5199868817946838E-2</v>
      </c>
      <c r="C2346" s="18">
        <f t="shared" ca="1" si="36"/>
        <v>-7.2441922136114894</v>
      </c>
      <c r="D2346" s="19">
        <f ca="1">'Monte Carlo VaR'!$B$9*(EXP(B2346)-1)</f>
        <v>-9.8180537071076515</v>
      </c>
      <c r="E2346" t="str">
        <f ca="1">IF(B2346&lt;='Monte Carlo VaR'!$B$25,"YES ◀ TAIL","")</f>
        <v/>
      </c>
    </row>
    <row r="2347" spans="1:5" x14ac:dyDescent="0.2">
      <c r="A2347">
        <v>2346</v>
      </c>
      <c r="B2347" s="17">
        <f ca="1">'Monte Carlo VaR'!$C$17+_xlfn.NORM.S.INV(RAND())*'Monte Carlo VaR'!$C$18</f>
        <v>0.22742719042996257</v>
      </c>
      <c r="C2347" s="18">
        <f t="shared" ca="1" si="36"/>
        <v>25.536603376539535</v>
      </c>
      <c r="D2347" s="19">
        <f ca="1">'Monte Carlo VaR'!$B$9*(EXP(B2347)-1)</f>
        <v>34.60975855622403</v>
      </c>
      <c r="E2347" t="str">
        <f ca="1">IF(B2347&lt;='Monte Carlo VaR'!$B$25,"YES ◀ TAIL","")</f>
        <v/>
      </c>
    </row>
    <row r="2348" spans="1:5" x14ac:dyDescent="0.2">
      <c r="A2348">
        <v>2347</v>
      </c>
      <c r="B2348" s="17">
        <f ca="1">'Monte Carlo VaR'!$C$17+_xlfn.NORM.S.INV(RAND())*'Monte Carlo VaR'!$C$18</f>
        <v>0.31143561167948774</v>
      </c>
      <c r="C2348" s="18">
        <f t="shared" ca="1" si="36"/>
        <v>36.538386881927295</v>
      </c>
      <c r="D2348" s="19">
        <f ca="1">'Monte Carlo VaR'!$B$9*(EXP(B2348)-1)</f>
        <v>49.520475741076069</v>
      </c>
      <c r="E2348" t="str">
        <f ca="1">IF(B2348&lt;='Monte Carlo VaR'!$B$25,"YES ◀ TAIL","")</f>
        <v/>
      </c>
    </row>
    <row r="2349" spans="1:5" x14ac:dyDescent="0.2">
      <c r="A2349">
        <v>2348</v>
      </c>
      <c r="B2349" s="17">
        <f ca="1">'Monte Carlo VaR'!$C$17+_xlfn.NORM.S.INV(RAND())*'Monte Carlo VaR'!$C$18</f>
        <v>-7.7714458405712269E-2</v>
      </c>
      <c r="C2349" s="18">
        <f t="shared" ca="1" si="36"/>
        <v>-7.477141992783098</v>
      </c>
      <c r="D2349" s="19">
        <f ca="1">'Monte Carlo VaR'!$B$9*(EXP(B2349)-1)</f>
        <v>-10.133770542818933</v>
      </c>
      <c r="E2349" t="str">
        <f ca="1">IF(B2349&lt;='Monte Carlo VaR'!$B$25,"YES ◀ TAIL","")</f>
        <v/>
      </c>
    </row>
    <row r="2350" spans="1:5" x14ac:dyDescent="0.2">
      <c r="A2350">
        <v>2349</v>
      </c>
      <c r="B2350" s="17">
        <f ca="1">'Monte Carlo VaR'!$C$17+_xlfn.NORM.S.INV(RAND())*'Monte Carlo VaR'!$C$18</f>
        <v>0.22139065918229883</v>
      </c>
      <c r="C2350" s="18">
        <f t="shared" ca="1" si="36"/>
        <v>24.781080410778777</v>
      </c>
      <c r="D2350" s="19">
        <f ca="1">'Monte Carlo VaR'!$B$9*(EXP(B2350)-1)</f>
        <v>33.585798280728476</v>
      </c>
      <c r="E2350" t="str">
        <f ca="1">IF(B2350&lt;='Monte Carlo VaR'!$B$25,"YES ◀ TAIL","")</f>
        <v/>
      </c>
    </row>
    <row r="2351" spans="1:5" x14ac:dyDescent="0.2">
      <c r="A2351">
        <v>2350</v>
      </c>
      <c r="B2351" s="17">
        <f ca="1">'Monte Carlo VaR'!$C$17+_xlfn.NORM.S.INV(RAND())*'Monte Carlo VaR'!$C$18</f>
        <v>-2.0355309169016247E-3</v>
      </c>
      <c r="C2351" s="18">
        <f t="shared" ca="1" si="36"/>
        <v>-0.20334606287948365</v>
      </c>
      <c r="D2351" s="19">
        <f ca="1">'Monte Carlo VaR'!$B$9*(EXP(B2351)-1)</f>
        <v>-0.27559491902056421</v>
      </c>
      <c r="E2351" t="str">
        <f ca="1">IF(B2351&lt;='Monte Carlo VaR'!$B$25,"YES ◀ TAIL","")</f>
        <v/>
      </c>
    </row>
    <row r="2352" spans="1:5" x14ac:dyDescent="0.2">
      <c r="A2352">
        <v>2351</v>
      </c>
      <c r="B2352" s="17">
        <f ca="1">'Monte Carlo VaR'!$C$17+_xlfn.NORM.S.INV(RAND())*'Monte Carlo VaR'!$C$18</f>
        <v>6.9060602069239127E-2</v>
      </c>
      <c r="C2352" s="18">
        <f t="shared" ca="1" si="36"/>
        <v>7.1501142367202064</v>
      </c>
      <c r="D2352" s="19">
        <f ca="1">'Monte Carlo VaR'!$B$9*(EXP(B2352)-1)</f>
        <v>9.6905498250268955</v>
      </c>
      <c r="E2352" t="str">
        <f ca="1">IF(B2352&lt;='Monte Carlo VaR'!$B$25,"YES ◀ TAIL","")</f>
        <v/>
      </c>
    </row>
    <row r="2353" spans="1:5" x14ac:dyDescent="0.2">
      <c r="A2353">
        <v>2352</v>
      </c>
      <c r="B2353" s="17">
        <f ca="1">'Monte Carlo VaR'!$C$17+_xlfn.NORM.S.INV(RAND())*'Monte Carlo VaR'!$C$18</f>
        <v>-4.1320265582487484E-2</v>
      </c>
      <c r="C2353" s="18">
        <f t="shared" ca="1" si="36"/>
        <v>-4.0478221067989146</v>
      </c>
      <c r="D2353" s="19">
        <f ca="1">'Monte Carlo VaR'!$B$9*(EXP(B2353)-1)</f>
        <v>-5.4860133013445695</v>
      </c>
      <c r="E2353" t="str">
        <f ca="1">IF(B2353&lt;='Monte Carlo VaR'!$B$25,"YES ◀ TAIL","")</f>
        <v/>
      </c>
    </row>
    <row r="2354" spans="1:5" x14ac:dyDescent="0.2">
      <c r="A2354">
        <v>2353</v>
      </c>
      <c r="B2354" s="17">
        <f ca="1">'Monte Carlo VaR'!$C$17+_xlfn.NORM.S.INV(RAND())*'Monte Carlo VaR'!$C$18</f>
        <v>-0.23845320116353591</v>
      </c>
      <c r="C2354" s="18">
        <f t="shared" ca="1" si="36"/>
        <v>-21.215444235017657</v>
      </c>
      <c r="D2354" s="19">
        <f ca="1">'Monte Carlo VaR'!$B$9*(EXP(B2354)-1)</f>
        <v>-28.75329157171943</v>
      </c>
      <c r="E2354" t="str">
        <f ca="1">IF(B2354&lt;='Monte Carlo VaR'!$B$25,"YES ◀ TAIL","")</f>
        <v/>
      </c>
    </row>
    <row r="2355" spans="1:5" x14ac:dyDescent="0.2">
      <c r="A2355">
        <v>2354</v>
      </c>
      <c r="B2355" s="17">
        <f ca="1">'Monte Carlo VaR'!$C$17+_xlfn.NORM.S.INV(RAND())*'Monte Carlo VaR'!$C$18</f>
        <v>-0.10666588602426998</v>
      </c>
      <c r="C2355" s="18">
        <f t="shared" ca="1" si="36"/>
        <v>-10.117406686703434</v>
      </c>
      <c r="D2355" s="19">
        <f ca="1">'Monte Carlo VaR'!$B$9*(EXP(B2355)-1)</f>
        <v>-13.712121282489164</v>
      </c>
      <c r="E2355" t="str">
        <f ca="1">IF(B2355&lt;='Monte Carlo VaR'!$B$25,"YES ◀ TAIL","")</f>
        <v/>
      </c>
    </row>
    <row r="2356" spans="1:5" x14ac:dyDescent="0.2">
      <c r="A2356">
        <v>2355</v>
      </c>
      <c r="B2356" s="17">
        <f ca="1">'Monte Carlo VaR'!$C$17+_xlfn.NORM.S.INV(RAND())*'Monte Carlo VaR'!$C$18</f>
        <v>-0.17045547785287873</v>
      </c>
      <c r="C2356" s="18">
        <f t="shared" ca="1" si="36"/>
        <v>-15.671936654273145</v>
      </c>
      <c r="D2356" s="19">
        <f ca="1">'Monte Carlo VaR'!$B$9*(EXP(B2356)-1)</f>
        <v>-21.240175747536391</v>
      </c>
      <c r="E2356" t="str">
        <f ca="1">IF(B2356&lt;='Monte Carlo VaR'!$B$25,"YES ◀ TAIL","")</f>
        <v/>
      </c>
    </row>
    <row r="2357" spans="1:5" x14ac:dyDescent="0.2">
      <c r="A2357">
        <v>2356</v>
      </c>
      <c r="B2357" s="17">
        <f ca="1">'Monte Carlo VaR'!$C$17+_xlfn.NORM.S.INV(RAND())*'Monte Carlo VaR'!$C$18</f>
        <v>4.6853472956990071E-2</v>
      </c>
      <c r="C2357" s="18">
        <f t="shared" ca="1" si="36"/>
        <v>4.7968442112083176</v>
      </c>
      <c r="D2357" s="19">
        <f ca="1">'Monte Carlo VaR'!$B$9*(EXP(B2357)-1)</f>
        <v>6.5011629594506326</v>
      </c>
      <c r="E2357" t="str">
        <f ca="1">IF(B2357&lt;='Monte Carlo VaR'!$B$25,"YES ◀ TAIL","")</f>
        <v/>
      </c>
    </row>
    <row r="2358" spans="1:5" x14ac:dyDescent="0.2">
      <c r="A2358">
        <v>2357</v>
      </c>
      <c r="B2358" s="17">
        <f ca="1">'Monte Carlo VaR'!$C$17+_xlfn.NORM.S.INV(RAND())*'Monte Carlo VaR'!$C$18</f>
        <v>0.28797920070483957</v>
      </c>
      <c r="C2358" s="18">
        <f t="shared" ca="1" si="36"/>
        <v>33.372956320004057</v>
      </c>
      <c r="D2358" s="19">
        <f ca="1">'Monte Carlo VaR'!$B$9*(EXP(B2358)-1)</f>
        <v>45.230367700501496</v>
      </c>
      <c r="E2358" t="str">
        <f ca="1">IF(B2358&lt;='Monte Carlo VaR'!$B$25,"YES ◀ TAIL","")</f>
        <v/>
      </c>
    </row>
    <row r="2359" spans="1:5" x14ac:dyDescent="0.2">
      <c r="A2359">
        <v>2358</v>
      </c>
      <c r="B2359" s="17">
        <f ca="1">'Monte Carlo VaR'!$C$17+_xlfn.NORM.S.INV(RAND())*'Monte Carlo VaR'!$C$18</f>
        <v>-4.2929056775503779E-2</v>
      </c>
      <c r="C2359" s="18">
        <f t="shared" ca="1" si="36"/>
        <v>-4.202065019956347</v>
      </c>
      <c r="D2359" s="19">
        <f ca="1">'Monte Carlo VaR'!$B$9*(EXP(B2359)-1)</f>
        <v>-5.6950587215468369</v>
      </c>
      <c r="E2359" t="str">
        <f ca="1">IF(B2359&lt;='Monte Carlo VaR'!$B$25,"YES ◀ TAIL","")</f>
        <v/>
      </c>
    </row>
    <row r="2360" spans="1:5" x14ac:dyDescent="0.2">
      <c r="A2360">
        <v>2359</v>
      </c>
      <c r="B2360" s="17">
        <f ca="1">'Monte Carlo VaR'!$C$17+_xlfn.NORM.S.INV(RAND())*'Monte Carlo VaR'!$C$18</f>
        <v>6.3688411488503793E-2</v>
      </c>
      <c r="C2360" s="18">
        <f t="shared" ca="1" si="36"/>
        <v>6.5760268364552843</v>
      </c>
      <c r="D2360" s="19">
        <f ca="1">'Monte Carlo VaR'!$B$9*(EXP(B2360)-1)</f>
        <v>8.9124891714478469</v>
      </c>
      <c r="E2360" t="str">
        <f ca="1">IF(B2360&lt;='Monte Carlo VaR'!$B$25,"YES ◀ TAIL","")</f>
        <v/>
      </c>
    </row>
    <row r="2361" spans="1:5" x14ac:dyDescent="0.2">
      <c r="A2361">
        <v>2360</v>
      </c>
      <c r="B2361" s="17">
        <f ca="1">'Monte Carlo VaR'!$C$17+_xlfn.NORM.S.INV(RAND())*'Monte Carlo VaR'!$C$18</f>
        <v>0.18625405595160816</v>
      </c>
      <c r="C2361" s="18">
        <f t="shared" ca="1" si="36"/>
        <v>20.472828989379188</v>
      </c>
      <c r="D2361" s="19">
        <f ca="1">'Monte Carlo VaR'!$B$9*(EXP(B2361)-1)</f>
        <v>27.746825129305613</v>
      </c>
      <c r="E2361" t="str">
        <f ca="1">IF(B2361&lt;='Monte Carlo VaR'!$B$25,"YES ◀ TAIL","")</f>
        <v/>
      </c>
    </row>
    <row r="2362" spans="1:5" x14ac:dyDescent="0.2">
      <c r="A2362">
        <v>2361</v>
      </c>
      <c r="B2362" s="17">
        <f ca="1">'Monte Carlo VaR'!$C$17+_xlfn.NORM.S.INV(RAND())*'Monte Carlo VaR'!$C$18</f>
        <v>-1.2622090186827931E-2</v>
      </c>
      <c r="C2362" s="18">
        <f t="shared" ca="1" si="36"/>
        <v>-1.254276570416335</v>
      </c>
      <c r="D2362" s="19">
        <f ca="1">'Monte Carlo VaR'!$B$9*(EXP(B2362)-1)</f>
        <v>-1.6999210358852588</v>
      </c>
      <c r="E2362" t="str">
        <f ca="1">IF(B2362&lt;='Monte Carlo VaR'!$B$25,"YES ◀ TAIL","")</f>
        <v/>
      </c>
    </row>
    <row r="2363" spans="1:5" x14ac:dyDescent="0.2">
      <c r="A2363">
        <v>2362</v>
      </c>
      <c r="B2363" s="17">
        <f ca="1">'Monte Carlo VaR'!$C$17+_xlfn.NORM.S.INV(RAND())*'Monte Carlo VaR'!$C$18</f>
        <v>8.3775117685696593E-2</v>
      </c>
      <c r="C2363" s="18">
        <f t="shared" ca="1" si="36"/>
        <v>8.7384332805835907</v>
      </c>
      <c r="D2363" s="19">
        <f ca="1">'Monte Carlo VaR'!$B$9*(EXP(B2363)-1)</f>
        <v>11.84319862517494</v>
      </c>
      <c r="E2363" t="str">
        <f ca="1">IF(B2363&lt;='Monte Carlo VaR'!$B$25,"YES ◀ TAIL","")</f>
        <v/>
      </c>
    </row>
    <row r="2364" spans="1:5" x14ac:dyDescent="0.2">
      <c r="A2364">
        <v>2363</v>
      </c>
      <c r="B2364" s="17">
        <f ca="1">'Monte Carlo VaR'!$C$17+_xlfn.NORM.S.INV(RAND())*'Monte Carlo VaR'!$C$18</f>
        <v>0.42326044862046641</v>
      </c>
      <c r="C2364" s="18">
        <f t="shared" ca="1" si="36"/>
        <v>52.693193149750073</v>
      </c>
      <c r="D2364" s="19">
        <f ca="1">'Monte Carlo VaR'!$B$9*(EXP(B2364)-1)</f>
        <v>71.415084675856278</v>
      </c>
      <c r="E2364" t="str">
        <f ca="1">IF(B2364&lt;='Monte Carlo VaR'!$B$25,"YES ◀ TAIL","")</f>
        <v/>
      </c>
    </row>
    <row r="2365" spans="1:5" x14ac:dyDescent="0.2">
      <c r="A2365">
        <v>2364</v>
      </c>
      <c r="B2365" s="17">
        <f ca="1">'Monte Carlo VaR'!$C$17+_xlfn.NORM.S.INV(RAND())*'Monte Carlo VaR'!$C$18</f>
        <v>-6.906119395840575E-2</v>
      </c>
      <c r="C2365" s="18">
        <f t="shared" ca="1" si="36"/>
        <v>-6.6730432128358945</v>
      </c>
      <c r="D2365" s="19">
        <f ca="1">'Monte Carlo VaR'!$B$9*(EXP(B2365)-1)</f>
        <v>-9.0439754663564873</v>
      </c>
      <c r="E2365" t="str">
        <f ca="1">IF(B2365&lt;='Monte Carlo VaR'!$B$25,"YES ◀ TAIL","")</f>
        <v/>
      </c>
    </row>
    <row r="2366" spans="1:5" x14ac:dyDescent="0.2">
      <c r="A2366">
        <v>2365</v>
      </c>
      <c r="B2366" s="17">
        <f ca="1">'Monte Carlo VaR'!$C$17+_xlfn.NORM.S.INV(RAND())*'Monte Carlo VaR'!$C$18</f>
        <v>6.3862609111834875E-2</v>
      </c>
      <c r="C2366" s="18">
        <f t="shared" ca="1" si="36"/>
        <v>6.594593744142907</v>
      </c>
      <c r="D2366" s="19">
        <f ca="1">'Monte Carlo VaR'!$B$9*(EXP(B2366)-1)</f>
        <v>8.9376529014368824</v>
      </c>
      <c r="E2366" t="str">
        <f ca="1">IF(B2366&lt;='Monte Carlo VaR'!$B$25,"YES ◀ TAIL","")</f>
        <v/>
      </c>
    </row>
    <row r="2367" spans="1:5" x14ac:dyDescent="0.2">
      <c r="A2367">
        <v>2366</v>
      </c>
      <c r="B2367" s="17">
        <f ca="1">'Monte Carlo VaR'!$C$17+_xlfn.NORM.S.INV(RAND())*'Monte Carlo VaR'!$C$18</f>
        <v>0.25714243558562527</v>
      </c>
      <c r="C2367" s="18">
        <f t="shared" ca="1" si="36"/>
        <v>29.322931551642874</v>
      </c>
      <c r="D2367" s="19">
        <f ca="1">'Monte Carlo VaR'!$B$9*(EXP(B2367)-1)</f>
        <v>39.741369131941582</v>
      </c>
      <c r="E2367" t="str">
        <f ca="1">IF(B2367&lt;='Monte Carlo VaR'!$B$25,"YES ◀ TAIL","")</f>
        <v/>
      </c>
    </row>
    <row r="2368" spans="1:5" x14ac:dyDescent="0.2">
      <c r="A2368">
        <v>2367</v>
      </c>
      <c r="B2368" s="17">
        <f ca="1">'Monte Carlo VaR'!$C$17+_xlfn.NORM.S.INV(RAND())*'Monte Carlo VaR'!$C$18</f>
        <v>7.5838622280804749E-2</v>
      </c>
      <c r="C2368" s="18">
        <f t="shared" ca="1" si="36"/>
        <v>7.8788467686799812</v>
      </c>
      <c r="D2368" s="19">
        <f ca="1">'Monte Carlo VaR'!$B$9*(EXP(B2368)-1)</f>
        <v>10.678201025591978</v>
      </c>
      <c r="E2368" t="str">
        <f ca="1">IF(B2368&lt;='Monte Carlo VaR'!$B$25,"YES ◀ TAIL","")</f>
        <v/>
      </c>
    </row>
    <row r="2369" spans="1:5" x14ac:dyDescent="0.2">
      <c r="A2369">
        <v>2368</v>
      </c>
      <c r="B2369" s="17">
        <f ca="1">'Monte Carlo VaR'!$C$17+_xlfn.NORM.S.INV(RAND())*'Monte Carlo VaR'!$C$18</f>
        <v>0.28015814783235438</v>
      </c>
      <c r="C2369" s="18">
        <f t="shared" ca="1" si="36"/>
        <v>32.33390789962796</v>
      </c>
      <c r="D2369" s="19">
        <f ca="1">'Monte Carlo VaR'!$B$9*(EXP(B2369)-1)</f>
        <v>43.822145376365768</v>
      </c>
      <c r="E2369" t="str">
        <f ca="1">IF(B2369&lt;='Monte Carlo VaR'!$B$25,"YES ◀ TAIL","")</f>
        <v/>
      </c>
    </row>
    <row r="2370" spans="1:5" x14ac:dyDescent="0.2">
      <c r="A2370">
        <v>2369</v>
      </c>
      <c r="B2370" s="17">
        <f ca="1">'Monte Carlo VaR'!$C$17+_xlfn.NORM.S.INV(RAND())*'Monte Carlo VaR'!$C$18</f>
        <v>-0.30016761760595645</v>
      </c>
      <c r="C2370" s="18">
        <f t="shared" ca="1" si="36"/>
        <v>-25.930594308857401</v>
      </c>
      <c r="D2370" s="19">
        <f ca="1">'Monte Carlo VaR'!$B$9*(EXP(B2370)-1)</f>
        <v>-35.143734466794434</v>
      </c>
      <c r="E2370" t="str">
        <f ca="1">IF(B2370&lt;='Monte Carlo VaR'!$B$25,"YES ◀ TAIL","")</f>
        <v>YES ◀ TAIL</v>
      </c>
    </row>
    <row r="2371" spans="1:5" x14ac:dyDescent="0.2">
      <c r="A2371">
        <v>2370</v>
      </c>
      <c r="B2371" s="17">
        <f ca="1">'Monte Carlo VaR'!$C$17+_xlfn.NORM.S.INV(RAND())*'Monte Carlo VaR'!$C$18</f>
        <v>0.26568610509392881</v>
      </c>
      <c r="C2371" s="18">
        <f t="shared" ref="C2371:C2434" ca="1" si="37">(EXP(B2371)-1)*100</f>
        <v>30.432557326928912</v>
      </c>
      <c r="D2371" s="19">
        <f ca="1">'Monte Carlo VaR'!$B$9*(EXP(B2371)-1)</f>
        <v>41.245244945186755</v>
      </c>
      <c r="E2371" t="str">
        <f ca="1">IF(B2371&lt;='Monte Carlo VaR'!$B$25,"YES ◀ TAIL","")</f>
        <v/>
      </c>
    </row>
    <row r="2372" spans="1:5" x14ac:dyDescent="0.2">
      <c r="A2372">
        <v>2371</v>
      </c>
      <c r="B2372" s="17">
        <f ca="1">'Monte Carlo VaR'!$C$17+_xlfn.NORM.S.INV(RAND())*'Monte Carlo VaR'!$C$18</f>
        <v>4.4838572044941766E-2</v>
      </c>
      <c r="C2372" s="18">
        <f t="shared" ca="1" si="37"/>
        <v>4.5859015398836522</v>
      </c>
      <c r="D2372" s="19">
        <f ca="1">'Monte Carlo VaR'!$B$9*(EXP(B2372)-1)</f>
        <v>6.2152723570043138</v>
      </c>
      <c r="E2372" t="str">
        <f ca="1">IF(B2372&lt;='Monte Carlo VaR'!$B$25,"YES ◀ TAIL","")</f>
        <v/>
      </c>
    </row>
    <row r="2373" spans="1:5" x14ac:dyDescent="0.2">
      <c r="A2373">
        <v>2372</v>
      </c>
      <c r="B2373" s="17">
        <f ca="1">'Monte Carlo VaR'!$C$17+_xlfn.NORM.S.INV(RAND())*'Monte Carlo VaR'!$C$18</f>
        <v>0.41928379809469152</v>
      </c>
      <c r="C2373" s="18">
        <f t="shared" ca="1" si="37"/>
        <v>52.087191410093617</v>
      </c>
      <c r="D2373" s="19">
        <f ca="1">'Monte Carlo VaR'!$B$9*(EXP(B2373)-1)</f>
        <v>70.593770518099873</v>
      </c>
      <c r="E2373" t="str">
        <f ca="1">IF(B2373&lt;='Monte Carlo VaR'!$B$25,"YES ◀ TAIL","")</f>
        <v/>
      </c>
    </row>
    <row r="2374" spans="1:5" x14ac:dyDescent="0.2">
      <c r="A2374">
        <v>2373</v>
      </c>
      <c r="B2374" s="17">
        <f ca="1">'Monte Carlo VaR'!$C$17+_xlfn.NORM.S.INV(RAND())*'Monte Carlo VaR'!$C$18</f>
        <v>0.1934615242606772</v>
      </c>
      <c r="C2374" s="18">
        <f t="shared" ca="1" si="37"/>
        <v>21.344269754839452</v>
      </c>
      <c r="D2374" s="19">
        <f ca="1">'Monte Carlo VaR'!$B$9*(EXP(B2374)-1)</f>
        <v>28.927888798733907</v>
      </c>
      <c r="E2374" t="str">
        <f ca="1">IF(B2374&lt;='Monte Carlo VaR'!$B$25,"YES ◀ TAIL","")</f>
        <v/>
      </c>
    </row>
    <row r="2375" spans="1:5" x14ac:dyDescent="0.2">
      <c r="A2375">
        <v>2374</v>
      </c>
      <c r="B2375" s="17">
        <f ca="1">'Monte Carlo VaR'!$C$17+_xlfn.NORM.S.INV(RAND())*'Monte Carlo VaR'!$C$18</f>
        <v>0.10001419538537561</v>
      </c>
      <c r="C2375" s="18">
        <f t="shared" ca="1" si="37"/>
        <v>10.518660651408718</v>
      </c>
      <c r="D2375" s="19">
        <f ca="1">'Monte Carlo VaR'!$B$9*(EXP(B2375)-1)</f>
        <v>14.255940780854235</v>
      </c>
      <c r="E2375" t="str">
        <f ca="1">IF(B2375&lt;='Monte Carlo VaR'!$B$25,"YES ◀ TAIL","")</f>
        <v/>
      </c>
    </row>
    <row r="2376" spans="1:5" x14ac:dyDescent="0.2">
      <c r="A2376">
        <v>2375</v>
      </c>
      <c r="B2376" s="17">
        <f ca="1">'Monte Carlo VaR'!$C$17+_xlfn.NORM.S.INV(RAND())*'Monte Carlo VaR'!$C$18</f>
        <v>-6.8643350705069064E-2</v>
      </c>
      <c r="C2376" s="18">
        <f t="shared" ca="1" si="37"/>
        <v>-6.634039025337124</v>
      </c>
      <c r="D2376" s="19">
        <f ca="1">'Monte Carlo VaR'!$B$9*(EXP(B2376)-1)</f>
        <v>-8.9911130910394039</v>
      </c>
      <c r="E2376" t="str">
        <f ca="1">IF(B2376&lt;='Monte Carlo VaR'!$B$25,"YES ◀ TAIL","")</f>
        <v/>
      </c>
    </row>
    <row r="2377" spans="1:5" x14ac:dyDescent="0.2">
      <c r="A2377">
        <v>2376</v>
      </c>
      <c r="B2377" s="17">
        <f ca="1">'Monte Carlo VaR'!$C$17+_xlfn.NORM.S.INV(RAND())*'Monte Carlo VaR'!$C$18</f>
        <v>6.9126777262514691E-2</v>
      </c>
      <c r="C2377" s="18">
        <f t="shared" ca="1" si="37"/>
        <v>7.1572051508580481</v>
      </c>
      <c r="D2377" s="19">
        <f ca="1">'Monte Carlo VaR'!$B$9*(EXP(B2377)-1)</f>
        <v>9.7001601409579123</v>
      </c>
      <c r="E2377" t="str">
        <f ca="1">IF(B2377&lt;='Monte Carlo VaR'!$B$25,"YES ◀ TAIL","")</f>
        <v/>
      </c>
    </row>
    <row r="2378" spans="1:5" x14ac:dyDescent="0.2">
      <c r="A2378">
        <v>2377</v>
      </c>
      <c r="B2378" s="17">
        <f ca="1">'Monte Carlo VaR'!$C$17+_xlfn.NORM.S.INV(RAND())*'Monte Carlo VaR'!$C$18</f>
        <v>-3.6180558906683494E-2</v>
      </c>
      <c r="C2378" s="18">
        <f t="shared" ca="1" si="37"/>
        <v>-3.5533865190188196</v>
      </c>
      <c r="D2378" s="19">
        <f ca="1">'Monte Carlo VaR'!$B$9*(EXP(B2378)-1)</f>
        <v>-4.8159047492262061</v>
      </c>
      <c r="E2378" t="str">
        <f ca="1">IF(B2378&lt;='Monte Carlo VaR'!$B$25,"YES ◀ TAIL","")</f>
        <v/>
      </c>
    </row>
    <row r="2379" spans="1:5" x14ac:dyDescent="0.2">
      <c r="A2379">
        <v>2378</v>
      </c>
      <c r="B2379" s="17">
        <f ca="1">'Monte Carlo VaR'!$C$17+_xlfn.NORM.S.INV(RAND())*'Monte Carlo VaR'!$C$18</f>
        <v>0.20274978062603094</v>
      </c>
      <c r="C2379" s="18">
        <f t="shared" ca="1" si="37"/>
        <v>22.476596972896033</v>
      </c>
      <c r="D2379" s="19">
        <f ca="1">'Monte Carlo VaR'!$B$9*(EXP(B2379)-1)</f>
        <v>30.462531877365997</v>
      </c>
      <c r="E2379" t="str">
        <f ca="1">IF(B2379&lt;='Monte Carlo VaR'!$B$25,"YES ◀ TAIL","")</f>
        <v/>
      </c>
    </row>
    <row r="2380" spans="1:5" x14ac:dyDescent="0.2">
      <c r="A2380">
        <v>2379</v>
      </c>
      <c r="B2380" s="17">
        <f ca="1">'Monte Carlo VaR'!$C$17+_xlfn.NORM.S.INV(RAND())*'Monte Carlo VaR'!$C$18</f>
        <v>5.0570108750195672E-2</v>
      </c>
      <c r="C2380" s="18">
        <f t="shared" ca="1" si="37"/>
        <v>5.187060610352856</v>
      </c>
      <c r="D2380" s="19">
        <f ca="1">'Monte Carlo VaR'!$B$9*(EXP(B2380)-1)</f>
        <v>7.0300232452112255</v>
      </c>
      <c r="E2380" t="str">
        <f ca="1">IF(B2380&lt;='Monte Carlo VaR'!$B$25,"YES ◀ TAIL","")</f>
        <v/>
      </c>
    </row>
    <row r="2381" spans="1:5" x14ac:dyDescent="0.2">
      <c r="A2381">
        <v>2380</v>
      </c>
      <c r="B2381" s="17">
        <f ca="1">'Monte Carlo VaR'!$C$17+_xlfn.NORM.S.INV(RAND())*'Monte Carlo VaR'!$C$18</f>
        <v>6.6689219332006611E-2</v>
      </c>
      <c r="C2381" s="18">
        <f t="shared" ca="1" si="37"/>
        <v>6.8963213445012439</v>
      </c>
      <c r="D2381" s="19">
        <f ca="1">'Monte Carlo VaR'!$B$9*(EXP(B2381)-1)</f>
        <v>9.3465843182025363</v>
      </c>
      <c r="E2381" t="str">
        <f ca="1">IF(B2381&lt;='Monte Carlo VaR'!$B$25,"YES ◀ TAIL","")</f>
        <v/>
      </c>
    </row>
    <row r="2382" spans="1:5" x14ac:dyDescent="0.2">
      <c r="A2382">
        <v>2381</v>
      </c>
      <c r="B2382" s="17">
        <f ca="1">'Monte Carlo VaR'!$C$17+_xlfn.NORM.S.INV(RAND())*'Monte Carlo VaR'!$C$18</f>
        <v>7.7662389461716524E-2</v>
      </c>
      <c r="C2382" s="18">
        <f t="shared" ca="1" si="37"/>
        <v>8.0757721874059385</v>
      </c>
      <c r="D2382" s="19">
        <f ca="1">'Monte Carlo VaR'!$B$9*(EXP(B2382)-1)</f>
        <v>10.945094045591269</v>
      </c>
      <c r="E2382" t="str">
        <f ca="1">IF(B2382&lt;='Monte Carlo VaR'!$B$25,"YES ◀ TAIL","")</f>
        <v/>
      </c>
    </row>
    <row r="2383" spans="1:5" x14ac:dyDescent="0.2">
      <c r="A2383">
        <v>2382</v>
      </c>
      <c r="B2383" s="17">
        <f ca="1">'Monte Carlo VaR'!$C$17+_xlfn.NORM.S.INV(RAND())*'Monte Carlo VaR'!$C$18</f>
        <v>-0.21747046361591993</v>
      </c>
      <c r="C2383" s="18">
        <f t="shared" ca="1" si="37"/>
        <v>-19.544863189289263</v>
      </c>
      <c r="D2383" s="19">
        <f ca="1">'Monte Carlo VaR'!$B$9*(EXP(B2383)-1)</f>
        <v>-26.489153080443739</v>
      </c>
      <c r="E2383" t="str">
        <f ca="1">IF(B2383&lt;='Monte Carlo VaR'!$B$25,"YES ◀ TAIL","")</f>
        <v/>
      </c>
    </row>
    <row r="2384" spans="1:5" x14ac:dyDescent="0.2">
      <c r="A2384">
        <v>2383</v>
      </c>
      <c r="B2384" s="17">
        <f ca="1">'Monte Carlo VaR'!$C$17+_xlfn.NORM.S.INV(RAND())*'Monte Carlo VaR'!$C$18</f>
        <v>-3.4124900065945901E-2</v>
      </c>
      <c r="C2384" s="18">
        <f t="shared" ca="1" si="37"/>
        <v>-3.3549212668207318</v>
      </c>
      <c r="D2384" s="19">
        <f ca="1">'Monte Carlo VaR'!$B$9*(EXP(B2384)-1)</f>
        <v>-4.5469247929221375</v>
      </c>
      <c r="E2384" t="str">
        <f ca="1">IF(B2384&lt;='Monte Carlo VaR'!$B$25,"YES ◀ TAIL","")</f>
        <v/>
      </c>
    </row>
    <row r="2385" spans="1:5" x14ac:dyDescent="0.2">
      <c r="A2385">
        <v>2384</v>
      </c>
      <c r="B2385" s="17">
        <f ca="1">'Monte Carlo VaR'!$C$17+_xlfn.NORM.S.INV(RAND())*'Monte Carlo VaR'!$C$18</f>
        <v>-0.18720097836457794</v>
      </c>
      <c r="C2385" s="18">
        <f t="shared" ca="1" si="37"/>
        <v>-17.072294710979506</v>
      </c>
      <c r="D2385" s="19">
        <f ca="1">'Monte Carlo VaR'!$B$9*(EXP(B2385)-1)</f>
        <v>-23.138081021790526</v>
      </c>
      <c r="E2385" t="str">
        <f ca="1">IF(B2385&lt;='Monte Carlo VaR'!$B$25,"YES ◀ TAIL","")</f>
        <v/>
      </c>
    </row>
    <row r="2386" spans="1:5" x14ac:dyDescent="0.2">
      <c r="A2386">
        <v>2385</v>
      </c>
      <c r="B2386" s="17">
        <f ca="1">'Monte Carlo VaR'!$C$17+_xlfn.NORM.S.INV(RAND())*'Monte Carlo VaR'!$C$18</f>
        <v>0.21152722938083762</v>
      </c>
      <c r="C2386" s="18">
        <f t="shared" ca="1" si="37"/>
        <v>23.556360880270976</v>
      </c>
      <c r="D2386" s="19">
        <f ca="1">'Monte Carlo VaR'!$B$9*(EXP(B2386)-1)</f>
        <v>31.925935901031256</v>
      </c>
      <c r="E2386" t="str">
        <f ca="1">IF(B2386&lt;='Monte Carlo VaR'!$B$25,"YES ◀ TAIL","")</f>
        <v/>
      </c>
    </row>
    <row r="2387" spans="1:5" x14ac:dyDescent="0.2">
      <c r="A2387">
        <v>2386</v>
      </c>
      <c r="B2387" s="17">
        <f ca="1">'Monte Carlo VaR'!$C$17+_xlfn.NORM.S.INV(RAND())*'Monte Carlo VaR'!$C$18</f>
        <v>0.13267670942951132</v>
      </c>
      <c r="C2387" s="18">
        <f t="shared" ca="1" si="37"/>
        <v>14.188077936301436</v>
      </c>
      <c r="D2387" s="19">
        <f ca="1">'Monte Carlo VaR'!$B$9*(EXP(B2387)-1)</f>
        <v>19.229102027069334</v>
      </c>
      <c r="E2387" t="str">
        <f ca="1">IF(B2387&lt;='Monte Carlo VaR'!$B$25,"YES ◀ TAIL","")</f>
        <v/>
      </c>
    </row>
    <row r="2388" spans="1:5" x14ac:dyDescent="0.2">
      <c r="A2388">
        <v>2387</v>
      </c>
      <c r="B2388" s="17">
        <f ca="1">'Monte Carlo VaR'!$C$17+_xlfn.NORM.S.INV(RAND())*'Monte Carlo VaR'!$C$18</f>
        <v>-3.4884865979500787E-2</v>
      </c>
      <c r="C2388" s="18">
        <f t="shared" ca="1" si="37"/>
        <v>-3.4283403308441596</v>
      </c>
      <c r="D2388" s="19">
        <f ca="1">'Monte Carlo VaR'!$B$9*(EXP(B2388)-1)</f>
        <v>-4.6464296503930891</v>
      </c>
      <c r="E2388" t="str">
        <f ca="1">IF(B2388&lt;='Monte Carlo VaR'!$B$25,"YES ◀ TAIL","")</f>
        <v/>
      </c>
    </row>
    <row r="2389" spans="1:5" x14ac:dyDescent="0.2">
      <c r="A2389">
        <v>2388</v>
      </c>
      <c r="B2389" s="17">
        <f ca="1">'Monte Carlo VaR'!$C$17+_xlfn.NORM.S.INV(RAND())*'Monte Carlo VaR'!$C$18</f>
        <v>4.7099733318306136E-2</v>
      </c>
      <c r="C2389" s="18">
        <f t="shared" ca="1" si="37"/>
        <v>4.8226546978479945</v>
      </c>
      <c r="D2389" s="19">
        <f ca="1">'Monte Carlo VaR'!$B$9*(EXP(B2389)-1)</f>
        <v>6.5361439119933866</v>
      </c>
      <c r="E2389" t="str">
        <f ca="1">IF(B2389&lt;='Monte Carlo VaR'!$B$25,"YES ◀ TAIL","")</f>
        <v/>
      </c>
    </row>
    <row r="2390" spans="1:5" x14ac:dyDescent="0.2">
      <c r="A2390">
        <v>2389</v>
      </c>
      <c r="B2390" s="17">
        <f ca="1">'Monte Carlo VaR'!$C$17+_xlfn.NORM.S.INV(RAND())*'Monte Carlo VaR'!$C$18</f>
        <v>-0.27185325074062278</v>
      </c>
      <c r="C2390" s="18">
        <f t="shared" ca="1" si="37"/>
        <v>-23.803392915779565</v>
      </c>
      <c r="D2390" s="19">
        <f ca="1">'Monte Carlo VaR'!$B$9*(EXP(B2390)-1)</f>
        <v>-32.260738418756041</v>
      </c>
      <c r="E2390" t="str">
        <f ca="1">IF(B2390&lt;='Monte Carlo VaR'!$B$25,"YES ◀ TAIL","")</f>
        <v>YES ◀ TAIL</v>
      </c>
    </row>
    <row r="2391" spans="1:5" x14ac:dyDescent="0.2">
      <c r="A2391">
        <v>2390</v>
      </c>
      <c r="B2391" s="17">
        <f ca="1">'Monte Carlo VaR'!$C$17+_xlfn.NORM.S.INV(RAND())*'Monte Carlo VaR'!$C$18</f>
        <v>-8.893110208738661E-3</v>
      </c>
      <c r="C2391" s="18">
        <f t="shared" ca="1" si="37"/>
        <v>-0.88536834661659958</v>
      </c>
      <c r="D2391" s="19">
        <f ca="1">'Monte Carlo VaR'!$B$9*(EXP(B2391)-1)</f>
        <v>-1.1999397201694775</v>
      </c>
      <c r="E2391" t="str">
        <f ca="1">IF(B2391&lt;='Monte Carlo VaR'!$B$25,"YES ◀ TAIL","")</f>
        <v/>
      </c>
    </row>
    <row r="2392" spans="1:5" x14ac:dyDescent="0.2">
      <c r="A2392">
        <v>2391</v>
      </c>
      <c r="B2392" s="17">
        <f ca="1">'Monte Carlo VaR'!$C$17+_xlfn.NORM.S.INV(RAND())*'Monte Carlo VaR'!$C$18</f>
        <v>0.18340373670677473</v>
      </c>
      <c r="C2392" s="18">
        <f t="shared" ca="1" si="37"/>
        <v>20.129931881694208</v>
      </c>
      <c r="D2392" s="19">
        <f ca="1">'Monte Carlo VaR'!$B$9*(EXP(B2392)-1)</f>
        <v>27.28209667926016</v>
      </c>
      <c r="E2392" t="str">
        <f ca="1">IF(B2392&lt;='Monte Carlo VaR'!$B$25,"YES ◀ TAIL","")</f>
        <v/>
      </c>
    </row>
    <row r="2393" spans="1:5" x14ac:dyDescent="0.2">
      <c r="A2393">
        <v>2392</v>
      </c>
      <c r="B2393" s="17">
        <f ca="1">'Monte Carlo VaR'!$C$17+_xlfn.NORM.S.INV(RAND())*'Monte Carlo VaR'!$C$18</f>
        <v>-0.21663336241561632</v>
      </c>
      <c r="C2393" s="18">
        <f t="shared" ca="1" si="37"/>
        <v>-19.477485900824387</v>
      </c>
      <c r="D2393" s="19">
        <f ca="1">'Monte Carlo VaR'!$B$9*(EXP(B2393)-1)</f>
        <v>-26.397836641387293</v>
      </c>
      <c r="E2393" t="str">
        <f ca="1">IF(B2393&lt;='Monte Carlo VaR'!$B$25,"YES ◀ TAIL","")</f>
        <v/>
      </c>
    </row>
    <row r="2394" spans="1:5" x14ac:dyDescent="0.2">
      <c r="A2394">
        <v>2393</v>
      </c>
      <c r="B2394" s="17">
        <f ca="1">'Monte Carlo VaR'!$C$17+_xlfn.NORM.S.INV(RAND())*'Monte Carlo VaR'!$C$18</f>
        <v>6.4090054179744269E-2</v>
      </c>
      <c r="C2394" s="18">
        <f t="shared" ca="1" si="37"/>
        <v>6.6188409161011208</v>
      </c>
      <c r="D2394" s="19">
        <f ca="1">'Monte Carlo VaR'!$B$9*(EXP(B2394)-1)</f>
        <v>8.9705150935918496</v>
      </c>
      <c r="E2394" t="str">
        <f ca="1">IF(B2394&lt;='Monte Carlo VaR'!$B$25,"YES ◀ TAIL","")</f>
        <v/>
      </c>
    </row>
    <row r="2395" spans="1:5" x14ac:dyDescent="0.2">
      <c r="A2395">
        <v>2394</v>
      </c>
      <c r="B2395" s="17">
        <f ca="1">'Monte Carlo VaR'!$C$17+_xlfn.NORM.S.INV(RAND())*'Monte Carlo VaR'!$C$18</f>
        <v>-2.3460071135467664E-2</v>
      </c>
      <c r="C2395" s="18">
        <f t="shared" ca="1" si="37"/>
        <v>-2.3187023076790214</v>
      </c>
      <c r="D2395" s="19">
        <f ca="1">'Monte Carlo VaR'!$B$9*(EXP(B2395)-1)</f>
        <v>-3.1425372375973777</v>
      </c>
      <c r="E2395" t="str">
        <f ca="1">IF(B2395&lt;='Monte Carlo VaR'!$B$25,"YES ◀ TAIL","")</f>
        <v/>
      </c>
    </row>
    <row r="2396" spans="1:5" x14ac:dyDescent="0.2">
      <c r="A2396">
        <v>2395</v>
      </c>
      <c r="B2396" s="17">
        <f ca="1">'Monte Carlo VaR'!$C$17+_xlfn.NORM.S.INV(RAND())*'Monte Carlo VaR'!$C$18</f>
        <v>4.4925082634915403E-4</v>
      </c>
      <c r="C2396" s="18">
        <f t="shared" ca="1" si="37"/>
        <v>4.4935175461513488E-2</v>
      </c>
      <c r="D2396" s="19">
        <f ca="1">'Monte Carlo VaR'!$B$9*(EXP(B2396)-1)</f>
        <v>6.0900643302989228E-2</v>
      </c>
      <c r="E2396" t="str">
        <f ca="1">IF(B2396&lt;='Monte Carlo VaR'!$B$25,"YES ◀ TAIL","")</f>
        <v/>
      </c>
    </row>
    <row r="2397" spans="1:5" x14ac:dyDescent="0.2">
      <c r="A2397">
        <v>2396</v>
      </c>
      <c r="B2397" s="17">
        <f ca="1">'Monte Carlo VaR'!$C$17+_xlfn.NORM.S.INV(RAND())*'Monte Carlo VaR'!$C$18</f>
        <v>0.10447991813610644</v>
      </c>
      <c r="C2397" s="18">
        <f t="shared" ca="1" si="37"/>
        <v>11.013310010054745</v>
      </c>
      <c r="D2397" s="19">
        <f ca="1">'Monte Carlo VaR'!$B$9*(EXP(B2397)-1)</f>
        <v>14.926339056627196</v>
      </c>
      <c r="E2397" t="str">
        <f ca="1">IF(B2397&lt;='Monte Carlo VaR'!$B$25,"YES ◀ TAIL","")</f>
        <v/>
      </c>
    </row>
    <row r="2398" spans="1:5" x14ac:dyDescent="0.2">
      <c r="A2398">
        <v>2397</v>
      </c>
      <c r="B2398" s="17">
        <f ca="1">'Monte Carlo VaR'!$C$17+_xlfn.NORM.S.INV(RAND())*'Monte Carlo VaR'!$C$18</f>
        <v>-0.22875079733072667</v>
      </c>
      <c r="C2398" s="18">
        <f t="shared" ca="1" si="37"/>
        <v>-20.447324380362129</v>
      </c>
      <c r="D2398" s="19">
        <f ca="1">'Monte Carlo VaR'!$B$9*(EXP(B2398)-1)</f>
        <v>-27.712258732704797</v>
      </c>
      <c r="E2398" t="str">
        <f ca="1">IF(B2398&lt;='Monte Carlo VaR'!$B$25,"YES ◀ TAIL","")</f>
        <v/>
      </c>
    </row>
    <row r="2399" spans="1:5" x14ac:dyDescent="0.2">
      <c r="A2399">
        <v>2398</v>
      </c>
      <c r="B2399" s="17">
        <f ca="1">'Monte Carlo VaR'!$C$17+_xlfn.NORM.S.INV(RAND())*'Monte Carlo VaR'!$C$18</f>
        <v>0.18572698007113353</v>
      </c>
      <c r="C2399" s="18">
        <f t="shared" ca="1" si="37"/>
        <v>20.40934739824376</v>
      </c>
      <c r="D2399" s="19">
        <f ca="1">'Monte Carlo VaR'!$B$9*(EXP(B2399)-1)</f>
        <v>27.660788528839767</v>
      </c>
      <c r="E2399" t="str">
        <f ca="1">IF(B2399&lt;='Monte Carlo VaR'!$B$25,"YES ◀ TAIL","")</f>
        <v/>
      </c>
    </row>
    <row r="2400" spans="1:5" x14ac:dyDescent="0.2">
      <c r="A2400">
        <v>2399</v>
      </c>
      <c r="B2400" s="17">
        <f ca="1">'Monte Carlo VaR'!$C$17+_xlfn.NORM.S.INV(RAND())*'Monte Carlo VaR'!$C$18</f>
        <v>3.2647987572414661E-2</v>
      </c>
      <c r="C2400" s="18">
        <f t="shared" ca="1" si="37"/>
        <v>3.3186780634486324</v>
      </c>
      <c r="D2400" s="19">
        <f ca="1">'Monte Carlo VaR'!$B$9*(EXP(B2400)-1)</f>
        <v>4.4978043793919316</v>
      </c>
      <c r="E2400" t="str">
        <f ca="1">IF(B2400&lt;='Monte Carlo VaR'!$B$25,"YES ◀ TAIL","")</f>
        <v/>
      </c>
    </row>
    <row r="2401" spans="1:5" x14ac:dyDescent="0.2">
      <c r="A2401">
        <v>2400</v>
      </c>
      <c r="B2401" s="17">
        <f ca="1">'Monte Carlo VaR'!$C$17+_xlfn.NORM.S.INV(RAND())*'Monte Carlo VaR'!$C$18</f>
        <v>4.2571420038635246E-2</v>
      </c>
      <c r="C2401" s="18">
        <f t="shared" ca="1" si="37"/>
        <v>4.3490579849940092</v>
      </c>
      <c r="D2401" s="19">
        <f ca="1">'Monte Carlo VaR'!$B$9*(EXP(B2401)-1)</f>
        <v>5.8942782870623809</v>
      </c>
      <c r="E2401" t="str">
        <f ca="1">IF(B2401&lt;='Monte Carlo VaR'!$B$25,"YES ◀ TAIL","")</f>
        <v/>
      </c>
    </row>
    <row r="2402" spans="1:5" x14ac:dyDescent="0.2">
      <c r="A2402">
        <v>2401</v>
      </c>
      <c r="B2402" s="17">
        <f ca="1">'Monte Carlo VaR'!$C$17+_xlfn.NORM.S.INV(RAND())*'Monte Carlo VaR'!$C$18</f>
        <v>0.13272169043170395</v>
      </c>
      <c r="C2402" s="18">
        <f t="shared" ca="1" si="37"/>
        <v>14.193214346005023</v>
      </c>
      <c r="D2402" s="19">
        <f ca="1">'Monte Carlo VaR'!$B$9*(EXP(B2402)-1)</f>
        <v>19.236063403140609</v>
      </c>
      <c r="E2402" t="str">
        <f ca="1">IF(B2402&lt;='Monte Carlo VaR'!$B$25,"YES ◀ TAIL","")</f>
        <v/>
      </c>
    </row>
    <row r="2403" spans="1:5" x14ac:dyDescent="0.2">
      <c r="A2403">
        <v>2402</v>
      </c>
      <c r="B2403" s="17">
        <f ca="1">'Monte Carlo VaR'!$C$17+_xlfn.NORM.S.INV(RAND())*'Monte Carlo VaR'!$C$18</f>
        <v>6.2002726604319838E-2</v>
      </c>
      <c r="C2403" s="18">
        <f t="shared" ca="1" si="37"/>
        <v>6.3965245736313792</v>
      </c>
      <c r="D2403" s="19">
        <f ca="1">'Monte Carlo VaR'!$B$9*(EXP(B2403)-1)</f>
        <v>8.6692097546426083</v>
      </c>
      <c r="E2403" t="str">
        <f ca="1">IF(B2403&lt;='Monte Carlo VaR'!$B$25,"YES ◀ TAIL","")</f>
        <v/>
      </c>
    </row>
    <row r="2404" spans="1:5" x14ac:dyDescent="0.2">
      <c r="A2404">
        <v>2403</v>
      </c>
      <c r="B2404" s="17">
        <f ca="1">'Monte Carlo VaR'!$C$17+_xlfn.NORM.S.INV(RAND())*'Monte Carlo VaR'!$C$18</f>
        <v>0.11967885561846378</v>
      </c>
      <c r="C2404" s="18">
        <f t="shared" ca="1" si="37"/>
        <v>12.713482043553647</v>
      </c>
      <c r="D2404" s="19">
        <f ca="1">'Monte Carlo VaR'!$B$9*(EXP(B2404)-1)</f>
        <v>17.23058221362826</v>
      </c>
      <c r="E2404" t="str">
        <f ca="1">IF(B2404&lt;='Monte Carlo VaR'!$B$25,"YES ◀ TAIL","")</f>
        <v/>
      </c>
    </row>
    <row r="2405" spans="1:5" x14ac:dyDescent="0.2">
      <c r="A2405">
        <v>2404</v>
      </c>
      <c r="B2405" s="17">
        <f ca="1">'Monte Carlo VaR'!$C$17+_xlfn.NORM.S.INV(RAND())*'Monte Carlo VaR'!$C$18</f>
        <v>-0.26306238169366775</v>
      </c>
      <c r="C2405" s="18">
        <f t="shared" ca="1" si="37"/>
        <v>-23.13060566146482</v>
      </c>
      <c r="D2405" s="19">
        <f ca="1">'Monte Carlo VaR'!$B$9*(EXP(B2405)-1)</f>
        <v>-31.348909852983272</v>
      </c>
      <c r="E2405" t="str">
        <f ca="1">IF(B2405&lt;='Monte Carlo VaR'!$B$25,"YES ◀ TAIL","")</f>
        <v>YES ◀ TAIL</v>
      </c>
    </row>
    <row r="2406" spans="1:5" x14ac:dyDescent="0.2">
      <c r="A2406">
        <v>2405</v>
      </c>
      <c r="B2406" s="17">
        <f ca="1">'Monte Carlo VaR'!$C$17+_xlfn.NORM.S.INV(RAND())*'Monte Carlo VaR'!$C$18</f>
        <v>-3.0869225271120335E-3</v>
      </c>
      <c r="C2406" s="18">
        <f t="shared" ca="1" si="37"/>
        <v>-0.30821628805808299</v>
      </c>
      <c r="D2406" s="19">
        <f ca="1">'Monte Carlo VaR'!$B$9*(EXP(B2406)-1)</f>
        <v>-0.4177255352051199</v>
      </c>
      <c r="E2406" t="str">
        <f ca="1">IF(B2406&lt;='Monte Carlo VaR'!$B$25,"YES ◀ TAIL","")</f>
        <v/>
      </c>
    </row>
    <row r="2407" spans="1:5" x14ac:dyDescent="0.2">
      <c r="A2407">
        <v>2406</v>
      </c>
      <c r="B2407" s="17">
        <f ca="1">'Monte Carlo VaR'!$C$17+_xlfn.NORM.S.INV(RAND())*'Monte Carlo VaR'!$C$18</f>
        <v>5.266101276627376E-3</v>
      </c>
      <c r="C2407" s="18">
        <f t="shared" ca="1" si="37"/>
        <v>0.52799915597974145</v>
      </c>
      <c r="D2407" s="19">
        <f ca="1">'Monte Carlo VaR'!$B$9*(EXP(B2407)-1)</f>
        <v>0.71559725609934355</v>
      </c>
      <c r="E2407" t="str">
        <f ca="1">IF(B2407&lt;='Monte Carlo VaR'!$B$25,"YES ◀ TAIL","")</f>
        <v/>
      </c>
    </row>
    <row r="2408" spans="1:5" x14ac:dyDescent="0.2">
      <c r="A2408">
        <v>2407</v>
      </c>
      <c r="B2408" s="17">
        <f ca="1">'Monte Carlo VaR'!$C$17+_xlfn.NORM.S.INV(RAND())*'Monte Carlo VaR'!$C$18</f>
        <v>0.35641518972432523</v>
      </c>
      <c r="C2408" s="18">
        <f t="shared" ca="1" si="37"/>
        <v>42.820039931256851</v>
      </c>
      <c r="D2408" s="19">
        <f ca="1">'Monte Carlo VaR'!$B$9*(EXP(B2408)-1)</f>
        <v>58.034000118832409</v>
      </c>
      <c r="E2408" t="str">
        <f ca="1">IF(B2408&lt;='Monte Carlo VaR'!$B$25,"YES ◀ TAIL","")</f>
        <v/>
      </c>
    </row>
    <row r="2409" spans="1:5" x14ac:dyDescent="0.2">
      <c r="A2409">
        <v>2408</v>
      </c>
      <c r="B2409" s="17">
        <f ca="1">'Monte Carlo VaR'!$C$17+_xlfn.NORM.S.INV(RAND())*'Monte Carlo VaR'!$C$18</f>
        <v>-0.10607822897025281</v>
      </c>
      <c r="C2409" s="18">
        <f t="shared" ca="1" si="37"/>
        <v>-10.064571023604984</v>
      </c>
      <c r="D2409" s="19">
        <f ca="1">'Monte Carlo VaR'!$B$9*(EXP(B2409)-1)</f>
        <v>-13.640513108291836</v>
      </c>
      <c r="E2409" t="str">
        <f ca="1">IF(B2409&lt;='Monte Carlo VaR'!$B$25,"YES ◀ TAIL","")</f>
        <v/>
      </c>
    </row>
    <row r="2410" spans="1:5" x14ac:dyDescent="0.2">
      <c r="A2410">
        <v>2409</v>
      </c>
      <c r="B2410" s="17">
        <f ca="1">'Monte Carlo VaR'!$C$17+_xlfn.NORM.S.INV(RAND())*'Monte Carlo VaR'!$C$18</f>
        <v>0.21003646255042907</v>
      </c>
      <c r="C2410" s="18">
        <f t="shared" ca="1" si="37"/>
        <v>23.372304382532594</v>
      </c>
      <c r="D2410" s="19">
        <f ca="1">'Monte Carlo VaR'!$B$9*(EXP(B2410)-1)</f>
        <v>31.676484129646425</v>
      </c>
      <c r="E2410" t="str">
        <f ca="1">IF(B2410&lt;='Monte Carlo VaR'!$B$25,"YES ◀ TAIL","")</f>
        <v/>
      </c>
    </row>
    <row r="2411" spans="1:5" x14ac:dyDescent="0.2">
      <c r="A2411">
        <v>2410</v>
      </c>
      <c r="B2411" s="17">
        <f ca="1">'Monte Carlo VaR'!$C$17+_xlfn.NORM.S.INV(RAND())*'Monte Carlo VaR'!$C$18</f>
        <v>5.6588476150140621E-4</v>
      </c>
      <c r="C2411" s="18">
        <f t="shared" ca="1" si="37"/>
        <v>5.6604490448908251E-2</v>
      </c>
      <c r="D2411" s="19">
        <f ca="1">'Monte Carlo VaR'!$B$9*(EXP(B2411)-1)</f>
        <v>7.6716065905405348E-2</v>
      </c>
      <c r="E2411" t="str">
        <f ca="1">IF(B2411&lt;='Monte Carlo VaR'!$B$25,"YES ◀ TAIL","")</f>
        <v/>
      </c>
    </row>
    <row r="2412" spans="1:5" x14ac:dyDescent="0.2">
      <c r="A2412">
        <v>2411</v>
      </c>
      <c r="B2412" s="17">
        <f ca="1">'Monte Carlo VaR'!$C$17+_xlfn.NORM.S.INV(RAND())*'Monte Carlo VaR'!$C$18</f>
        <v>5.1737933655581686E-2</v>
      </c>
      <c r="C2412" s="18">
        <f t="shared" ca="1" si="37"/>
        <v>5.3099724352340338</v>
      </c>
      <c r="D2412" s="19">
        <f ca="1">'Monte Carlo VaR'!$B$9*(EXP(B2412)-1)</f>
        <v>7.1966056414726864</v>
      </c>
      <c r="E2412" t="str">
        <f ca="1">IF(B2412&lt;='Monte Carlo VaR'!$B$25,"YES ◀ TAIL","")</f>
        <v/>
      </c>
    </row>
    <row r="2413" spans="1:5" x14ac:dyDescent="0.2">
      <c r="A2413">
        <v>2412</v>
      </c>
      <c r="B2413" s="17">
        <f ca="1">'Monte Carlo VaR'!$C$17+_xlfn.NORM.S.INV(RAND())*'Monte Carlo VaR'!$C$18</f>
        <v>-0.12079372486672345</v>
      </c>
      <c r="C2413" s="18">
        <f t="shared" ca="1" si="37"/>
        <v>-11.378325478260543</v>
      </c>
      <c r="D2413" s="19">
        <f ca="1">'Monte Carlo VaR'!$B$9*(EXP(B2413)-1)</f>
        <v>-15.421044520686513</v>
      </c>
      <c r="E2413" t="str">
        <f ca="1">IF(B2413&lt;='Monte Carlo VaR'!$B$25,"YES ◀ TAIL","")</f>
        <v/>
      </c>
    </row>
    <row r="2414" spans="1:5" x14ac:dyDescent="0.2">
      <c r="A2414">
        <v>2413</v>
      </c>
      <c r="B2414" s="17">
        <f ca="1">'Monte Carlo VaR'!$C$17+_xlfn.NORM.S.INV(RAND())*'Monte Carlo VaR'!$C$18</f>
        <v>0.30682508133751923</v>
      </c>
      <c r="C2414" s="18">
        <f t="shared" ca="1" si="37"/>
        <v>35.910321476234188</v>
      </c>
      <c r="D2414" s="19">
        <f ca="1">'Monte Carlo VaR'!$B$9*(EXP(B2414)-1)</f>
        <v>48.669258696740194</v>
      </c>
      <c r="E2414" t="str">
        <f ca="1">IF(B2414&lt;='Monte Carlo VaR'!$B$25,"YES ◀ TAIL","")</f>
        <v/>
      </c>
    </row>
    <row r="2415" spans="1:5" x14ac:dyDescent="0.2">
      <c r="A2415">
        <v>2414</v>
      </c>
      <c r="B2415" s="17">
        <f ca="1">'Monte Carlo VaR'!$C$17+_xlfn.NORM.S.INV(RAND())*'Monte Carlo VaR'!$C$18</f>
        <v>-0.15551737378389158</v>
      </c>
      <c r="C2415" s="18">
        <f t="shared" ca="1" si="37"/>
        <v>-14.402779467637094</v>
      </c>
      <c r="D2415" s="19">
        <f ca="1">'Monte Carlo VaR'!$B$9*(EXP(B2415)-1)</f>
        <v>-19.520087012488556</v>
      </c>
      <c r="E2415" t="str">
        <f ca="1">IF(B2415&lt;='Monte Carlo VaR'!$B$25,"YES ◀ TAIL","")</f>
        <v/>
      </c>
    </row>
    <row r="2416" spans="1:5" x14ac:dyDescent="0.2">
      <c r="A2416">
        <v>2415</v>
      </c>
      <c r="B2416" s="17">
        <f ca="1">'Monte Carlo VaR'!$C$17+_xlfn.NORM.S.INV(RAND())*'Monte Carlo VaR'!$C$18</f>
        <v>5.9019941699859892E-2</v>
      </c>
      <c r="C2416" s="18">
        <f t="shared" ca="1" si="37"/>
        <v>6.0796394612550042</v>
      </c>
      <c r="D2416" s="19">
        <f ca="1">'Monte Carlo VaR'!$B$9*(EXP(B2416)-1)</f>
        <v>8.2397353618389069</v>
      </c>
      <c r="E2416" t="str">
        <f ca="1">IF(B2416&lt;='Monte Carlo VaR'!$B$25,"YES ◀ TAIL","")</f>
        <v/>
      </c>
    </row>
    <row r="2417" spans="1:5" x14ac:dyDescent="0.2">
      <c r="A2417">
        <v>2416</v>
      </c>
      <c r="B2417" s="17">
        <f ca="1">'Monte Carlo VaR'!$C$17+_xlfn.NORM.S.INV(RAND())*'Monte Carlo VaR'!$C$18</f>
        <v>-8.2407080108948857E-2</v>
      </c>
      <c r="C2417" s="18">
        <f t="shared" ca="1" si="37"/>
        <v>-7.9102996469396221</v>
      </c>
      <c r="D2417" s="19">
        <f ca="1">'Monte Carlo VaR'!$B$9*(EXP(B2417)-1)</f>
        <v>-10.72082911149727</v>
      </c>
      <c r="E2417" t="str">
        <f ca="1">IF(B2417&lt;='Monte Carlo VaR'!$B$25,"YES ◀ TAIL","")</f>
        <v/>
      </c>
    </row>
    <row r="2418" spans="1:5" x14ac:dyDescent="0.2">
      <c r="A2418">
        <v>2417</v>
      </c>
      <c r="B2418" s="17">
        <f ca="1">'Monte Carlo VaR'!$C$17+_xlfn.NORM.S.INV(RAND())*'Monte Carlo VaR'!$C$18</f>
        <v>-9.8881258962792221E-2</v>
      </c>
      <c r="C2418" s="18">
        <f t="shared" ca="1" si="37"/>
        <v>-9.4149736762374925</v>
      </c>
      <c r="D2418" s="19">
        <f ca="1">'Monte Carlo VaR'!$B$9*(EXP(B2418)-1)</f>
        <v>-12.760113823404673</v>
      </c>
      <c r="E2418" t="str">
        <f ca="1">IF(B2418&lt;='Monte Carlo VaR'!$B$25,"YES ◀ TAIL","")</f>
        <v/>
      </c>
    </row>
    <row r="2419" spans="1:5" x14ac:dyDescent="0.2">
      <c r="A2419">
        <v>2418</v>
      </c>
      <c r="B2419" s="17">
        <f ca="1">'Monte Carlo VaR'!$C$17+_xlfn.NORM.S.INV(RAND())*'Monte Carlo VaR'!$C$18</f>
        <v>2.0530290201975214E-2</v>
      </c>
      <c r="C2419" s="18">
        <f t="shared" ca="1" si="37"/>
        <v>2.0742486271008387</v>
      </c>
      <c r="D2419" s="19">
        <f ca="1">'Monte Carlo VaR'!$B$9*(EXP(B2419)-1)</f>
        <v>2.8112291643097667</v>
      </c>
      <c r="E2419" t="str">
        <f ca="1">IF(B2419&lt;='Monte Carlo VaR'!$B$25,"YES ◀ TAIL","")</f>
        <v/>
      </c>
    </row>
    <row r="2420" spans="1:5" x14ac:dyDescent="0.2">
      <c r="A2420">
        <v>2419</v>
      </c>
      <c r="B2420" s="17">
        <f ca="1">'Monte Carlo VaR'!$C$17+_xlfn.NORM.S.INV(RAND())*'Monte Carlo VaR'!$C$18</f>
        <v>-0.11645383934834737</v>
      </c>
      <c r="C2420" s="18">
        <f t="shared" ca="1" si="37"/>
        <v>-10.992881770580032</v>
      </c>
      <c r="D2420" s="19">
        <f ca="1">'Monte Carlo VaR'!$B$9*(EXP(B2420)-1)</f>
        <v>-14.898652663667118</v>
      </c>
      <c r="E2420" t="str">
        <f ca="1">IF(B2420&lt;='Monte Carlo VaR'!$B$25,"YES ◀ TAIL","")</f>
        <v/>
      </c>
    </row>
    <row r="2421" spans="1:5" x14ac:dyDescent="0.2">
      <c r="A2421">
        <v>2420</v>
      </c>
      <c r="B2421" s="17">
        <f ca="1">'Monte Carlo VaR'!$C$17+_xlfn.NORM.S.INV(RAND())*'Monte Carlo VaR'!$C$18</f>
        <v>0.23082667985599908</v>
      </c>
      <c r="C2421" s="18">
        <f t="shared" ca="1" si="37"/>
        <v>25.964089938634128</v>
      </c>
      <c r="D2421" s="19">
        <f ca="1">'Monte Carlo VaR'!$B$9*(EXP(B2421)-1)</f>
        <v>35.189131093830831</v>
      </c>
      <c r="E2421" t="str">
        <f ca="1">IF(B2421&lt;='Monte Carlo VaR'!$B$25,"YES ◀ TAIL","")</f>
        <v/>
      </c>
    </row>
    <row r="2422" spans="1:5" x14ac:dyDescent="0.2">
      <c r="A2422">
        <v>2421</v>
      </c>
      <c r="B2422" s="17">
        <f ca="1">'Monte Carlo VaR'!$C$17+_xlfn.NORM.S.INV(RAND())*'Monte Carlo VaR'!$C$18</f>
        <v>1.2490591227732217E-2</v>
      </c>
      <c r="C2422" s="18">
        <f t="shared" ca="1" si="37"/>
        <v>1.25689244653997</v>
      </c>
      <c r="D2422" s="19">
        <f ca="1">'Monte Carlo VaR'!$B$9*(EXP(B2422)-1)</f>
        <v>1.7034663327956214</v>
      </c>
      <c r="E2422" t="str">
        <f ca="1">IF(B2422&lt;='Monte Carlo VaR'!$B$25,"YES ◀ TAIL","")</f>
        <v/>
      </c>
    </row>
    <row r="2423" spans="1:5" x14ac:dyDescent="0.2">
      <c r="A2423">
        <v>2422</v>
      </c>
      <c r="B2423" s="17">
        <f ca="1">'Monte Carlo VaR'!$C$17+_xlfn.NORM.S.INV(RAND())*'Monte Carlo VaR'!$C$18</f>
        <v>-0.18104985473748414</v>
      </c>
      <c r="C2423" s="18">
        <f t="shared" ca="1" si="37"/>
        <v>-16.560624082299057</v>
      </c>
      <c r="D2423" s="19">
        <f ca="1">'Monte Carlo VaR'!$B$9*(EXP(B2423)-1)</f>
        <v>-22.444613818739914</v>
      </c>
      <c r="E2423" t="str">
        <f ca="1">IF(B2423&lt;='Monte Carlo VaR'!$B$25,"YES ◀ TAIL","")</f>
        <v/>
      </c>
    </row>
    <row r="2424" spans="1:5" x14ac:dyDescent="0.2">
      <c r="A2424">
        <v>2423</v>
      </c>
      <c r="B2424" s="17">
        <f ca="1">'Monte Carlo VaR'!$C$17+_xlfn.NORM.S.INV(RAND())*'Monte Carlo VaR'!$C$18</f>
        <v>0.21987843619125624</v>
      </c>
      <c r="C2424" s="18">
        <f t="shared" ca="1" si="37"/>
        <v>24.592526196076172</v>
      </c>
      <c r="D2424" s="19">
        <f ca="1">'Monte Carlo VaR'!$B$9*(EXP(B2424)-1)</f>
        <v>33.330250753542032</v>
      </c>
      <c r="E2424" t="str">
        <f ca="1">IF(B2424&lt;='Monte Carlo VaR'!$B$25,"YES ◀ TAIL","")</f>
        <v/>
      </c>
    </row>
    <row r="2425" spans="1:5" x14ac:dyDescent="0.2">
      <c r="A2425">
        <v>2424</v>
      </c>
      <c r="B2425" s="17">
        <f ca="1">'Monte Carlo VaR'!$C$17+_xlfn.NORM.S.INV(RAND())*'Monte Carlo VaR'!$C$18</f>
        <v>2.8741602235769416E-2</v>
      </c>
      <c r="C2425" s="18">
        <f t="shared" ca="1" si="37"/>
        <v>2.9158627825548233</v>
      </c>
      <c r="D2425" s="19">
        <f ca="1">'Monte Carlo VaR'!$B$9*(EXP(B2425)-1)</f>
        <v>3.951868829196552</v>
      </c>
      <c r="E2425" t="str">
        <f ca="1">IF(B2425&lt;='Monte Carlo VaR'!$B$25,"YES ◀ TAIL","")</f>
        <v/>
      </c>
    </row>
    <row r="2426" spans="1:5" x14ac:dyDescent="0.2">
      <c r="A2426">
        <v>2425</v>
      </c>
      <c r="B2426" s="17">
        <f ca="1">'Monte Carlo VaR'!$C$17+_xlfn.NORM.S.INV(RAND())*'Monte Carlo VaR'!$C$18</f>
        <v>0.19835954576324588</v>
      </c>
      <c r="C2426" s="18">
        <f t="shared" ca="1" si="37"/>
        <v>21.940074538489874</v>
      </c>
      <c r="D2426" s="19">
        <f ca="1">'Monte Carlo VaR'!$B$9*(EXP(B2426)-1)</f>
        <v>29.735383022015327</v>
      </c>
      <c r="E2426" t="str">
        <f ca="1">IF(B2426&lt;='Monte Carlo VaR'!$B$25,"YES ◀ TAIL","")</f>
        <v/>
      </c>
    </row>
    <row r="2427" spans="1:5" x14ac:dyDescent="0.2">
      <c r="A2427">
        <v>2426</v>
      </c>
      <c r="B2427" s="17">
        <f ca="1">'Monte Carlo VaR'!$C$17+_xlfn.NORM.S.INV(RAND())*'Monte Carlo VaR'!$C$18</f>
        <v>0.33232212527455252</v>
      </c>
      <c r="C2427" s="18">
        <f t="shared" ca="1" si="37"/>
        <v>39.420188385043488</v>
      </c>
      <c r="D2427" s="19">
        <f ca="1">'Monte Carlo VaR'!$B$9*(EXP(B2427)-1)</f>
        <v>53.426181318249441</v>
      </c>
      <c r="E2427" t="str">
        <f ca="1">IF(B2427&lt;='Monte Carlo VaR'!$B$25,"YES ◀ TAIL","")</f>
        <v/>
      </c>
    </row>
    <row r="2428" spans="1:5" x14ac:dyDescent="0.2">
      <c r="A2428">
        <v>2427</v>
      </c>
      <c r="B2428" s="17">
        <f ca="1">'Monte Carlo VaR'!$C$17+_xlfn.NORM.S.INV(RAND())*'Monte Carlo VaR'!$C$18</f>
        <v>0.13740645299861837</v>
      </c>
      <c r="C2428" s="18">
        <f t="shared" ca="1" si="37"/>
        <v>14.729437500342168</v>
      </c>
      <c r="D2428" s="19">
        <f ca="1">'Monte Carlo VaR'!$B$9*(EXP(B2428)-1)</f>
        <v>19.962806644213742</v>
      </c>
      <c r="E2428" t="str">
        <f ca="1">IF(B2428&lt;='Monte Carlo VaR'!$B$25,"YES ◀ TAIL","")</f>
        <v/>
      </c>
    </row>
    <row r="2429" spans="1:5" x14ac:dyDescent="0.2">
      <c r="A2429">
        <v>2428</v>
      </c>
      <c r="B2429" s="17">
        <f ca="1">'Monte Carlo VaR'!$C$17+_xlfn.NORM.S.INV(RAND())*'Monte Carlo VaR'!$C$18</f>
        <v>-2.9055837537311086E-2</v>
      </c>
      <c r="C2429" s="18">
        <f t="shared" ca="1" si="37"/>
        <v>-2.8637775522146636</v>
      </c>
      <c r="D2429" s="19">
        <f ca="1">'Monte Carlo VaR'!$B$9*(EXP(B2429)-1)</f>
        <v>-3.8812777165165335</v>
      </c>
      <c r="E2429" t="str">
        <f ca="1">IF(B2429&lt;='Monte Carlo VaR'!$B$25,"YES ◀ TAIL","")</f>
        <v/>
      </c>
    </row>
    <row r="2430" spans="1:5" x14ac:dyDescent="0.2">
      <c r="A2430">
        <v>2429</v>
      </c>
      <c r="B2430" s="17">
        <f ca="1">'Monte Carlo VaR'!$C$17+_xlfn.NORM.S.INV(RAND())*'Monte Carlo VaR'!$C$18</f>
        <v>-9.5657976428262195E-2</v>
      </c>
      <c r="C2430" s="18">
        <f t="shared" ca="1" si="37"/>
        <v>-9.1225214681547868</v>
      </c>
      <c r="D2430" s="19">
        <f ca="1">'Monte Carlo VaR'!$B$9*(EXP(B2430)-1)</f>
        <v>-12.363753345790183</v>
      </c>
      <c r="E2430" t="str">
        <f ca="1">IF(B2430&lt;='Monte Carlo VaR'!$B$25,"YES ◀ TAIL","")</f>
        <v/>
      </c>
    </row>
    <row r="2431" spans="1:5" x14ac:dyDescent="0.2">
      <c r="A2431">
        <v>2430</v>
      </c>
      <c r="B2431" s="17">
        <f ca="1">'Monte Carlo VaR'!$C$17+_xlfn.NORM.S.INV(RAND())*'Monte Carlo VaR'!$C$18</f>
        <v>0.16530422970786668</v>
      </c>
      <c r="C2431" s="18">
        <f t="shared" ca="1" si="37"/>
        <v>17.975197972067836</v>
      </c>
      <c r="D2431" s="19">
        <f ca="1">'Monte Carlo VaR'!$B$9*(EXP(B2431)-1)</f>
        <v>24.361785811543538</v>
      </c>
      <c r="E2431" t="str">
        <f ca="1">IF(B2431&lt;='Monte Carlo VaR'!$B$25,"YES ◀ TAIL","")</f>
        <v/>
      </c>
    </row>
    <row r="2432" spans="1:5" x14ac:dyDescent="0.2">
      <c r="A2432">
        <v>2431</v>
      </c>
      <c r="B2432" s="17">
        <f ca="1">'Monte Carlo VaR'!$C$17+_xlfn.NORM.S.INV(RAND())*'Monte Carlo VaR'!$C$18</f>
        <v>7.7778041318883079E-2</v>
      </c>
      <c r="C2432" s="18">
        <f t="shared" ca="1" si="37"/>
        <v>8.0882720739777536</v>
      </c>
      <c r="D2432" s="19">
        <f ca="1">'Monte Carlo VaR'!$B$9*(EXP(B2432)-1)</f>
        <v>10.962035141862049</v>
      </c>
      <c r="E2432" t="str">
        <f ca="1">IF(B2432&lt;='Monte Carlo VaR'!$B$25,"YES ◀ TAIL","")</f>
        <v/>
      </c>
    </row>
    <row r="2433" spans="1:5" x14ac:dyDescent="0.2">
      <c r="A2433">
        <v>2432</v>
      </c>
      <c r="B2433" s="17">
        <f ca="1">'Monte Carlo VaR'!$C$17+_xlfn.NORM.S.INV(RAND())*'Monte Carlo VaR'!$C$18</f>
        <v>-0.1562363880830781</v>
      </c>
      <c r="C2433" s="18">
        <f t="shared" ca="1" si="37"/>
        <v>-14.464302972380128</v>
      </c>
      <c r="D2433" s="19">
        <f ca="1">'Monte Carlo VaR'!$B$9*(EXP(B2433)-1)</f>
        <v>-19.603469818466788</v>
      </c>
      <c r="E2433" t="str">
        <f ca="1">IF(B2433&lt;='Monte Carlo VaR'!$B$25,"YES ◀ TAIL","")</f>
        <v/>
      </c>
    </row>
    <row r="2434" spans="1:5" x14ac:dyDescent="0.2">
      <c r="A2434">
        <v>2433</v>
      </c>
      <c r="B2434" s="17">
        <f ca="1">'Monte Carlo VaR'!$C$17+_xlfn.NORM.S.INV(RAND())*'Monte Carlo VaR'!$C$18</f>
        <v>-6.9164384308035828E-2</v>
      </c>
      <c r="C2434" s="18">
        <f t="shared" ca="1" si="37"/>
        <v>-6.6826731572694591</v>
      </c>
      <c r="D2434" s="19">
        <f ca="1">'Monte Carlo VaR'!$B$9*(EXP(B2434)-1)</f>
        <v>-9.0570269300472965</v>
      </c>
      <c r="E2434" t="str">
        <f ca="1">IF(B2434&lt;='Monte Carlo VaR'!$B$25,"YES ◀ TAIL","")</f>
        <v/>
      </c>
    </row>
    <row r="2435" spans="1:5" x14ac:dyDescent="0.2">
      <c r="A2435">
        <v>2434</v>
      </c>
      <c r="B2435" s="17">
        <f ca="1">'Monte Carlo VaR'!$C$17+_xlfn.NORM.S.INV(RAND())*'Monte Carlo VaR'!$C$18</f>
        <v>-0.26738774456358522</v>
      </c>
      <c r="C2435" s="18">
        <f t="shared" ref="C2435:C2498" ca="1" si="38">(EXP(B2435)-1)*100</f>
        <v>-23.462375655512581</v>
      </c>
      <c r="D2435" s="19">
        <f ca="1">'Monte Carlo VaR'!$B$9*(EXP(B2435)-1)</f>
        <v>-31.798557725916201</v>
      </c>
      <c r="E2435" t="str">
        <f ca="1">IF(B2435&lt;='Monte Carlo VaR'!$B$25,"YES ◀ TAIL","")</f>
        <v>YES ◀ TAIL</v>
      </c>
    </row>
    <row r="2436" spans="1:5" x14ac:dyDescent="0.2">
      <c r="A2436">
        <v>2435</v>
      </c>
      <c r="B2436" s="17">
        <f ca="1">'Monte Carlo VaR'!$C$17+_xlfn.NORM.S.INV(RAND())*'Monte Carlo VaR'!$C$18</f>
        <v>0.16804403449999594</v>
      </c>
      <c r="C2436" s="18">
        <f t="shared" ca="1" si="38"/>
        <v>18.298870181688343</v>
      </c>
      <c r="D2436" s="19">
        <f ca="1">'Monte Carlo VaR'!$B$9*(EXP(B2436)-1)</f>
        <v>24.800458757242211</v>
      </c>
      <c r="E2436" t="str">
        <f ca="1">IF(B2436&lt;='Monte Carlo VaR'!$B$25,"YES ◀ TAIL","")</f>
        <v/>
      </c>
    </row>
    <row r="2437" spans="1:5" x14ac:dyDescent="0.2">
      <c r="A2437">
        <v>2436</v>
      </c>
      <c r="B2437" s="17">
        <f ca="1">'Monte Carlo VaR'!$C$17+_xlfn.NORM.S.INV(RAND())*'Monte Carlo VaR'!$C$18</f>
        <v>0.20853807293605775</v>
      </c>
      <c r="C2437" s="18">
        <f t="shared" ca="1" si="38"/>
        <v>23.187583029783944</v>
      </c>
      <c r="D2437" s="19">
        <f ca="1">'Monte Carlo VaR'!$B$9*(EXP(B2437)-1)</f>
        <v>31.426131280266176</v>
      </c>
      <c r="E2437" t="str">
        <f ca="1">IF(B2437&lt;='Monte Carlo VaR'!$B$25,"YES ◀ TAIL","")</f>
        <v/>
      </c>
    </row>
    <row r="2438" spans="1:5" x14ac:dyDescent="0.2">
      <c r="A2438">
        <v>2437</v>
      </c>
      <c r="B2438" s="17">
        <f ca="1">'Monte Carlo VaR'!$C$17+_xlfn.NORM.S.INV(RAND())*'Monte Carlo VaR'!$C$18</f>
        <v>-0.17005077216904818</v>
      </c>
      <c r="C2438" s="18">
        <f t="shared" ca="1" si="38"/>
        <v>-15.637801700891785</v>
      </c>
      <c r="D2438" s="19">
        <f ca="1">'Monte Carlo VaR'!$B$9*(EXP(B2438)-1)</f>
        <v>-21.193912645218635</v>
      </c>
      <c r="E2438" t="str">
        <f ca="1">IF(B2438&lt;='Monte Carlo VaR'!$B$25,"YES ◀ TAIL","")</f>
        <v/>
      </c>
    </row>
    <row r="2439" spans="1:5" x14ac:dyDescent="0.2">
      <c r="A2439">
        <v>2438</v>
      </c>
      <c r="B2439" s="17">
        <f ca="1">'Monte Carlo VaR'!$C$17+_xlfn.NORM.S.INV(RAND())*'Monte Carlo VaR'!$C$18</f>
        <v>4.9111185279724953E-2</v>
      </c>
      <c r="C2439" s="18">
        <f t="shared" ca="1" si="38"/>
        <v>5.0337126275237898</v>
      </c>
      <c r="D2439" s="19">
        <f ca="1">'Monte Carlo VaR'!$B$9*(EXP(B2439)-1)</f>
        <v>6.8221907240829927</v>
      </c>
      <c r="E2439" t="str">
        <f ca="1">IF(B2439&lt;='Monte Carlo VaR'!$B$25,"YES ◀ TAIL","")</f>
        <v/>
      </c>
    </row>
    <row r="2440" spans="1:5" x14ac:dyDescent="0.2">
      <c r="A2440">
        <v>2439</v>
      </c>
      <c r="B2440" s="17">
        <f ca="1">'Monte Carlo VaR'!$C$17+_xlfn.NORM.S.INV(RAND())*'Monte Carlo VaR'!$C$18</f>
        <v>-2.18254471655141E-3</v>
      </c>
      <c r="C2440" s="18">
        <f t="shared" ca="1" si="38"/>
        <v>-0.21801646976455924</v>
      </c>
      <c r="D2440" s="19">
        <f ca="1">'Monte Carlo VaR'!$B$9*(EXP(B2440)-1)</f>
        <v>-0.29547772147190715</v>
      </c>
      <c r="E2440" t="str">
        <f ca="1">IF(B2440&lt;='Monte Carlo VaR'!$B$25,"YES ◀ TAIL","")</f>
        <v/>
      </c>
    </row>
    <row r="2441" spans="1:5" x14ac:dyDescent="0.2">
      <c r="A2441">
        <v>2440</v>
      </c>
      <c r="B2441" s="17">
        <f ca="1">'Monte Carlo VaR'!$C$17+_xlfn.NORM.S.INV(RAND())*'Monte Carlo VaR'!$C$18</f>
        <v>0.14776601641778972</v>
      </c>
      <c r="C2441" s="18">
        <f t="shared" ca="1" si="38"/>
        <v>15.924162112007799</v>
      </c>
      <c r="D2441" s="19">
        <f ca="1">'Monte Carlo VaR'!$B$9*(EXP(B2441)-1)</f>
        <v>21.582016910404171</v>
      </c>
      <c r="E2441" t="str">
        <f ca="1">IF(B2441&lt;='Monte Carlo VaR'!$B$25,"YES ◀ TAIL","")</f>
        <v/>
      </c>
    </row>
    <row r="2442" spans="1:5" x14ac:dyDescent="0.2">
      <c r="A2442">
        <v>2441</v>
      </c>
      <c r="B2442" s="17">
        <f ca="1">'Monte Carlo VaR'!$C$17+_xlfn.NORM.S.INV(RAND())*'Monte Carlo VaR'!$C$18</f>
        <v>-1.8916589566035188E-2</v>
      </c>
      <c r="C2442" s="18">
        <f t="shared" ca="1" si="38"/>
        <v>-1.8738793747517302</v>
      </c>
      <c r="D2442" s="19">
        <f ca="1">'Monte Carlo VaR'!$B$9*(EXP(B2442)-1)</f>
        <v>-2.5396687166010201</v>
      </c>
      <c r="E2442" t="str">
        <f ca="1">IF(B2442&lt;='Monte Carlo VaR'!$B$25,"YES ◀ TAIL","")</f>
        <v/>
      </c>
    </row>
    <row r="2443" spans="1:5" x14ac:dyDescent="0.2">
      <c r="A2443">
        <v>2442</v>
      </c>
      <c r="B2443" s="17">
        <f ca="1">'Monte Carlo VaR'!$C$17+_xlfn.NORM.S.INV(RAND())*'Monte Carlo VaR'!$C$18</f>
        <v>-0.22086328850652071</v>
      </c>
      <c r="C2443" s="18">
        <f t="shared" ca="1" si="38"/>
        <v>-19.81737083326982</v>
      </c>
      <c r="D2443" s="19">
        <f ca="1">'Monte Carlo VaR'!$B$9*(EXP(B2443)-1)</f>
        <v>-26.85848269033059</v>
      </c>
      <c r="E2443" t="str">
        <f ca="1">IF(B2443&lt;='Monte Carlo VaR'!$B$25,"YES ◀ TAIL","")</f>
        <v/>
      </c>
    </row>
    <row r="2444" spans="1:5" x14ac:dyDescent="0.2">
      <c r="A2444">
        <v>2443</v>
      </c>
      <c r="B2444" s="17">
        <f ca="1">'Monte Carlo VaR'!$C$17+_xlfn.NORM.S.INV(RAND())*'Monte Carlo VaR'!$C$18</f>
        <v>0.11216931490236884</v>
      </c>
      <c r="C2444" s="18">
        <f t="shared" ca="1" si="38"/>
        <v>11.870225757425246</v>
      </c>
      <c r="D2444" s="19">
        <f ca="1">'Monte Carlo VaR'!$B$9*(EXP(B2444)-1)</f>
        <v>16.087716969038436</v>
      </c>
      <c r="E2444" t="str">
        <f ca="1">IF(B2444&lt;='Monte Carlo VaR'!$B$25,"YES ◀ TAIL","")</f>
        <v/>
      </c>
    </row>
    <row r="2445" spans="1:5" x14ac:dyDescent="0.2">
      <c r="A2445">
        <v>2444</v>
      </c>
      <c r="B2445" s="17">
        <f ca="1">'Monte Carlo VaR'!$C$17+_xlfn.NORM.S.INV(RAND())*'Monte Carlo VaR'!$C$18</f>
        <v>-1.8767310590167369E-2</v>
      </c>
      <c r="C2445" s="18">
        <f t="shared" ca="1" si="38"/>
        <v>-1.8592301145728296</v>
      </c>
      <c r="D2445" s="19">
        <f ca="1">'Monte Carlo VaR'!$B$9*(EXP(B2445)-1)</f>
        <v>-2.5198145742805558</v>
      </c>
      <c r="E2445" t="str">
        <f ca="1">IF(B2445&lt;='Monte Carlo VaR'!$B$25,"YES ◀ TAIL","")</f>
        <v/>
      </c>
    </row>
    <row r="2446" spans="1:5" x14ac:dyDescent="0.2">
      <c r="A2446">
        <v>2445</v>
      </c>
      <c r="B2446" s="17">
        <f ca="1">'Monte Carlo VaR'!$C$17+_xlfn.NORM.S.INV(RAND())*'Monte Carlo VaR'!$C$18</f>
        <v>0.47923141401141772</v>
      </c>
      <c r="C2446" s="18">
        <f t="shared" ca="1" si="38"/>
        <v>61.483278725590431</v>
      </c>
      <c r="D2446" s="19">
        <f ca="1">'Monte Carlo VaR'!$B$9*(EXP(B2446)-1)</f>
        <v>83.32828765679271</v>
      </c>
      <c r="E2446" t="str">
        <f ca="1">IF(B2446&lt;='Monte Carlo VaR'!$B$25,"YES ◀ TAIL","")</f>
        <v/>
      </c>
    </row>
    <row r="2447" spans="1:5" x14ac:dyDescent="0.2">
      <c r="A2447">
        <v>2446</v>
      </c>
      <c r="B2447" s="17">
        <f ca="1">'Monte Carlo VaR'!$C$17+_xlfn.NORM.S.INV(RAND())*'Monte Carlo VaR'!$C$18</f>
        <v>0.33478595872888339</v>
      </c>
      <c r="C2447" s="18">
        <f t="shared" ca="1" si="38"/>
        <v>39.764120030557095</v>
      </c>
      <c r="D2447" s="19">
        <f ca="1">'Monte Carlo VaR'!$B$9*(EXP(B2447)-1)</f>
        <v>53.892311877414031</v>
      </c>
      <c r="E2447" t="str">
        <f ca="1">IF(B2447&lt;='Monte Carlo VaR'!$B$25,"YES ◀ TAIL","")</f>
        <v/>
      </c>
    </row>
    <row r="2448" spans="1:5" x14ac:dyDescent="0.2">
      <c r="A2448">
        <v>2447</v>
      </c>
      <c r="B2448" s="17">
        <f ca="1">'Monte Carlo VaR'!$C$17+_xlfn.NORM.S.INV(RAND())*'Monte Carlo VaR'!$C$18</f>
        <v>-1.8611415859579442E-2</v>
      </c>
      <c r="C2448" s="18">
        <f t="shared" ca="1" si="38"/>
        <v>-1.8439292930641171</v>
      </c>
      <c r="D2448" s="19">
        <f ca="1">'Monte Carlo VaR'!$B$9*(EXP(B2448)-1)</f>
        <v>-2.4990773708897978</v>
      </c>
      <c r="E2448" t="str">
        <f ca="1">IF(B2448&lt;='Monte Carlo VaR'!$B$25,"YES ◀ TAIL","")</f>
        <v/>
      </c>
    </row>
    <row r="2449" spans="1:5" x14ac:dyDescent="0.2">
      <c r="A2449">
        <v>2448</v>
      </c>
      <c r="B2449" s="17">
        <f ca="1">'Monte Carlo VaR'!$C$17+_xlfn.NORM.S.INV(RAND())*'Monte Carlo VaR'!$C$18</f>
        <v>-5.0401242328208112E-2</v>
      </c>
      <c r="C2449" s="18">
        <f t="shared" ca="1" si="38"/>
        <v>-4.9152172446689342</v>
      </c>
      <c r="D2449" s="19">
        <f ca="1">'Monte Carlo VaR'!$B$9*(EXP(B2449)-1)</f>
        <v>-6.661593931699807</v>
      </c>
      <c r="E2449" t="str">
        <f ca="1">IF(B2449&lt;='Monte Carlo VaR'!$B$25,"YES ◀ TAIL","")</f>
        <v/>
      </c>
    </row>
    <row r="2450" spans="1:5" x14ac:dyDescent="0.2">
      <c r="A2450">
        <v>2449</v>
      </c>
      <c r="B2450" s="17">
        <f ca="1">'Monte Carlo VaR'!$C$17+_xlfn.NORM.S.INV(RAND())*'Monte Carlo VaR'!$C$18</f>
        <v>0.23179673586621174</v>
      </c>
      <c r="C2450" s="18">
        <f t="shared" ca="1" si="38"/>
        <v>26.086341446968643</v>
      </c>
      <c r="D2450" s="19">
        <f ca="1">'Monte Carlo VaR'!$B$9*(EXP(B2450)-1)</f>
        <v>35.354818563076599</v>
      </c>
      <c r="E2450" t="str">
        <f ca="1">IF(B2450&lt;='Monte Carlo VaR'!$B$25,"YES ◀ TAIL","")</f>
        <v/>
      </c>
    </row>
    <row r="2451" spans="1:5" x14ac:dyDescent="0.2">
      <c r="A2451">
        <v>2450</v>
      </c>
      <c r="B2451" s="17">
        <f ca="1">'Monte Carlo VaR'!$C$17+_xlfn.NORM.S.INV(RAND())*'Monte Carlo VaR'!$C$18</f>
        <v>-9.0175757977993862E-2</v>
      </c>
      <c r="C2451" s="18">
        <f t="shared" ca="1" si="38"/>
        <v>-8.6229431310684284</v>
      </c>
      <c r="D2451" s="19">
        <f ca="1">'Monte Carlo VaR'!$B$9*(EXP(B2451)-1)</f>
        <v>-11.68667482553704</v>
      </c>
      <c r="E2451" t="str">
        <f ca="1">IF(B2451&lt;='Monte Carlo VaR'!$B$25,"YES ◀ TAIL","")</f>
        <v/>
      </c>
    </row>
    <row r="2452" spans="1:5" x14ac:dyDescent="0.2">
      <c r="A2452">
        <v>2451</v>
      </c>
      <c r="B2452" s="17">
        <f ca="1">'Monte Carlo VaR'!$C$17+_xlfn.NORM.S.INV(RAND())*'Monte Carlo VaR'!$C$18</f>
        <v>-0.10588746326523617</v>
      </c>
      <c r="C2452" s="18">
        <f t="shared" ca="1" si="38"/>
        <v>-10.047412791541245</v>
      </c>
      <c r="D2452" s="19">
        <f ca="1">'Monte Carlo VaR'!$B$9*(EXP(B2452)-1)</f>
        <v>-13.617258556375848</v>
      </c>
      <c r="E2452" t="str">
        <f ca="1">IF(B2452&lt;='Monte Carlo VaR'!$B$25,"YES ◀ TAIL","")</f>
        <v/>
      </c>
    </row>
    <row r="2453" spans="1:5" x14ac:dyDescent="0.2">
      <c r="A2453">
        <v>2452</v>
      </c>
      <c r="B2453" s="17">
        <f ca="1">'Monte Carlo VaR'!$C$17+_xlfn.NORM.S.INV(RAND())*'Monte Carlo VaR'!$C$18</f>
        <v>7.2452844060979724E-2</v>
      </c>
      <c r="C2453" s="18">
        <f t="shared" ca="1" si="38"/>
        <v>7.5142105559180994</v>
      </c>
      <c r="D2453" s="19">
        <f ca="1">'Monte Carlo VaR'!$B$9*(EXP(B2453)-1)</f>
        <v>10.184009566435801</v>
      </c>
      <c r="E2453" t="str">
        <f ca="1">IF(B2453&lt;='Monte Carlo VaR'!$B$25,"YES ◀ TAIL","")</f>
        <v/>
      </c>
    </row>
    <row r="2454" spans="1:5" x14ac:dyDescent="0.2">
      <c r="A2454">
        <v>2453</v>
      </c>
      <c r="B2454" s="17">
        <f ca="1">'Monte Carlo VaR'!$C$17+_xlfn.NORM.S.INV(RAND())*'Monte Carlo VaR'!$C$18</f>
        <v>-0.22620176566763489</v>
      </c>
      <c r="C2454" s="18">
        <f t="shared" ca="1" si="38"/>
        <v>-20.24428342234782</v>
      </c>
      <c r="D2454" s="19">
        <f ca="1">'Monte Carlo VaR'!$B$9*(EXP(B2454)-1)</f>
        <v>-27.437077322307999</v>
      </c>
      <c r="E2454" t="str">
        <f ca="1">IF(B2454&lt;='Monte Carlo VaR'!$B$25,"YES ◀ TAIL","")</f>
        <v/>
      </c>
    </row>
    <row r="2455" spans="1:5" x14ac:dyDescent="0.2">
      <c r="A2455">
        <v>2454</v>
      </c>
      <c r="B2455" s="17">
        <f ca="1">'Monte Carlo VaR'!$C$17+_xlfn.NORM.S.INV(RAND())*'Monte Carlo VaR'!$C$18</f>
        <v>-0.10643835120546473</v>
      </c>
      <c r="C2455" s="18">
        <f t="shared" ca="1" si="38"/>
        <v>-10.096952940238646</v>
      </c>
      <c r="D2455" s="19">
        <f ca="1">'Monte Carlo VaR'!$B$9*(EXP(B2455)-1)</f>
        <v>-13.684400319905437</v>
      </c>
      <c r="E2455" t="str">
        <f ca="1">IF(B2455&lt;='Monte Carlo VaR'!$B$25,"YES ◀ TAIL","")</f>
        <v/>
      </c>
    </row>
    <row r="2456" spans="1:5" x14ac:dyDescent="0.2">
      <c r="A2456">
        <v>2455</v>
      </c>
      <c r="B2456" s="17">
        <f ca="1">'Monte Carlo VaR'!$C$17+_xlfn.NORM.S.INV(RAND())*'Monte Carlo VaR'!$C$18</f>
        <v>-0.15313254544505889</v>
      </c>
      <c r="C2456" s="18">
        <f t="shared" ca="1" si="38"/>
        <v>-14.19840118368969</v>
      </c>
      <c r="D2456" s="19">
        <f ca="1">'Monte Carlo VaR'!$B$9*(EXP(B2456)-1)</f>
        <v>-19.243093124254639</v>
      </c>
      <c r="E2456" t="str">
        <f ca="1">IF(B2456&lt;='Monte Carlo VaR'!$B$25,"YES ◀ TAIL","")</f>
        <v/>
      </c>
    </row>
    <row r="2457" spans="1:5" x14ac:dyDescent="0.2">
      <c r="A2457">
        <v>2456</v>
      </c>
      <c r="B2457" s="17">
        <f ca="1">'Monte Carlo VaR'!$C$17+_xlfn.NORM.S.INV(RAND())*'Monte Carlo VaR'!$C$18</f>
        <v>1.5154804097451402E-2</v>
      </c>
      <c r="C2457" s="18">
        <f t="shared" ca="1" si="38"/>
        <v>1.5270220441367055</v>
      </c>
      <c r="D2457" s="19">
        <f ca="1">'Monte Carlo VaR'!$B$9*(EXP(B2457)-1)</f>
        <v>2.0695729764184772</v>
      </c>
      <c r="E2457" t="str">
        <f ca="1">IF(B2457&lt;='Monte Carlo VaR'!$B$25,"YES ◀ TAIL","")</f>
        <v/>
      </c>
    </row>
    <row r="2458" spans="1:5" x14ac:dyDescent="0.2">
      <c r="A2458">
        <v>2457</v>
      </c>
      <c r="B2458" s="17">
        <f ca="1">'Monte Carlo VaR'!$C$17+_xlfn.NORM.S.INV(RAND())*'Monte Carlo VaR'!$C$18</f>
        <v>-0.18822271112023298</v>
      </c>
      <c r="C2458" s="18">
        <f t="shared" ca="1" si="38"/>
        <v>-17.156981392878869</v>
      </c>
      <c r="D2458" s="19">
        <f ca="1">'Monte Carlo VaR'!$B$9*(EXP(B2458)-1)</f>
        <v>-23.252856881768729</v>
      </c>
      <c r="E2458" t="str">
        <f ca="1">IF(B2458&lt;='Monte Carlo VaR'!$B$25,"YES ◀ TAIL","")</f>
        <v/>
      </c>
    </row>
    <row r="2459" spans="1:5" x14ac:dyDescent="0.2">
      <c r="A2459">
        <v>2458</v>
      </c>
      <c r="B2459" s="17">
        <f ca="1">'Monte Carlo VaR'!$C$17+_xlfn.NORM.S.INV(RAND())*'Monte Carlo VaR'!$C$18</f>
        <v>9.5836701911904479E-2</v>
      </c>
      <c r="C2459" s="18">
        <f t="shared" ca="1" si="38"/>
        <v>10.057932681914284</v>
      </c>
      <c r="D2459" s="19">
        <f ca="1">'Monte Carlo VaR'!$B$9*(EXP(B2459)-1)</f>
        <v>13.631516163798429</v>
      </c>
      <c r="E2459" t="str">
        <f ca="1">IF(B2459&lt;='Monte Carlo VaR'!$B$25,"YES ◀ TAIL","")</f>
        <v/>
      </c>
    </row>
    <row r="2460" spans="1:5" x14ac:dyDescent="0.2">
      <c r="A2460">
        <v>2459</v>
      </c>
      <c r="B2460" s="17">
        <f ca="1">'Monte Carlo VaR'!$C$17+_xlfn.NORM.S.INV(RAND())*'Monte Carlo VaR'!$C$18</f>
        <v>0.11087280551448109</v>
      </c>
      <c r="C2460" s="18">
        <f t="shared" ca="1" si="38"/>
        <v>11.725278942262785</v>
      </c>
      <c r="D2460" s="19">
        <f ca="1">'Monte Carlo VaR'!$B$9*(EXP(B2460)-1)</f>
        <v>15.891270550448752</v>
      </c>
      <c r="E2460" t="str">
        <f ca="1">IF(B2460&lt;='Monte Carlo VaR'!$B$25,"YES ◀ TAIL","")</f>
        <v/>
      </c>
    </row>
    <row r="2461" spans="1:5" x14ac:dyDescent="0.2">
      <c r="A2461">
        <v>2460</v>
      </c>
      <c r="B2461" s="17">
        <f ca="1">'Monte Carlo VaR'!$C$17+_xlfn.NORM.S.INV(RAND())*'Monte Carlo VaR'!$C$18</f>
        <v>0.36675831464146663</v>
      </c>
      <c r="C2461" s="18">
        <f t="shared" ca="1" si="38"/>
        <v>44.30491131239387</v>
      </c>
      <c r="D2461" s="19">
        <f ca="1">'Monte Carlo VaR'!$B$9*(EXP(B2461)-1)</f>
        <v>60.046446301687411</v>
      </c>
      <c r="E2461" t="str">
        <f ca="1">IF(B2461&lt;='Monte Carlo VaR'!$B$25,"YES ◀ TAIL","")</f>
        <v/>
      </c>
    </row>
    <row r="2462" spans="1:5" x14ac:dyDescent="0.2">
      <c r="A2462">
        <v>2461</v>
      </c>
      <c r="B2462" s="17">
        <f ca="1">'Monte Carlo VaR'!$C$17+_xlfn.NORM.S.INV(RAND())*'Monte Carlo VaR'!$C$18</f>
        <v>0.1380268024993227</v>
      </c>
      <c r="C2462" s="18">
        <f t="shared" ca="1" si="38"/>
        <v>14.800631930042885</v>
      </c>
      <c r="D2462" s="19">
        <f ca="1">'Monte Carlo VaR'!$B$9*(EXP(B2462)-1)</f>
        <v>20.059296454787123</v>
      </c>
      <c r="E2462" t="str">
        <f ca="1">IF(B2462&lt;='Monte Carlo VaR'!$B$25,"YES ◀ TAIL","")</f>
        <v/>
      </c>
    </row>
    <row r="2463" spans="1:5" x14ac:dyDescent="0.2">
      <c r="A2463">
        <v>2462</v>
      </c>
      <c r="B2463" s="17">
        <f ca="1">'Monte Carlo VaR'!$C$17+_xlfn.NORM.S.INV(RAND())*'Monte Carlo VaR'!$C$18</f>
        <v>0.40067112178545777</v>
      </c>
      <c r="C2463" s="18">
        <f t="shared" ca="1" si="38"/>
        <v>49.2826229733353</v>
      </c>
      <c r="D2463" s="19">
        <f ca="1">'Monte Carlo VaR'!$B$9*(EXP(B2463)-1)</f>
        <v>66.792738915761333</v>
      </c>
      <c r="E2463" t="str">
        <f ca="1">IF(B2463&lt;='Monte Carlo VaR'!$B$25,"YES ◀ TAIL","")</f>
        <v/>
      </c>
    </row>
    <row r="2464" spans="1:5" x14ac:dyDescent="0.2">
      <c r="A2464">
        <v>2463</v>
      </c>
      <c r="B2464" s="17">
        <f ca="1">'Monte Carlo VaR'!$C$17+_xlfn.NORM.S.INV(RAND())*'Monte Carlo VaR'!$C$18</f>
        <v>0.29121477879705904</v>
      </c>
      <c r="C2464" s="18">
        <f t="shared" ca="1" si="38"/>
        <v>33.805193827582784</v>
      </c>
      <c r="D2464" s="19">
        <f ca="1">'Monte Carlo VaR'!$B$9*(EXP(B2464)-1)</f>
        <v>45.816179194522945</v>
      </c>
      <c r="E2464" t="str">
        <f ca="1">IF(B2464&lt;='Monte Carlo VaR'!$B$25,"YES ◀ TAIL","")</f>
        <v/>
      </c>
    </row>
    <row r="2465" spans="1:5" x14ac:dyDescent="0.2">
      <c r="A2465">
        <v>2464</v>
      </c>
      <c r="B2465" s="17">
        <f ca="1">'Monte Carlo VaR'!$C$17+_xlfn.NORM.S.INV(RAND())*'Monte Carlo VaR'!$C$18</f>
        <v>-6.4506000572043629E-2</v>
      </c>
      <c r="C2465" s="18">
        <f t="shared" ca="1" si="38"/>
        <v>-6.246951147406854</v>
      </c>
      <c r="D2465" s="19">
        <f ca="1">'Monte Carlo VaR'!$B$9*(EXP(B2465)-1)</f>
        <v>-8.4664928900805094</v>
      </c>
      <c r="E2465" t="str">
        <f ca="1">IF(B2465&lt;='Monte Carlo VaR'!$B$25,"YES ◀ TAIL","")</f>
        <v/>
      </c>
    </row>
    <row r="2466" spans="1:5" x14ac:dyDescent="0.2">
      <c r="A2466">
        <v>2465</v>
      </c>
      <c r="B2466" s="17">
        <f ca="1">'Monte Carlo VaR'!$C$17+_xlfn.NORM.S.INV(RAND())*'Monte Carlo VaR'!$C$18</f>
        <v>5.1145701952334428E-2</v>
      </c>
      <c r="C2466" s="18">
        <f t="shared" ca="1" si="38"/>
        <v>5.2476229953696274</v>
      </c>
      <c r="D2466" s="19">
        <f ca="1">'Monte Carlo VaR'!$B$9*(EXP(B2466)-1)</f>
        <v>7.1121034456244558</v>
      </c>
      <c r="E2466" t="str">
        <f ca="1">IF(B2466&lt;='Monte Carlo VaR'!$B$25,"YES ◀ TAIL","")</f>
        <v/>
      </c>
    </row>
    <row r="2467" spans="1:5" x14ac:dyDescent="0.2">
      <c r="A2467">
        <v>2466</v>
      </c>
      <c r="B2467" s="17">
        <f ca="1">'Monte Carlo VaR'!$C$17+_xlfn.NORM.S.INV(RAND())*'Monte Carlo VaR'!$C$18</f>
        <v>0.42402642380526218</v>
      </c>
      <c r="C2467" s="18">
        <f t="shared" ca="1" si="38"/>
        <v>52.810197151950433</v>
      </c>
      <c r="D2467" s="19">
        <f ca="1">'Monte Carlo VaR'!$B$9*(EXP(B2467)-1)</f>
        <v>71.573660200038418</v>
      </c>
      <c r="E2467" t="str">
        <f ca="1">IF(B2467&lt;='Monte Carlo VaR'!$B$25,"YES ◀ TAIL","")</f>
        <v/>
      </c>
    </row>
    <row r="2468" spans="1:5" x14ac:dyDescent="0.2">
      <c r="A2468">
        <v>2467</v>
      </c>
      <c r="B2468" s="17">
        <f ca="1">'Monte Carlo VaR'!$C$17+_xlfn.NORM.S.INV(RAND())*'Monte Carlo VaR'!$C$18</f>
        <v>-0.112069049419544</v>
      </c>
      <c r="C2468" s="18">
        <f t="shared" ca="1" si="38"/>
        <v>-10.601747360539671</v>
      </c>
      <c r="D2468" s="19">
        <f ca="1">'Monte Carlo VaR'!$B$9*(EXP(B2468)-1)</f>
        <v>-14.368548197739416</v>
      </c>
      <c r="E2468" t="str">
        <f ca="1">IF(B2468&lt;='Monte Carlo VaR'!$B$25,"YES ◀ TAIL","")</f>
        <v/>
      </c>
    </row>
    <row r="2469" spans="1:5" x14ac:dyDescent="0.2">
      <c r="A2469">
        <v>2468</v>
      </c>
      <c r="B2469" s="17">
        <f ca="1">'Monte Carlo VaR'!$C$17+_xlfn.NORM.S.INV(RAND())*'Monte Carlo VaR'!$C$18</f>
        <v>-0.10182173539774796</v>
      </c>
      <c r="C2469" s="18">
        <f t="shared" ca="1" si="38"/>
        <v>-9.6809455778062663</v>
      </c>
      <c r="D2469" s="19">
        <f ca="1">'Monte Carlo VaR'!$B$9*(EXP(B2469)-1)</f>
        <v>-13.120585541600832</v>
      </c>
      <c r="E2469" t="str">
        <f ca="1">IF(B2469&lt;='Monte Carlo VaR'!$B$25,"YES ◀ TAIL","")</f>
        <v/>
      </c>
    </row>
    <row r="2470" spans="1:5" x14ac:dyDescent="0.2">
      <c r="A2470">
        <v>2469</v>
      </c>
      <c r="B2470" s="17">
        <f ca="1">'Monte Carlo VaR'!$C$17+_xlfn.NORM.S.INV(RAND())*'Monte Carlo VaR'!$C$18</f>
        <v>0.30042633487507348</v>
      </c>
      <c r="C2470" s="18">
        <f t="shared" ca="1" si="38"/>
        <v>35.043442215566415</v>
      </c>
      <c r="D2470" s="19">
        <f ca="1">'Monte Carlo VaR'!$B$9*(EXP(B2470)-1)</f>
        <v>47.49437723475716</v>
      </c>
      <c r="E2470" t="str">
        <f ca="1">IF(B2470&lt;='Monte Carlo VaR'!$B$25,"YES ◀ TAIL","")</f>
        <v/>
      </c>
    </row>
    <row r="2471" spans="1:5" x14ac:dyDescent="0.2">
      <c r="A2471">
        <v>2470</v>
      </c>
      <c r="B2471" s="17">
        <f ca="1">'Monte Carlo VaR'!$C$17+_xlfn.NORM.S.INV(RAND())*'Monte Carlo VaR'!$C$18</f>
        <v>-4.4857359696366256E-3</v>
      </c>
      <c r="C2471" s="18">
        <f t="shared" ca="1" si="38"/>
        <v>-0.44756900827207513</v>
      </c>
      <c r="D2471" s="19">
        <f ca="1">'Monte Carlo VaR'!$B$9*(EXP(B2471)-1)</f>
        <v>-0.60659027691114342</v>
      </c>
      <c r="E2471" t="str">
        <f ca="1">IF(B2471&lt;='Monte Carlo VaR'!$B$25,"YES ◀ TAIL","")</f>
        <v/>
      </c>
    </row>
    <row r="2472" spans="1:5" x14ac:dyDescent="0.2">
      <c r="A2472">
        <v>2471</v>
      </c>
      <c r="B2472" s="17">
        <f ca="1">'Monte Carlo VaR'!$C$17+_xlfn.NORM.S.INV(RAND())*'Monte Carlo VaR'!$C$18</f>
        <v>-4.7719833486341956E-2</v>
      </c>
      <c r="C2472" s="18">
        <f t="shared" ca="1" si="38"/>
        <v>-4.6599139341530034</v>
      </c>
      <c r="D2472" s="19">
        <f ca="1">'Monte Carlo VaR'!$B$9*(EXP(B2472)-1)</f>
        <v>-6.3155813549575663</v>
      </c>
      <c r="E2472" t="str">
        <f ca="1">IF(B2472&lt;='Monte Carlo VaR'!$B$25,"YES ◀ TAIL","")</f>
        <v/>
      </c>
    </row>
    <row r="2473" spans="1:5" x14ac:dyDescent="0.2">
      <c r="A2473">
        <v>2472</v>
      </c>
      <c r="B2473" s="17">
        <f ca="1">'Monte Carlo VaR'!$C$17+_xlfn.NORM.S.INV(RAND())*'Monte Carlo VaR'!$C$18</f>
        <v>-0.15764700872649484</v>
      </c>
      <c r="C2473" s="18">
        <f t="shared" ca="1" si="38"/>
        <v>-14.58487633072858</v>
      </c>
      <c r="D2473" s="19">
        <f ca="1">'Monte Carlo VaR'!$B$9*(EXP(B2473)-1)</f>
        <v>-19.766882891036445</v>
      </c>
      <c r="E2473" t="str">
        <f ca="1">IF(B2473&lt;='Monte Carlo VaR'!$B$25,"YES ◀ TAIL","")</f>
        <v/>
      </c>
    </row>
    <row r="2474" spans="1:5" x14ac:dyDescent="0.2">
      <c r="A2474">
        <v>2473</v>
      </c>
      <c r="B2474" s="17">
        <f ca="1">'Monte Carlo VaR'!$C$17+_xlfn.NORM.S.INV(RAND())*'Monte Carlo VaR'!$C$18</f>
        <v>0.14221612318816712</v>
      </c>
      <c r="C2474" s="18">
        <f t="shared" ca="1" si="38"/>
        <v>15.282577399681841</v>
      </c>
      <c r="D2474" s="19">
        <f ca="1">'Monte Carlo VaR'!$B$9*(EXP(B2474)-1)</f>
        <v>20.7124771497888</v>
      </c>
      <c r="E2474" t="str">
        <f ca="1">IF(B2474&lt;='Monte Carlo VaR'!$B$25,"YES ◀ TAIL","")</f>
        <v/>
      </c>
    </row>
    <row r="2475" spans="1:5" x14ac:dyDescent="0.2">
      <c r="A2475">
        <v>2474</v>
      </c>
      <c r="B2475" s="17">
        <f ca="1">'Monte Carlo VaR'!$C$17+_xlfn.NORM.S.INV(RAND())*'Monte Carlo VaR'!$C$18</f>
        <v>-7.31401652168268E-2</v>
      </c>
      <c r="C2475" s="18">
        <f t="shared" ca="1" si="38"/>
        <v>-7.0529458544934087</v>
      </c>
      <c r="D2475" s="19">
        <f ca="1">'Monte Carlo VaR'!$B$9*(EXP(B2475)-1)</f>
        <v>-9.5588575165949177</v>
      </c>
      <c r="E2475" t="str">
        <f ca="1">IF(B2475&lt;='Monte Carlo VaR'!$B$25,"YES ◀ TAIL","")</f>
        <v/>
      </c>
    </row>
    <row r="2476" spans="1:5" x14ac:dyDescent="0.2">
      <c r="A2476">
        <v>2475</v>
      </c>
      <c r="B2476" s="17">
        <f ca="1">'Monte Carlo VaR'!$C$17+_xlfn.NORM.S.INV(RAND())*'Monte Carlo VaR'!$C$18</f>
        <v>0.37533003540534488</v>
      </c>
      <c r="C2476" s="18">
        <f t="shared" ca="1" si="38"/>
        <v>45.547169254949949</v>
      </c>
      <c r="D2476" s="19">
        <f ca="1">'Monte Carlo VaR'!$B$9*(EXP(B2476)-1)</f>
        <v>61.730078491233662</v>
      </c>
      <c r="E2476" t="str">
        <f ca="1">IF(B2476&lt;='Monte Carlo VaR'!$B$25,"YES ◀ TAIL","")</f>
        <v/>
      </c>
    </row>
    <row r="2477" spans="1:5" x14ac:dyDescent="0.2">
      <c r="A2477">
        <v>2476</v>
      </c>
      <c r="B2477" s="17">
        <f ca="1">'Monte Carlo VaR'!$C$17+_xlfn.NORM.S.INV(RAND())*'Monte Carlo VaR'!$C$18</f>
        <v>0.21774725694570879</v>
      </c>
      <c r="C2477" s="18">
        <f t="shared" ca="1" si="38"/>
        <v>24.327279934155001</v>
      </c>
      <c r="D2477" s="19">
        <f ca="1">'Monte Carlo VaR'!$B$9*(EXP(B2477)-1)</f>
        <v>32.970762494760272</v>
      </c>
      <c r="E2477" t="str">
        <f ca="1">IF(B2477&lt;='Monte Carlo VaR'!$B$25,"YES ◀ TAIL","")</f>
        <v/>
      </c>
    </row>
    <row r="2478" spans="1:5" x14ac:dyDescent="0.2">
      <c r="A2478">
        <v>2477</v>
      </c>
      <c r="B2478" s="17">
        <f ca="1">'Monte Carlo VaR'!$C$17+_xlfn.NORM.S.INV(RAND())*'Monte Carlo VaR'!$C$18</f>
        <v>-3.7507995051787313E-4</v>
      </c>
      <c r="C2478" s="18">
        <f t="shared" ca="1" si="38"/>
        <v>-3.7500961682712664E-2</v>
      </c>
      <c r="D2478" s="19">
        <f ca="1">'Monte Carlo VaR'!$B$9*(EXP(B2478)-1)</f>
        <v>-5.0825053368580474E-2</v>
      </c>
      <c r="E2478" t="str">
        <f ca="1">IF(B2478&lt;='Monte Carlo VaR'!$B$25,"YES ◀ TAIL","")</f>
        <v/>
      </c>
    </row>
    <row r="2479" spans="1:5" x14ac:dyDescent="0.2">
      <c r="A2479">
        <v>2478</v>
      </c>
      <c r="B2479" s="17">
        <f ca="1">'Monte Carlo VaR'!$C$17+_xlfn.NORM.S.INV(RAND())*'Monte Carlo VaR'!$C$18</f>
        <v>9.456797849015576E-3</v>
      </c>
      <c r="C2479" s="18">
        <f t="shared" ca="1" si="38"/>
        <v>0.95016546508599475</v>
      </c>
      <c r="D2479" s="19">
        <f ca="1">'Monte Carlo VaR'!$B$9*(EXP(B2479)-1)</f>
        <v>1.2877592548310488</v>
      </c>
      <c r="E2479" t="str">
        <f ca="1">IF(B2479&lt;='Monte Carlo VaR'!$B$25,"YES ◀ TAIL","")</f>
        <v/>
      </c>
    </row>
    <row r="2480" spans="1:5" x14ac:dyDescent="0.2">
      <c r="A2480">
        <v>2479</v>
      </c>
      <c r="B2480" s="17">
        <f ca="1">'Monte Carlo VaR'!$C$17+_xlfn.NORM.S.INV(RAND())*'Monte Carlo VaR'!$C$18</f>
        <v>-0.37117884412570951</v>
      </c>
      <c r="C2480" s="18">
        <f t="shared" ca="1" si="38"/>
        <v>-31.0079457711694</v>
      </c>
      <c r="D2480" s="19">
        <f ca="1">'Monte Carlo VaR'!$B$9*(EXP(B2480)-1)</f>
        <v>-42.025068903665883</v>
      </c>
      <c r="E2480" t="str">
        <f ca="1">IF(B2480&lt;='Monte Carlo VaR'!$B$25,"YES ◀ TAIL","")</f>
        <v>YES ◀ TAIL</v>
      </c>
    </row>
    <row r="2481" spans="1:5" x14ac:dyDescent="0.2">
      <c r="A2481">
        <v>2480</v>
      </c>
      <c r="B2481" s="17">
        <f ca="1">'Monte Carlo VaR'!$C$17+_xlfn.NORM.S.INV(RAND())*'Monte Carlo VaR'!$C$18</f>
        <v>0.1239614872117675</v>
      </c>
      <c r="C2481" s="18">
        <f t="shared" ca="1" si="38"/>
        <v>13.197227475117135</v>
      </c>
      <c r="D2481" s="19">
        <f ca="1">'Monte Carlo VaR'!$B$9*(EXP(B2481)-1)</f>
        <v>17.886202397026253</v>
      </c>
      <c r="E2481" t="str">
        <f ca="1">IF(B2481&lt;='Monte Carlo VaR'!$B$25,"YES ◀ TAIL","")</f>
        <v/>
      </c>
    </row>
    <row r="2482" spans="1:5" x14ac:dyDescent="0.2">
      <c r="A2482">
        <v>2481</v>
      </c>
      <c r="B2482" s="17">
        <f ca="1">'Monte Carlo VaR'!$C$17+_xlfn.NORM.S.INV(RAND())*'Monte Carlo VaR'!$C$18</f>
        <v>3.1038887372866267E-2</v>
      </c>
      <c r="C2482" s="18">
        <f t="shared" ca="1" si="38"/>
        <v>3.1525616427849013</v>
      </c>
      <c r="D2482" s="19">
        <f ca="1">'Monte Carlo VaR'!$B$9*(EXP(B2482)-1)</f>
        <v>4.2726667944663763</v>
      </c>
      <c r="E2482" t="str">
        <f ca="1">IF(B2482&lt;='Monte Carlo VaR'!$B$25,"YES ◀ TAIL","")</f>
        <v/>
      </c>
    </row>
    <row r="2483" spans="1:5" x14ac:dyDescent="0.2">
      <c r="A2483">
        <v>2482</v>
      </c>
      <c r="B2483" s="17">
        <f ca="1">'Monte Carlo VaR'!$C$17+_xlfn.NORM.S.INV(RAND())*'Monte Carlo VaR'!$C$18</f>
        <v>3.2150658522367079E-2</v>
      </c>
      <c r="C2483" s="18">
        <f t="shared" ca="1" si="38"/>
        <v>3.2673074585410466</v>
      </c>
      <c r="D2483" s="19">
        <f ca="1">'Monte Carlo VaR'!$B$9*(EXP(B2483)-1)</f>
        <v>4.4281817985606802</v>
      </c>
      <c r="E2483" t="str">
        <f ca="1">IF(B2483&lt;='Monte Carlo VaR'!$B$25,"YES ◀ TAIL","")</f>
        <v/>
      </c>
    </row>
    <row r="2484" spans="1:5" x14ac:dyDescent="0.2">
      <c r="A2484">
        <v>2483</v>
      </c>
      <c r="B2484" s="17">
        <f ca="1">'Monte Carlo VaR'!$C$17+_xlfn.NORM.S.INV(RAND())*'Monte Carlo VaR'!$C$18</f>
        <v>0.12584962555461982</v>
      </c>
      <c r="C2484" s="18">
        <f t="shared" ca="1" si="38"/>
        <v>13.411161405488482</v>
      </c>
      <c r="D2484" s="19">
        <f ca="1">'Monte Carlo VaR'!$B$9*(EXP(B2484)-1)</f>
        <v>18.176147052858539</v>
      </c>
      <c r="E2484" t="str">
        <f ca="1">IF(B2484&lt;='Monte Carlo VaR'!$B$25,"YES ◀ TAIL","")</f>
        <v/>
      </c>
    </row>
    <row r="2485" spans="1:5" x14ac:dyDescent="0.2">
      <c r="A2485">
        <v>2484</v>
      </c>
      <c r="B2485" s="17">
        <f ca="1">'Monte Carlo VaR'!$C$17+_xlfn.NORM.S.INV(RAND())*'Monte Carlo VaR'!$C$18</f>
        <v>6.1229985813787476E-2</v>
      </c>
      <c r="C2485" s="18">
        <f t="shared" ca="1" si="38"/>
        <v>6.3143393971311967</v>
      </c>
      <c r="D2485" s="19">
        <f ca="1">'Monte Carlo VaR'!$B$9*(EXP(B2485)-1)</f>
        <v>8.5578241849319117</v>
      </c>
      <c r="E2485" t="str">
        <f ca="1">IF(B2485&lt;='Monte Carlo VaR'!$B$25,"YES ◀ TAIL","")</f>
        <v/>
      </c>
    </row>
    <row r="2486" spans="1:5" x14ac:dyDescent="0.2">
      <c r="A2486">
        <v>2485</v>
      </c>
      <c r="B2486" s="17">
        <f ca="1">'Monte Carlo VaR'!$C$17+_xlfn.NORM.S.INV(RAND())*'Monte Carlo VaR'!$C$18</f>
        <v>5.6257693557782852E-2</v>
      </c>
      <c r="C2486" s="18">
        <f t="shared" ca="1" si="38"/>
        <v>5.7870254964852652</v>
      </c>
      <c r="D2486" s="19">
        <f ca="1">'Monte Carlo VaR'!$B$9*(EXP(B2486)-1)</f>
        <v>7.8431556553864796</v>
      </c>
      <c r="E2486" t="str">
        <f ca="1">IF(B2486&lt;='Monte Carlo VaR'!$B$25,"YES ◀ TAIL","")</f>
        <v/>
      </c>
    </row>
    <row r="2487" spans="1:5" x14ac:dyDescent="0.2">
      <c r="A2487">
        <v>2486</v>
      </c>
      <c r="B2487" s="17">
        <f ca="1">'Monte Carlo VaR'!$C$17+_xlfn.NORM.S.INV(RAND())*'Monte Carlo VaR'!$C$18</f>
        <v>0.23355293629098017</v>
      </c>
      <c r="C2487" s="18">
        <f t="shared" ca="1" si="38"/>
        <v>26.30796888751523</v>
      </c>
      <c r="D2487" s="19">
        <f ca="1">'Monte Carlo VaR'!$B$9*(EXP(B2487)-1)</f>
        <v>35.655190233249392</v>
      </c>
      <c r="E2487" t="str">
        <f ca="1">IF(B2487&lt;='Monte Carlo VaR'!$B$25,"YES ◀ TAIL","")</f>
        <v/>
      </c>
    </row>
    <row r="2488" spans="1:5" x14ac:dyDescent="0.2">
      <c r="A2488">
        <v>2487</v>
      </c>
      <c r="B2488" s="17">
        <f ca="1">'Monte Carlo VaR'!$C$17+_xlfn.NORM.S.INV(RAND())*'Monte Carlo VaR'!$C$18</f>
        <v>-7.6977553509088484E-2</v>
      </c>
      <c r="C2488" s="18">
        <f t="shared" ca="1" si="38"/>
        <v>-7.4089363182066386</v>
      </c>
      <c r="D2488" s="19">
        <f ca="1">'Monte Carlo VaR'!$B$9*(EXP(B2488)-1)</f>
        <v>-10.041331392065457</v>
      </c>
      <c r="E2488" t="str">
        <f ca="1">IF(B2488&lt;='Monte Carlo VaR'!$B$25,"YES ◀ TAIL","")</f>
        <v/>
      </c>
    </row>
    <row r="2489" spans="1:5" x14ac:dyDescent="0.2">
      <c r="A2489">
        <v>2488</v>
      </c>
      <c r="B2489" s="17">
        <f ca="1">'Monte Carlo VaR'!$C$17+_xlfn.NORM.S.INV(RAND())*'Monte Carlo VaR'!$C$18</f>
        <v>0.20055916539618751</v>
      </c>
      <c r="C2489" s="18">
        <f t="shared" ca="1" si="38"/>
        <v>22.208591529845691</v>
      </c>
      <c r="D2489" s="19">
        <f ca="1">'Monte Carlo VaR'!$B$9*(EXP(B2489)-1)</f>
        <v>30.099304100399863</v>
      </c>
      <c r="E2489" t="str">
        <f ca="1">IF(B2489&lt;='Monte Carlo VaR'!$B$25,"YES ◀ TAIL","")</f>
        <v/>
      </c>
    </row>
    <row r="2490" spans="1:5" x14ac:dyDescent="0.2">
      <c r="A2490">
        <v>2489</v>
      </c>
      <c r="B2490" s="17">
        <f ca="1">'Monte Carlo VaR'!$C$17+_xlfn.NORM.S.INV(RAND())*'Monte Carlo VaR'!$C$18</f>
        <v>0.5396558361915641</v>
      </c>
      <c r="C2490" s="18">
        <f t="shared" ca="1" si="38"/>
        <v>71.541637634562292</v>
      </c>
      <c r="D2490" s="19">
        <f ca="1">'Monte Carlo VaR'!$B$9*(EXP(B2490)-1)</f>
        <v>96.960381486122273</v>
      </c>
      <c r="E2490" t="str">
        <f ca="1">IF(B2490&lt;='Monte Carlo VaR'!$B$25,"YES ◀ TAIL","")</f>
        <v/>
      </c>
    </row>
    <row r="2491" spans="1:5" x14ac:dyDescent="0.2">
      <c r="A2491">
        <v>2490</v>
      </c>
      <c r="B2491" s="17">
        <f ca="1">'Monte Carlo VaR'!$C$17+_xlfn.NORM.S.INV(RAND())*'Monte Carlo VaR'!$C$18</f>
        <v>0.1376464121181519</v>
      </c>
      <c r="C2491" s="18">
        <f t="shared" ca="1" si="38"/>
        <v>14.756971178495792</v>
      </c>
      <c r="D2491" s="19">
        <f ca="1">'Monte Carlo VaR'!$B$9*(EXP(B2491)-1)</f>
        <v>20.000123038215346</v>
      </c>
      <c r="E2491" t="str">
        <f ca="1">IF(B2491&lt;='Monte Carlo VaR'!$B$25,"YES ◀ TAIL","")</f>
        <v/>
      </c>
    </row>
    <row r="2492" spans="1:5" x14ac:dyDescent="0.2">
      <c r="A2492">
        <v>2491</v>
      </c>
      <c r="B2492" s="17">
        <f ca="1">'Monte Carlo VaR'!$C$17+_xlfn.NORM.S.INV(RAND())*'Monte Carlo VaR'!$C$18</f>
        <v>-3.7410215039367145E-2</v>
      </c>
      <c r="C2492" s="18">
        <f t="shared" ca="1" si="38"/>
        <v>-3.6719098023866747</v>
      </c>
      <c r="D2492" s="19">
        <f ca="1">'Monte Carlo VaR'!$B$9*(EXP(B2492)-1)</f>
        <v>-4.9765393551746602</v>
      </c>
      <c r="E2492" t="str">
        <f ca="1">IF(B2492&lt;='Monte Carlo VaR'!$B$25,"YES ◀ TAIL","")</f>
        <v/>
      </c>
    </row>
    <row r="2493" spans="1:5" x14ac:dyDescent="0.2">
      <c r="A2493">
        <v>2492</v>
      </c>
      <c r="B2493" s="17">
        <f ca="1">'Monte Carlo VaR'!$C$17+_xlfn.NORM.S.INV(RAND())*'Monte Carlo VaR'!$C$18</f>
        <v>0.15088432173917132</v>
      </c>
      <c r="C2493" s="18">
        <f t="shared" ca="1" si="38"/>
        <v>16.286213243206028</v>
      </c>
      <c r="D2493" s="19">
        <f ca="1">'Monte Carlo VaR'!$B$9*(EXP(B2493)-1)</f>
        <v>22.072704808517127</v>
      </c>
      <c r="E2493" t="str">
        <f ca="1">IF(B2493&lt;='Monte Carlo VaR'!$B$25,"YES ◀ TAIL","")</f>
        <v/>
      </c>
    </row>
    <row r="2494" spans="1:5" x14ac:dyDescent="0.2">
      <c r="A2494">
        <v>2493</v>
      </c>
      <c r="B2494" s="17">
        <f ca="1">'Monte Carlo VaR'!$C$17+_xlfn.NORM.S.INV(RAND())*'Monte Carlo VaR'!$C$18</f>
        <v>2.4503578078563779E-2</v>
      </c>
      <c r="C2494" s="18">
        <f t="shared" ca="1" si="38"/>
        <v>2.4806257937942</v>
      </c>
      <c r="D2494" s="19">
        <f ca="1">'Monte Carlo VaR'!$B$9*(EXP(B2494)-1)</f>
        <v>3.3619921383292795</v>
      </c>
      <c r="E2494" t="str">
        <f ca="1">IF(B2494&lt;='Monte Carlo VaR'!$B$25,"YES ◀ TAIL","")</f>
        <v/>
      </c>
    </row>
    <row r="2495" spans="1:5" x14ac:dyDescent="0.2">
      <c r="A2495">
        <v>2494</v>
      </c>
      <c r="B2495" s="17">
        <f ca="1">'Monte Carlo VaR'!$C$17+_xlfn.NORM.S.INV(RAND())*'Monte Carlo VaR'!$C$18</f>
        <v>-0.18602907208489394</v>
      </c>
      <c r="C2495" s="18">
        <f t="shared" ca="1" si="38"/>
        <v>-16.975054245164134</v>
      </c>
      <c r="D2495" s="19">
        <f ca="1">'Monte Carlo VaR'!$B$9*(EXP(B2495)-1)</f>
        <v>-23.00629101847095</v>
      </c>
      <c r="E2495" t="str">
        <f ca="1">IF(B2495&lt;='Monte Carlo VaR'!$B$25,"YES ◀ TAIL","")</f>
        <v/>
      </c>
    </row>
    <row r="2496" spans="1:5" x14ac:dyDescent="0.2">
      <c r="A2496">
        <v>2495</v>
      </c>
      <c r="B2496" s="17">
        <f ca="1">'Monte Carlo VaR'!$C$17+_xlfn.NORM.S.INV(RAND())*'Monte Carlo VaR'!$C$18</f>
        <v>-0.11392411353641062</v>
      </c>
      <c r="C2496" s="18">
        <f t="shared" ca="1" si="38"/>
        <v>-10.767433124749759</v>
      </c>
      <c r="D2496" s="19">
        <f ca="1">'Monte Carlo VaR'!$B$9*(EXP(B2496)-1)</f>
        <v>-14.593102113973348</v>
      </c>
      <c r="E2496" t="str">
        <f ca="1">IF(B2496&lt;='Monte Carlo VaR'!$B$25,"YES ◀ TAIL","")</f>
        <v/>
      </c>
    </row>
    <row r="2497" spans="1:5" x14ac:dyDescent="0.2">
      <c r="A2497">
        <v>2496</v>
      </c>
      <c r="B2497" s="17">
        <f ca="1">'Monte Carlo VaR'!$C$17+_xlfn.NORM.S.INV(RAND())*'Monte Carlo VaR'!$C$18</f>
        <v>-5.5541432687422385E-2</v>
      </c>
      <c r="C2497" s="18">
        <f t="shared" ca="1" si="38"/>
        <v>-5.4027171338057016</v>
      </c>
      <c r="D2497" s="19">
        <f ca="1">'Monte Carlo VaR'!$B$9*(EXP(B2497)-1)</f>
        <v>-7.3223025314468666</v>
      </c>
      <c r="E2497" t="str">
        <f ca="1">IF(B2497&lt;='Monte Carlo VaR'!$B$25,"YES ◀ TAIL","")</f>
        <v/>
      </c>
    </row>
    <row r="2498" spans="1:5" x14ac:dyDescent="0.2">
      <c r="A2498">
        <v>2497</v>
      </c>
      <c r="B2498" s="17">
        <f ca="1">'Monte Carlo VaR'!$C$17+_xlfn.NORM.S.INV(RAND())*'Monte Carlo VaR'!$C$18</f>
        <v>-0.49174635922017162</v>
      </c>
      <c r="C2498" s="18">
        <f t="shared" ca="1" si="38"/>
        <v>-38.844253792619831</v>
      </c>
      <c r="D2498" s="19">
        <f ca="1">'Monte Carlo VaR'!$B$9*(EXP(B2498)-1)</f>
        <v>-52.645617165137658</v>
      </c>
      <c r="E2498" t="str">
        <f ca="1">IF(B2498&lt;='Monte Carlo VaR'!$B$25,"YES ◀ TAIL","")</f>
        <v>YES ◀ TAIL</v>
      </c>
    </row>
    <row r="2499" spans="1:5" x14ac:dyDescent="0.2">
      <c r="A2499">
        <v>2498</v>
      </c>
      <c r="B2499" s="17">
        <f ca="1">'Monte Carlo VaR'!$C$17+_xlfn.NORM.S.INV(RAND())*'Monte Carlo VaR'!$C$18</f>
        <v>5.5124075575233182E-2</v>
      </c>
      <c r="C2499" s="18">
        <f t="shared" ref="C2499:C2562" ca="1" si="39">(EXP(B2499)-1)*100</f>
        <v>5.6671713692942216</v>
      </c>
      <c r="D2499" s="19">
        <f ca="1">'Monte Carlo VaR'!$B$9*(EXP(B2499)-1)</f>
        <v>7.6807173568044584</v>
      </c>
      <c r="E2499" t="str">
        <f ca="1">IF(B2499&lt;='Monte Carlo VaR'!$B$25,"YES ◀ TAIL","")</f>
        <v/>
      </c>
    </row>
    <row r="2500" spans="1:5" x14ac:dyDescent="0.2">
      <c r="A2500">
        <v>2499</v>
      </c>
      <c r="B2500" s="17">
        <f ca="1">'Monte Carlo VaR'!$C$17+_xlfn.NORM.S.INV(RAND())*'Monte Carlo VaR'!$C$18</f>
        <v>-9.013980646619589E-2</v>
      </c>
      <c r="C2500" s="18">
        <f t="shared" ca="1" si="39"/>
        <v>-8.6196579286767054</v>
      </c>
      <c r="D2500" s="19">
        <f ca="1">'Monte Carlo VaR'!$B$9*(EXP(B2500)-1)</f>
        <v>-11.682222390735538</v>
      </c>
      <c r="E2500" t="str">
        <f ca="1">IF(B2500&lt;='Monte Carlo VaR'!$B$25,"YES ◀ TAIL","")</f>
        <v/>
      </c>
    </row>
    <row r="2501" spans="1:5" x14ac:dyDescent="0.2">
      <c r="A2501">
        <v>2500</v>
      </c>
      <c r="B2501" s="17">
        <f ca="1">'Monte Carlo VaR'!$C$17+_xlfn.NORM.S.INV(RAND())*'Monte Carlo VaR'!$C$18</f>
        <v>0.27083133596919429</v>
      </c>
      <c r="C2501" s="18">
        <f t="shared" ca="1" si="39"/>
        <v>31.105392409595844</v>
      </c>
      <c r="D2501" s="19">
        <f ca="1">'Monte Carlo VaR'!$B$9*(EXP(B2501)-1)</f>
        <v>42.157138332725246</v>
      </c>
      <c r="E2501" t="str">
        <f ca="1">IF(B2501&lt;='Monte Carlo VaR'!$B$25,"YES ◀ TAIL","")</f>
        <v/>
      </c>
    </row>
    <row r="2502" spans="1:5" x14ac:dyDescent="0.2">
      <c r="A2502">
        <v>2501</v>
      </c>
      <c r="B2502" s="17">
        <f ca="1">'Monte Carlo VaR'!$C$17+_xlfn.NORM.S.INV(RAND())*'Monte Carlo VaR'!$C$18</f>
        <v>0.3776650935202181</v>
      </c>
      <c r="C2502" s="18">
        <f t="shared" ca="1" si="39"/>
        <v>45.887427460352683</v>
      </c>
      <c r="D2502" s="19">
        <f ca="1">'Monte Carlo VaR'!$B$9*(EXP(B2502)-1)</f>
        <v>62.191230437015989</v>
      </c>
      <c r="E2502" t="str">
        <f ca="1">IF(B2502&lt;='Monte Carlo VaR'!$B$25,"YES ◀ TAIL","")</f>
        <v/>
      </c>
    </row>
    <row r="2503" spans="1:5" x14ac:dyDescent="0.2">
      <c r="A2503">
        <v>2502</v>
      </c>
      <c r="B2503" s="17">
        <f ca="1">'Monte Carlo VaR'!$C$17+_xlfn.NORM.S.INV(RAND())*'Monte Carlo VaR'!$C$18</f>
        <v>-9.9066396457165515E-2</v>
      </c>
      <c r="C2503" s="18">
        <f t="shared" ca="1" si="39"/>
        <v>-9.4317428086933326</v>
      </c>
      <c r="D2503" s="19">
        <f ca="1">'Monte Carlo VaR'!$B$9*(EXP(B2503)-1)</f>
        <v>-12.782841028622075</v>
      </c>
      <c r="E2503" t="str">
        <f ca="1">IF(B2503&lt;='Monte Carlo VaR'!$B$25,"YES ◀ TAIL","")</f>
        <v/>
      </c>
    </row>
    <row r="2504" spans="1:5" x14ac:dyDescent="0.2">
      <c r="A2504">
        <v>2503</v>
      </c>
      <c r="B2504" s="17">
        <f ca="1">'Monte Carlo VaR'!$C$17+_xlfn.NORM.S.INV(RAND())*'Monte Carlo VaR'!$C$18</f>
        <v>0.25021753029912019</v>
      </c>
      <c r="C2504" s="18">
        <f t="shared" ca="1" si="39"/>
        <v>28.430476150259043</v>
      </c>
      <c r="D2504" s="19">
        <f ca="1">'Monte Carlo VaR'!$B$9*(EXP(B2504)-1)</f>
        <v>38.531824326446085</v>
      </c>
      <c r="E2504" t="str">
        <f ca="1">IF(B2504&lt;='Monte Carlo VaR'!$B$25,"YES ◀ TAIL","")</f>
        <v/>
      </c>
    </row>
    <row r="2505" spans="1:5" x14ac:dyDescent="0.2">
      <c r="A2505">
        <v>2504</v>
      </c>
      <c r="B2505" s="17">
        <f ca="1">'Monte Carlo VaR'!$C$17+_xlfn.NORM.S.INV(RAND())*'Monte Carlo VaR'!$C$18</f>
        <v>6.3171389882797635E-3</v>
      </c>
      <c r="C2505" s="18">
        <f t="shared" ca="1" si="39"/>
        <v>0.63371341927662694</v>
      </c>
      <c r="D2505" s="19">
        <f ca="1">'Monte Carlo VaR'!$B$9*(EXP(B2505)-1)</f>
        <v>0.85887179714561246</v>
      </c>
      <c r="E2505" t="str">
        <f ca="1">IF(B2505&lt;='Monte Carlo VaR'!$B$25,"YES ◀ TAIL","")</f>
        <v/>
      </c>
    </row>
    <row r="2506" spans="1:5" x14ac:dyDescent="0.2">
      <c r="A2506">
        <v>2505</v>
      </c>
      <c r="B2506" s="17">
        <f ca="1">'Monte Carlo VaR'!$C$17+_xlfn.NORM.S.INV(RAND())*'Monte Carlo VaR'!$C$18</f>
        <v>-1.7131581576208019E-2</v>
      </c>
      <c r="C2506" s="18">
        <f t="shared" ca="1" si="39"/>
        <v>-1.6985670450193946</v>
      </c>
      <c r="D2506" s="19">
        <f ca="1">'Monte Carlo VaR'!$B$9*(EXP(B2506)-1)</f>
        <v>-2.3020679161147855</v>
      </c>
      <c r="E2506" t="str">
        <f ca="1">IF(B2506&lt;='Monte Carlo VaR'!$B$25,"YES ◀ TAIL","")</f>
        <v/>
      </c>
    </row>
    <row r="2507" spans="1:5" x14ac:dyDescent="0.2">
      <c r="A2507">
        <v>2506</v>
      </c>
      <c r="B2507" s="17">
        <f ca="1">'Monte Carlo VaR'!$C$17+_xlfn.NORM.S.INV(RAND())*'Monte Carlo VaR'!$C$18</f>
        <v>0.44755265792607568</v>
      </c>
      <c r="C2507" s="18">
        <f t="shared" ca="1" si="39"/>
        <v>56.447868195420938</v>
      </c>
      <c r="D2507" s="19">
        <f ca="1">'Monte Carlo VaR'!$B$9*(EXP(B2507)-1)</f>
        <v>76.503795765253997</v>
      </c>
      <c r="E2507" t="str">
        <f ca="1">IF(B2507&lt;='Monte Carlo VaR'!$B$25,"YES ◀ TAIL","")</f>
        <v/>
      </c>
    </row>
    <row r="2508" spans="1:5" x14ac:dyDescent="0.2">
      <c r="A2508">
        <v>2507</v>
      </c>
      <c r="B2508" s="17">
        <f ca="1">'Monte Carlo VaR'!$C$17+_xlfn.NORM.S.INV(RAND())*'Monte Carlo VaR'!$C$18</f>
        <v>0.34282531781874243</v>
      </c>
      <c r="C2508" s="18">
        <f t="shared" ca="1" si="39"/>
        <v>40.892262675169789</v>
      </c>
      <c r="D2508" s="19">
        <f ca="1">'Monte Carlo VaR'!$B$9*(EXP(B2508)-1)</f>
        <v>55.421283603657614</v>
      </c>
      <c r="E2508" t="str">
        <f ca="1">IF(B2508&lt;='Monte Carlo VaR'!$B$25,"YES ◀ TAIL","")</f>
        <v/>
      </c>
    </row>
    <row r="2509" spans="1:5" x14ac:dyDescent="0.2">
      <c r="A2509">
        <v>2508</v>
      </c>
      <c r="B2509" s="17">
        <f ca="1">'Monte Carlo VaR'!$C$17+_xlfn.NORM.S.INV(RAND())*'Monte Carlo VaR'!$C$18</f>
        <v>-9.0554971260659312E-3</v>
      </c>
      <c r="C2509" s="18">
        <f t="shared" ca="1" si="39"/>
        <v>-0.90146195938137774</v>
      </c>
      <c r="D2509" s="19">
        <f ca="1">'Monte Carlo VaR'!$B$9*(EXP(B2509)-1)</f>
        <v>-1.2217513935495812</v>
      </c>
      <c r="E2509" t="str">
        <f ca="1">IF(B2509&lt;='Monte Carlo VaR'!$B$25,"YES ◀ TAIL","")</f>
        <v/>
      </c>
    </row>
    <row r="2510" spans="1:5" x14ac:dyDescent="0.2">
      <c r="A2510">
        <v>2509</v>
      </c>
      <c r="B2510" s="17">
        <f ca="1">'Monte Carlo VaR'!$C$17+_xlfn.NORM.S.INV(RAND())*'Monte Carlo VaR'!$C$18</f>
        <v>0.53498181020610136</v>
      </c>
      <c r="C2510" s="18">
        <f t="shared" ca="1" si="39"/>
        <v>70.741718440506119</v>
      </c>
      <c r="D2510" s="19">
        <f ca="1">'Monte Carlo VaR'!$B$9*(EXP(B2510)-1)</f>
        <v>95.876251002417945</v>
      </c>
      <c r="E2510" t="str">
        <f ca="1">IF(B2510&lt;='Monte Carlo VaR'!$B$25,"YES ◀ TAIL","")</f>
        <v/>
      </c>
    </row>
    <row r="2511" spans="1:5" x14ac:dyDescent="0.2">
      <c r="A2511">
        <v>2510</v>
      </c>
      <c r="B2511" s="17">
        <f ca="1">'Monte Carlo VaR'!$C$17+_xlfn.NORM.S.INV(RAND())*'Monte Carlo VaR'!$C$18</f>
        <v>0.22679238678411079</v>
      </c>
      <c r="C2511" s="18">
        <f t="shared" ca="1" si="39"/>
        <v>25.456937571775207</v>
      </c>
      <c r="D2511" s="19">
        <f ca="1">'Monte Carlo VaR'!$B$9*(EXP(B2511)-1)</f>
        <v>34.501787491026938</v>
      </c>
      <c r="E2511" t="str">
        <f ca="1">IF(B2511&lt;='Monte Carlo VaR'!$B$25,"YES ◀ TAIL","")</f>
        <v/>
      </c>
    </row>
    <row r="2512" spans="1:5" x14ac:dyDescent="0.2">
      <c r="A2512">
        <v>2511</v>
      </c>
      <c r="B2512" s="17">
        <f ca="1">'Monte Carlo VaR'!$C$17+_xlfn.NORM.S.INV(RAND())*'Monte Carlo VaR'!$C$18</f>
        <v>0.45751804927015988</v>
      </c>
      <c r="C2512" s="18">
        <f t="shared" ca="1" si="39"/>
        <v>58.014726638810089</v>
      </c>
      <c r="D2512" s="19">
        <f ca="1">'Monte Carlo VaR'!$B$9*(EXP(B2512)-1)</f>
        <v>78.627359013579309</v>
      </c>
      <c r="E2512" t="str">
        <f ca="1">IF(B2512&lt;='Monte Carlo VaR'!$B$25,"YES ◀ TAIL","")</f>
        <v/>
      </c>
    </row>
    <row r="2513" spans="1:5" x14ac:dyDescent="0.2">
      <c r="A2513">
        <v>2512</v>
      </c>
      <c r="B2513" s="17">
        <f ca="1">'Monte Carlo VaR'!$C$17+_xlfn.NORM.S.INV(RAND())*'Monte Carlo VaR'!$C$18</f>
        <v>3.0577278476553397E-2</v>
      </c>
      <c r="C2513" s="18">
        <f t="shared" ca="1" si="39"/>
        <v>3.1049564909792604</v>
      </c>
      <c r="D2513" s="19">
        <f ca="1">'Monte Carlo VaR'!$B$9*(EXP(B2513)-1)</f>
        <v>4.2081475322241912</v>
      </c>
      <c r="E2513" t="str">
        <f ca="1">IF(B2513&lt;='Monte Carlo VaR'!$B$25,"YES ◀ TAIL","")</f>
        <v/>
      </c>
    </row>
    <row r="2514" spans="1:5" x14ac:dyDescent="0.2">
      <c r="A2514">
        <v>2513</v>
      </c>
      <c r="B2514" s="17">
        <f ca="1">'Monte Carlo VaR'!$C$17+_xlfn.NORM.S.INV(RAND())*'Monte Carlo VaR'!$C$18</f>
        <v>-0.33676657961128409</v>
      </c>
      <c r="C2514" s="18">
        <f t="shared" ca="1" si="39"/>
        <v>-28.592449976815935</v>
      </c>
      <c r="D2514" s="19">
        <f ca="1">'Monte Carlo VaR'!$B$9*(EXP(B2514)-1)</f>
        <v>-38.751347453578639</v>
      </c>
      <c r="E2514" t="str">
        <f ca="1">IF(B2514&lt;='Monte Carlo VaR'!$B$25,"YES ◀ TAIL","")</f>
        <v>YES ◀ TAIL</v>
      </c>
    </row>
    <row r="2515" spans="1:5" x14ac:dyDescent="0.2">
      <c r="A2515">
        <v>2514</v>
      </c>
      <c r="B2515" s="17">
        <f ca="1">'Monte Carlo VaR'!$C$17+_xlfn.NORM.S.INV(RAND())*'Monte Carlo VaR'!$C$18</f>
        <v>0.1191678409358338</v>
      </c>
      <c r="C2515" s="18">
        <f t="shared" ca="1" si="39"/>
        <v>12.655898513566788</v>
      </c>
      <c r="D2515" s="19">
        <f ca="1">'Monte Carlo VaR'!$B$9*(EXP(B2515)-1)</f>
        <v>17.152539255437066</v>
      </c>
      <c r="E2515" t="str">
        <f ca="1">IF(B2515&lt;='Monte Carlo VaR'!$B$25,"YES ◀ TAIL","")</f>
        <v/>
      </c>
    </row>
    <row r="2516" spans="1:5" x14ac:dyDescent="0.2">
      <c r="A2516">
        <v>2515</v>
      </c>
      <c r="B2516" s="17">
        <f ca="1">'Monte Carlo VaR'!$C$17+_xlfn.NORM.S.INV(RAND())*'Monte Carlo VaR'!$C$18</f>
        <v>0.23573667194441456</v>
      </c>
      <c r="C2516" s="18">
        <f t="shared" ca="1" si="39"/>
        <v>26.584093484321556</v>
      </c>
      <c r="D2516" s="19">
        <f ca="1">'Monte Carlo VaR'!$B$9*(EXP(B2516)-1)</f>
        <v>36.029421899301006</v>
      </c>
      <c r="E2516" t="str">
        <f ca="1">IF(B2516&lt;='Monte Carlo VaR'!$B$25,"YES ◀ TAIL","")</f>
        <v/>
      </c>
    </row>
    <row r="2517" spans="1:5" x14ac:dyDescent="0.2">
      <c r="A2517">
        <v>2516</v>
      </c>
      <c r="B2517" s="17">
        <f ca="1">'Monte Carlo VaR'!$C$17+_xlfn.NORM.S.INV(RAND())*'Monte Carlo VaR'!$C$18</f>
        <v>-9.4350195494322706E-2</v>
      </c>
      <c r="C2517" s="18">
        <f t="shared" ca="1" si="39"/>
        <v>-9.0035958870523629</v>
      </c>
      <c r="D2517" s="19">
        <f ca="1">'Monte Carlo VaR'!$B$9*(EXP(B2517)-1)</f>
        <v>-12.202573505722066</v>
      </c>
      <c r="E2517" t="str">
        <f ca="1">IF(B2517&lt;='Monte Carlo VaR'!$B$25,"YES ◀ TAIL","")</f>
        <v/>
      </c>
    </row>
    <row r="2518" spans="1:5" x14ac:dyDescent="0.2">
      <c r="A2518">
        <v>2517</v>
      </c>
      <c r="B2518" s="17">
        <f ca="1">'Monte Carlo VaR'!$C$17+_xlfn.NORM.S.INV(RAND())*'Monte Carlo VaR'!$C$18</f>
        <v>0.21109900209093169</v>
      </c>
      <c r="C2518" s="18">
        <f t="shared" ca="1" si="39"/>
        <v>23.503462001880628</v>
      </c>
      <c r="D2518" s="19">
        <f ca="1">'Monte Carlo VaR'!$B$9*(EXP(B2518)-1)</f>
        <v>31.854242051148812</v>
      </c>
      <c r="E2518" t="str">
        <f ca="1">IF(B2518&lt;='Monte Carlo VaR'!$B$25,"YES ◀ TAIL","")</f>
        <v/>
      </c>
    </row>
    <row r="2519" spans="1:5" x14ac:dyDescent="0.2">
      <c r="A2519">
        <v>2518</v>
      </c>
      <c r="B2519" s="17">
        <f ca="1">'Monte Carlo VaR'!$C$17+_xlfn.NORM.S.INV(RAND())*'Monte Carlo VaR'!$C$18</f>
        <v>9.7087898071288231E-2</v>
      </c>
      <c r="C2519" s="18">
        <f t="shared" ca="1" si="39"/>
        <v>10.195722927933115</v>
      </c>
      <c r="D2519" s="19">
        <f ca="1">'Monte Carlo VaR'!$B$9*(EXP(B2519)-1)</f>
        <v>13.818263284227751</v>
      </c>
      <c r="E2519" t="str">
        <f ca="1">IF(B2519&lt;='Monte Carlo VaR'!$B$25,"YES ◀ TAIL","")</f>
        <v/>
      </c>
    </row>
    <row r="2520" spans="1:5" x14ac:dyDescent="0.2">
      <c r="A2520">
        <v>2519</v>
      </c>
      <c r="B2520" s="17">
        <f ca="1">'Monte Carlo VaR'!$C$17+_xlfn.NORM.S.INV(RAND())*'Monte Carlo VaR'!$C$18</f>
        <v>7.9520428666946696E-2</v>
      </c>
      <c r="C2520" s="18">
        <f t="shared" ca="1" si="39"/>
        <v>8.276767880379543</v>
      </c>
      <c r="D2520" s="19">
        <f ca="1">'Monte Carlo VaR'!$B$9*(EXP(B2520)-1)</f>
        <v>11.217503508278394</v>
      </c>
      <c r="E2520" t="str">
        <f ca="1">IF(B2520&lt;='Monte Carlo VaR'!$B$25,"YES ◀ TAIL","")</f>
        <v/>
      </c>
    </row>
    <row r="2521" spans="1:5" x14ac:dyDescent="0.2">
      <c r="A2521">
        <v>2520</v>
      </c>
      <c r="B2521" s="17">
        <f ca="1">'Monte Carlo VaR'!$C$17+_xlfn.NORM.S.INV(RAND())*'Monte Carlo VaR'!$C$18</f>
        <v>-0.11104800521896606</v>
      </c>
      <c r="C2521" s="18">
        <f t="shared" ca="1" si="39"/>
        <v>-10.510421177039541</v>
      </c>
      <c r="D2521" s="19">
        <f ca="1">'Monte Carlo VaR'!$B$9*(EXP(B2521)-1)</f>
        <v>-14.24477382124169</v>
      </c>
      <c r="E2521" t="str">
        <f ca="1">IF(B2521&lt;='Monte Carlo VaR'!$B$25,"YES ◀ TAIL","")</f>
        <v/>
      </c>
    </row>
    <row r="2522" spans="1:5" x14ac:dyDescent="0.2">
      <c r="A2522">
        <v>2521</v>
      </c>
      <c r="B2522" s="17">
        <f ca="1">'Monte Carlo VaR'!$C$17+_xlfn.NORM.S.INV(RAND())*'Monte Carlo VaR'!$C$18</f>
        <v>5.2417535046968139E-3</v>
      </c>
      <c r="C2522" s="18">
        <f t="shared" ca="1" si="39"/>
        <v>0.52555155298061873</v>
      </c>
      <c r="D2522" s="19">
        <f ca="1">'Monte Carlo VaR'!$B$9*(EXP(B2522)-1)</f>
        <v>0.71228001975463262</v>
      </c>
      <c r="E2522" t="str">
        <f ca="1">IF(B2522&lt;='Monte Carlo VaR'!$B$25,"YES ◀ TAIL","")</f>
        <v/>
      </c>
    </row>
    <row r="2523" spans="1:5" x14ac:dyDescent="0.2">
      <c r="A2523">
        <v>2522</v>
      </c>
      <c r="B2523" s="17">
        <f ca="1">'Monte Carlo VaR'!$C$17+_xlfn.NORM.S.INV(RAND())*'Monte Carlo VaR'!$C$18</f>
        <v>-0.35547437580073882</v>
      </c>
      <c r="C2523" s="18">
        <f t="shared" ca="1" si="39"/>
        <v>-29.915909762410852</v>
      </c>
      <c r="D2523" s="19">
        <f ca="1">'Monte Carlo VaR'!$B$9*(EXP(B2523)-1)</f>
        <v>-40.545032500995426</v>
      </c>
      <c r="E2523" t="str">
        <f ca="1">IF(B2523&lt;='Monte Carlo VaR'!$B$25,"YES ◀ TAIL","")</f>
        <v>YES ◀ TAIL</v>
      </c>
    </row>
    <row r="2524" spans="1:5" x14ac:dyDescent="0.2">
      <c r="A2524">
        <v>2523</v>
      </c>
      <c r="B2524" s="17">
        <f ca="1">'Monte Carlo VaR'!$C$17+_xlfn.NORM.S.INV(RAND())*'Monte Carlo VaR'!$C$18</f>
        <v>-4.9350047048309795E-2</v>
      </c>
      <c r="C2524" s="18">
        <f t="shared" ca="1" si="39"/>
        <v>-4.8152120165433914</v>
      </c>
      <c r="D2524" s="19">
        <f ca="1">'Monte Carlo VaR'!$B$9*(EXP(B2524)-1)</f>
        <v>-6.526056846021258</v>
      </c>
      <c r="E2524" t="str">
        <f ca="1">IF(B2524&lt;='Monte Carlo VaR'!$B$25,"YES ◀ TAIL","")</f>
        <v/>
      </c>
    </row>
    <row r="2525" spans="1:5" x14ac:dyDescent="0.2">
      <c r="A2525">
        <v>2524</v>
      </c>
      <c r="B2525" s="17">
        <f ca="1">'Monte Carlo VaR'!$C$17+_xlfn.NORM.S.INV(RAND())*'Monte Carlo VaR'!$C$18</f>
        <v>-5.3253579582649438E-2</v>
      </c>
      <c r="C2525" s="18">
        <f t="shared" ca="1" si="39"/>
        <v>-5.1860446836384799</v>
      </c>
      <c r="D2525" s="19">
        <f ca="1">'Monte Carlo VaR'!$B$9*(EXP(B2525)-1)</f>
        <v>-7.028646359735232</v>
      </c>
      <c r="E2525" t="str">
        <f ca="1">IF(B2525&lt;='Monte Carlo VaR'!$B$25,"YES ◀ TAIL","")</f>
        <v/>
      </c>
    </row>
    <row r="2526" spans="1:5" x14ac:dyDescent="0.2">
      <c r="A2526">
        <v>2525</v>
      </c>
      <c r="B2526" s="17">
        <f ca="1">'Monte Carlo VaR'!$C$17+_xlfn.NORM.S.INV(RAND())*'Monte Carlo VaR'!$C$18</f>
        <v>-0.15468042779294455</v>
      </c>
      <c r="C2526" s="18">
        <f t="shared" ca="1" si="39"/>
        <v>-14.331109229200589</v>
      </c>
      <c r="D2526" s="19">
        <f ca="1">'Monte Carlo VaR'!$B$9*(EXP(B2526)-1)</f>
        <v>-19.422952338335559</v>
      </c>
      <c r="E2526" t="str">
        <f ca="1">IF(B2526&lt;='Monte Carlo VaR'!$B$25,"YES ◀ TAIL","")</f>
        <v/>
      </c>
    </row>
    <row r="2527" spans="1:5" x14ac:dyDescent="0.2">
      <c r="A2527">
        <v>2526</v>
      </c>
      <c r="B2527" s="17">
        <f ca="1">'Monte Carlo VaR'!$C$17+_xlfn.NORM.S.INV(RAND())*'Monte Carlo VaR'!$C$18</f>
        <v>2.6853585751208192E-2</v>
      </c>
      <c r="C2527" s="18">
        <f t="shared" ca="1" si="39"/>
        <v>2.7217392489787162</v>
      </c>
      <c r="D2527" s="19">
        <f ca="1">'Monte Carlo VaR'!$B$9*(EXP(B2527)-1)</f>
        <v>3.6887732041408543</v>
      </c>
      <c r="E2527" t="str">
        <f ca="1">IF(B2527&lt;='Monte Carlo VaR'!$B$25,"YES ◀ TAIL","")</f>
        <v/>
      </c>
    </row>
    <row r="2528" spans="1:5" x14ac:dyDescent="0.2">
      <c r="A2528">
        <v>2527</v>
      </c>
      <c r="B2528" s="17">
        <f ca="1">'Monte Carlo VaR'!$C$17+_xlfn.NORM.S.INV(RAND())*'Monte Carlo VaR'!$C$18</f>
        <v>-0.15387379285039715</v>
      </c>
      <c r="C2528" s="18">
        <f t="shared" ca="1" si="39"/>
        <v>-14.261977830262996</v>
      </c>
      <c r="D2528" s="19">
        <f ca="1">'Monte Carlo VaR'!$B$9*(EXP(B2528)-1)</f>
        <v>-19.329258553355437</v>
      </c>
      <c r="E2528" t="str">
        <f ca="1">IF(B2528&lt;='Monte Carlo VaR'!$B$25,"YES ◀ TAIL","")</f>
        <v/>
      </c>
    </row>
    <row r="2529" spans="1:5" x14ac:dyDescent="0.2">
      <c r="A2529">
        <v>2528</v>
      </c>
      <c r="B2529" s="17">
        <f ca="1">'Monte Carlo VaR'!$C$17+_xlfn.NORM.S.INV(RAND())*'Monte Carlo VaR'!$C$18</f>
        <v>0.24779651111843337</v>
      </c>
      <c r="C2529" s="18">
        <f t="shared" ca="1" si="39"/>
        <v>28.11991958750173</v>
      </c>
      <c r="D2529" s="19">
        <f ca="1">'Monte Carlo VaR'!$B$9*(EXP(B2529)-1)</f>
        <v>38.110927016941098</v>
      </c>
      <c r="E2529" t="str">
        <f ca="1">IF(B2529&lt;='Monte Carlo VaR'!$B$25,"YES ◀ TAIL","")</f>
        <v/>
      </c>
    </row>
    <row r="2530" spans="1:5" x14ac:dyDescent="0.2">
      <c r="A2530">
        <v>2529</v>
      </c>
      <c r="B2530" s="17">
        <f ca="1">'Monte Carlo VaR'!$C$17+_xlfn.NORM.S.INV(RAND())*'Monte Carlo VaR'!$C$18</f>
        <v>-5.6547613604012628E-2</v>
      </c>
      <c r="C2530" s="18">
        <f t="shared" ca="1" si="39"/>
        <v>-5.4978512454969541</v>
      </c>
      <c r="D2530" s="19">
        <f ca="1">'Monte Carlo VaR'!$B$9*(EXP(B2530)-1)</f>
        <v>-7.4512377930220222</v>
      </c>
      <c r="E2530" t="str">
        <f ca="1">IF(B2530&lt;='Monte Carlo VaR'!$B$25,"YES ◀ TAIL","")</f>
        <v/>
      </c>
    </row>
    <row r="2531" spans="1:5" x14ac:dyDescent="0.2">
      <c r="A2531">
        <v>2530</v>
      </c>
      <c r="B2531" s="17">
        <f ca="1">'Monte Carlo VaR'!$C$17+_xlfn.NORM.S.INV(RAND())*'Monte Carlo VaR'!$C$18</f>
        <v>-1.1549623789515906E-2</v>
      </c>
      <c r="C2531" s="18">
        <f t="shared" ca="1" si="39"/>
        <v>-1.1483182919692303</v>
      </c>
      <c r="D2531" s="19">
        <f ca="1">'Monte Carlo VaR'!$B$9*(EXP(B2531)-1)</f>
        <v>-1.5563157811058979</v>
      </c>
      <c r="E2531" t="str">
        <f ca="1">IF(B2531&lt;='Monte Carlo VaR'!$B$25,"YES ◀ TAIL","")</f>
        <v/>
      </c>
    </row>
    <row r="2532" spans="1:5" x14ac:dyDescent="0.2">
      <c r="A2532">
        <v>2531</v>
      </c>
      <c r="B2532" s="17">
        <f ca="1">'Monte Carlo VaR'!$C$17+_xlfn.NORM.S.INV(RAND())*'Monte Carlo VaR'!$C$18</f>
        <v>4.8944910150585066E-2</v>
      </c>
      <c r="C2532" s="18">
        <f t="shared" ca="1" si="39"/>
        <v>5.0162495852676514</v>
      </c>
      <c r="D2532" s="19">
        <f ca="1">'Monte Carlo VaR'!$B$9*(EXP(B2532)-1)</f>
        <v>6.7985230629132483</v>
      </c>
      <c r="E2532" t="str">
        <f ca="1">IF(B2532&lt;='Monte Carlo VaR'!$B$25,"YES ◀ TAIL","")</f>
        <v/>
      </c>
    </row>
    <row r="2533" spans="1:5" x14ac:dyDescent="0.2">
      <c r="A2533">
        <v>2532</v>
      </c>
      <c r="B2533" s="17">
        <f ca="1">'Monte Carlo VaR'!$C$17+_xlfn.NORM.S.INV(RAND())*'Monte Carlo VaR'!$C$18</f>
        <v>0.37147328583102884</v>
      </c>
      <c r="C2533" s="18">
        <f t="shared" ca="1" si="39"/>
        <v>44.986911353558035</v>
      </c>
      <c r="D2533" s="19">
        <f ca="1">'Monte Carlo VaR'!$B$9*(EXP(B2533)-1)</f>
        <v>60.970760957477204</v>
      </c>
      <c r="E2533" t="str">
        <f ca="1">IF(B2533&lt;='Monte Carlo VaR'!$B$25,"YES ◀ TAIL","")</f>
        <v/>
      </c>
    </row>
    <row r="2534" spans="1:5" x14ac:dyDescent="0.2">
      <c r="A2534">
        <v>2533</v>
      </c>
      <c r="B2534" s="17">
        <f ca="1">'Monte Carlo VaR'!$C$17+_xlfn.NORM.S.INV(RAND())*'Monte Carlo VaR'!$C$18</f>
        <v>-0.10929034932047298</v>
      </c>
      <c r="C2534" s="18">
        <f t="shared" ca="1" si="39"/>
        <v>-10.352990977438036</v>
      </c>
      <c r="D2534" s="19">
        <f ca="1">'Monte Carlo VaR'!$B$9*(EXP(B2534)-1)</f>
        <v>-14.031408671721772</v>
      </c>
      <c r="E2534" t="str">
        <f ca="1">IF(B2534&lt;='Monte Carlo VaR'!$B$25,"YES ◀ TAIL","")</f>
        <v/>
      </c>
    </row>
    <row r="2535" spans="1:5" x14ac:dyDescent="0.2">
      <c r="A2535">
        <v>2534</v>
      </c>
      <c r="B2535" s="17">
        <f ca="1">'Monte Carlo VaR'!$C$17+_xlfn.NORM.S.INV(RAND())*'Monte Carlo VaR'!$C$18</f>
        <v>0.12578869610164348</v>
      </c>
      <c r="C2535" s="18">
        <f t="shared" ca="1" si="39"/>
        <v>13.404251535972067</v>
      </c>
      <c r="D2535" s="19">
        <f ca="1">'Monte Carlo VaR'!$B$9*(EXP(B2535)-1)</f>
        <v>18.166782106702943</v>
      </c>
      <c r="E2535" t="str">
        <f ca="1">IF(B2535&lt;='Monte Carlo VaR'!$B$25,"YES ◀ TAIL","")</f>
        <v/>
      </c>
    </row>
    <row r="2536" spans="1:5" x14ac:dyDescent="0.2">
      <c r="A2536">
        <v>2535</v>
      </c>
      <c r="B2536" s="17">
        <f ca="1">'Monte Carlo VaR'!$C$17+_xlfn.NORM.S.INV(RAND())*'Monte Carlo VaR'!$C$18</f>
        <v>5.7208309795943671E-2</v>
      </c>
      <c r="C2536" s="18">
        <f t="shared" ca="1" si="39"/>
        <v>5.8876361742043581</v>
      </c>
      <c r="D2536" s="19">
        <f ca="1">'Monte Carlo VaR'!$B$9*(EXP(B2536)-1)</f>
        <v>7.9795133068991664</v>
      </c>
      <c r="E2536" t="str">
        <f ca="1">IF(B2536&lt;='Monte Carlo VaR'!$B$25,"YES ◀ TAIL","")</f>
        <v/>
      </c>
    </row>
    <row r="2537" spans="1:5" x14ac:dyDescent="0.2">
      <c r="A2537">
        <v>2536</v>
      </c>
      <c r="B2537" s="17">
        <f ca="1">'Monte Carlo VaR'!$C$17+_xlfn.NORM.S.INV(RAND())*'Monte Carlo VaR'!$C$18</f>
        <v>0.17350633123048043</v>
      </c>
      <c r="C2537" s="18">
        <f t="shared" ca="1" si="39"/>
        <v>18.946821754320343</v>
      </c>
      <c r="D2537" s="19">
        <f ca="1">'Monte Carlo VaR'!$B$9*(EXP(B2537)-1)</f>
        <v>25.678627523630361</v>
      </c>
      <c r="E2537" t="str">
        <f ca="1">IF(B2537&lt;='Monte Carlo VaR'!$B$25,"YES ◀ TAIL","")</f>
        <v/>
      </c>
    </row>
    <row r="2538" spans="1:5" x14ac:dyDescent="0.2">
      <c r="A2538">
        <v>2537</v>
      </c>
      <c r="B2538" s="17">
        <f ca="1">'Monte Carlo VaR'!$C$17+_xlfn.NORM.S.INV(RAND())*'Monte Carlo VaR'!$C$18</f>
        <v>0.32379551825898256</v>
      </c>
      <c r="C2538" s="18">
        <f t="shared" ca="1" si="39"/>
        <v>38.236460989510213</v>
      </c>
      <c r="D2538" s="19">
        <f ca="1">'Monte Carlo VaR'!$B$9*(EXP(B2538)-1)</f>
        <v>51.821875579083191</v>
      </c>
      <c r="E2538" t="str">
        <f ca="1">IF(B2538&lt;='Monte Carlo VaR'!$B$25,"YES ◀ TAIL","")</f>
        <v/>
      </c>
    </row>
    <row r="2539" spans="1:5" x14ac:dyDescent="0.2">
      <c r="A2539">
        <v>2538</v>
      </c>
      <c r="B2539" s="17">
        <f ca="1">'Monte Carlo VaR'!$C$17+_xlfn.NORM.S.INV(RAND())*'Monte Carlo VaR'!$C$18</f>
        <v>0.45305254608904133</v>
      </c>
      <c r="C2539" s="18">
        <f t="shared" ca="1" si="39"/>
        <v>57.310684495481382</v>
      </c>
      <c r="D2539" s="19">
        <f ca="1">'Monte Carlo VaR'!$B$9*(EXP(B2539)-1)</f>
        <v>77.673170696725919</v>
      </c>
      <c r="E2539" t="str">
        <f ca="1">IF(B2539&lt;='Monte Carlo VaR'!$B$25,"YES ◀ TAIL","")</f>
        <v/>
      </c>
    </row>
    <row r="2540" spans="1:5" x14ac:dyDescent="0.2">
      <c r="A2540">
        <v>2539</v>
      </c>
      <c r="B2540" s="17">
        <f ca="1">'Monte Carlo VaR'!$C$17+_xlfn.NORM.S.INV(RAND())*'Monte Carlo VaR'!$C$18</f>
        <v>0.16312525878541462</v>
      </c>
      <c r="C2540" s="18">
        <f t="shared" ca="1" si="39"/>
        <v>17.718413310870496</v>
      </c>
      <c r="D2540" s="19">
        <f ca="1">'Monte Carlo VaR'!$B$9*(EXP(B2540)-1)</f>
        <v>24.013765560222783</v>
      </c>
      <c r="E2540" t="str">
        <f ca="1">IF(B2540&lt;='Monte Carlo VaR'!$B$25,"YES ◀ TAIL","")</f>
        <v/>
      </c>
    </row>
    <row r="2541" spans="1:5" x14ac:dyDescent="0.2">
      <c r="A2541">
        <v>2540</v>
      </c>
      <c r="B2541" s="17">
        <f ca="1">'Monte Carlo VaR'!$C$17+_xlfn.NORM.S.INV(RAND())*'Monte Carlo VaR'!$C$18</f>
        <v>0.29241583888291511</v>
      </c>
      <c r="C2541" s="18">
        <f t="shared" ca="1" si="39"/>
        <v>33.965998453847781</v>
      </c>
      <c r="D2541" s="19">
        <f ca="1">'Monte Carlo VaR'!$B$9*(EXP(B2541)-1)</f>
        <v>46.034117704499891</v>
      </c>
      <c r="E2541" t="str">
        <f ca="1">IF(B2541&lt;='Monte Carlo VaR'!$B$25,"YES ◀ TAIL","")</f>
        <v/>
      </c>
    </row>
    <row r="2542" spans="1:5" x14ac:dyDescent="0.2">
      <c r="A2542">
        <v>2541</v>
      </c>
      <c r="B2542" s="17">
        <f ca="1">'Monte Carlo VaR'!$C$17+_xlfn.NORM.S.INV(RAND())*'Monte Carlo VaR'!$C$18</f>
        <v>0.49077214872024666</v>
      </c>
      <c r="C2542" s="18">
        <f t="shared" ca="1" si="39"/>
        <v>63.357709756552595</v>
      </c>
      <c r="D2542" s="19">
        <f ca="1">'Monte Carlo VaR'!$B$9*(EXP(B2542)-1)</f>
        <v>85.868704033055735</v>
      </c>
      <c r="E2542" t="str">
        <f ca="1">IF(B2542&lt;='Monte Carlo VaR'!$B$25,"YES ◀ TAIL","")</f>
        <v/>
      </c>
    </row>
    <row r="2543" spans="1:5" x14ac:dyDescent="0.2">
      <c r="A2543">
        <v>2542</v>
      </c>
      <c r="B2543" s="17">
        <f ca="1">'Monte Carlo VaR'!$C$17+_xlfn.NORM.S.INV(RAND())*'Monte Carlo VaR'!$C$18</f>
        <v>5.2102522122766039E-2</v>
      </c>
      <c r="C2543" s="18">
        <f t="shared" ca="1" si="39"/>
        <v>5.34837423666501</v>
      </c>
      <c r="D2543" s="19">
        <f ca="1">'Monte Carlo VaR'!$B$9*(EXP(B2543)-1)</f>
        <v>7.248651602952088</v>
      </c>
      <c r="E2543" t="str">
        <f ca="1">IF(B2543&lt;='Monte Carlo VaR'!$B$25,"YES ◀ TAIL","")</f>
        <v/>
      </c>
    </row>
    <row r="2544" spans="1:5" x14ac:dyDescent="0.2">
      <c r="A2544">
        <v>2543</v>
      </c>
      <c r="B2544" s="17">
        <f ca="1">'Monte Carlo VaR'!$C$17+_xlfn.NORM.S.INV(RAND())*'Monte Carlo VaR'!$C$18</f>
        <v>-6.9822156686163997E-2</v>
      </c>
      <c r="C2544" s="18">
        <f t="shared" ca="1" si="39"/>
        <v>-6.7440345341455599</v>
      </c>
      <c r="D2544" s="19">
        <f ca="1">'Monte Carlo VaR'!$B$9*(EXP(B2544)-1)</f>
        <v>-9.1401900041274775</v>
      </c>
      <c r="E2544" t="str">
        <f ca="1">IF(B2544&lt;='Monte Carlo VaR'!$B$25,"YES ◀ TAIL","")</f>
        <v/>
      </c>
    </row>
    <row r="2545" spans="1:5" x14ac:dyDescent="0.2">
      <c r="A2545">
        <v>2544</v>
      </c>
      <c r="B2545" s="17">
        <f ca="1">'Monte Carlo VaR'!$C$17+_xlfn.NORM.S.INV(RAND())*'Monte Carlo VaR'!$C$18</f>
        <v>1.4926621777762793E-2</v>
      </c>
      <c r="C2545" s="18">
        <f t="shared" ca="1" si="39"/>
        <v>1.5038580156469639</v>
      </c>
      <c r="D2545" s="19">
        <f ca="1">'Monte Carlo VaR'!$B$9*(EXP(B2545)-1)</f>
        <v>2.03817876860633</v>
      </c>
      <c r="E2545" t="str">
        <f ca="1">IF(B2545&lt;='Monte Carlo VaR'!$B$25,"YES ◀ TAIL","")</f>
        <v/>
      </c>
    </row>
    <row r="2546" spans="1:5" x14ac:dyDescent="0.2">
      <c r="A2546">
        <v>2545</v>
      </c>
      <c r="B2546" s="17">
        <f ca="1">'Monte Carlo VaR'!$C$17+_xlfn.NORM.S.INV(RAND())*'Monte Carlo VaR'!$C$18</f>
        <v>0.3521205840406913</v>
      </c>
      <c r="C2546" s="18">
        <f t="shared" ca="1" si="39"/>
        <v>42.207999353191461</v>
      </c>
      <c r="D2546" s="19">
        <f ca="1">'Monte Carlo VaR'!$B$9*(EXP(B2546)-1)</f>
        <v>57.204501523380387</v>
      </c>
      <c r="E2546" t="str">
        <f ca="1">IF(B2546&lt;='Monte Carlo VaR'!$B$25,"YES ◀ TAIL","")</f>
        <v/>
      </c>
    </row>
    <row r="2547" spans="1:5" x14ac:dyDescent="0.2">
      <c r="A2547">
        <v>2546</v>
      </c>
      <c r="B2547" s="17">
        <f ca="1">'Monte Carlo VaR'!$C$17+_xlfn.NORM.S.INV(RAND())*'Monte Carlo VaR'!$C$18</f>
        <v>-9.7647054133401426E-2</v>
      </c>
      <c r="C2547" s="18">
        <f t="shared" ca="1" si="39"/>
        <v>-9.3031041785415987</v>
      </c>
      <c r="D2547" s="19">
        <f ca="1">'Monte Carlo VaR'!$B$9*(EXP(B2547)-1)</f>
        <v>-12.60849709317743</v>
      </c>
      <c r="E2547" t="str">
        <f ca="1">IF(B2547&lt;='Monte Carlo VaR'!$B$25,"YES ◀ TAIL","")</f>
        <v/>
      </c>
    </row>
    <row r="2548" spans="1:5" x14ac:dyDescent="0.2">
      <c r="A2548">
        <v>2547</v>
      </c>
      <c r="B2548" s="17">
        <f ca="1">'Monte Carlo VaR'!$C$17+_xlfn.NORM.S.INV(RAND())*'Monte Carlo VaR'!$C$18</f>
        <v>-0.12167612037978552</v>
      </c>
      <c r="C2548" s="18">
        <f t="shared" ca="1" si="39"/>
        <v>-11.456490354978587</v>
      </c>
      <c r="D2548" s="19">
        <f ca="1">'Monte Carlo VaR'!$B$9*(EXP(B2548)-1)</f>
        <v>-15.52698137810248</v>
      </c>
      <c r="E2548" t="str">
        <f ca="1">IF(B2548&lt;='Monte Carlo VaR'!$B$25,"YES ◀ TAIL","")</f>
        <v/>
      </c>
    </row>
    <row r="2549" spans="1:5" x14ac:dyDescent="0.2">
      <c r="A2549">
        <v>2548</v>
      </c>
      <c r="B2549" s="17">
        <f ca="1">'Monte Carlo VaR'!$C$17+_xlfn.NORM.S.INV(RAND())*'Monte Carlo VaR'!$C$18</f>
        <v>0.2267740856566533</v>
      </c>
      <c r="C2549" s="18">
        <f t="shared" ca="1" si="39"/>
        <v>25.454641589379868</v>
      </c>
      <c r="D2549" s="19">
        <f ca="1">'Monte Carlo VaR'!$B$9*(EXP(B2549)-1)</f>
        <v>34.498675746086533</v>
      </c>
      <c r="E2549" t="str">
        <f ca="1">IF(B2549&lt;='Monte Carlo VaR'!$B$25,"YES ◀ TAIL","")</f>
        <v/>
      </c>
    </row>
    <row r="2550" spans="1:5" x14ac:dyDescent="0.2">
      <c r="A2550">
        <v>2549</v>
      </c>
      <c r="B2550" s="17">
        <f ca="1">'Monte Carlo VaR'!$C$17+_xlfn.NORM.S.INV(RAND())*'Monte Carlo VaR'!$C$18</f>
        <v>-5.3467374553204036E-2</v>
      </c>
      <c r="C2550" s="18">
        <f t="shared" ca="1" si="39"/>
        <v>-5.2063132636860683</v>
      </c>
      <c r="D2550" s="19">
        <f ca="1">'Monte Carlo VaR'!$B$9*(EXP(B2550)-1)</f>
        <v>-7.056116366273729</v>
      </c>
      <c r="E2550" t="str">
        <f ca="1">IF(B2550&lt;='Monte Carlo VaR'!$B$25,"YES ◀ TAIL","")</f>
        <v/>
      </c>
    </row>
    <row r="2551" spans="1:5" x14ac:dyDescent="0.2">
      <c r="A2551">
        <v>2550</v>
      </c>
      <c r="B2551" s="17">
        <f ca="1">'Monte Carlo VaR'!$C$17+_xlfn.NORM.S.INV(RAND())*'Monte Carlo VaR'!$C$18</f>
        <v>9.8573303369410253E-2</v>
      </c>
      <c r="C2551" s="18">
        <f t="shared" ca="1" si="39"/>
        <v>10.359529868330197</v>
      </c>
      <c r="D2551" s="19">
        <f ca="1">'Monte Carlo VaR'!$B$9*(EXP(B2551)-1)</f>
        <v>14.040270830547916</v>
      </c>
      <c r="E2551" t="str">
        <f ca="1">IF(B2551&lt;='Monte Carlo VaR'!$B$25,"YES ◀ TAIL","")</f>
        <v/>
      </c>
    </row>
    <row r="2552" spans="1:5" x14ac:dyDescent="0.2">
      <c r="A2552">
        <v>2551</v>
      </c>
      <c r="B2552" s="17">
        <f ca="1">'Monte Carlo VaR'!$C$17+_xlfn.NORM.S.INV(RAND())*'Monte Carlo VaR'!$C$18</f>
        <v>3.3300797307801569E-2</v>
      </c>
      <c r="C2552" s="18">
        <f t="shared" ca="1" si="39"/>
        <v>3.3861475222994875</v>
      </c>
      <c r="D2552" s="19">
        <f ca="1">'Monte Carlo VaR'!$B$9*(EXP(B2552)-1)</f>
        <v>4.5892457369724955</v>
      </c>
      <c r="E2552" t="str">
        <f ca="1">IF(B2552&lt;='Monte Carlo VaR'!$B$25,"YES ◀ TAIL","")</f>
        <v/>
      </c>
    </row>
    <row r="2553" spans="1:5" x14ac:dyDescent="0.2">
      <c r="A2553">
        <v>2552</v>
      </c>
      <c r="B2553" s="17">
        <f ca="1">'Monte Carlo VaR'!$C$17+_xlfn.NORM.S.INV(RAND())*'Monte Carlo VaR'!$C$18</f>
        <v>-0.11321765783588754</v>
      </c>
      <c r="C2553" s="18">
        <f t="shared" ca="1" si="39"/>
        <v>-10.704371996884522</v>
      </c>
      <c r="D2553" s="19">
        <f ca="1">'Monte Carlo VaR'!$B$9*(EXP(B2553)-1)</f>
        <v>-14.507635367377592</v>
      </c>
      <c r="E2553" t="str">
        <f ca="1">IF(B2553&lt;='Monte Carlo VaR'!$B$25,"YES ◀ TAIL","")</f>
        <v/>
      </c>
    </row>
    <row r="2554" spans="1:5" x14ac:dyDescent="0.2">
      <c r="A2554">
        <v>2553</v>
      </c>
      <c r="B2554" s="17">
        <f ca="1">'Monte Carlo VaR'!$C$17+_xlfn.NORM.S.INV(RAND())*'Monte Carlo VaR'!$C$18</f>
        <v>4.5092002503179192E-2</v>
      </c>
      <c r="C2554" s="18">
        <f t="shared" ca="1" si="39"/>
        <v>4.6124101517390326</v>
      </c>
      <c r="D2554" s="19">
        <f ca="1">'Monte Carlo VaR'!$B$9*(EXP(B2554)-1)</f>
        <v>6.2511994786519107</v>
      </c>
      <c r="E2554" t="str">
        <f ca="1">IF(B2554&lt;='Monte Carlo VaR'!$B$25,"YES ◀ TAIL","")</f>
        <v/>
      </c>
    </row>
    <row r="2555" spans="1:5" x14ac:dyDescent="0.2">
      <c r="A2555">
        <v>2554</v>
      </c>
      <c r="B2555" s="17">
        <f ca="1">'Monte Carlo VaR'!$C$17+_xlfn.NORM.S.INV(RAND())*'Monte Carlo VaR'!$C$18</f>
        <v>0.21997899797034587</v>
      </c>
      <c r="C2555" s="18">
        <f t="shared" ca="1" si="39"/>
        <v>24.605056072174492</v>
      </c>
      <c r="D2555" s="19">
        <f ca="1">'Monte Carlo VaR'!$B$9*(EXP(B2555)-1)</f>
        <v>33.34723249461809</v>
      </c>
      <c r="E2555" t="str">
        <f ca="1">IF(B2555&lt;='Monte Carlo VaR'!$B$25,"YES ◀ TAIL","")</f>
        <v/>
      </c>
    </row>
    <row r="2556" spans="1:5" x14ac:dyDescent="0.2">
      <c r="A2556">
        <v>2555</v>
      </c>
      <c r="B2556" s="17">
        <f ca="1">'Monte Carlo VaR'!$C$17+_xlfn.NORM.S.INV(RAND())*'Monte Carlo VaR'!$C$18</f>
        <v>0.13926179880538597</v>
      </c>
      <c r="C2556" s="18">
        <f t="shared" ca="1" si="39"/>
        <v>14.942497870334993</v>
      </c>
      <c r="D2556" s="19">
        <f ca="1">'Monte Carlo VaR'!$B$9*(EXP(B2556)-1)</f>
        <v>20.251567363665014</v>
      </c>
      <c r="E2556" t="str">
        <f ca="1">IF(B2556&lt;='Monte Carlo VaR'!$B$25,"YES ◀ TAIL","")</f>
        <v/>
      </c>
    </row>
    <row r="2557" spans="1:5" x14ac:dyDescent="0.2">
      <c r="A2557">
        <v>2556</v>
      </c>
      <c r="B2557" s="17">
        <f ca="1">'Monte Carlo VaR'!$C$17+_xlfn.NORM.S.INV(RAND())*'Monte Carlo VaR'!$C$18</f>
        <v>0.30012348040972259</v>
      </c>
      <c r="C2557" s="18">
        <f t="shared" ca="1" si="39"/>
        <v>35.002549898598012</v>
      </c>
      <c r="D2557" s="19">
        <f ca="1">'Monte Carlo VaR'!$B$9*(EXP(B2557)-1)</f>
        <v>47.438955877569889</v>
      </c>
      <c r="E2557" t="str">
        <f ca="1">IF(B2557&lt;='Monte Carlo VaR'!$B$25,"YES ◀ TAIL","")</f>
        <v/>
      </c>
    </row>
    <row r="2558" spans="1:5" x14ac:dyDescent="0.2">
      <c r="A2558">
        <v>2557</v>
      </c>
      <c r="B2558" s="17">
        <f ca="1">'Monte Carlo VaR'!$C$17+_xlfn.NORM.S.INV(RAND())*'Monte Carlo VaR'!$C$18</f>
        <v>-5.0725604677471142E-2</v>
      </c>
      <c r="C2558" s="18">
        <f t="shared" ca="1" si="39"/>
        <v>-4.9460541667440072</v>
      </c>
      <c r="D2558" s="19">
        <f ca="1">'Monte Carlo VaR'!$B$9*(EXP(B2558)-1)</f>
        <v>-6.7033872121881535</v>
      </c>
      <c r="E2558" t="str">
        <f ca="1">IF(B2558&lt;='Monte Carlo VaR'!$B$25,"YES ◀ TAIL","")</f>
        <v/>
      </c>
    </row>
    <row r="2559" spans="1:5" x14ac:dyDescent="0.2">
      <c r="A2559">
        <v>2558</v>
      </c>
      <c r="B2559" s="17">
        <f ca="1">'Monte Carlo VaR'!$C$17+_xlfn.NORM.S.INV(RAND())*'Monte Carlo VaR'!$C$18</f>
        <v>-5.4249975400170181E-2</v>
      </c>
      <c r="C2559" s="18">
        <f t="shared" ca="1" si="39"/>
        <v>-5.2804698619198014</v>
      </c>
      <c r="D2559" s="19">
        <f ca="1">'Monte Carlo VaR'!$B$9*(EXP(B2559)-1)</f>
        <v>-7.156620803859906</v>
      </c>
      <c r="E2559" t="str">
        <f ca="1">IF(B2559&lt;='Monte Carlo VaR'!$B$25,"YES ◀ TAIL","")</f>
        <v/>
      </c>
    </row>
    <row r="2560" spans="1:5" x14ac:dyDescent="0.2">
      <c r="A2560">
        <v>2559</v>
      </c>
      <c r="B2560" s="17">
        <f ca="1">'Monte Carlo VaR'!$C$17+_xlfn.NORM.S.INV(RAND())*'Monte Carlo VaR'!$C$18</f>
        <v>-0.18238151108851902</v>
      </c>
      <c r="C2560" s="18">
        <f t="shared" ca="1" si="39"/>
        <v>-16.6716627081118</v>
      </c>
      <c r="D2560" s="19">
        <f ca="1">'Monte Carlo VaR'!$B$9*(EXP(B2560)-1)</f>
        <v>-22.595104468303923</v>
      </c>
      <c r="E2560" t="str">
        <f ca="1">IF(B2560&lt;='Monte Carlo VaR'!$B$25,"YES ◀ TAIL","")</f>
        <v/>
      </c>
    </row>
    <row r="2561" spans="1:5" x14ac:dyDescent="0.2">
      <c r="A2561">
        <v>2560</v>
      </c>
      <c r="B2561" s="17">
        <f ca="1">'Monte Carlo VaR'!$C$17+_xlfn.NORM.S.INV(RAND())*'Monte Carlo VaR'!$C$18</f>
        <v>0.19641385465161099</v>
      </c>
      <c r="C2561" s="18">
        <f t="shared" ca="1" si="39"/>
        <v>21.703047484800408</v>
      </c>
      <c r="D2561" s="19">
        <f ca="1">'Monte Carlo VaR'!$B$9*(EXP(B2561)-1)</f>
        <v>29.414140256149995</v>
      </c>
      <c r="E2561" t="str">
        <f ca="1">IF(B2561&lt;='Monte Carlo VaR'!$B$25,"YES ◀ TAIL","")</f>
        <v/>
      </c>
    </row>
    <row r="2562" spans="1:5" x14ac:dyDescent="0.2">
      <c r="A2562">
        <v>2561</v>
      </c>
      <c r="B2562" s="17">
        <f ca="1">'Monte Carlo VaR'!$C$17+_xlfn.NORM.S.INV(RAND())*'Monte Carlo VaR'!$C$18</f>
        <v>-0.14934948476727511</v>
      </c>
      <c r="C2562" s="18">
        <f t="shared" ca="1" si="39"/>
        <v>-13.873193777292791</v>
      </c>
      <c r="D2562" s="19">
        <f ca="1">'Monte Carlo VaR'!$B$9*(EXP(B2562)-1)</f>
        <v>-18.802339526364921</v>
      </c>
      <c r="E2562" t="str">
        <f ca="1">IF(B2562&lt;='Monte Carlo VaR'!$B$25,"YES ◀ TAIL","")</f>
        <v/>
      </c>
    </row>
    <row r="2563" spans="1:5" x14ac:dyDescent="0.2">
      <c r="A2563">
        <v>2562</v>
      </c>
      <c r="B2563" s="17">
        <f ca="1">'Monte Carlo VaR'!$C$17+_xlfn.NORM.S.INV(RAND())*'Monte Carlo VaR'!$C$18</f>
        <v>-6.3315344863943177E-2</v>
      </c>
      <c r="C2563" s="18">
        <f t="shared" ref="C2563:C2626" ca="1" si="40">(EXP(B2563)-1)*100</f>
        <v>-6.1352570632346222</v>
      </c>
      <c r="D2563" s="19">
        <f ca="1">'Monte Carlo VaR'!$B$9*(EXP(B2563)-1)</f>
        <v>-8.3151138978018846</v>
      </c>
      <c r="E2563" t="str">
        <f ca="1">IF(B2563&lt;='Monte Carlo VaR'!$B$25,"YES ◀ TAIL","")</f>
        <v/>
      </c>
    </row>
    <row r="2564" spans="1:5" x14ac:dyDescent="0.2">
      <c r="A2564">
        <v>2563</v>
      </c>
      <c r="B2564" s="17">
        <f ca="1">'Monte Carlo VaR'!$C$17+_xlfn.NORM.S.INV(RAND())*'Monte Carlo VaR'!$C$18</f>
        <v>2.9247480872354941E-2</v>
      </c>
      <c r="C2564" s="18">
        <f t="shared" ca="1" si="40"/>
        <v>2.9679388898867787</v>
      </c>
      <c r="D2564" s="19">
        <f ca="1">'Monte Carlo VaR'!$B$9*(EXP(B2564)-1)</f>
        <v>4.0224475774635513</v>
      </c>
      <c r="E2564" t="str">
        <f ca="1">IF(B2564&lt;='Monte Carlo VaR'!$B$25,"YES ◀ TAIL","")</f>
        <v/>
      </c>
    </row>
    <row r="2565" spans="1:5" x14ac:dyDescent="0.2">
      <c r="A2565">
        <v>2564</v>
      </c>
      <c r="B2565" s="17">
        <f ca="1">'Monte Carlo VaR'!$C$17+_xlfn.NORM.S.INV(RAND())*'Monte Carlo VaR'!$C$18</f>
        <v>0.14721939976599568</v>
      </c>
      <c r="C2565" s="18">
        <f t="shared" ca="1" si="40"/>
        <v>15.860813349973558</v>
      </c>
      <c r="D2565" s="19">
        <f ca="1">'Monte Carlo VaR'!$B$9*(EXP(B2565)-1)</f>
        <v>21.496160333219162</v>
      </c>
      <c r="E2565" t="str">
        <f ca="1">IF(B2565&lt;='Monte Carlo VaR'!$B$25,"YES ◀ TAIL","")</f>
        <v/>
      </c>
    </row>
    <row r="2566" spans="1:5" x14ac:dyDescent="0.2">
      <c r="A2566">
        <v>2565</v>
      </c>
      <c r="B2566" s="17">
        <f ca="1">'Monte Carlo VaR'!$C$17+_xlfn.NORM.S.INV(RAND())*'Monte Carlo VaR'!$C$18</f>
        <v>6.646718763569065E-2</v>
      </c>
      <c r="C2566" s="18">
        <f t="shared" ca="1" si="40"/>
        <v>6.8725896076395676</v>
      </c>
      <c r="D2566" s="19">
        <f ca="1">'Monte Carlo VaR'!$B$9*(EXP(B2566)-1)</f>
        <v>9.3144206952339061</v>
      </c>
      <c r="E2566" t="str">
        <f ca="1">IF(B2566&lt;='Monte Carlo VaR'!$B$25,"YES ◀ TAIL","")</f>
        <v/>
      </c>
    </row>
    <row r="2567" spans="1:5" x14ac:dyDescent="0.2">
      <c r="A2567">
        <v>2566</v>
      </c>
      <c r="B2567" s="17">
        <f ca="1">'Monte Carlo VaR'!$C$17+_xlfn.NORM.S.INV(RAND())*'Monte Carlo VaR'!$C$18</f>
        <v>-0.15503080068905006</v>
      </c>
      <c r="C2567" s="18">
        <f t="shared" ca="1" si="40"/>
        <v>-14.3611200287737</v>
      </c>
      <c r="D2567" s="19">
        <f ca="1">'Monte Carlo VaR'!$B$9*(EXP(B2567)-1)</f>
        <v>-19.463625974996994</v>
      </c>
      <c r="E2567" t="str">
        <f ca="1">IF(B2567&lt;='Monte Carlo VaR'!$B$25,"YES ◀ TAIL","")</f>
        <v/>
      </c>
    </row>
    <row r="2568" spans="1:5" x14ac:dyDescent="0.2">
      <c r="A2568">
        <v>2567</v>
      </c>
      <c r="B2568" s="17">
        <f ca="1">'Monte Carlo VaR'!$C$17+_xlfn.NORM.S.INV(RAND())*'Monte Carlo VaR'!$C$18</f>
        <v>5.7863799262238343E-2</v>
      </c>
      <c r="C2568" s="18">
        <f t="shared" ca="1" si="40"/>
        <v>5.9570671574804779</v>
      </c>
      <c r="D2568" s="19">
        <f ca="1">'Monte Carlo VaR'!$B$9*(EXP(B2568)-1)</f>
        <v>8.0736131185332916</v>
      </c>
      <c r="E2568" t="str">
        <f ca="1">IF(B2568&lt;='Monte Carlo VaR'!$B$25,"YES ◀ TAIL","")</f>
        <v/>
      </c>
    </row>
    <row r="2569" spans="1:5" x14ac:dyDescent="0.2">
      <c r="A2569">
        <v>2568</v>
      </c>
      <c r="B2569" s="17">
        <f ca="1">'Monte Carlo VaR'!$C$17+_xlfn.NORM.S.INV(RAND())*'Monte Carlo VaR'!$C$18</f>
        <v>0.38537011629163781</v>
      </c>
      <c r="C2569" s="18">
        <f t="shared" ca="1" si="40"/>
        <v>47.01583503146982</v>
      </c>
      <c r="D2569" s="19">
        <f ca="1">'Monte Carlo VaR'!$B$9*(EXP(B2569)-1)</f>
        <v>63.720561218151047</v>
      </c>
      <c r="E2569" t="str">
        <f ca="1">IF(B2569&lt;='Monte Carlo VaR'!$B$25,"YES ◀ TAIL","")</f>
        <v/>
      </c>
    </row>
    <row r="2570" spans="1:5" x14ac:dyDescent="0.2">
      <c r="A2570">
        <v>2569</v>
      </c>
      <c r="B2570" s="17">
        <f ca="1">'Monte Carlo VaR'!$C$17+_xlfn.NORM.S.INV(RAND())*'Monte Carlo VaR'!$C$18</f>
        <v>0.20542742668398106</v>
      </c>
      <c r="C2570" s="18">
        <f t="shared" ca="1" si="40"/>
        <v>22.804985407764434</v>
      </c>
      <c r="D2570" s="19">
        <f ca="1">'Monte Carlo VaR'!$B$9*(EXP(B2570)-1)</f>
        <v>30.907596723143136</v>
      </c>
      <c r="E2570" t="str">
        <f ca="1">IF(B2570&lt;='Monte Carlo VaR'!$B$25,"YES ◀ TAIL","")</f>
        <v/>
      </c>
    </row>
    <row r="2571" spans="1:5" x14ac:dyDescent="0.2">
      <c r="A2571">
        <v>2570</v>
      </c>
      <c r="B2571" s="17">
        <f ca="1">'Monte Carlo VaR'!$C$17+_xlfn.NORM.S.INV(RAND())*'Monte Carlo VaR'!$C$18</f>
        <v>0.18309552090280806</v>
      </c>
      <c r="C2571" s="18">
        <f t="shared" ca="1" si="40"/>
        <v>20.092911643563127</v>
      </c>
      <c r="D2571" s="19">
        <f ca="1">'Monte Carlo VaR'!$B$9*(EXP(B2571)-1)</f>
        <v>27.231923150521105</v>
      </c>
      <c r="E2571" t="str">
        <f ca="1">IF(B2571&lt;='Monte Carlo VaR'!$B$25,"YES ◀ TAIL","")</f>
        <v/>
      </c>
    </row>
    <row r="2572" spans="1:5" x14ac:dyDescent="0.2">
      <c r="A2572">
        <v>2571</v>
      </c>
      <c r="B2572" s="17">
        <f ca="1">'Monte Carlo VaR'!$C$17+_xlfn.NORM.S.INV(RAND())*'Monte Carlo VaR'!$C$18</f>
        <v>-0.12053622246094141</v>
      </c>
      <c r="C2572" s="18">
        <f t="shared" ca="1" si="40"/>
        <v>-11.355502245474202</v>
      </c>
      <c r="D2572" s="19">
        <f ca="1">'Monte Carlo VaR'!$B$9*(EXP(B2572)-1)</f>
        <v>-15.390112193291188</v>
      </c>
      <c r="E2572" t="str">
        <f ca="1">IF(B2572&lt;='Monte Carlo VaR'!$B$25,"YES ◀ TAIL","")</f>
        <v/>
      </c>
    </row>
    <row r="2573" spans="1:5" x14ac:dyDescent="0.2">
      <c r="A2573">
        <v>2572</v>
      </c>
      <c r="B2573" s="17">
        <f ca="1">'Monte Carlo VaR'!$C$17+_xlfn.NORM.S.INV(RAND())*'Monte Carlo VaR'!$C$18</f>
        <v>-0.19216787095972093</v>
      </c>
      <c r="C2573" s="18">
        <f t="shared" ca="1" si="40"/>
        <v>-17.48316649362005</v>
      </c>
      <c r="D2573" s="19">
        <f ca="1">'Monte Carlo VaR'!$B$9*(EXP(B2573)-1)</f>
        <v>-23.694935548803254</v>
      </c>
      <c r="E2573" t="str">
        <f ca="1">IF(B2573&lt;='Monte Carlo VaR'!$B$25,"YES ◀ TAIL","")</f>
        <v/>
      </c>
    </row>
    <row r="2574" spans="1:5" x14ac:dyDescent="0.2">
      <c r="A2574">
        <v>2573</v>
      </c>
      <c r="B2574" s="17">
        <f ca="1">'Monte Carlo VaR'!$C$17+_xlfn.NORM.S.INV(RAND())*'Monte Carlo VaR'!$C$18</f>
        <v>0.19785822272797299</v>
      </c>
      <c r="C2574" s="18">
        <f t="shared" ca="1" si="40"/>
        <v>21.878958490922074</v>
      </c>
      <c r="D2574" s="19">
        <f ca="1">'Monte Carlo VaR'!$B$9*(EXP(B2574)-1)</f>
        <v>29.652552442746686</v>
      </c>
      <c r="E2574" t="str">
        <f ca="1">IF(B2574&lt;='Monte Carlo VaR'!$B$25,"YES ◀ TAIL","")</f>
        <v/>
      </c>
    </row>
    <row r="2575" spans="1:5" x14ac:dyDescent="0.2">
      <c r="A2575">
        <v>2574</v>
      </c>
      <c r="B2575" s="17">
        <f ca="1">'Monte Carlo VaR'!$C$17+_xlfn.NORM.S.INV(RAND())*'Monte Carlo VaR'!$C$18</f>
        <v>0.14185297553101625</v>
      </c>
      <c r="C2575" s="18">
        <f t="shared" ca="1" si="40"/>
        <v>15.240720402384088</v>
      </c>
      <c r="D2575" s="19">
        <f ca="1">'Monte Carlo VaR'!$B$9*(EXP(B2575)-1)</f>
        <v>20.655748361351158</v>
      </c>
      <c r="E2575" t="str">
        <f ca="1">IF(B2575&lt;='Monte Carlo VaR'!$B$25,"YES ◀ TAIL","")</f>
        <v/>
      </c>
    </row>
    <row r="2576" spans="1:5" x14ac:dyDescent="0.2">
      <c r="A2576">
        <v>2575</v>
      </c>
      <c r="B2576" s="17">
        <f ca="1">'Monte Carlo VaR'!$C$17+_xlfn.NORM.S.INV(RAND())*'Monte Carlo VaR'!$C$18</f>
        <v>-5.5201443054554419E-2</v>
      </c>
      <c r="C2576" s="18">
        <f t="shared" ca="1" si="40"/>
        <v>-5.3705495703245347</v>
      </c>
      <c r="D2576" s="19">
        <f ca="1">'Monte Carlo VaR'!$B$9*(EXP(B2576)-1)</f>
        <v>-7.2787058326608411</v>
      </c>
      <c r="E2576" t="str">
        <f ca="1">IF(B2576&lt;='Monte Carlo VaR'!$B$25,"YES ◀ TAIL","")</f>
        <v/>
      </c>
    </row>
    <row r="2577" spans="1:5" x14ac:dyDescent="0.2">
      <c r="A2577">
        <v>2576</v>
      </c>
      <c r="B2577" s="17">
        <f ca="1">'Monte Carlo VaR'!$C$17+_xlfn.NORM.S.INV(RAND())*'Monte Carlo VaR'!$C$18</f>
        <v>9.5420541535400721E-2</v>
      </c>
      <c r="C2577" s="18">
        <f t="shared" ca="1" si="40"/>
        <v>10.012140460327124</v>
      </c>
      <c r="D2577" s="19">
        <f ca="1">'Monte Carlo VaR'!$B$9*(EXP(B2577)-1)</f>
        <v>13.569453965881351</v>
      </c>
      <c r="E2577" t="str">
        <f ca="1">IF(B2577&lt;='Monte Carlo VaR'!$B$25,"YES ◀ TAIL","")</f>
        <v/>
      </c>
    </row>
    <row r="2578" spans="1:5" x14ac:dyDescent="0.2">
      <c r="A2578">
        <v>2577</v>
      </c>
      <c r="B2578" s="17">
        <f ca="1">'Monte Carlo VaR'!$C$17+_xlfn.NORM.S.INV(RAND())*'Monte Carlo VaR'!$C$18</f>
        <v>0.59531258593511693</v>
      </c>
      <c r="C2578" s="18">
        <f t="shared" ca="1" si="40"/>
        <v>81.359776151830943</v>
      </c>
      <c r="D2578" s="19">
        <f ca="1">'Monte Carlo VaR'!$B$9*(EXP(B2578)-1)</f>
        <v>110.26690461857648</v>
      </c>
      <c r="E2578" t="str">
        <f ca="1">IF(B2578&lt;='Monte Carlo VaR'!$B$25,"YES ◀ TAIL","")</f>
        <v/>
      </c>
    </row>
    <row r="2579" spans="1:5" x14ac:dyDescent="0.2">
      <c r="A2579">
        <v>2578</v>
      </c>
      <c r="B2579" s="17">
        <f ca="1">'Monte Carlo VaR'!$C$17+_xlfn.NORM.S.INV(RAND())*'Monte Carlo VaR'!$C$18</f>
        <v>0.11085854752096608</v>
      </c>
      <c r="C2579" s="18">
        <f t="shared" ca="1" si="40"/>
        <v>11.723685975316457</v>
      </c>
      <c r="D2579" s="19">
        <f ca="1">'Monte Carlo VaR'!$B$9*(EXP(B2579)-1)</f>
        <v>15.889111602346393</v>
      </c>
      <c r="E2579" t="str">
        <f ca="1">IF(B2579&lt;='Monte Carlo VaR'!$B$25,"YES ◀ TAIL","")</f>
        <v/>
      </c>
    </row>
    <row r="2580" spans="1:5" x14ac:dyDescent="0.2">
      <c r="A2580">
        <v>2579</v>
      </c>
      <c r="B2580" s="17">
        <f ca="1">'Monte Carlo VaR'!$C$17+_xlfn.NORM.S.INV(RAND())*'Monte Carlo VaR'!$C$18</f>
        <v>0.20654774290835032</v>
      </c>
      <c r="C2580" s="18">
        <f t="shared" ca="1" si="40"/>
        <v>22.94264292092496</v>
      </c>
      <c r="D2580" s="19">
        <f ca="1">'Monte Carlo VaR'!$B$9*(EXP(B2580)-1)</f>
        <v>31.094163950729598</v>
      </c>
      <c r="E2580" t="str">
        <f ca="1">IF(B2580&lt;='Monte Carlo VaR'!$B$25,"YES ◀ TAIL","")</f>
        <v/>
      </c>
    </row>
    <row r="2581" spans="1:5" x14ac:dyDescent="0.2">
      <c r="A2581">
        <v>2580</v>
      </c>
      <c r="B2581" s="17">
        <f ca="1">'Monte Carlo VaR'!$C$17+_xlfn.NORM.S.INV(RAND())*'Monte Carlo VaR'!$C$18</f>
        <v>-3.5002736341268936E-2</v>
      </c>
      <c r="C2581" s="18">
        <f t="shared" ca="1" si="40"/>
        <v>-3.4397225964768574</v>
      </c>
      <c r="D2581" s="19">
        <f ca="1">'Monte Carlo VaR'!$B$9*(EXP(B2581)-1)</f>
        <v>-4.6618560350050853</v>
      </c>
      <c r="E2581" t="str">
        <f ca="1">IF(B2581&lt;='Monte Carlo VaR'!$B$25,"YES ◀ TAIL","")</f>
        <v/>
      </c>
    </row>
    <row r="2582" spans="1:5" x14ac:dyDescent="0.2">
      <c r="A2582">
        <v>2581</v>
      </c>
      <c r="B2582" s="17">
        <f ca="1">'Monte Carlo VaR'!$C$17+_xlfn.NORM.S.INV(RAND())*'Monte Carlo VaR'!$C$18</f>
        <v>0.10725536176805164</v>
      </c>
      <c r="C2582" s="18">
        <f t="shared" ca="1" si="40"/>
        <v>11.321849162838049</v>
      </c>
      <c r="D2582" s="19">
        <f ca="1">'Monte Carlo VaR'!$B$9*(EXP(B2582)-1)</f>
        <v>15.344502170394408</v>
      </c>
      <c r="E2582" t="str">
        <f ca="1">IF(B2582&lt;='Monte Carlo VaR'!$B$25,"YES ◀ TAIL","")</f>
        <v/>
      </c>
    </row>
    <row r="2583" spans="1:5" x14ac:dyDescent="0.2">
      <c r="A2583">
        <v>2582</v>
      </c>
      <c r="B2583" s="17">
        <f ca="1">'Monte Carlo VaR'!$C$17+_xlfn.NORM.S.INV(RAND())*'Monte Carlo VaR'!$C$18</f>
        <v>-2.7525816425233357E-2</v>
      </c>
      <c r="C2583" s="18">
        <f t="shared" ca="1" si="40"/>
        <v>-2.7150433268847807</v>
      </c>
      <c r="D2583" s="19">
        <f ca="1">'Monte Carlo VaR'!$B$9*(EXP(B2583)-1)</f>
        <v>-3.6796982209269431</v>
      </c>
      <c r="E2583" t="str">
        <f ca="1">IF(B2583&lt;='Monte Carlo VaR'!$B$25,"YES ◀ TAIL","")</f>
        <v/>
      </c>
    </row>
    <row r="2584" spans="1:5" x14ac:dyDescent="0.2">
      <c r="A2584">
        <v>2583</v>
      </c>
      <c r="B2584" s="17">
        <f ca="1">'Monte Carlo VaR'!$C$17+_xlfn.NORM.S.INV(RAND())*'Monte Carlo VaR'!$C$18</f>
        <v>6.5144344884108654E-2</v>
      </c>
      <c r="C2584" s="18">
        <f t="shared" ca="1" si="40"/>
        <v>6.7313074447794774</v>
      </c>
      <c r="D2584" s="19">
        <f ca="1">'Monte Carlo VaR'!$B$9*(EXP(B2584)-1)</f>
        <v>9.1229409799096253</v>
      </c>
      <c r="E2584" t="str">
        <f ca="1">IF(B2584&lt;='Monte Carlo VaR'!$B$25,"YES ◀ TAIL","")</f>
        <v/>
      </c>
    </row>
    <row r="2585" spans="1:5" x14ac:dyDescent="0.2">
      <c r="A2585">
        <v>2584</v>
      </c>
      <c r="B2585" s="17">
        <f ca="1">'Monte Carlo VaR'!$C$17+_xlfn.NORM.S.INV(RAND())*'Monte Carlo VaR'!$C$18</f>
        <v>0.14539591109359168</v>
      </c>
      <c r="C2585" s="18">
        <f t="shared" ca="1" si="40"/>
        <v>15.649734977253416</v>
      </c>
      <c r="D2585" s="19">
        <f ca="1">'Monte Carlo VaR'!$B$9*(EXP(B2585)-1)</f>
        <v>21.210085814671555</v>
      </c>
      <c r="E2585" t="str">
        <f ca="1">IF(B2585&lt;='Monte Carlo VaR'!$B$25,"YES ◀ TAIL","")</f>
        <v/>
      </c>
    </row>
    <row r="2586" spans="1:5" x14ac:dyDescent="0.2">
      <c r="A2586">
        <v>2585</v>
      </c>
      <c r="B2586" s="17">
        <f ca="1">'Monte Carlo VaR'!$C$17+_xlfn.NORM.S.INV(RAND())*'Monte Carlo VaR'!$C$18</f>
        <v>-8.2587998341784777E-2</v>
      </c>
      <c r="C2586" s="18">
        <f t="shared" ca="1" si="40"/>
        <v>-7.9269588457680396</v>
      </c>
      <c r="D2586" s="19">
        <f ca="1">'Monte Carlo VaR'!$B$9*(EXP(B2586)-1)</f>
        <v>-10.743407323669425</v>
      </c>
      <c r="E2586" t="str">
        <f ca="1">IF(B2586&lt;='Monte Carlo VaR'!$B$25,"YES ◀ TAIL","")</f>
        <v/>
      </c>
    </row>
    <row r="2587" spans="1:5" x14ac:dyDescent="0.2">
      <c r="A2587">
        <v>2586</v>
      </c>
      <c r="B2587" s="17">
        <f ca="1">'Monte Carlo VaR'!$C$17+_xlfn.NORM.S.INV(RAND())*'Monte Carlo VaR'!$C$18</f>
        <v>-1.2642885016241626E-2</v>
      </c>
      <c r="C2587" s="18">
        <f t="shared" ca="1" si="40"/>
        <v>-1.2563299495404801</v>
      </c>
      <c r="D2587" s="19">
        <f ca="1">'Monte Carlo VaR'!$B$9*(EXP(B2587)-1)</f>
        <v>-1.7027039806122126</v>
      </c>
      <c r="E2587" t="str">
        <f ca="1">IF(B2587&lt;='Monte Carlo VaR'!$B$25,"YES ◀ TAIL","")</f>
        <v/>
      </c>
    </row>
    <row r="2588" spans="1:5" x14ac:dyDescent="0.2">
      <c r="A2588">
        <v>2587</v>
      </c>
      <c r="B2588" s="17">
        <f ca="1">'Monte Carlo VaR'!$C$17+_xlfn.NORM.S.INV(RAND())*'Monte Carlo VaR'!$C$18</f>
        <v>-0.31295532989020558</v>
      </c>
      <c r="C2588" s="18">
        <f t="shared" ca="1" si="40"/>
        <v>-26.871742168765067</v>
      </c>
      <c r="D2588" s="19">
        <f ca="1">'Monte Carlo VaR'!$B$9*(EXP(B2588)-1)</f>
        <v>-36.419272161327292</v>
      </c>
      <c r="E2588" t="str">
        <f ca="1">IF(B2588&lt;='Monte Carlo VaR'!$B$25,"YES ◀ TAIL","")</f>
        <v>YES ◀ TAIL</v>
      </c>
    </row>
    <row r="2589" spans="1:5" x14ac:dyDescent="0.2">
      <c r="A2589">
        <v>2588</v>
      </c>
      <c r="B2589" s="17">
        <f ca="1">'Monte Carlo VaR'!$C$17+_xlfn.NORM.S.INV(RAND())*'Monte Carlo VaR'!$C$18</f>
        <v>-9.5865917439881265E-3</v>
      </c>
      <c r="C2589" s="18">
        <f t="shared" ca="1" si="40"/>
        <v>-0.95407868611175894</v>
      </c>
      <c r="D2589" s="19">
        <f ca="1">'Monte Carlo VaR'!$B$9*(EXP(B2589)-1)</f>
        <v>-1.2930628432872668</v>
      </c>
      <c r="E2589" t="str">
        <f ca="1">IF(B2589&lt;='Monte Carlo VaR'!$B$25,"YES ◀ TAIL","")</f>
        <v/>
      </c>
    </row>
    <row r="2590" spans="1:5" x14ac:dyDescent="0.2">
      <c r="A2590">
        <v>2589</v>
      </c>
      <c r="B2590" s="17">
        <f ca="1">'Monte Carlo VaR'!$C$17+_xlfn.NORM.S.INV(RAND())*'Monte Carlo VaR'!$C$18</f>
        <v>0.12411014480606555</v>
      </c>
      <c r="C2590" s="18">
        <f t="shared" ca="1" si="40"/>
        <v>13.214056353474103</v>
      </c>
      <c r="D2590" s="19">
        <f ca="1">'Monte Carlo VaR'!$B$9*(EXP(B2590)-1)</f>
        <v>17.909010575863451</v>
      </c>
      <c r="E2590" t="str">
        <f ca="1">IF(B2590&lt;='Monte Carlo VaR'!$B$25,"YES ◀ TAIL","")</f>
        <v/>
      </c>
    </row>
    <row r="2591" spans="1:5" x14ac:dyDescent="0.2">
      <c r="A2591">
        <v>2590</v>
      </c>
      <c r="B2591" s="17">
        <f ca="1">'Monte Carlo VaR'!$C$17+_xlfn.NORM.S.INV(RAND())*'Monte Carlo VaR'!$C$18</f>
        <v>5.5104345005520833E-2</v>
      </c>
      <c r="C2591" s="18">
        <f t="shared" ca="1" si="40"/>
        <v>5.665086516370943</v>
      </c>
      <c r="D2591" s="19">
        <f ca="1">'Monte Carlo VaR'!$B$9*(EXP(B2591)-1)</f>
        <v>7.677891755637539</v>
      </c>
      <c r="E2591" t="str">
        <f ca="1">IF(B2591&lt;='Monte Carlo VaR'!$B$25,"YES ◀ TAIL","")</f>
        <v/>
      </c>
    </row>
    <row r="2592" spans="1:5" x14ac:dyDescent="0.2">
      <c r="A2592">
        <v>2591</v>
      </c>
      <c r="B2592" s="17">
        <f ca="1">'Monte Carlo VaR'!$C$17+_xlfn.NORM.S.INV(RAND())*'Monte Carlo VaR'!$C$18</f>
        <v>-8.4505556357045999E-2</v>
      </c>
      <c r="C2592" s="18">
        <f t="shared" ca="1" si="40"/>
        <v>-8.103345074361501</v>
      </c>
      <c r="D2592" s="19">
        <f ca="1">'Monte Carlo VaR'!$B$9*(EXP(B2592)-1)</f>
        <v>-10.982463579282143</v>
      </c>
      <c r="E2592" t="str">
        <f ca="1">IF(B2592&lt;='Monte Carlo VaR'!$B$25,"YES ◀ TAIL","")</f>
        <v/>
      </c>
    </row>
    <row r="2593" spans="1:5" x14ac:dyDescent="0.2">
      <c r="A2593">
        <v>2592</v>
      </c>
      <c r="B2593" s="17">
        <f ca="1">'Monte Carlo VaR'!$C$17+_xlfn.NORM.S.INV(RAND())*'Monte Carlo VaR'!$C$18</f>
        <v>0.15582093418275547</v>
      </c>
      <c r="C2593" s="18">
        <f t="shared" ca="1" si="40"/>
        <v>16.861692500843063</v>
      </c>
      <c r="D2593" s="19">
        <f ca="1">'Monte Carlo VaR'!$B$9*(EXP(B2593)-1)</f>
        <v>22.8526518463926</v>
      </c>
      <c r="E2593" t="str">
        <f ca="1">IF(B2593&lt;='Monte Carlo VaR'!$B$25,"YES ◀ TAIL","")</f>
        <v/>
      </c>
    </row>
    <row r="2594" spans="1:5" x14ac:dyDescent="0.2">
      <c r="A2594">
        <v>2593</v>
      </c>
      <c r="B2594" s="17">
        <f ca="1">'Monte Carlo VaR'!$C$17+_xlfn.NORM.S.INV(RAND())*'Monte Carlo VaR'!$C$18</f>
        <v>0.18245675942689402</v>
      </c>
      <c r="C2594" s="18">
        <f t="shared" ca="1" si="40"/>
        <v>20.016225412787271</v>
      </c>
      <c r="D2594" s="19">
        <f ca="1">'Monte Carlo VaR'!$B$9*(EXP(B2594)-1)</f>
        <v>27.127990301950586</v>
      </c>
      <c r="E2594" t="str">
        <f ca="1">IF(B2594&lt;='Monte Carlo VaR'!$B$25,"YES ◀ TAIL","")</f>
        <v/>
      </c>
    </row>
    <row r="2595" spans="1:5" x14ac:dyDescent="0.2">
      <c r="A2595">
        <v>2594</v>
      </c>
      <c r="B2595" s="17">
        <f ca="1">'Monte Carlo VaR'!$C$17+_xlfn.NORM.S.INV(RAND())*'Monte Carlo VaR'!$C$18</f>
        <v>3.3299394264003176E-2</v>
      </c>
      <c r="C2595" s="18">
        <f t="shared" ca="1" si="40"/>
        <v>3.3860024671081179</v>
      </c>
      <c r="D2595" s="19">
        <f ca="1">'Monte Carlo VaR'!$B$9*(EXP(B2595)-1)</f>
        <v>4.5890491436716321</v>
      </c>
      <c r="E2595" t="str">
        <f ca="1">IF(B2595&lt;='Monte Carlo VaR'!$B$25,"YES ◀ TAIL","")</f>
        <v/>
      </c>
    </row>
    <row r="2596" spans="1:5" x14ac:dyDescent="0.2">
      <c r="A2596">
        <v>2595</v>
      </c>
      <c r="B2596" s="17">
        <f ca="1">'Monte Carlo VaR'!$C$17+_xlfn.NORM.S.INV(RAND())*'Monte Carlo VaR'!$C$18</f>
        <v>-0.2147632342909519</v>
      </c>
      <c r="C2596" s="18">
        <f t="shared" ca="1" si="40"/>
        <v>-19.326757585837818</v>
      </c>
      <c r="D2596" s="19">
        <f ca="1">'Monte Carlo VaR'!$B$9*(EXP(B2596)-1)</f>
        <v>-26.193554556085992</v>
      </c>
      <c r="E2596" t="str">
        <f ca="1">IF(B2596&lt;='Monte Carlo VaR'!$B$25,"YES ◀ TAIL","")</f>
        <v/>
      </c>
    </row>
    <row r="2597" spans="1:5" x14ac:dyDescent="0.2">
      <c r="A2597">
        <v>2596</v>
      </c>
      <c r="B2597" s="17">
        <f ca="1">'Monte Carlo VaR'!$C$17+_xlfn.NORM.S.INV(RAND())*'Monte Carlo VaR'!$C$18</f>
        <v>0.13590176296719492</v>
      </c>
      <c r="C2597" s="18">
        <f t="shared" ca="1" si="40"/>
        <v>14.556935073312548</v>
      </c>
      <c r="D2597" s="19">
        <f ca="1">'Monte Carlo VaR'!$B$9*(EXP(B2597)-1)</f>
        <v>19.729014104860497</v>
      </c>
      <c r="E2597" t="str">
        <f ca="1">IF(B2597&lt;='Monte Carlo VaR'!$B$25,"YES ◀ TAIL","")</f>
        <v/>
      </c>
    </row>
    <row r="2598" spans="1:5" x14ac:dyDescent="0.2">
      <c r="A2598">
        <v>2597</v>
      </c>
      <c r="B2598" s="17">
        <f ca="1">'Monte Carlo VaR'!$C$17+_xlfn.NORM.S.INV(RAND())*'Monte Carlo VaR'!$C$18</f>
        <v>6.7990429872194766E-2</v>
      </c>
      <c r="C2598" s="18">
        <f t="shared" ca="1" si="40"/>
        <v>7.035506499498978</v>
      </c>
      <c r="D2598" s="19">
        <f ca="1">'Monte Carlo VaR'!$B$9*(EXP(B2598)-1)</f>
        <v>9.5352219587709648</v>
      </c>
      <c r="E2598" t="str">
        <f ca="1">IF(B2598&lt;='Monte Carlo VaR'!$B$25,"YES ◀ TAIL","")</f>
        <v/>
      </c>
    </row>
    <row r="2599" spans="1:5" x14ac:dyDescent="0.2">
      <c r="A2599">
        <v>2598</v>
      </c>
      <c r="B2599" s="17">
        <f ca="1">'Monte Carlo VaR'!$C$17+_xlfn.NORM.S.INV(RAND())*'Monte Carlo VaR'!$C$18</f>
        <v>1.7337458504056512E-2</v>
      </c>
      <c r="C2599" s="18">
        <f t="shared" ca="1" si="40"/>
        <v>1.7488624585996426</v>
      </c>
      <c r="D2599" s="19">
        <f ca="1">'Monte Carlo VaR'!$B$9*(EXP(B2599)-1)</f>
        <v>2.3702332901400958</v>
      </c>
      <c r="E2599" t="str">
        <f ca="1">IF(B2599&lt;='Monte Carlo VaR'!$B$25,"YES ◀ TAIL","")</f>
        <v/>
      </c>
    </row>
    <row r="2600" spans="1:5" x14ac:dyDescent="0.2">
      <c r="A2600">
        <v>2599</v>
      </c>
      <c r="B2600" s="17">
        <f ca="1">'Monte Carlo VaR'!$C$17+_xlfn.NORM.S.INV(RAND())*'Monte Carlo VaR'!$C$18</f>
        <v>8.6077229665943999E-3</v>
      </c>
      <c r="C2600" s="18">
        <f t="shared" ca="1" si="40"/>
        <v>0.86448759382486973</v>
      </c>
      <c r="D2600" s="19">
        <f ca="1">'Monte Carlo VaR'!$B$9*(EXP(B2600)-1)</f>
        <v>1.1716400359108459</v>
      </c>
      <c r="E2600" t="str">
        <f ca="1">IF(B2600&lt;='Monte Carlo VaR'!$B$25,"YES ◀ TAIL","")</f>
        <v/>
      </c>
    </row>
    <row r="2601" spans="1:5" x14ac:dyDescent="0.2">
      <c r="A2601">
        <v>2600</v>
      </c>
      <c r="B2601" s="17">
        <f ca="1">'Monte Carlo VaR'!$C$17+_xlfn.NORM.S.INV(RAND())*'Monte Carlo VaR'!$C$18</f>
        <v>-0.16328121606089729</v>
      </c>
      <c r="C2601" s="18">
        <f t="shared" ca="1" si="40"/>
        <v>-15.064769668205146</v>
      </c>
      <c r="D2601" s="19">
        <f ca="1">'Monte Carlo VaR'!$B$9*(EXP(B2601)-1)</f>
        <v>-20.417282331318436</v>
      </c>
      <c r="E2601" t="str">
        <f ca="1">IF(B2601&lt;='Monte Carlo VaR'!$B$25,"YES ◀ TAIL","")</f>
        <v/>
      </c>
    </row>
    <row r="2602" spans="1:5" x14ac:dyDescent="0.2">
      <c r="A2602">
        <v>2601</v>
      </c>
      <c r="B2602" s="17">
        <f ca="1">'Monte Carlo VaR'!$C$17+_xlfn.NORM.S.INV(RAND())*'Monte Carlo VaR'!$C$18</f>
        <v>0.17504291881434453</v>
      </c>
      <c r="C2602" s="18">
        <f t="shared" ca="1" si="40"/>
        <v>19.129734458473568</v>
      </c>
      <c r="D2602" s="19">
        <f ca="1">'Monte Carlo VaR'!$B$9*(EXP(B2602)-1)</f>
        <v>25.926529111569227</v>
      </c>
      <c r="E2602" t="str">
        <f ca="1">IF(B2602&lt;='Monte Carlo VaR'!$B$25,"YES ◀ TAIL","")</f>
        <v/>
      </c>
    </row>
    <row r="2603" spans="1:5" x14ac:dyDescent="0.2">
      <c r="A2603">
        <v>2602</v>
      </c>
      <c r="B2603" s="17">
        <f ca="1">'Monte Carlo VaR'!$C$17+_xlfn.NORM.S.INV(RAND())*'Monte Carlo VaR'!$C$18</f>
        <v>0.14309922816485982</v>
      </c>
      <c r="C2603" s="18">
        <f t="shared" ca="1" si="40"/>
        <v>15.384428983710553</v>
      </c>
      <c r="D2603" s="19">
        <f ca="1">'Monte Carlo VaR'!$B$9*(EXP(B2603)-1)</f>
        <v>20.85051660162291</v>
      </c>
      <c r="E2603" t="str">
        <f ca="1">IF(B2603&lt;='Monte Carlo VaR'!$B$25,"YES ◀ TAIL","")</f>
        <v/>
      </c>
    </row>
    <row r="2604" spans="1:5" x14ac:dyDescent="0.2">
      <c r="A2604">
        <v>2603</v>
      </c>
      <c r="B2604" s="17">
        <f ca="1">'Monte Carlo VaR'!$C$17+_xlfn.NORM.S.INV(RAND())*'Monte Carlo VaR'!$C$18</f>
        <v>0.1210609259118102</v>
      </c>
      <c r="C2604" s="18">
        <f t="shared" ca="1" si="40"/>
        <v>12.869367696397326</v>
      </c>
      <c r="D2604" s="19">
        <f ca="1">'Monte Carlo VaR'!$B$9*(EXP(B2604)-1)</f>
        <v>17.441854038927296</v>
      </c>
      <c r="E2604" t="str">
        <f ca="1">IF(B2604&lt;='Monte Carlo VaR'!$B$25,"YES ◀ TAIL","")</f>
        <v/>
      </c>
    </row>
    <row r="2605" spans="1:5" x14ac:dyDescent="0.2">
      <c r="A2605">
        <v>2604</v>
      </c>
      <c r="B2605" s="17">
        <f ca="1">'Monte Carlo VaR'!$C$17+_xlfn.NORM.S.INV(RAND())*'Monte Carlo VaR'!$C$18</f>
        <v>-0.14633511017748524</v>
      </c>
      <c r="C2605" s="18">
        <f t="shared" ca="1" si="40"/>
        <v>-13.613183634011639</v>
      </c>
      <c r="D2605" s="19">
        <f ca="1">'Monte Carlo VaR'!$B$9*(EXP(B2605)-1)</f>
        <v>-18.449947779175975</v>
      </c>
      <c r="E2605" t="str">
        <f ca="1">IF(B2605&lt;='Monte Carlo VaR'!$B$25,"YES ◀ TAIL","")</f>
        <v/>
      </c>
    </row>
    <row r="2606" spans="1:5" x14ac:dyDescent="0.2">
      <c r="A2606">
        <v>2605</v>
      </c>
      <c r="B2606" s="17">
        <f ca="1">'Monte Carlo VaR'!$C$17+_xlfn.NORM.S.INV(RAND())*'Monte Carlo VaR'!$C$18</f>
        <v>0.16712096824837872</v>
      </c>
      <c r="C2606" s="18">
        <f t="shared" ca="1" si="40"/>
        <v>18.189722869869108</v>
      </c>
      <c r="D2606" s="19">
        <f ca="1">'Monte Carlo VaR'!$B$9*(EXP(B2606)-1)</f>
        <v>24.652531405533601</v>
      </c>
      <c r="E2606" t="str">
        <f ca="1">IF(B2606&lt;='Monte Carlo VaR'!$B$25,"YES ◀ TAIL","")</f>
        <v/>
      </c>
    </row>
    <row r="2607" spans="1:5" x14ac:dyDescent="0.2">
      <c r="A2607">
        <v>2606</v>
      </c>
      <c r="B2607" s="17">
        <f ca="1">'Monte Carlo VaR'!$C$17+_xlfn.NORM.S.INV(RAND())*'Monte Carlo VaR'!$C$18</f>
        <v>0.26396997889900076</v>
      </c>
      <c r="C2607" s="18">
        <f t="shared" ca="1" si="40"/>
        <v>30.208910556557544</v>
      </c>
      <c r="D2607" s="19">
        <f ca="1">'Monte Carlo VaR'!$B$9*(EXP(B2607)-1)</f>
        <v>40.942136477302441</v>
      </c>
      <c r="E2607" t="str">
        <f ca="1">IF(B2607&lt;='Monte Carlo VaR'!$B$25,"YES ◀ TAIL","")</f>
        <v/>
      </c>
    </row>
    <row r="2608" spans="1:5" x14ac:dyDescent="0.2">
      <c r="A2608">
        <v>2607</v>
      </c>
      <c r="B2608" s="17">
        <f ca="1">'Monte Carlo VaR'!$C$17+_xlfn.NORM.S.INV(RAND())*'Monte Carlo VaR'!$C$18</f>
        <v>8.7609573847476807E-2</v>
      </c>
      <c r="C2608" s="18">
        <f t="shared" ca="1" si="40"/>
        <v>9.1561864523566285</v>
      </c>
      <c r="D2608" s="19">
        <f ca="1">'Monte Carlo VaR'!$B$9*(EXP(B2608)-1)</f>
        <v>12.409379498878939</v>
      </c>
      <c r="E2608" t="str">
        <f ca="1">IF(B2608&lt;='Monte Carlo VaR'!$B$25,"YES ◀ TAIL","")</f>
        <v/>
      </c>
    </row>
    <row r="2609" spans="1:5" x14ac:dyDescent="0.2">
      <c r="A2609">
        <v>2608</v>
      </c>
      <c r="B2609" s="17">
        <f ca="1">'Monte Carlo VaR'!$C$17+_xlfn.NORM.S.INV(RAND())*'Monte Carlo VaR'!$C$18</f>
        <v>9.6931996081081023E-2</v>
      </c>
      <c r="C2609" s="18">
        <f t="shared" ca="1" si="40"/>
        <v>10.178544534523981</v>
      </c>
      <c r="D2609" s="19">
        <f ca="1">'Monte Carlo VaR'!$B$9*(EXP(B2609)-1)</f>
        <v>13.794981407640352</v>
      </c>
      <c r="E2609" t="str">
        <f ca="1">IF(B2609&lt;='Monte Carlo VaR'!$B$25,"YES ◀ TAIL","")</f>
        <v/>
      </c>
    </row>
    <row r="2610" spans="1:5" x14ac:dyDescent="0.2">
      <c r="A2610">
        <v>2609</v>
      </c>
      <c r="B2610" s="17">
        <f ca="1">'Monte Carlo VaR'!$C$17+_xlfn.NORM.S.INV(RAND())*'Monte Carlo VaR'!$C$18</f>
        <v>9.5105219141908282E-2</v>
      </c>
      <c r="C2610" s="18">
        <f t="shared" ca="1" si="40"/>
        <v>9.9774566374643427</v>
      </c>
      <c r="D2610" s="19">
        <f ca="1">'Monte Carlo VaR'!$B$9*(EXP(B2610)-1)</f>
        <v>13.522446980755426</v>
      </c>
      <c r="E2610" t="str">
        <f ca="1">IF(B2610&lt;='Monte Carlo VaR'!$B$25,"YES ◀ TAIL","")</f>
        <v/>
      </c>
    </row>
    <row r="2611" spans="1:5" x14ac:dyDescent="0.2">
      <c r="A2611">
        <v>2610</v>
      </c>
      <c r="B2611" s="17">
        <f ca="1">'Monte Carlo VaR'!$C$17+_xlfn.NORM.S.INV(RAND())*'Monte Carlo VaR'!$C$18</f>
        <v>-1.7181108948541468E-2</v>
      </c>
      <c r="C2611" s="18">
        <f t="shared" ca="1" si="40"/>
        <v>-1.7034355361274844</v>
      </c>
      <c r="D2611" s="19">
        <f ca="1">'Monte Carlo VaR'!$B$9*(EXP(B2611)-1)</f>
        <v>-2.3086661821135799</v>
      </c>
      <c r="E2611" t="str">
        <f ca="1">IF(B2611&lt;='Monte Carlo VaR'!$B$25,"YES ◀ TAIL","")</f>
        <v/>
      </c>
    </row>
    <row r="2612" spans="1:5" x14ac:dyDescent="0.2">
      <c r="A2612">
        <v>2611</v>
      </c>
      <c r="B2612" s="17">
        <f ca="1">'Monte Carlo VaR'!$C$17+_xlfn.NORM.S.INV(RAND())*'Monte Carlo VaR'!$C$18</f>
        <v>-0.13427783178546759</v>
      </c>
      <c r="C2612" s="18">
        <f t="shared" ca="1" si="40"/>
        <v>-12.565289056397011</v>
      </c>
      <c r="D2612" s="19">
        <f ca="1">'Monte Carlo VaR'!$B$9*(EXP(B2612)-1)</f>
        <v>-17.029736258134868</v>
      </c>
      <c r="E2612" t="str">
        <f ca="1">IF(B2612&lt;='Monte Carlo VaR'!$B$25,"YES ◀ TAIL","")</f>
        <v/>
      </c>
    </row>
    <row r="2613" spans="1:5" x14ac:dyDescent="0.2">
      <c r="A2613">
        <v>2612</v>
      </c>
      <c r="B2613" s="17">
        <f ca="1">'Monte Carlo VaR'!$C$17+_xlfn.NORM.S.INV(RAND())*'Monte Carlo VaR'!$C$18</f>
        <v>0.13761847313121531</v>
      </c>
      <c r="C2613" s="18">
        <f t="shared" ca="1" si="40"/>
        <v>14.753765029765642</v>
      </c>
      <c r="D2613" s="19">
        <f ca="1">'Monte Carlo VaR'!$B$9*(EXP(B2613)-1)</f>
        <v>19.995777744841376</v>
      </c>
      <c r="E2613" t="str">
        <f ca="1">IF(B2613&lt;='Monte Carlo VaR'!$B$25,"YES ◀ TAIL","")</f>
        <v/>
      </c>
    </row>
    <row r="2614" spans="1:5" x14ac:dyDescent="0.2">
      <c r="A2614">
        <v>2613</v>
      </c>
      <c r="B2614" s="17">
        <f ca="1">'Monte Carlo VaR'!$C$17+_xlfn.NORM.S.INV(RAND())*'Monte Carlo VaR'!$C$18</f>
        <v>9.4279393934059486E-2</v>
      </c>
      <c r="C2614" s="18">
        <f t="shared" ca="1" si="40"/>
        <v>9.8866719727698218</v>
      </c>
      <c r="D2614" s="19">
        <f ca="1">'Monte Carlo VaR'!$B$9*(EXP(B2614)-1)</f>
        <v>13.399406524694941</v>
      </c>
      <c r="E2614" t="str">
        <f ca="1">IF(B2614&lt;='Monte Carlo VaR'!$B$25,"YES ◀ TAIL","")</f>
        <v/>
      </c>
    </row>
    <row r="2615" spans="1:5" x14ac:dyDescent="0.2">
      <c r="A2615">
        <v>2614</v>
      </c>
      <c r="B2615" s="17">
        <f ca="1">'Monte Carlo VaR'!$C$17+_xlfn.NORM.S.INV(RAND())*'Monte Carlo VaR'!$C$18</f>
        <v>-4.0520318966192764E-3</v>
      </c>
      <c r="C2615" s="18">
        <f t="shared" ca="1" si="40"/>
        <v>-0.40438334925101405</v>
      </c>
      <c r="D2615" s="19">
        <f ca="1">'Monte Carlo VaR'!$B$9*(EXP(B2615)-1)</f>
        <v>-0.54806075323989933</v>
      </c>
      <c r="E2615" t="str">
        <f ca="1">IF(B2615&lt;='Monte Carlo VaR'!$B$25,"YES ◀ TAIL","")</f>
        <v/>
      </c>
    </row>
    <row r="2616" spans="1:5" x14ac:dyDescent="0.2">
      <c r="A2616">
        <v>2615</v>
      </c>
      <c r="B2616" s="17">
        <f ca="1">'Monte Carlo VaR'!$C$17+_xlfn.NORM.S.INV(RAND())*'Monte Carlo VaR'!$C$18</f>
        <v>0.27633517212667547</v>
      </c>
      <c r="C2616" s="18">
        <f t="shared" ca="1" si="40"/>
        <v>31.828964393054314</v>
      </c>
      <c r="D2616" s="19">
        <f ca="1">'Monte Carlo VaR'!$B$9*(EXP(B2616)-1)</f>
        <v>43.137795441906512</v>
      </c>
      <c r="E2616" t="str">
        <f ca="1">IF(B2616&lt;='Monte Carlo VaR'!$B$25,"YES ◀ TAIL","")</f>
        <v/>
      </c>
    </row>
    <row r="2617" spans="1:5" x14ac:dyDescent="0.2">
      <c r="A2617">
        <v>2616</v>
      </c>
      <c r="B2617" s="17">
        <f ca="1">'Monte Carlo VaR'!$C$17+_xlfn.NORM.S.INV(RAND())*'Monte Carlo VaR'!$C$18</f>
        <v>-0.26947500146109538</v>
      </c>
      <c r="C2617" s="18">
        <f t="shared" ca="1" si="40"/>
        <v>-23.621962732292634</v>
      </c>
      <c r="D2617" s="19">
        <f ca="1">'Monte Carlo VaR'!$B$9*(EXP(B2617)-1)</f>
        <v>-32.014846091076208</v>
      </c>
      <c r="E2617" t="str">
        <f ca="1">IF(B2617&lt;='Monte Carlo VaR'!$B$25,"YES ◀ TAIL","")</f>
        <v>YES ◀ TAIL</v>
      </c>
    </row>
    <row r="2618" spans="1:5" x14ac:dyDescent="0.2">
      <c r="A2618">
        <v>2617</v>
      </c>
      <c r="B2618" s="17">
        <f ca="1">'Monte Carlo VaR'!$C$17+_xlfn.NORM.S.INV(RAND())*'Monte Carlo VaR'!$C$18</f>
        <v>0.15225012193952059</v>
      </c>
      <c r="C2618" s="18">
        <f t="shared" ca="1" si="40"/>
        <v>16.445145486690315</v>
      </c>
      <c r="D2618" s="19">
        <f ca="1">'Monte Carlo VaR'!$B$9*(EXP(B2618)-1)</f>
        <v>22.288105678111386</v>
      </c>
      <c r="E2618" t="str">
        <f ca="1">IF(B2618&lt;='Monte Carlo VaR'!$B$25,"YES ◀ TAIL","")</f>
        <v/>
      </c>
    </row>
    <row r="2619" spans="1:5" x14ac:dyDescent="0.2">
      <c r="A2619">
        <v>2618</v>
      </c>
      <c r="B2619" s="17">
        <f ca="1">'Monte Carlo VaR'!$C$17+_xlfn.NORM.S.INV(RAND())*'Monte Carlo VaR'!$C$18</f>
        <v>-8.7328194071204582E-2</v>
      </c>
      <c r="C2619" s="18">
        <f t="shared" ca="1" si="40"/>
        <v>-8.3623702991980853</v>
      </c>
      <c r="D2619" s="19">
        <f ca="1">'Monte Carlo VaR'!$B$9*(EXP(B2619)-1)</f>
        <v>-11.333520466503165</v>
      </c>
      <c r="E2619" t="str">
        <f ca="1">IF(B2619&lt;='Monte Carlo VaR'!$B$25,"YES ◀ TAIL","")</f>
        <v/>
      </c>
    </row>
    <row r="2620" spans="1:5" x14ac:dyDescent="0.2">
      <c r="A2620">
        <v>2619</v>
      </c>
      <c r="B2620" s="17">
        <f ca="1">'Monte Carlo VaR'!$C$17+_xlfn.NORM.S.INV(RAND())*'Monte Carlo VaR'!$C$18</f>
        <v>-3.8137154649681704E-3</v>
      </c>
      <c r="C2620" s="18">
        <f t="shared" ca="1" si="40"/>
        <v>-0.38064524880536688</v>
      </c>
      <c r="D2620" s="19">
        <f ca="1">'Monte Carlo VaR'!$B$9*(EXP(B2620)-1)</f>
        <v>-0.51588850570591371</v>
      </c>
      <c r="E2620" t="str">
        <f ca="1">IF(B2620&lt;='Monte Carlo VaR'!$B$25,"YES ◀ TAIL","")</f>
        <v/>
      </c>
    </row>
    <row r="2621" spans="1:5" x14ac:dyDescent="0.2">
      <c r="A2621">
        <v>2620</v>
      </c>
      <c r="B2621" s="17">
        <f ca="1">'Monte Carlo VaR'!$C$17+_xlfn.NORM.S.INV(RAND())*'Monte Carlo VaR'!$C$18</f>
        <v>0.13450407169138706</v>
      </c>
      <c r="C2621" s="18">
        <f t="shared" ca="1" si="40"/>
        <v>14.396931688292725</v>
      </c>
      <c r="D2621" s="19">
        <f ca="1">'Monte Carlo VaR'!$B$9*(EXP(B2621)-1)</f>
        <v>19.512161517143131</v>
      </c>
      <c r="E2621" t="str">
        <f ca="1">IF(B2621&lt;='Monte Carlo VaR'!$B$25,"YES ◀ TAIL","")</f>
        <v/>
      </c>
    </row>
    <row r="2622" spans="1:5" x14ac:dyDescent="0.2">
      <c r="A2622">
        <v>2621</v>
      </c>
      <c r="B2622" s="17">
        <f ca="1">'Monte Carlo VaR'!$C$17+_xlfn.NORM.S.INV(RAND())*'Monte Carlo VaR'!$C$18</f>
        <v>0.29857704734895246</v>
      </c>
      <c r="C2622" s="18">
        <f t="shared" ca="1" si="40"/>
        <v>34.793938835242841</v>
      </c>
      <c r="D2622" s="19">
        <f ca="1">'Monte Carlo VaR'!$B$9*(EXP(B2622)-1)</f>
        <v>47.156225303404625</v>
      </c>
      <c r="E2622" t="str">
        <f ca="1">IF(B2622&lt;='Monte Carlo VaR'!$B$25,"YES ◀ TAIL","")</f>
        <v/>
      </c>
    </row>
    <row r="2623" spans="1:5" x14ac:dyDescent="0.2">
      <c r="A2623">
        <v>2622</v>
      </c>
      <c r="B2623" s="17">
        <f ca="1">'Monte Carlo VaR'!$C$17+_xlfn.NORM.S.INV(RAND())*'Monte Carlo VaR'!$C$18</f>
        <v>0.18567559532507572</v>
      </c>
      <c r="C2623" s="18">
        <f t="shared" ca="1" si="40"/>
        <v>20.403160353465942</v>
      </c>
      <c r="D2623" s="19">
        <f ca="1">'Monte Carlo VaR'!$B$9*(EXP(B2623)-1)</f>
        <v>27.652403227052393</v>
      </c>
      <c r="E2623" t="str">
        <f ca="1">IF(B2623&lt;='Monte Carlo VaR'!$B$25,"YES ◀ TAIL","")</f>
        <v/>
      </c>
    </row>
    <row r="2624" spans="1:5" x14ac:dyDescent="0.2">
      <c r="A2624">
        <v>2623</v>
      </c>
      <c r="B2624" s="17">
        <f ca="1">'Monte Carlo VaR'!$C$17+_xlfn.NORM.S.INV(RAND())*'Monte Carlo VaR'!$C$18</f>
        <v>5.7587881485519354E-2</v>
      </c>
      <c r="C2624" s="18">
        <f t="shared" ca="1" si="40"/>
        <v>5.9278357520003766</v>
      </c>
      <c r="D2624" s="19">
        <f ca="1">'Monte Carlo VaR'!$B$9*(EXP(B2624)-1)</f>
        <v>8.0339957946861098</v>
      </c>
      <c r="E2624" t="str">
        <f ca="1">IF(B2624&lt;='Monte Carlo VaR'!$B$25,"YES ◀ TAIL","")</f>
        <v/>
      </c>
    </row>
    <row r="2625" spans="1:5" x14ac:dyDescent="0.2">
      <c r="A2625">
        <v>2624</v>
      </c>
      <c r="B2625" s="17">
        <f ca="1">'Monte Carlo VaR'!$C$17+_xlfn.NORM.S.INV(RAND())*'Monte Carlo VaR'!$C$18</f>
        <v>-0.15541715740480178</v>
      </c>
      <c r="C2625" s="18">
        <f t="shared" ca="1" si="40"/>
        <v>-14.394200794280588</v>
      </c>
      <c r="D2625" s="19">
        <f ca="1">'Monte Carlo VaR'!$B$9*(EXP(B2625)-1)</f>
        <v>-19.508460336488479</v>
      </c>
      <c r="E2625" t="str">
        <f ca="1">IF(B2625&lt;='Monte Carlo VaR'!$B$25,"YES ◀ TAIL","")</f>
        <v/>
      </c>
    </row>
    <row r="2626" spans="1:5" x14ac:dyDescent="0.2">
      <c r="A2626">
        <v>2625</v>
      </c>
      <c r="B2626" s="17">
        <f ca="1">'Monte Carlo VaR'!$C$17+_xlfn.NORM.S.INV(RAND())*'Monte Carlo VaR'!$C$18</f>
        <v>-0.11869027572066683</v>
      </c>
      <c r="C2626" s="18">
        <f t="shared" ca="1" si="40"/>
        <v>-11.191718101906122</v>
      </c>
      <c r="D2626" s="19">
        <f ca="1">'Monte Carlo VaR'!$B$9*(EXP(B2626)-1)</f>
        <v>-15.168135543513369</v>
      </c>
      <c r="E2626" t="str">
        <f ca="1">IF(B2626&lt;='Monte Carlo VaR'!$B$25,"YES ◀ TAIL","")</f>
        <v/>
      </c>
    </row>
    <row r="2627" spans="1:5" x14ac:dyDescent="0.2">
      <c r="A2627">
        <v>2626</v>
      </c>
      <c r="B2627" s="17">
        <f ca="1">'Monte Carlo VaR'!$C$17+_xlfn.NORM.S.INV(RAND())*'Monte Carlo VaR'!$C$18</f>
        <v>0.18434556206510588</v>
      </c>
      <c r="C2627" s="18">
        <f t="shared" ref="C2627:C2690" ca="1" si="41">(EXP(B2627)-1)*100</f>
        <v>20.243126594293038</v>
      </c>
      <c r="D2627" s="19">
        <f ca="1">'Monte Carlo VaR'!$B$9*(EXP(B2627)-1)</f>
        <v>27.435509473245354</v>
      </c>
      <c r="E2627" t="str">
        <f ca="1">IF(B2627&lt;='Monte Carlo VaR'!$B$25,"YES ◀ TAIL","")</f>
        <v/>
      </c>
    </row>
    <row r="2628" spans="1:5" x14ac:dyDescent="0.2">
      <c r="A2628">
        <v>2627</v>
      </c>
      <c r="B2628" s="17">
        <f ca="1">'Monte Carlo VaR'!$C$17+_xlfn.NORM.S.INV(RAND())*'Monte Carlo VaR'!$C$18</f>
        <v>0.1343186463137499</v>
      </c>
      <c r="C2628" s="18">
        <f t="shared" ca="1" si="41"/>
        <v>14.375721560542631</v>
      </c>
      <c r="D2628" s="19">
        <f ca="1">'Monte Carlo VaR'!$B$9*(EXP(B2628)-1)</f>
        <v>19.483415431003429</v>
      </c>
      <c r="E2628" t="str">
        <f ca="1">IF(B2628&lt;='Monte Carlo VaR'!$B$25,"YES ◀ TAIL","")</f>
        <v/>
      </c>
    </row>
    <row r="2629" spans="1:5" x14ac:dyDescent="0.2">
      <c r="A2629">
        <v>2628</v>
      </c>
      <c r="B2629" s="17">
        <f ca="1">'Monte Carlo VaR'!$C$17+_xlfn.NORM.S.INV(RAND())*'Monte Carlo VaR'!$C$18</f>
        <v>-0.10877495787833773</v>
      </c>
      <c r="C2629" s="18">
        <f t="shared" ca="1" si="41"/>
        <v>-10.30677576773601</v>
      </c>
      <c r="D2629" s="19">
        <f ca="1">'Monte Carlo VaR'!$B$9*(EXP(B2629)-1)</f>
        <v>-13.968773198012613</v>
      </c>
      <c r="E2629" t="str">
        <f ca="1">IF(B2629&lt;='Monte Carlo VaR'!$B$25,"YES ◀ TAIL","")</f>
        <v/>
      </c>
    </row>
    <row r="2630" spans="1:5" x14ac:dyDescent="0.2">
      <c r="A2630">
        <v>2629</v>
      </c>
      <c r="B2630" s="17">
        <f ca="1">'Monte Carlo VaR'!$C$17+_xlfn.NORM.S.INV(RAND())*'Monte Carlo VaR'!$C$18</f>
        <v>-0.10268502756941354</v>
      </c>
      <c r="C2630" s="18">
        <f t="shared" ca="1" si="41"/>
        <v>-9.7588836639309395</v>
      </c>
      <c r="D2630" s="19">
        <f ca="1">'Monte Carlo VaR'!$B$9*(EXP(B2630)-1)</f>
        <v>-13.226215029725603</v>
      </c>
      <c r="E2630" t="str">
        <f ca="1">IF(B2630&lt;='Monte Carlo VaR'!$B$25,"YES ◀ TAIL","")</f>
        <v/>
      </c>
    </row>
    <row r="2631" spans="1:5" x14ac:dyDescent="0.2">
      <c r="A2631">
        <v>2630</v>
      </c>
      <c r="B2631" s="17">
        <f ca="1">'Monte Carlo VaR'!$C$17+_xlfn.NORM.S.INV(RAND())*'Monte Carlo VaR'!$C$18</f>
        <v>0.24710918382004848</v>
      </c>
      <c r="C2631" s="18">
        <f t="shared" ca="1" si="41"/>
        <v>28.031889525500286</v>
      </c>
      <c r="D2631" s="19">
        <f ca="1">'Monte Carlo VaR'!$B$9*(EXP(B2631)-1)</f>
        <v>37.991619873910537</v>
      </c>
      <c r="E2631" t="str">
        <f ca="1">IF(B2631&lt;='Monte Carlo VaR'!$B$25,"YES ◀ TAIL","")</f>
        <v/>
      </c>
    </row>
    <row r="2632" spans="1:5" x14ac:dyDescent="0.2">
      <c r="A2632">
        <v>2631</v>
      </c>
      <c r="B2632" s="17">
        <f ca="1">'Monte Carlo VaR'!$C$17+_xlfn.NORM.S.INV(RAND())*'Monte Carlo VaR'!$C$18</f>
        <v>-0.11529936866018707</v>
      </c>
      <c r="C2632" s="18">
        <f t="shared" ca="1" si="41"/>
        <v>-10.890066324256409</v>
      </c>
      <c r="D2632" s="19">
        <f ca="1">'Monte Carlo VaR'!$B$9*(EXP(B2632)-1)</f>
        <v>-14.75930688926471</v>
      </c>
      <c r="E2632" t="str">
        <f ca="1">IF(B2632&lt;='Monte Carlo VaR'!$B$25,"YES ◀ TAIL","")</f>
        <v/>
      </c>
    </row>
    <row r="2633" spans="1:5" x14ac:dyDescent="0.2">
      <c r="A2633">
        <v>2632</v>
      </c>
      <c r="B2633" s="17">
        <f ca="1">'Monte Carlo VaR'!$C$17+_xlfn.NORM.S.INV(RAND())*'Monte Carlo VaR'!$C$18</f>
        <v>-0.3116386010191296</v>
      </c>
      <c r="C2633" s="18">
        <f t="shared" ca="1" si="41"/>
        <v>-26.77538865858412</v>
      </c>
      <c r="D2633" s="19">
        <f ca="1">'Monte Carlo VaR'!$B$9*(EXP(B2633)-1)</f>
        <v>-36.28868424897906</v>
      </c>
      <c r="E2633" t="str">
        <f ca="1">IF(B2633&lt;='Monte Carlo VaR'!$B$25,"YES ◀ TAIL","")</f>
        <v>YES ◀ TAIL</v>
      </c>
    </row>
    <row r="2634" spans="1:5" x14ac:dyDescent="0.2">
      <c r="A2634">
        <v>2633</v>
      </c>
      <c r="B2634" s="17">
        <f ca="1">'Monte Carlo VaR'!$C$17+_xlfn.NORM.S.INV(RAND())*'Monte Carlo VaR'!$C$18</f>
        <v>0.11680726076471085</v>
      </c>
      <c r="C2634" s="18">
        <f t="shared" ca="1" si="41"/>
        <v>12.390278864956962</v>
      </c>
      <c r="D2634" s="19">
        <f ca="1">'Monte Carlo VaR'!$B$9*(EXP(B2634)-1)</f>
        <v>16.79254494567617</v>
      </c>
      <c r="E2634" t="str">
        <f ca="1">IF(B2634&lt;='Monte Carlo VaR'!$B$25,"YES ◀ TAIL","")</f>
        <v/>
      </c>
    </row>
    <row r="2635" spans="1:5" x14ac:dyDescent="0.2">
      <c r="A2635">
        <v>2634</v>
      </c>
      <c r="B2635" s="17">
        <f ca="1">'Monte Carlo VaR'!$C$17+_xlfn.NORM.S.INV(RAND())*'Monte Carlo VaR'!$C$18</f>
        <v>0.27980685254182952</v>
      </c>
      <c r="C2635" s="18">
        <f t="shared" ca="1" si="41"/>
        <v>32.287427785606646</v>
      </c>
      <c r="D2635" s="19">
        <f ca="1">'Monte Carlo VaR'!$B$9*(EXP(B2635)-1)</f>
        <v>43.759150877832688</v>
      </c>
      <c r="E2635" t="str">
        <f ca="1">IF(B2635&lt;='Monte Carlo VaR'!$B$25,"YES ◀ TAIL","")</f>
        <v/>
      </c>
    </row>
    <row r="2636" spans="1:5" x14ac:dyDescent="0.2">
      <c r="A2636">
        <v>2635</v>
      </c>
      <c r="B2636" s="17">
        <f ca="1">'Monte Carlo VaR'!$C$17+_xlfn.NORM.S.INV(RAND())*'Monte Carlo VaR'!$C$18</f>
        <v>-9.0848330860877055E-2</v>
      </c>
      <c r="C2636" s="18">
        <f t="shared" ca="1" si="41"/>
        <v>-8.6843801988673022</v>
      </c>
      <c r="D2636" s="19">
        <f ca="1">'Monte Carlo VaR'!$B$9*(EXP(B2636)-1)</f>
        <v>-11.769940483524856</v>
      </c>
      <c r="E2636" t="str">
        <f ca="1">IF(B2636&lt;='Monte Carlo VaR'!$B$25,"YES ◀ TAIL","")</f>
        <v/>
      </c>
    </row>
    <row r="2637" spans="1:5" x14ac:dyDescent="0.2">
      <c r="A2637">
        <v>2636</v>
      </c>
      <c r="B2637" s="17">
        <f ca="1">'Monte Carlo VaR'!$C$17+_xlfn.NORM.S.INV(RAND())*'Monte Carlo VaR'!$C$18</f>
        <v>0.33080760982717322</v>
      </c>
      <c r="C2637" s="18">
        <f t="shared" ca="1" si="41"/>
        <v>39.209194173385043</v>
      </c>
      <c r="D2637" s="19">
        <f ca="1">'Monte Carlo VaR'!$B$9*(EXP(B2637)-1)</f>
        <v>53.140220863188752</v>
      </c>
      <c r="E2637" t="str">
        <f ca="1">IF(B2637&lt;='Monte Carlo VaR'!$B$25,"YES ◀ TAIL","")</f>
        <v/>
      </c>
    </row>
    <row r="2638" spans="1:5" x14ac:dyDescent="0.2">
      <c r="A2638">
        <v>2637</v>
      </c>
      <c r="B2638" s="17">
        <f ca="1">'Monte Carlo VaR'!$C$17+_xlfn.NORM.S.INV(RAND())*'Monte Carlo VaR'!$C$18</f>
        <v>0.12422234141390123</v>
      </c>
      <c r="C2638" s="18">
        <f t="shared" ca="1" si="41"/>
        <v>13.226759299156665</v>
      </c>
      <c r="D2638" s="19">
        <f ca="1">'Monte Carlo VaR'!$B$9*(EXP(B2638)-1)</f>
        <v>17.926226878147027</v>
      </c>
      <c r="E2638" t="str">
        <f ca="1">IF(B2638&lt;='Monte Carlo VaR'!$B$25,"YES ◀ TAIL","")</f>
        <v/>
      </c>
    </row>
    <row r="2639" spans="1:5" x14ac:dyDescent="0.2">
      <c r="A2639">
        <v>2638</v>
      </c>
      <c r="B2639" s="17">
        <f ca="1">'Monte Carlo VaR'!$C$17+_xlfn.NORM.S.INV(RAND())*'Monte Carlo VaR'!$C$18</f>
        <v>-8.2216174590241622E-2</v>
      </c>
      <c r="C2639" s="18">
        <f t="shared" ca="1" si="41"/>
        <v>-7.8927175367185853</v>
      </c>
      <c r="D2639" s="19">
        <f ca="1">'Monte Carlo VaR'!$B$9*(EXP(B2639)-1)</f>
        <v>-10.6970000775147</v>
      </c>
      <c r="E2639" t="str">
        <f ca="1">IF(B2639&lt;='Monte Carlo VaR'!$B$25,"YES ◀ TAIL","")</f>
        <v/>
      </c>
    </row>
    <row r="2640" spans="1:5" x14ac:dyDescent="0.2">
      <c r="A2640">
        <v>2639</v>
      </c>
      <c r="B2640" s="17">
        <f ca="1">'Monte Carlo VaR'!$C$17+_xlfn.NORM.S.INV(RAND())*'Monte Carlo VaR'!$C$18</f>
        <v>-6.0090477292397054E-2</v>
      </c>
      <c r="C2640" s="18">
        <f t="shared" ca="1" si="41"/>
        <v>-5.8320670866233488</v>
      </c>
      <c r="D2640" s="19">
        <f ca="1">'Monte Carlo VaR'!$B$9*(EXP(B2640)-1)</f>
        <v>-7.9042005225006253</v>
      </c>
      <c r="E2640" t="str">
        <f ca="1">IF(B2640&lt;='Monte Carlo VaR'!$B$25,"YES ◀ TAIL","")</f>
        <v/>
      </c>
    </row>
    <row r="2641" spans="1:5" x14ac:dyDescent="0.2">
      <c r="A2641">
        <v>2640</v>
      </c>
      <c r="B2641" s="17">
        <f ca="1">'Monte Carlo VaR'!$C$17+_xlfn.NORM.S.INV(RAND())*'Monte Carlo VaR'!$C$18</f>
        <v>-5.6191286757133946E-2</v>
      </c>
      <c r="C2641" s="18">
        <f t="shared" ca="1" si="41"/>
        <v>-5.4641715926821206</v>
      </c>
      <c r="D2641" s="19">
        <f ca="1">'Monte Carlo VaR'!$B$9*(EXP(B2641)-1)</f>
        <v>-7.4055917595620784</v>
      </c>
      <c r="E2641" t="str">
        <f ca="1">IF(B2641&lt;='Monte Carlo VaR'!$B$25,"YES ◀ TAIL","")</f>
        <v/>
      </c>
    </row>
    <row r="2642" spans="1:5" x14ac:dyDescent="0.2">
      <c r="A2642">
        <v>2641</v>
      </c>
      <c r="B2642" s="17">
        <f ca="1">'Monte Carlo VaR'!$C$17+_xlfn.NORM.S.INV(RAND())*'Monte Carlo VaR'!$C$18</f>
        <v>0.27704212003577783</v>
      </c>
      <c r="C2642" s="18">
        <f t="shared" ca="1" si="41"/>
        <v>31.92219355398851</v>
      </c>
      <c r="D2642" s="19">
        <f ca="1">'Monte Carlo VaR'!$B$9*(EXP(B2642)-1)</f>
        <v>43.264148923720626</v>
      </c>
      <c r="E2642" t="str">
        <f ca="1">IF(B2642&lt;='Monte Carlo VaR'!$B$25,"YES ◀ TAIL","")</f>
        <v/>
      </c>
    </row>
    <row r="2643" spans="1:5" x14ac:dyDescent="0.2">
      <c r="A2643">
        <v>2642</v>
      </c>
      <c r="B2643" s="17">
        <f ca="1">'Monte Carlo VaR'!$C$17+_xlfn.NORM.S.INV(RAND())*'Monte Carlo VaR'!$C$18</f>
        <v>0.3068621428622082</v>
      </c>
      <c r="C2643" s="18">
        <f t="shared" ca="1" si="41"/>
        <v>35.915358613310474</v>
      </c>
      <c r="D2643" s="19">
        <f ca="1">'Monte Carlo VaR'!$B$9*(EXP(B2643)-1)</f>
        <v>48.676085528619687</v>
      </c>
      <c r="E2643" t="str">
        <f ca="1">IF(B2643&lt;='Monte Carlo VaR'!$B$25,"YES ◀ TAIL","")</f>
        <v/>
      </c>
    </row>
    <row r="2644" spans="1:5" x14ac:dyDescent="0.2">
      <c r="A2644">
        <v>2643</v>
      </c>
      <c r="B2644" s="17">
        <f ca="1">'Monte Carlo VaR'!$C$17+_xlfn.NORM.S.INV(RAND())*'Monte Carlo VaR'!$C$18</f>
        <v>9.9284257616973903E-3</v>
      </c>
      <c r="C2644" s="18">
        <f t="shared" ca="1" si="41"/>
        <v>0.99778760999285065</v>
      </c>
      <c r="D2644" s="19">
        <f ca="1">'Monte Carlo VaR'!$B$9*(EXP(B2644)-1)</f>
        <v>1.3523015478233105</v>
      </c>
      <c r="E2644" t="str">
        <f ca="1">IF(B2644&lt;='Monte Carlo VaR'!$B$25,"YES ◀ TAIL","")</f>
        <v/>
      </c>
    </row>
    <row r="2645" spans="1:5" x14ac:dyDescent="0.2">
      <c r="A2645">
        <v>2644</v>
      </c>
      <c r="B2645" s="17">
        <f ca="1">'Monte Carlo VaR'!$C$17+_xlfn.NORM.S.INV(RAND())*'Monte Carlo VaR'!$C$18</f>
        <v>2.0474335233106523E-2</v>
      </c>
      <c r="C2645" s="18">
        <f t="shared" ca="1" si="41"/>
        <v>2.0685372254887424</v>
      </c>
      <c r="D2645" s="19">
        <f ca="1">'Monte Carlo VaR'!$B$9*(EXP(B2645)-1)</f>
        <v>2.8034885017048925</v>
      </c>
      <c r="E2645" t="str">
        <f ca="1">IF(B2645&lt;='Monte Carlo VaR'!$B$25,"YES ◀ TAIL","")</f>
        <v/>
      </c>
    </row>
    <row r="2646" spans="1:5" x14ac:dyDescent="0.2">
      <c r="A2646">
        <v>2645</v>
      </c>
      <c r="B2646" s="17">
        <f ca="1">'Monte Carlo VaR'!$C$17+_xlfn.NORM.S.INV(RAND())*'Monte Carlo VaR'!$C$18</f>
        <v>-7.2651015257090515E-2</v>
      </c>
      <c r="C2646" s="18">
        <f t="shared" ca="1" si="41"/>
        <v>-7.0074696852741036</v>
      </c>
      <c r="D2646" s="19">
        <f ca="1">'Monte Carlo VaR'!$B$9*(EXP(B2646)-1)</f>
        <v>-9.4972236644519921</v>
      </c>
      <c r="E2646" t="str">
        <f ca="1">IF(B2646&lt;='Monte Carlo VaR'!$B$25,"YES ◀ TAIL","")</f>
        <v/>
      </c>
    </row>
    <row r="2647" spans="1:5" x14ac:dyDescent="0.2">
      <c r="A2647">
        <v>2646</v>
      </c>
      <c r="B2647" s="17">
        <f ca="1">'Monte Carlo VaR'!$C$17+_xlfn.NORM.S.INV(RAND())*'Monte Carlo VaR'!$C$18</f>
        <v>-5.7871657298521201E-2</v>
      </c>
      <c r="C2647" s="18">
        <f t="shared" ca="1" si="41"/>
        <v>-5.6228934207534937</v>
      </c>
      <c r="D2647" s="19">
        <f ca="1">'Monte Carlo VaR'!$B$9*(EXP(B2647)-1)</f>
        <v>-7.6207074531472108</v>
      </c>
      <c r="E2647" t="str">
        <f ca="1">IF(B2647&lt;='Monte Carlo VaR'!$B$25,"YES ◀ TAIL","")</f>
        <v/>
      </c>
    </row>
    <row r="2648" spans="1:5" x14ac:dyDescent="0.2">
      <c r="A2648">
        <v>2647</v>
      </c>
      <c r="B2648" s="17">
        <f ca="1">'Monte Carlo VaR'!$C$17+_xlfn.NORM.S.INV(RAND())*'Monte Carlo VaR'!$C$18</f>
        <v>9.2310169156592459E-2</v>
      </c>
      <c r="C2648" s="18">
        <f t="shared" ca="1" si="41"/>
        <v>9.6704933376289492</v>
      </c>
      <c r="D2648" s="19">
        <f ca="1">'Monte Carlo VaR'!$B$9*(EXP(B2648)-1)</f>
        <v>13.106419620488515</v>
      </c>
      <c r="E2648" t="str">
        <f ca="1">IF(B2648&lt;='Monte Carlo VaR'!$B$25,"YES ◀ TAIL","")</f>
        <v/>
      </c>
    </row>
    <row r="2649" spans="1:5" x14ac:dyDescent="0.2">
      <c r="A2649">
        <v>2648</v>
      </c>
      <c r="B2649" s="17">
        <f ca="1">'Monte Carlo VaR'!$C$17+_xlfn.NORM.S.INV(RAND())*'Monte Carlo VaR'!$C$18</f>
        <v>-0.41762371351894517</v>
      </c>
      <c r="C2649" s="18">
        <f t="shared" ca="1" si="41"/>
        <v>-34.138999215387976</v>
      </c>
      <c r="D2649" s="19">
        <f ca="1">'Monte Carlo VaR'!$B$9*(EXP(B2649)-1)</f>
        <v>-46.268585636615327</v>
      </c>
      <c r="E2649" t="str">
        <f ca="1">IF(B2649&lt;='Monte Carlo VaR'!$B$25,"YES ◀ TAIL","")</f>
        <v>YES ◀ TAIL</v>
      </c>
    </row>
    <row r="2650" spans="1:5" x14ac:dyDescent="0.2">
      <c r="A2650">
        <v>2649</v>
      </c>
      <c r="B2650" s="17">
        <f ca="1">'Monte Carlo VaR'!$C$17+_xlfn.NORM.S.INV(RAND())*'Monte Carlo VaR'!$C$18</f>
        <v>-1.2240750665827818E-2</v>
      </c>
      <c r="C2650" s="18">
        <f t="shared" ca="1" si="41"/>
        <v>-1.2166137428369916</v>
      </c>
      <c r="D2650" s="19">
        <f ca="1">'Monte Carlo VaR'!$B$9*(EXP(B2650)-1)</f>
        <v>-1.6488766056669748</v>
      </c>
      <c r="E2650" t="str">
        <f ca="1">IF(B2650&lt;='Monte Carlo VaR'!$B$25,"YES ◀ TAIL","")</f>
        <v/>
      </c>
    </row>
    <row r="2651" spans="1:5" x14ac:dyDescent="0.2">
      <c r="A2651">
        <v>2650</v>
      </c>
      <c r="B2651" s="17">
        <f ca="1">'Monte Carlo VaR'!$C$17+_xlfn.NORM.S.INV(RAND())*'Monte Carlo VaR'!$C$18</f>
        <v>0.11079232331221313</v>
      </c>
      <c r="C2651" s="18">
        <f t="shared" ca="1" si="41"/>
        <v>11.716287407598625</v>
      </c>
      <c r="D2651" s="19">
        <f ca="1">'Monte Carlo VaR'!$B$9*(EXP(B2651)-1)</f>
        <v>15.879084323518416</v>
      </c>
      <c r="E2651" t="str">
        <f ca="1">IF(B2651&lt;='Monte Carlo VaR'!$B$25,"YES ◀ TAIL","")</f>
        <v/>
      </c>
    </row>
    <row r="2652" spans="1:5" x14ac:dyDescent="0.2">
      <c r="A2652">
        <v>2651</v>
      </c>
      <c r="B2652" s="17">
        <f ca="1">'Monte Carlo VaR'!$C$17+_xlfn.NORM.S.INV(RAND())*'Monte Carlo VaR'!$C$18</f>
        <v>-0.12755289058536601</v>
      </c>
      <c r="C2652" s="18">
        <f t="shared" ca="1" si="41"/>
        <v>-11.975314216858536</v>
      </c>
      <c r="D2652" s="19">
        <f ca="1">'Monte Carlo VaR'!$B$9*(EXP(B2652)-1)</f>
        <v>-16.230143358108371</v>
      </c>
      <c r="E2652" t="str">
        <f ca="1">IF(B2652&lt;='Monte Carlo VaR'!$B$25,"YES ◀ TAIL","")</f>
        <v/>
      </c>
    </row>
    <row r="2653" spans="1:5" x14ac:dyDescent="0.2">
      <c r="A2653">
        <v>2652</v>
      </c>
      <c r="B2653" s="17">
        <f ca="1">'Monte Carlo VaR'!$C$17+_xlfn.NORM.S.INV(RAND())*'Monte Carlo VaR'!$C$18</f>
        <v>-6.540283414194617E-3</v>
      </c>
      <c r="C2653" s="18">
        <f t="shared" ca="1" si="41"/>
        <v>-0.6518942311591891</v>
      </c>
      <c r="D2653" s="19">
        <f ca="1">'Monte Carlo VaR'!$B$9*(EXP(B2653)-1)</f>
        <v>-0.88351225149004897</v>
      </c>
      <c r="E2653" t="str">
        <f ca="1">IF(B2653&lt;='Monte Carlo VaR'!$B$25,"YES ◀ TAIL","")</f>
        <v/>
      </c>
    </row>
    <row r="2654" spans="1:5" x14ac:dyDescent="0.2">
      <c r="A2654">
        <v>2653</v>
      </c>
      <c r="B2654" s="17">
        <f ca="1">'Monte Carlo VaR'!$C$17+_xlfn.NORM.S.INV(RAND())*'Monte Carlo VaR'!$C$18</f>
        <v>-0.14933550809720764</v>
      </c>
      <c r="C2654" s="18">
        <f t="shared" ca="1" si="41"/>
        <v>-13.871990002925894</v>
      </c>
      <c r="D2654" s="19">
        <f ca="1">'Monte Carlo VaR'!$B$9*(EXP(B2654)-1)</f>
        <v>-18.800708050965465</v>
      </c>
      <c r="E2654" t="str">
        <f ca="1">IF(B2654&lt;='Monte Carlo VaR'!$B$25,"YES ◀ TAIL","")</f>
        <v/>
      </c>
    </row>
    <row r="2655" spans="1:5" x14ac:dyDescent="0.2">
      <c r="A2655">
        <v>2654</v>
      </c>
      <c r="B2655" s="17">
        <f ca="1">'Monte Carlo VaR'!$C$17+_xlfn.NORM.S.INV(RAND())*'Monte Carlo VaR'!$C$18</f>
        <v>0.43845024189374354</v>
      </c>
      <c r="C2655" s="18">
        <f t="shared" ca="1" si="41"/>
        <v>55.030276155737504</v>
      </c>
      <c r="D2655" s="19">
        <f ca="1">'Monte Carlo VaR'!$B$9*(EXP(B2655)-1)</f>
        <v>74.582533273871036</v>
      </c>
      <c r="E2655" t="str">
        <f ca="1">IF(B2655&lt;='Monte Carlo VaR'!$B$25,"YES ◀ TAIL","")</f>
        <v/>
      </c>
    </row>
    <row r="2656" spans="1:5" x14ac:dyDescent="0.2">
      <c r="A2656">
        <v>2655</v>
      </c>
      <c r="B2656" s="17">
        <f ca="1">'Monte Carlo VaR'!$C$17+_xlfn.NORM.S.INV(RAND())*'Monte Carlo VaR'!$C$18</f>
        <v>-6.0302035632311124E-2</v>
      </c>
      <c r="C2656" s="18">
        <f t="shared" ca="1" si="41"/>
        <v>-5.8519869909983928</v>
      </c>
      <c r="D2656" s="19">
        <f ca="1">'Monte Carlo VaR'!$B$9*(EXP(B2656)-1)</f>
        <v>-7.9311979689001211</v>
      </c>
      <c r="E2656" t="str">
        <f ca="1">IF(B2656&lt;='Monte Carlo VaR'!$B$25,"YES ◀ TAIL","")</f>
        <v/>
      </c>
    </row>
    <row r="2657" spans="1:5" x14ac:dyDescent="0.2">
      <c r="A2657">
        <v>2656</v>
      </c>
      <c r="B2657" s="17">
        <f ca="1">'Monte Carlo VaR'!$C$17+_xlfn.NORM.S.INV(RAND())*'Monte Carlo VaR'!$C$18</f>
        <v>-6.1690368396990214E-3</v>
      </c>
      <c r="C2657" s="18">
        <f t="shared" ca="1" si="41"/>
        <v>-0.61500474008497896</v>
      </c>
      <c r="D2657" s="19">
        <f ca="1">'Monte Carlo VaR'!$B$9*(EXP(B2657)-1)</f>
        <v>-0.83351592423717202</v>
      </c>
      <c r="E2657" t="str">
        <f ca="1">IF(B2657&lt;='Monte Carlo VaR'!$B$25,"YES ◀ TAIL","")</f>
        <v/>
      </c>
    </row>
    <row r="2658" spans="1:5" x14ac:dyDescent="0.2">
      <c r="A2658">
        <v>2657</v>
      </c>
      <c r="B2658" s="17">
        <f ca="1">'Monte Carlo VaR'!$C$17+_xlfn.NORM.S.INV(RAND())*'Monte Carlo VaR'!$C$18</f>
        <v>0.15607252245209452</v>
      </c>
      <c r="C2658" s="18">
        <f t="shared" ca="1" si="41"/>
        <v>16.891097230598806</v>
      </c>
      <c r="D2658" s="19">
        <f ca="1">'Monte Carlo VaR'!$B$9*(EXP(B2658)-1)</f>
        <v>22.892504076630562</v>
      </c>
      <c r="E2658" t="str">
        <f ca="1">IF(B2658&lt;='Monte Carlo VaR'!$B$25,"YES ◀ TAIL","")</f>
        <v/>
      </c>
    </row>
    <row r="2659" spans="1:5" x14ac:dyDescent="0.2">
      <c r="A2659">
        <v>2658</v>
      </c>
      <c r="B2659" s="17">
        <f ca="1">'Monte Carlo VaR'!$C$17+_xlfn.NORM.S.INV(RAND())*'Monte Carlo VaR'!$C$18</f>
        <v>0.24179295671766926</v>
      </c>
      <c r="C2659" s="18">
        <f t="shared" ca="1" si="41"/>
        <v>27.353048958543358</v>
      </c>
      <c r="D2659" s="19">
        <f ca="1">'Monte Carlo VaR'!$B$9*(EXP(B2659)-1)</f>
        <v>37.071587253513812</v>
      </c>
      <c r="E2659" t="str">
        <f ca="1">IF(B2659&lt;='Monte Carlo VaR'!$B$25,"YES ◀ TAIL","")</f>
        <v/>
      </c>
    </row>
    <row r="2660" spans="1:5" x14ac:dyDescent="0.2">
      <c r="A2660">
        <v>2659</v>
      </c>
      <c r="B2660" s="17">
        <f ca="1">'Monte Carlo VaR'!$C$17+_xlfn.NORM.S.INV(RAND())*'Monte Carlo VaR'!$C$18</f>
        <v>0.19459130370864802</v>
      </c>
      <c r="C2660" s="18">
        <f t="shared" ca="1" si="41"/>
        <v>21.481439488119982</v>
      </c>
      <c r="D2660" s="19">
        <f ca="1">'Monte Carlo VaR'!$B$9*(EXP(B2660)-1)</f>
        <v>29.113794938249008</v>
      </c>
      <c r="E2660" t="str">
        <f ca="1">IF(B2660&lt;='Monte Carlo VaR'!$B$25,"YES ◀ TAIL","")</f>
        <v/>
      </c>
    </row>
    <row r="2661" spans="1:5" x14ac:dyDescent="0.2">
      <c r="A2661">
        <v>2660</v>
      </c>
      <c r="B2661" s="17">
        <f ca="1">'Monte Carlo VaR'!$C$17+_xlfn.NORM.S.INV(RAND())*'Monte Carlo VaR'!$C$18</f>
        <v>6.4765082319763329E-2</v>
      </c>
      <c r="C2661" s="18">
        <f t="shared" ca="1" si="41"/>
        <v>6.690835930572292</v>
      </c>
      <c r="D2661" s="19">
        <f ca="1">'Monte Carlo VaR'!$B$9*(EXP(B2661)-1)</f>
        <v>9.0680899367046273</v>
      </c>
      <c r="E2661" t="str">
        <f ca="1">IF(B2661&lt;='Monte Carlo VaR'!$B$25,"YES ◀ TAIL","")</f>
        <v/>
      </c>
    </row>
    <row r="2662" spans="1:5" x14ac:dyDescent="0.2">
      <c r="A2662">
        <v>2661</v>
      </c>
      <c r="B2662" s="17">
        <f ca="1">'Monte Carlo VaR'!$C$17+_xlfn.NORM.S.INV(RAND())*'Monte Carlo VaR'!$C$18</f>
        <v>1.1837034994281667E-2</v>
      </c>
      <c r="C2662" s="18">
        <f t="shared" ca="1" si="41"/>
        <v>1.1907369938107371</v>
      </c>
      <c r="D2662" s="19">
        <f ca="1">'Monte Carlo VaR'!$B$9*(EXP(B2662)-1)</f>
        <v>1.6138058477116919</v>
      </c>
      <c r="E2662" t="str">
        <f ca="1">IF(B2662&lt;='Monte Carlo VaR'!$B$25,"YES ◀ TAIL","")</f>
        <v/>
      </c>
    </row>
    <row r="2663" spans="1:5" x14ac:dyDescent="0.2">
      <c r="A2663">
        <v>2662</v>
      </c>
      <c r="B2663" s="17">
        <f ca="1">'Monte Carlo VaR'!$C$17+_xlfn.NORM.S.INV(RAND())*'Monte Carlo VaR'!$C$18</f>
        <v>-3.7035253830220258E-2</v>
      </c>
      <c r="C2663" s="18">
        <f t="shared" ca="1" si="41"/>
        <v>-3.6357837326972509</v>
      </c>
      <c r="D2663" s="19">
        <f ca="1">'Monte Carlo VaR'!$B$9*(EXP(B2663)-1)</f>
        <v>-4.9275776929245838</v>
      </c>
      <c r="E2663" t="str">
        <f ca="1">IF(B2663&lt;='Monte Carlo VaR'!$B$25,"YES ◀ TAIL","")</f>
        <v/>
      </c>
    </row>
    <row r="2664" spans="1:5" x14ac:dyDescent="0.2">
      <c r="A2664">
        <v>2663</v>
      </c>
      <c r="B2664" s="17">
        <f ca="1">'Monte Carlo VaR'!$C$17+_xlfn.NORM.S.INV(RAND())*'Monte Carlo VaR'!$C$18</f>
        <v>0.41117398374439817</v>
      </c>
      <c r="C2664" s="18">
        <f t="shared" ca="1" si="41"/>
        <v>50.858780348144997</v>
      </c>
      <c r="D2664" s="19">
        <f ca="1">'Monte Carlo VaR'!$B$9*(EXP(B2664)-1)</f>
        <v>68.928905005840917</v>
      </c>
      <c r="E2664" t="str">
        <f ca="1">IF(B2664&lt;='Monte Carlo VaR'!$B$25,"YES ◀ TAIL","")</f>
        <v/>
      </c>
    </row>
    <row r="2665" spans="1:5" x14ac:dyDescent="0.2">
      <c r="A2665">
        <v>2664</v>
      </c>
      <c r="B2665" s="17">
        <f ca="1">'Monte Carlo VaR'!$C$17+_xlfn.NORM.S.INV(RAND())*'Monte Carlo VaR'!$C$18</f>
        <v>2.7631935666231434E-2</v>
      </c>
      <c r="C2665" s="18">
        <f t="shared" ca="1" si="41"/>
        <v>2.8017238299520297</v>
      </c>
      <c r="D2665" s="19">
        <f ca="1">'Monte Carlo VaR'!$B$9*(EXP(B2665)-1)</f>
        <v>3.7971763067339861</v>
      </c>
      <c r="E2665" t="str">
        <f ca="1">IF(B2665&lt;='Monte Carlo VaR'!$B$25,"YES ◀ TAIL","")</f>
        <v/>
      </c>
    </row>
    <row r="2666" spans="1:5" x14ac:dyDescent="0.2">
      <c r="A2666">
        <v>2665</v>
      </c>
      <c r="B2666" s="17">
        <f ca="1">'Monte Carlo VaR'!$C$17+_xlfn.NORM.S.INV(RAND())*'Monte Carlo VaR'!$C$18</f>
        <v>0.14742450872409527</v>
      </c>
      <c r="C2666" s="18">
        <f t="shared" ca="1" si="41"/>
        <v>15.884579877964899</v>
      </c>
      <c r="D2666" s="19">
        <f ca="1">'Monte Carlo VaR'!$B$9*(EXP(B2666)-1)</f>
        <v>21.528371108605828</v>
      </c>
      <c r="E2666" t="str">
        <f ca="1">IF(B2666&lt;='Monte Carlo VaR'!$B$25,"YES ◀ TAIL","")</f>
        <v/>
      </c>
    </row>
    <row r="2667" spans="1:5" x14ac:dyDescent="0.2">
      <c r="A2667">
        <v>2666</v>
      </c>
      <c r="B2667" s="17">
        <f ca="1">'Monte Carlo VaR'!$C$17+_xlfn.NORM.S.INV(RAND())*'Monte Carlo VaR'!$C$18</f>
        <v>-0.23147335208111275</v>
      </c>
      <c r="C2667" s="18">
        <f t="shared" ca="1" si="41"/>
        <v>-20.663616328339284</v>
      </c>
      <c r="D2667" s="19">
        <f ca="1">'Monte Carlo VaR'!$B$9*(EXP(B2667)-1)</f>
        <v>-28.005399209798234</v>
      </c>
      <c r="E2667" t="str">
        <f ca="1">IF(B2667&lt;='Monte Carlo VaR'!$B$25,"YES ◀ TAIL","")</f>
        <v/>
      </c>
    </row>
    <row r="2668" spans="1:5" x14ac:dyDescent="0.2">
      <c r="A2668">
        <v>2667</v>
      </c>
      <c r="B2668" s="17">
        <f ca="1">'Monte Carlo VaR'!$C$17+_xlfn.NORM.S.INV(RAND())*'Monte Carlo VaR'!$C$18</f>
        <v>0.5331762382844043</v>
      </c>
      <c r="C2668" s="18">
        <f t="shared" ca="1" si="41"/>
        <v>70.433710137077682</v>
      </c>
      <c r="D2668" s="19">
        <f ca="1">'Monte Carlo VaR'!$B$9*(EXP(B2668)-1)</f>
        <v>95.458807348781392</v>
      </c>
      <c r="E2668" t="str">
        <f ca="1">IF(B2668&lt;='Monte Carlo VaR'!$B$25,"YES ◀ TAIL","")</f>
        <v/>
      </c>
    </row>
    <row r="2669" spans="1:5" x14ac:dyDescent="0.2">
      <c r="A2669">
        <v>2668</v>
      </c>
      <c r="B2669" s="17">
        <f ca="1">'Monte Carlo VaR'!$C$17+_xlfn.NORM.S.INV(RAND())*'Monte Carlo VaR'!$C$18</f>
        <v>-0.30770299944542984</v>
      </c>
      <c r="C2669" s="18">
        <f t="shared" ca="1" si="41"/>
        <v>-26.486637931751766</v>
      </c>
      <c r="D2669" s="19">
        <f ca="1">'Monte Carlo VaR'!$B$9*(EXP(B2669)-1)</f>
        <v>-35.897340388903167</v>
      </c>
      <c r="E2669" t="str">
        <f ca="1">IF(B2669&lt;='Monte Carlo VaR'!$B$25,"YES ◀ TAIL","")</f>
        <v>YES ◀ TAIL</v>
      </c>
    </row>
    <row r="2670" spans="1:5" x14ac:dyDescent="0.2">
      <c r="A2670">
        <v>2669</v>
      </c>
      <c r="B2670" s="17">
        <f ca="1">'Monte Carlo VaR'!$C$17+_xlfn.NORM.S.INV(RAND())*'Monte Carlo VaR'!$C$18</f>
        <v>8.6971338545163854E-2</v>
      </c>
      <c r="C2670" s="18">
        <f t="shared" ca="1" si="41"/>
        <v>9.0865413480431201</v>
      </c>
      <c r="D2670" s="19">
        <f ca="1">'Monte Carlo VaR'!$B$9*(EXP(B2670)-1)</f>
        <v>12.314989489002841</v>
      </c>
      <c r="E2670" t="str">
        <f ca="1">IF(B2670&lt;='Monte Carlo VaR'!$B$25,"YES ◀ TAIL","")</f>
        <v/>
      </c>
    </row>
    <row r="2671" spans="1:5" x14ac:dyDescent="0.2">
      <c r="A2671">
        <v>2670</v>
      </c>
      <c r="B2671" s="17">
        <f ca="1">'Monte Carlo VaR'!$C$17+_xlfn.NORM.S.INV(RAND())*'Monte Carlo VaR'!$C$18</f>
        <v>0.33184290751200579</v>
      </c>
      <c r="C2671" s="18">
        <f t="shared" ca="1" si="41"/>
        <v>39.353391760654532</v>
      </c>
      <c r="D2671" s="19">
        <f ca="1">'Monte Carlo VaR'!$B$9*(EXP(B2671)-1)</f>
        <v>53.33565185321509</v>
      </c>
      <c r="E2671" t="str">
        <f ca="1">IF(B2671&lt;='Monte Carlo VaR'!$B$25,"YES ◀ TAIL","")</f>
        <v/>
      </c>
    </row>
    <row r="2672" spans="1:5" x14ac:dyDescent="0.2">
      <c r="A2672">
        <v>2671</v>
      </c>
      <c r="B2672" s="17">
        <f ca="1">'Monte Carlo VaR'!$C$17+_xlfn.NORM.S.INV(RAND())*'Monte Carlo VaR'!$C$18</f>
        <v>-0.10497696626562313</v>
      </c>
      <c r="C2672" s="18">
        <f t="shared" ca="1" si="41"/>
        <v>-9.9654739338991387</v>
      </c>
      <c r="D2672" s="19">
        <f ca="1">'Monte Carlo VaR'!$B$9*(EXP(B2672)-1)</f>
        <v>-13.506206822613501</v>
      </c>
      <c r="E2672" t="str">
        <f ca="1">IF(B2672&lt;='Monte Carlo VaR'!$B$25,"YES ◀ TAIL","")</f>
        <v/>
      </c>
    </row>
    <row r="2673" spans="1:5" x14ac:dyDescent="0.2">
      <c r="A2673">
        <v>2672</v>
      </c>
      <c r="B2673" s="17">
        <f ca="1">'Monte Carlo VaR'!$C$17+_xlfn.NORM.S.INV(RAND())*'Monte Carlo VaR'!$C$18</f>
        <v>0.15464882264427993</v>
      </c>
      <c r="C2673" s="18">
        <f t="shared" ca="1" si="41"/>
        <v>16.724797806255243</v>
      </c>
      <c r="D2673" s="19">
        <f ca="1">'Monte Carlo VaR'!$B$9*(EXP(B2673)-1)</f>
        <v>22.66711846681773</v>
      </c>
      <c r="E2673" t="str">
        <f ca="1">IF(B2673&lt;='Monte Carlo VaR'!$B$25,"YES ◀ TAIL","")</f>
        <v/>
      </c>
    </row>
    <row r="2674" spans="1:5" x14ac:dyDescent="0.2">
      <c r="A2674">
        <v>2673</v>
      </c>
      <c r="B2674" s="17">
        <f ca="1">'Monte Carlo VaR'!$C$17+_xlfn.NORM.S.INV(RAND())*'Monte Carlo VaR'!$C$18</f>
        <v>8.3045464129957391E-2</v>
      </c>
      <c r="C2674" s="18">
        <f t="shared" ca="1" si="41"/>
        <v>8.6591208349177116</v>
      </c>
      <c r="D2674" s="19">
        <f ca="1">'Monte Carlo VaR'!$B$9*(EXP(B2674)-1)</f>
        <v>11.735706467563974</v>
      </c>
      <c r="E2674" t="str">
        <f ca="1">IF(B2674&lt;='Monte Carlo VaR'!$B$25,"YES ◀ TAIL","")</f>
        <v/>
      </c>
    </row>
    <row r="2675" spans="1:5" x14ac:dyDescent="0.2">
      <c r="A2675">
        <v>2674</v>
      </c>
      <c r="B2675" s="17">
        <f ca="1">'Monte Carlo VaR'!$C$17+_xlfn.NORM.S.INV(RAND())*'Monte Carlo VaR'!$C$18</f>
        <v>-9.7391749671802072E-2</v>
      </c>
      <c r="C2675" s="18">
        <f t="shared" ca="1" si="41"/>
        <v>-9.2799459003050764</v>
      </c>
      <c r="D2675" s="19">
        <f ca="1">'Monte Carlo VaR'!$B$9*(EXP(B2675)-1)</f>
        <v>-12.57711067868347</v>
      </c>
      <c r="E2675" t="str">
        <f ca="1">IF(B2675&lt;='Monte Carlo VaR'!$B$25,"YES ◀ TAIL","")</f>
        <v/>
      </c>
    </row>
    <row r="2676" spans="1:5" x14ac:dyDescent="0.2">
      <c r="A2676">
        <v>2675</v>
      </c>
      <c r="B2676" s="17">
        <f ca="1">'Monte Carlo VaR'!$C$17+_xlfn.NORM.S.INV(RAND())*'Monte Carlo VaR'!$C$18</f>
        <v>-0.32469856717157319</v>
      </c>
      <c r="C2676" s="18">
        <f t="shared" ca="1" si="41"/>
        <v>-27.72548200657554</v>
      </c>
      <c r="D2676" s="19">
        <f ca="1">'Monte Carlo VaR'!$B$9*(EXP(B2676)-1)</f>
        <v>-37.576345763511831</v>
      </c>
      <c r="E2676" t="str">
        <f ca="1">IF(B2676&lt;='Monte Carlo VaR'!$B$25,"YES ◀ TAIL","")</f>
        <v>YES ◀ TAIL</v>
      </c>
    </row>
    <row r="2677" spans="1:5" x14ac:dyDescent="0.2">
      <c r="A2677">
        <v>2676</v>
      </c>
      <c r="B2677" s="17">
        <f ca="1">'Monte Carlo VaR'!$C$17+_xlfn.NORM.S.INV(RAND())*'Monte Carlo VaR'!$C$18</f>
        <v>-9.3887235762554075E-2</v>
      </c>
      <c r="C2677" s="18">
        <f t="shared" ca="1" si="41"/>
        <v>-8.9614584629996727</v>
      </c>
      <c r="D2677" s="19">
        <f ca="1">'Monte Carlo VaR'!$B$9*(EXP(B2677)-1)</f>
        <v>-12.145464654903455</v>
      </c>
      <c r="E2677" t="str">
        <f ca="1">IF(B2677&lt;='Monte Carlo VaR'!$B$25,"YES ◀ TAIL","")</f>
        <v/>
      </c>
    </row>
    <row r="2678" spans="1:5" x14ac:dyDescent="0.2">
      <c r="A2678">
        <v>2677</v>
      </c>
      <c r="B2678" s="17">
        <f ca="1">'Monte Carlo VaR'!$C$17+_xlfn.NORM.S.INV(RAND())*'Monte Carlo VaR'!$C$18</f>
        <v>-7.0642577743621635E-2</v>
      </c>
      <c r="C2678" s="18">
        <f t="shared" ca="1" si="41"/>
        <v>-6.8205123156663934</v>
      </c>
      <c r="D2678" s="19">
        <f ca="1">'Monte Carlo VaR'!$B$9*(EXP(B2678)-1)</f>
        <v>-9.2438403414226631</v>
      </c>
      <c r="E2678" t="str">
        <f ca="1">IF(B2678&lt;='Monte Carlo VaR'!$B$25,"YES ◀ TAIL","")</f>
        <v/>
      </c>
    </row>
    <row r="2679" spans="1:5" x14ac:dyDescent="0.2">
      <c r="A2679">
        <v>2678</v>
      </c>
      <c r="B2679" s="17">
        <f ca="1">'Monte Carlo VaR'!$C$17+_xlfn.NORM.S.INV(RAND())*'Monte Carlo VaR'!$C$18</f>
        <v>0.31252700147024548</v>
      </c>
      <c r="C2679" s="18">
        <f t="shared" ca="1" si="41"/>
        <v>36.687484830606643</v>
      </c>
      <c r="D2679" s="19">
        <f ca="1">'Monte Carlo VaR'!$B$9*(EXP(B2679)-1)</f>
        <v>49.722548190921181</v>
      </c>
      <c r="E2679" t="str">
        <f ca="1">IF(B2679&lt;='Monte Carlo VaR'!$B$25,"YES ◀ TAIL","")</f>
        <v/>
      </c>
    </row>
    <row r="2680" spans="1:5" x14ac:dyDescent="0.2">
      <c r="A2680">
        <v>2679</v>
      </c>
      <c r="B2680" s="17">
        <f ca="1">'Monte Carlo VaR'!$C$17+_xlfn.NORM.S.INV(RAND())*'Monte Carlo VaR'!$C$18</f>
        <v>-0.2431011870434745</v>
      </c>
      <c r="C2680" s="18">
        <f t="shared" ca="1" si="41"/>
        <v>-21.58078403293322</v>
      </c>
      <c r="D2680" s="19">
        <f ca="1">'Monte Carlo VaR'!$B$9*(EXP(B2680)-1)</f>
        <v>-29.248436599834392</v>
      </c>
      <c r="E2680" t="str">
        <f ca="1">IF(B2680&lt;='Monte Carlo VaR'!$B$25,"YES ◀ TAIL","")</f>
        <v/>
      </c>
    </row>
    <row r="2681" spans="1:5" x14ac:dyDescent="0.2">
      <c r="A2681">
        <v>2680</v>
      </c>
      <c r="B2681" s="17">
        <f ca="1">'Monte Carlo VaR'!$C$17+_xlfn.NORM.S.INV(RAND())*'Monte Carlo VaR'!$C$18</f>
        <v>0.15552970266722757</v>
      </c>
      <c r="C2681" s="18">
        <f t="shared" ca="1" si="41"/>
        <v>16.827663648406531</v>
      </c>
      <c r="D2681" s="19">
        <f ca="1">'Monte Carlo VaR'!$B$9*(EXP(B2681)-1)</f>
        <v>22.806532542685375</v>
      </c>
      <c r="E2681" t="str">
        <f ca="1">IF(B2681&lt;='Monte Carlo VaR'!$B$25,"YES ◀ TAIL","")</f>
        <v/>
      </c>
    </row>
    <row r="2682" spans="1:5" x14ac:dyDescent="0.2">
      <c r="A2682">
        <v>2681</v>
      </c>
      <c r="B2682" s="17">
        <f ca="1">'Monte Carlo VaR'!$C$17+_xlfn.NORM.S.INV(RAND())*'Monte Carlo VaR'!$C$18</f>
        <v>0.2836154730275432</v>
      </c>
      <c r="C2682" s="18">
        <f t="shared" ca="1" si="41"/>
        <v>32.792221065893926</v>
      </c>
      <c r="D2682" s="19">
        <f ca="1">'Monte Carlo VaR'!$B$9*(EXP(B2682)-1)</f>
        <v>44.443297210606033</v>
      </c>
      <c r="E2682" t="str">
        <f ca="1">IF(B2682&lt;='Monte Carlo VaR'!$B$25,"YES ◀ TAIL","")</f>
        <v/>
      </c>
    </row>
    <row r="2683" spans="1:5" x14ac:dyDescent="0.2">
      <c r="A2683">
        <v>2682</v>
      </c>
      <c r="B2683" s="17">
        <f ca="1">'Monte Carlo VaR'!$C$17+_xlfn.NORM.S.INV(RAND())*'Monte Carlo VaR'!$C$18</f>
        <v>0.10228107082342508</v>
      </c>
      <c r="C2683" s="18">
        <f t="shared" ca="1" si="41"/>
        <v>10.769476865837223</v>
      </c>
      <c r="D2683" s="19">
        <f ca="1">'Monte Carlo VaR'!$B$9*(EXP(B2683)-1)</f>
        <v>14.595871996269191</v>
      </c>
      <c r="E2683" t="str">
        <f ca="1">IF(B2683&lt;='Monte Carlo VaR'!$B$25,"YES ◀ TAIL","")</f>
        <v/>
      </c>
    </row>
    <row r="2684" spans="1:5" x14ac:dyDescent="0.2">
      <c r="A2684">
        <v>2683</v>
      </c>
      <c r="B2684" s="17">
        <f ca="1">'Monte Carlo VaR'!$C$17+_xlfn.NORM.S.INV(RAND())*'Monte Carlo VaR'!$C$18</f>
        <v>0.19196750317880035</v>
      </c>
      <c r="C2684" s="18">
        <f t="shared" ca="1" si="41"/>
        <v>21.163114216453916</v>
      </c>
      <c r="D2684" s="19">
        <f ca="1">'Monte Carlo VaR'!$B$9*(EXP(B2684)-1)</f>
        <v>28.682368697559991</v>
      </c>
      <c r="E2684" t="str">
        <f ca="1">IF(B2684&lt;='Monte Carlo VaR'!$B$25,"YES ◀ TAIL","")</f>
        <v/>
      </c>
    </row>
    <row r="2685" spans="1:5" x14ac:dyDescent="0.2">
      <c r="A2685">
        <v>2684</v>
      </c>
      <c r="B2685" s="17">
        <f ca="1">'Monte Carlo VaR'!$C$17+_xlfn.NORM.S.INV(RAND())*'Monte Carlo VaR'!$C$18</f>
        <v>-0.1399899474323188</v>
      </c>
      <c r="C2685" s="18">
        <f t="shared" ca="1" si="41"/>
        <v>-13.06330252747674</v>
      </c>
      <c r="D2685" s="19">
        <f ca="1">'Monte Carlo VaR'!$B$9*(EXP(B2685)-1)</f>
        <v>-17.704693915489223</v>
      </c>
      <c r="E2685" t="str">
        <f ca="1">IF(B2685&lt;='Monte Carlo VaR'!$B$25,"YES ◀ TAIL","")</f>
        <v/>
      </c>
    </row>
    <row r="2686" spans="1:5" x14ac:dyDescent="0.2">
      <c r="A2686">
        <v>2685</v>
      </c>
      <c r="B2686" s="17">
        <f ca="1">'Monte Carlo VaR'!$C$17+_xlfn.NORM.S.INV(RAND())*'Monte Carlo VaR'!$C$18</f>
        <v>8.3309853847776255E-3</v>
      </c>
      <c r="C2686" s="18">
        <f t="shared" ca="1" si="41"/>
        <v>0.83657846136799829</v>
      </c>
      <c r="D2686" s="19">
        <f ca="1">'Monte Carlo VaR'!$B$9*(EXP(B2686)-1)</f>
        <v>1.133814788692048</v>
      </c>
      <c r="E2686" t="str">
        <f ca="1">IF(B2686&lt;='Monte Carlo VaR'!$B$25,"YES ◀ TAIL","")</f>
        <v/>
      </c>
    </row>
    <row r="2687" spans="1:5" x14ac:dyDescent="0.2">
      <c r="A2687">
        <v>2686</v>
      </c>
      <c r="B2687" s="17">
        <f ca="1">'Monte Carlo VaR'!$C$17+_xlfn.NORM.S.INV(RAND())*'Monte Carlo VaR'!$C$18</f>
        <v>0.10568203091593131</v>
      </c>
      <c r="C2687" s="18">
        <f t="shared" ca="1" si="41"/>
        <v>11.146840772186151</v>
      </c>
      <c r="D2687" s="19">
        <f ca="1">'Monte Carlo VaR'!$B$9*(EXP(B2687)-1)</f>
        <v>15.10731329854389</v>
      </c>
      <c r="E2687" t="str">
        <f ca="1">IF(B2687&lt;='Monte Carlo VaR'!$B$25,"YES ◀ TAIL","")</f>
        <v/>
      </c>
    </row>
    <row r="2688" spans="1:5" x14ac:dyDescent="0.2">
      <c r="A2688">
        <v>2687</v>
      </c>
      <c r="B2688" s="17">
        <f ca="1">'Monte Carlo VaR'!$C$17+_xlfn.NORM.S.INV(RAND())*'Monte Carlo VaR'!$C$18</f>
        <v>-2.3169673940351063E-2</v>
      </c>
      <c r="C2688" s="18">
        <f t="shared" ca="1" si="41"/>
        <v>-2.2903318136572537</v>
      </c>
      <c r="D2688" s="19">
        <f ca="1">'Monte Carlo VaR'!$B$9*(EXP(B2688)-1)</f>
        <v>-3.1040867070496758</v>
      </c>
      <c r="E2688" t="str">
        <f ca="1">IF(B2688&lt;='Monte Carlo VaR'!$B$25,"YES ◀ TAIL","")</f>
        <v/>
      </c>
    </row>
    <row r="2689" spans="1:5" x14ac:dyDescent="0.2">
      <c r="A2689">
        <v>2688</v>
      </c>
      <c r="B2689" s="17">
        <f ca="1">'Monte Carlo VaR'!$C$17+_xlfn.NORM.S.INV(RAND())*'Monte Carlo VaR'!$C$18</f>
        <v>-0.20672357138305397</v>
      </c>
      <c r="C2689" s="18">
        <f t="shared" ca="1" si="41"/>
        <v>-18.675557704962465</v>
      </c>
      <c r="D2689" s="19">
        <f ca="1">'Monte Carlo VaR'!$B$9*(EXP(B2689)-1)</f>
        <v>-25.31098335753563</v>
      </c>
      <c r="E2689" t="str">
        <f ca="1">IF(B2689&lt;='Monte Carlo VaR'!$B$25,"YES ◀ TAIL","")</f>
        <v/>
      </c>
    </row>
    <row r="2690" spans="1:5" x14ac:dyDescent="0.2">
      <c r="A2690">
        <v>2689</v>
      </c>
      <c r="B2690" s="17">
        <f ca="1">'Monte Carlo VaR'!$C$17+_xlfn.NORM.S.INV(RAND())*'Monte Carlo VaR'!$C$18</f>
        <v>-0.34143752179538261</v>
      </c>
      <c r="C2690" s="18">
        <f t="shared" ca="1" si="41"/>
        <v>-28.925212751631591</v>
      </c>
      <c r="D2690" s="19">
        <f ca="1">'Monte Carlo VaR'!$B$9*(EXP(B2690)-1)</f>
        <v>-39.202340842286297</v>
      </c>
      <c r="E2690" t="str">
        <f ca="1">IF(B2690&lt;='Monte Carlo VaR'!$B$25,"YES ◀ TAIL","")</f>
        <v>YES ◀ TAIL</v>
      </c>
    </row>
    <row r="2691" spans="1:5" x14ac:dyDescent="0.2">
      <c r="A2691">
        <v>2690</v>
      </c>
      <c r="B2691" s="17">
        <f ca="1">'Monte Carlo VaR'!$C$17+_xlfn.NORM.S.INV(RAND())*'Monte Carlo VaR'!$C$18</f>
        <v>0.1347342468567298</v>
      </c>
      <c r="C2691" s="18">
        <f t="shared" ref="C2691:C2754" ca="1" si="42">(EXP(B2691)-1)*100</f>
        <v>14.423266051600713</v>
      </c>
      <c r="D2691" s="19">
        <f ca="1">'Monte Carlo VaR'!$B$9*(EXP(B2691)-1)</f>
        <v>19.547852479734448</v>
      </c>
      <c r="E2691" t="str">
        <f ca="1">IF(B2691&lt;='Monte Carlo VaR'!$B$25,"YES ◀ TAIL","")</f>
        <v/>
      </c>
    </row>
    <row r="2692" spans="1:5" x14ac:dyDescent="0.2">
      <c r="A2692">
        <v>2691</v>
      </c>
      <c r="B2692" s="17">
        <f ca="1">'Monte Carlo VaR'!$C$17+_xlfn.NORM.S.INV(RAND())*'Monte Carlo VaR'!$C$18</f>
        <v>-9.9989891261331718E-2</v>
      </c>
      <c r="C2692" s="18">
        <f t="shared" ca="1" si="42"/>
        <v>-9.5153435152812946</v>
      </c>
      <c r="D2692" s="19">
        <f ca="1">'Monte Carlo VaR'!$B$9*(EXP(B2692)-1)</f>
        <v>-12.896145066260738</v>
      </c>
      <c r="E2692" t="str">
        <f ca="1">IF(B2692&lt;='Monte Carlo VaR'!$B$25,"YES ◀ TAIL","")</f>
        <v/>
      </c>
    </row>
    <row r="2693" spans="1:5" x14ac:dyDescent="0.2">
      <c r="A2693">
        <v>2692</v>
      </c>
      <c r="B2693" s="17">
        <f ca="1">'Monte Carlo VaR'!$C$17+_xlfn.NORM.S.INV(RAND())*'Monte Carlo VaR'!$C$18</f>
        <v>-0.2595966913205851</v>
      </c>
      <c r="C2693" s="18">
        <f t="shared" ca="1" si="42"/>
        <v>-22.863737968235899</v>
      </c>
      <c r="D2693" s="19">
        <f ca="1">'Monte Carlo VaR'!$B$9*(EXP(B2693)-1)</f>
        <v>-30.987224068350113</v>
      </c>
      <c r="E2693" t="str">
        <f ca="1">IF(B2693&lt;='Monte Carlo VaR'!$B$25,"YES ◀ TAIL","")</f>
        <v>YES ◀ TAIL</v>
      </c>
    </row>
    <row r="2694" spans="1:5" x14ac:dyDescent="0.2">
      <c r="A2694">
        <v>2693</v>
      </c>
      <c r="B2694" s="17">
        <f ca="1">'Monte Carlo VaR'!$C$17+_xlfn.NORM.S.INV(RAND())*'Monte Carlo VaR'!$C$18</f>
        <v>0.15050058343573508</v>
      </c>
      <c r="C2694" s="18">
        <f t="shared" ca="1" si="42"/>
        <v>16.241598329796126</v>
      </c>
      <c r="D2694" s="19">
        <f ca="1">'Monte Carlo VaR'!$B$9*(EXP(B2694)-1)</f>
        <v>22.01223821637269</v>
      </c>
      <c r="E2694" t="str">
        <f ca="1">IF(B2694&lt;='Monte Carlo VaR'!$B$25,"YES ◀ TAIL","")</f>
        <v/>
      </c>
    </row>
    <row r="2695" spans="1:5" x14ac:dyDescent="0.2">
      <c r="A2695">
        <v>2694</v>
      </c>
      <c r="B2695" s="17">
        <f ca="1">'Monte Carlo VaR'!$C$17+_xlfn.NORM.S.INV(RAND())*'Monte Carlo VaR'!$C$18</f>
        <v>-0.24937003981432782</v>
      </c>
      <c r="C2695" s="18">
        <f t="shared" ca="1" si="42"/>
        <v>-22.070844887675346</v>
      </c>
      <c r="D2695" s="19">
        <f ca="1">'Monte Carlo VaR'!$B$9*(EXP(B2695)-1)</f>
        <v>-29.912616076266396</v>
      </c>
      <c r="E2695" t="str">
        <f ca="1">IF(B2695&lt;='Monte Carlo VaR'!$B$25,"YES ◀ TAIL","")</f>
        <v>YES ◀ TAIL</v>
      </c>
    </row>
    <row r="2696" spans="1:5" x14ac:dyDescent="0.2">
      <c r="A2696">
        <v>2695</v>
      </c>
      <c r="B2696" s="17">
        <f ca="1">'Monte Carlo VaR'!$C$17+_xlfn.NORM.S.INV(RAND())*'Monte Carlo VaR'!$C$18</f>
        <v>-0.12846402441037852</v>
      </c>
      <c r="C2696" s="18">
        <f t="shared" ca="1" si="42"/>
        <v>-12.055479959106064</v>
      </c>
      <c r="D2696" s="19">
        <f ca="1">'Monte Carlo VaR'!$B$9*(EXP(B2696)-1)</f>
        <v>-16.33879198857645</v>
      </c>
      <c r="E2696" t="str">
        <f ca="1">IF(B2696&lt;='Monte Carlo VaR'!$B$25,"YES ◀ TAIL","")</f>
        <v/>
      </c>
    </row>
    <row r="2697" spans="1:5" x14ac:dyDescent="0.2">
      <c r="A2697">
        <v>2696</v>
      </c>
      <c r="B2697" s="17">
        <f ca="1">'Monte Carlo VaR'!$C$17+_xlfn.NORM.S.INV(RAND())*'Monte Carlo VaR'!$C$18</f>
        <v>-0.15035260045114557</v>
      </c>
      <c r="C2697" s="18">
        <f t="shared" ca="1" si="42"/>
        <v>-13.959545609736834</v>
      </c>
      <c r="D2697" s="19">
        <f ca="1">'Monte Carlo VaR'!$B$9*(EXP(B2697)-1)</f>
        <v>-18.919372164876332</v>
      </c>
      <c r="E2697" t="str">
        <f ca="1">IF(B2697&lt;='Monte Carlo VaR'!$B$25,"YES ◀ TAIL","")</f>
        <v/>
      </c>
    </row>
    <row r="2698" spans="1:5" x14ac:dyDescent="0.2">
      <c r="A2698">
        <v>2697</v>
      </c>
      <c r="B2698" s="17">
        <f ca="1">'Monte Carlo VaR'!$C$17+_xlfn.NORM.S.INV(RAND())*'Monte Carlo VaR'!$C$18</f>
        <v>-0.11496711776984915</v>
      </c>
      <c r="C2698" s="18">
        <f t="shared" ca="1" si="42"/>
        <v>-10.860454550457987</v>
      </c>
      <c r="D2698" s="19">
        <f ca="1">'Monte Carlo VaR'!$B$9*(EXP(B2698)-1)</f>
        <v>-14.71917405223571</v>
      </c>
      <c r="E2698" t="str">
        <f ca="1">IF(B2698&lt;='Monte Carlo VaR'!$B$25,"YES ◀ TAIL","")</f>
        <v/>
      </c>
    </row>
    <row r="2699" spans="1:5" x14ac:dyDescent="0.2">
      <c r="A2699">
        <v>2698</v>
      </c>
      <c r="B2699" s="17">
        <f ca="1">'Monte Carlo VaR'!$C$17+_xlfn.NORM.S.INV(RAND())*'Monte Carlo VaR'!$C$18</f>
        <v>-2.7794477373439416E-2</v>
      </c>
      <c r="C2699" s="18">
        <f t="shared" ca="1" si="42"/>
        <v>-2.7411764849540665</v>
      </c>
      <c r="D2699" s="19">
        <f ca="1">'Monte Carlo VaR'!$B$9*(EXP(B2699)-1)</f>
        <v>-3.7151164900582465</v>
      </c>
      <c r="E2699" t="str">
        <f ca="1">IF(B2699&lt;='Monte Carlo VaR'!$B$25,"YES ◀ TAIL","")</f>
        <v/>
      </c>
    </row>
    <row r="2700" spans="1:5" x14ac:dyDescent="0.2">
      <c r="A2700">
        <v>2699</v>
      </c>
      <c r="B2700" s="17">
        <f ca="1">'Monte Carlo VaR'!$C$17+_xlfn.NORM.S.INV(RAND())*'Monte Carlo VaR'!$C$18</f>
        <v>-0.24623071134361263</v>
      </c>
      <c r="C2700" s="18">
        <f t="shared" ca="1" si="42"/>
        <v>-21.825815259326596</v>
      </c>
      <c r="D2700" s="19">
        <f ca="1">'Monte Carlo VaR'!$B$9*(EXP(B2700)-1)</f>
        <v>-29.580527420965339</v>
      </c>
      <c r="E2700" t="str">
        <f ca="1">IF(B2700&lt;='Monte Carlo VaR'!$B$25,"YES ◀ TAIL","")</f>
        <v/>
      </c>
    </row>
    <row r="2701" spans="1:5" x14ac:dyDescent="0.2">
      <c r="A2701">
        <v>2700</v>
      </c>
      <c r="B2701" s="17">
        <f ca="1">'Monte Carlo VaR'!$C$17+_xlfn.NORM.S.INV(RAND())*'Monte Carlo VaR'!$C$18</f>
        <v>0.14078400515114056</v>
      </c>
      <c r="C2701" s="18">
        <f t="shared" ca="1" si="42"/>
        <v>15.117597304914909</v>
      </c>
      <c r="D2701" s="19">
        <f ca="1">'Monte Carlo VaR'!$B$9*(EXP(B2701)-1)</f>
        <v>20.488879627351178</v>
      </c>
      <c r="E2701" t="str">
        <f ca="1">IF(B2701&lt;='Monte Carlo VaR'!$B$25,"YES ◀ TAIL","")</f>
        <v/>
      </c>
    </row>
    <row r="2702" spans="1:5" x14ac:dyDescent="0.2">
      <c r="A2702">
        <v>2701</v>
      </c>
      <c r="B2702" s="17">
        <f ca="1">'Monte Carlo VaR'!$C$17+_xlfn.NORM.S.INV(RAND())*'Monte Carlo VaR'!$C$18</f>
        <v>7.0429793031741419E-2</v>
      </c>
      <c r="C2702" s="18">
        <f t="shared" ca="1" si="42"/>
        <v>7.2969236869153242</v>
      </c>
      <c r="D2702" s="19">
        <f ca="1">'Monte Carlo VaR'!$B$9*(EXP(B2702)-1)</f>
        <v>9.8895206728763387</v>
      </c>
      <c r="E2702" t="str">
        <f ca="1">IF(B2702&lt;='Monte Carlo VaR'!$B$25,"YES ◀ TAIL","")</f>
        <v/>
      </c>
    </row>
    <row r="2703" spans="1:5" x14ac:dyDescent="0.2">
      <c r="A2703">
        <v>2702</v>
      </c>
      <c r="B2703" s="17">
        <f ca="1">'Monte Carlo VaR'!$C$17+_xlfn.NORM.S.INV(RAND())*'Monte Carlo VaR'!$C$18</f>
        <v>-4.3539482295404941E-2</v>
      </c>
      <c r="C2703" s="18">
        <f t="shared" ca="1" si="42"/>
        <v>-4.2605246797726153</v>
      </c>
      <c r="D2703" s="19">
        <f ca="1">'Monte Carlo VaR'!$B$9*(EXP(B2703)-1)</f>
        <v>-5.7742890984958253</v>
      </c>
      <c r="E2703" t="str">
        <f ca="1">IF(B2703&lt;='Monte Carlo VaR'!$B$25,"YES ◀ TAIL","")</f>
        <v/>
      </c>
    </row>
    <row r="2704" spans="1:5" x14ac:dyDescent="0.2">
      <c r="A2704">
        <v>2703</v>
      </c>
      <c r="B2704" s="17">
        <f ca="1">'Monte Carlo VaR'!$C$17+_xlfn.NORM.S.INV(RAND())*'Monte Carlo VaR'!$C$18</f>
        <v>-4.5771860889486704E-2</v>
      </c>
      <c r="C2704" s="18">
        <f t="shared" ca="1" si="42"/>
        <v>-4.4740130529887008</v>
      </c>
      <c r="D2704" s="19">
        <f ca="1">'Monte Carlo VaR'!$B$9*(EXP(B2704)-1)</f>
        <v>-6.0636298907155872</v>
      </c>
      <c r="E2704" t="str">
        <f ca="1">IF(B2704&lt;='Monte Carlo VaR'!$B$25,"YES ◀ TAIL","")</f>
        <v/>
      </c>
    </row>
    <row r="2705" spans="1:5" x14ac:dyDescent="0.2">
      <c r="A2705">
        <v>2704</v>
      </c>
      <c r="B2705" s="17">
        <f ca="1">'Monte Carlo VaR'!$C$17+_xlfn.NORM.S.INV(RAND())*'Monte Carlo VaR'!$C$18</f>
        <v>1.4832968798350096E-2</v>
      </c>
      <c r="C2705" s="18">
        <f t="shared" ca="1" si="42"/>
        <v>1.4943523220471322</v>
      </c>
      <c r="D2705" s="19">
        <f ca="1">'Monte Carlo VaR'!$B$9*(EXP(B2705)-1)</f>
        <v>2.0252957020704785</v>
      </c>
      <c r="E2705" t="str">
        <f ca="1">IF(B2705&lt;='Monte Carlo VaR'!$B$25,"YES ◀ TAIL","")</f>
        <v/>
      </c>
    </row>
    <row r="2706" spans="1:5" x14ac:dyDescent="0.2">
      <c r="A2706">
        <v>2705</v>
      </c>
      <c r="B2706" s="17">
        <f ca="1">'Monte Carlo VaR'!$C$17+_xlfn.NORM.S.INV(RAND())*'Monte Carlo VaR'!$C$18</f>
        <v>-6.758680667686788E-2</v>
      </c>
      <c r="C2706" s="18">
        <f t="shared" ca="1" si="42"/>
        <v>-6.5353416469504104</v>
      </c>
      <c r="D2706" s="19">
        <f ca="1">'Monte Carlo VaR'!$B$9*(EXP(B2706)-1)</f>
        <v>-8.8573485341118907</v>
      </c>
      <c r="E2706" t="str">
        <f ca="1">IF(B2706&lt;='Monte Carlo VaR'!$B$25,"YES ◀ TAIL","")</f>
        <v/>
      </c>
    </row>
    <row r="2707" spans="1:5" x14ac:dyDescent="0.2">
      <c r="A2707">
        <v>2706</v>
      </c>
      <c r="B2707" s="17">
        <f ca="1">'Monte Carlo VaR'!$C$17+_xlfn.NORM.S.INV(RAND())*'Monte Carlo VaR'!$C$18</f>
        <v>0.28124435687457483</v>
      </c>
      <c r="C2707" s="18">
        <f t="shared" ca="1" si="42"/>
        <v>32.477728282340458</v>
      </c>
      <c r="D2707" s="19">
        <f ca="1">'Monte Carlo VaR'!$B$9*(EXP(B2707)-1)</f>
        <v>44.017065141056023</v>
      </c>
      <c r="E2707" t="str">
        <f ca="1">IF(B2707&lt;='Monte Carlo VaR'!$B$25,"YES ◀ TAIL","")</f>
        <v/>
      </c>
    </row>
    <row r="2708" spans="1:5" x14ac:dyDescent="0.2">
      <c r="A2708">
        <v>2707</v>
      </c>
      <c r="B2708" s="17">
        <f ca="1">'Monte Carlo VaR'!$C$17+_xlfn.NORM.S.INV(RAND())*'Monte Carlo VaR'!$C$18</f>
        <v>5.6381902695983713E-2</v>
      </c>
      <c r="C2708" s="18">
        <f t="shared" ca="1" si="42"/>
        <v>5.8001660278251599</v>
      </c>
      <c r="D2708" s="19">
        <f ca="1">'Monte Carlo VaR'!$B$9*(EXP(B2708)-1)</f>
        <v>7.8609650175114396</v>
      </c>
      <c r="E2708" t="str">
        <f ca="1">IF(B2708&lt;='Monte Carlo VaR'!$B$25,"YES ◀ TAIL","")</f>
        <v/>
      </c>
    </row>
    <row r="2709" spans="1:5" x14ac:dyDescent="0.2">
      <c r="A2709">
        <v>2708</v>
      </c>
      <c r="B2709" s="17">
        <f ca="1">'Monte Carlo VaR'!$C$17+_xlfn.NORM.S.INV(RAND())*'Monte Carlo VaR'!$C$18</f>
        <v>0.21027681264991643</v>
      </c>
      <c r="C2709" s="18">
        <f t="shared" ca="1" si="42"/>
        <v>23.401960491946582</v>
      </c>
      <c r="D2709" s="19">
        <f ca="1">'Monte Carlo VaR'!$B$9*(EXP(B2709)-1)</f>
        <v>31.716677054735204</v>
      </c>
      <c r="E2709" t="str">
        <f ca="1">IF(B2709&lt;='Monte Carlo VaR'!$B$25,"YES ◀ TAIL","")</f>
        <v/>
      </c>
    </row>
    <row r="2710" spans="1:5" x14ac:dyDescent="0.2">
      <c r="A2710">
        <v>2709</v>
      </c>
      <c r="B2710" s="17">
        <f ca="1">'Monte Carlo VaR'!$C$17+_xlfn.NORM.S.INV(RAND())*'Monte Carlo VaR'!$C$18</f>
        <v>-0.16859660161798234</v>
      </c>
      <c r="C2710" s="18">
        <f t="shared" ca="1" si="42"/>
        <v>-15.515035436592528</v>
      </c>
      <c r="D2710" s="19">
        <f ca="1">'Monte Carlo VaR'!$B$9*(EXP(B2710)-1)</f>
        <v>-21.027527527213852</v>
      </c>
      <c r="E2710" t="str">
        <f ca="1">IF(B2710&lt;='Monte Carlo VaR'!$B$25,"YES ◀ TAIL","")</f>
        <v/>
      </c>
    </row>
    <row r="2711" spans="1:5" x14ac:dyDescent="0.2">
      <c r="A2711">
        <v>2710</v>
      </c>
      <c r="B2711" s="17">
        <f ca="1">'Monte Carlo VaR'!$C$17+_xlfn.NORM.S.INV(RAND())*'Monte Carlo VaR'!$C$18</f>
        <v>-0.26789634787861927</v>
      </c>
      <c r="C2711" s="18">
        <f t="shared" ca="1" si="42"/>
        <v>-23.501293047382845</v>
      </c>
      <c r="D2711" s="19">
        <f ca="1">'Monte Carlo VaR'!$B$9*(EXP(B2711)-1)</f>
        <v>-31.851302467117968</v>
      </c>
      <c r="E2711" t="str">
        <f ca="1">IF(B2711&lt;='Monte Carlo VaR'!$B$25,"YES ◀ TAIL","")</f>
        <v>YES ◀ TAIL</v>
      </c>
    </row>
    <row r="2712" spans="1:5" x14ac:dyDescent="0.2">
      <c r="A2712">
        <v>2711</v>
      </c>
      <c r="B2712" s="17">
        <f ca="1">'Monte Carlo VaR'!$C$17+_xlfn.NORM.S.INV(RAND())*'Monte Carlo VaR'!$C$18</f>
        <v>2.5106395527945038E-2</v>
      </c>
      <c r="C2712" s="18">
        <f t="shared" ca="1" si="42"/>
        <v>2.5424215271480755</v>
      </c>
      <c r="D2712" s="19">
        <f ca="1">'Monte Carlo VaR'!$B$9*(EXP(B2712)-1)</f>
        <v>3.4457438957437865</v>
      </c>
      <c r="E2712" t="str">
        <f ca="1">IF(B2712&lt;='Monte Carlo VaR'!$B$25,"YES ◀ TAIL","")</f>
        <v/>
      </c>
    </row>
    <row r="2713" spans="1:5" x14ac:dyDescent="0.2">
      <c r="A2713">
        <v>2712</v>
      </c>
      <c r="B2713" s="17">
        <f ca="1">'Monte Carlo VaR'!$C$17+_xlfn.NORM.S.INV(RAND())*'Monte Carlo VaR'!$C$18</f>
        <v>0.16586104746099556</v>
      </c>
      <c r="C2713" s="18">
        <f t="shared" ca="1" si="42"/>
        <v>18.040906948992273</v>
      </c>
      <c r="D2713" s="19">
        <f ca="1">'Monte Carlo VaR'!$B$9*(EXP(B2713)-1)</f>
        <v>24.450841187969232</v>
      </c>
      <c r="E2713" t="str">
        <f ca="1">IF(B2713&lt;='Monte Carlo VaR'!$B$25,"YES ◀ TAIL","")</f>
        <v/>
      </c>
    </row>
    <row r="2714" spans="1:5" x14ac:dyDescent="0.2">
      <c r="A2714">
        <v>2713</v>
      </c>
      <c r="B2714" s="17">
        <f ca="1">'Monte Carlo VaR'!$C$17+_xlfn.NORM.S.INV(RAND())*'Monte Carlo VaR'!$C$18</f>
        <v>0.53037096563150232</v>
      </c>
      <c r="C2714" s="18">
        <f t="shared" ca="1" si="42"/>
        <v>69.956267102946285</v>
      </c>
      <c r="D2714" s="19">
        <f ca="1">'Monte Carlo VaR'!$B$9*(EXP(B2714)-1)</f>
        <v>94.811728804623101</v>
      </c>
      <c r="E2714" t="str">
        <f ca="1">IF(B2714&lt;='Monte Carlo VaR'!$B$25,"YES ◀ TAIL","")</f>
        <v/>
      </c>
    </row>
    <row r="2715" spans="1:5" x14ac:dyDescent="0.2">
      <c r="A2715">
        <v>2714</v>
      </c>
      <c r="B2715" s="17">
        <f ca="1">'Monte Carlo VaR'!$C$17+_xlfn.NORM.S.INV(RAND())*'Monte Carlo VaR'!$C$18</f>
        <v>3.3505088411561149E-2</v>
      </c>
      <c r="C2715" s="18">
        <f t="shared" ca="1" si="42"/>
        <v>3.4072705500401312</v>
      </c>
      <c r="D2715" s="19">
        <f ca="1">'Monte Carlo VaR'!$B$9*(EXP(B2715)-1)</f>
        <v>4.6178737764693896</v>
      </c>
      <c r="E2715" t="str">
        <f ca="1">IF(B2715&lt;='Monte Carlo VaR'!$B$25,"YES ◀ TAIL","")</f>
        <v/>
      </c>
    </row>
    <row r="2716" spans="1:5" x14ac:dyDescent="0.2">
      <c r="A2716">
        <v>2715</v>
      </c>
      <c r="B2716" s="17">
        <f ca="1">'Monte Carlo VaR'!$C$17+_xlfn.NORM.S.INV(RAND())*'Monte Carlo VaR'!$C$18</f>
        <v>-0.10925071927670828</v>
      </c>
      <c r="C2716" s="18">
        <f t="shared" ca="1" si="42"/>
        <v>-10.349438192149051</v>
      </c>
      <c r="D2716" s="19">
        <f ca="1">'Monte Carlo VaR'!$B$9*(EXP(B2716)-1)</f>
        <v>-14.026593581819609</v>
      </c>
      <c r="E2716" t="str">
        <f ca="1">IF(B2716&lt;='Monte Carlo VaR'!$B$25,"YES ◀ TAIL","")</f>
        <v/>
      </c>
    </row>
    <row r="2717" spans="1:5" x14ac:dyDescent="0.2">
      <c r="A2717">
        <v>2716</v>
      </c>
      <c r="B2717" s="17">
        <f ca="1">'Monte Carlo VaR'!$C$17+_xlfn.NORM.S.INV(RAND())*'Monte Carlo VaR'!$C$18</f>
        <v>-6.1803382203759721E-2</v>
      </c>
      <c r="C2717" s="18">
        <f t="shared" ca="1" si="42"/>
        <v>-5.9932297338537115</v>
      </c>
      <c r="D2717" s="19">
        <f ca="1">'Monte Carlo VaR'!$B$9*(EXP(B2717)-1)</f>
        <v>-8.1226242582919355</v>
      </c>
      <c r="E2717" t="str">
        <f ca="1">IF(B2717&lt;='Monte Carlo VaR'!$B$25,"YES ◀ TAIL","")</f>
        <v/>
      </c>
    </row>
    <row r="2718" spans="1:5" x14ac:dyDescent="0.2">
      <c r="A2718">
        <v>2717</v>
      </c>
      <c r="B2718" s="17">
        <f ca="1">'Monte Carlo VaR'!$C$17+_xlfn.NORM.S.INV(RAND())*'Monte Carlo VaR'!$C$18</f>
        <v>5.6275293916027702E-4</v>
      </c>
      <c r="C2718" s="18">
        <f t="shared" ca="1" si="42"/>
        <v>5.6291131430286079E-2</v>
      </c>
      <c r="D2718" s="19">
        <f ca="1">'Monte Carlo VaR'!$B$9*(EXP(B2718)-1)</f>
        <v>7.6291370427466726E-2</v>
      </c>
      <c r="E2718" t="str">
        <f ca="1">IF(B2718&lt;='Monte Carlo VaR'!$B$25,"YES ◀ TAIL","")</f>
        <v/>
      </c>
    </row>
    <row r="2719" spans="1:5" x14ac:dyDescent="0.2">
      <c r="A2719">
        <v>2718</v>
      </c>
      <c r="B2719" s="17">
        <f ca="1">'Monte Carlo VaR'!$C$17+_xlfn.NORM.S.INV(RAND())*'Monte Carlo VaR'!$C$18</f>
        <v>0.2472547522767316</v>
      </c>
      <c r="C2719" s="18">
        <f t="shared" ca="1" si="42"/>
        <v>28.050528286639675</v>
      </c>
      <c r="D2719" s="19">
        <f ca="1">'Monte Carlo VaR'!$B$9*(EXP(B2719)-1)</f>
        <v>38.016880986882754</v>
      </c>
      <c r="E2719" t="str">
        <f ca="1">IF(B2719&lt;='Monte Carlo VaR'!$B$25,"YES ◀ TAIL","")</f>
        <v/>
      </c>
    </row>
    <row r="2720" spans="1:5" x14ac:dyDescent="0.2">
      <c r="A2720">
        <v>2719</v>
      </c>
      <c r="B2720" s="17">
        <f ca="1">'Monte Carlo VaR'!$C$17+_xlfn.NORM.S.INV(RAND())*'Monte Carlo VaR'!$C$18</f>
        <v>-4.538030517302033E-3</v>
      </c>
      <c r="C2720" s="18">
        <f t="shared" ca="1" si="42"/>
        <v>-0.45277492149815579</v>
      </c>
      <c r="D2720" s="19">
        <f ca="1">'Monte Carlo VaR'!$B$9*(EXP(B2720)-1)</f>
        <v>-0.61364585110645054</v>
      </c>
      <c r="E2720" t="str">
        <f ca="1">IF(B2720&lt;='Monte Carlo VaR'!$B$25,"YES ◀ TAIL","")</f>
        <v/>
      </c>
    </row>
    <row r="2721" spans="1:5" x14ac:dyDescent="0.2">
      <c r="A2721">
        <v>2720</v>
      </c>
      <c r="B2721" s="17">
        <f ca="1">'Monte Carlo VaR'!$C$17+_xlfn.NORM.S.INV(RAND())*'Monte Carlo VaR'!$C$18</f>
        <v>-0.30260727236314872</v>
      </c>
      <c r="C2721" s="18">
        <f t="shared" ca="1" si="42"/>
        <v>-26.111077838544759</v>
      </c>
      <c r="D2721" s="19">
        <f ca="1">'Monte Carlo VaR'!$B$9*(EXP(B2721)-1)</f>
        <v>-35.388343794579711</v>
      </c>
      <c r="E2721" t="str">
        <f ca="1">IF(B2721&lt;='Monte Carlo VaR'!$B$25,"YES ◀ TAIL","")</f>
        <v>YES ◀ TAIL</v>
      </c>
    </row>
    <row r="2722" spans="1:5" x14ac:dyDescent="0.2">
      <c r="A2722">
        <v>2721</v>
      </c>
      <c r="B2722" s="17">
        <f ca="1">'Monte Carlo VaR'!$C$17+_xlfn.NORM.S.INV(RAND())*'Monte Carlo VaR'!$C$18</f>
        <v>-7.3650830621815461E-3</v>
      </c>
      <c r="C2722" s="18">
        <f t="shared" ca="1" si="42"/>
        <v>-0.73380273013144981</v>
      </c>
      <c r="D2722" s="19">
        <f ca="1">'Monte Carlo VaR'!$B$9*(EXP(B2722)-1)</f>
        <v>-0.99452284014715397</v>
      </c>
      <c r="E2722" t="str">
        <f ca="1">IF(B2722&lt;='Monte Carlo VaR'!$B$25,"YES ◀ TAIL","")</f>
        <v/>
      </c>
    </row>
    <row r="2723" spans="1:5" x14ac:dyDescent="0.2">
      <c r="A2723">
        <v>2722</v>
      </c>
      <c r="B2723" s="17">
        <f ca="1">'Monte Carlo VaR'!$C$17+_xlfn.NORM.S.INV(RAND())*'Monte Carlo VaR'!$C$18</f>
        <v>7.2706723917569036E-3</v>
      </c>
      <c r="C2723" s="18">
        <f t="shared" ca="1" si="42"/>
        <v>0.72971679047442173</v>
      </c>
      <c r="D2723" s="19">
        <f ca="1">'Monte Carlo VaR'!$B$9*(EXP(B2723)-1)</f>
        <v>0.98898516612998377</v>
      </c>
      <c r="E2723" t="str">
        <f ca="1">IF(B2723&lt;='Monte Carlo VaR'!$B$25,"YES ◀ TAIL","")</f>
        <v/>
      </c>
    </row>
    <row r="2724" spans="1:5" x14ac:dyDescent="0.2">
      <c r="A2724">
        <v>2723</v>
      </c>
      <c r="B2724" s="17">
        <f ca="1">'Monte Carlo VaR'!$C$17+_xlfn.NORM.S.INV(RAND())*'Monte Carlo VaR'!$C$18</f>
        <v>-0.11190770814017718</v>
      </c>
      <c r="C2724" s="18">
        <f t="shared" ca="1" si="42"/>
        <v>-10.587322568459756</v>
      </c>
      <c r="D2724" s="19">
        <f ca="1">'Monte Carlo VaR'!$B$9*(EXP(B2724)-1)</f>
        <v>-14.348998277033507</v>
      </c>
      <c r="E2724" t="str">
        <f ca="1">IF(B2724&lt;='Monte Carlo VaR'!$B$25,"YES ◀ TAIL","")</f>
        <v/>
      </c>
    </row>
    <row r="2725" spans="1:5" x14ac:dyDescent="0.2">
      <c r="A2725">
        <v>2724</v>
      </c>
      <c r="B2725" s="17">
        <f ca="1">'Monte Carlo VaR'!$C$17+_xlfn.NORM.S.INV(RAND())*'Monte Carlo VaR'!$C$18</f>
        <v>3.6962618264207957E-2</v>
      </c>
      <c r="C2725" s="18">
        <f t="shared" ca="1" si="42"/>
        <v>3.7654230796842825</v>
      </c>
      <c r="D2725" s="19">
        <f ca="1">'Monte Carlo VaR'!$B$9*(EXP(B2725)-1)</f>
        <v>5.1032778998961081</v>
      </c>
      <c r="E2725" t="str">
        <f ca="1">IF(B2725&lt;='Monte Carlo VaR'!$B$25,"YES ◀ TAIL","")</f>
        <v/>
      </c>
    </row>
    <row r="2726" spans="1:5" x14ac:dyDescent="0.2">
      <c r="A2726">
        <v>2725</v>
      </c>
      <c r="B2726" s="17">
        <f ca="1">'Monte Carlo VaR'!$C$17+_xlfn.NORM.S.INV(RAND())*'Monte Carlo VaR'!$C$18</f>
        <v>0.10769383123574294</v>
      </c>
      <c r="C2726" s="18">
        <f t="shared" ca="1" si="42"/>
        <v>11.370671097464546</v>
      </c>
      <c r="D2726" s="19">
        <f ca="1">'Monte Carlo VaR'!$B$9*(EXP(B2726)-1)</f>
        <v>15.410670538393699</v>
      </c>
      <c r="E2726" t="str">
        <f ca="1">IF(B2726&lt;='Monte Carlo VaR'!$B$25,"YES ◀ TAIL","")</f>
        <v/>
      </c>
    </row>
    <row r="2727" spans="1:5" x14ac:dyDescent="0.2">
      <c r="A2727">
        <v>2726</v>
      </c>
      <c r="B2727" s="17">
        <f ca="1">'Monte Carlo VaR'!$C$17+_xlfn.NORM.S.INV(RAND())*'Monte Carlo VaR'!$C$18</f>
        <v>0.14178560869672951</v>
      </c>
      <c r="C2727" s="18">
        <f t="shared" ca="1" si="42"/>
        <v>15.23295726136169</v>
      </c>
      <c r="D2727" s="19">
        <f ca="1">'Monte Carlo VaR'!$B$9*(EXP(B2727)-1)</f>
        <v>20.645226976323499</v>
      </c>
      <c r="E2727" t="str">
        <f ca="1">IF(B2727&lt;='Monte Carlo VaR'!$B$25,"YES ◀ TAIL","")</f>
        <v/>
      </c>
    </row>
    <row r="2728" spans="1:5" x14ac:dyDescent="0.2">
      <c r="A2728">
        <v>2727</v>
      </c>
      <c r="B2728" s="17">
        <f ca="1">'Monte Carlo VaR'!$C$17+_xlfn.NORM.S.INV(RAND())*'Monte Carlo VaR'!$C$18</f>
        <v>0.23362927830891861</v>
      </c>
      <c r="C2728" s="18">
        <f t="shared" ca="1" si="42"/>
        <v>26.317611860819156</v>
      </c>
      <c r="D2728" s="19">
        <f ca="1">'Monte Carlo VaR'!$B$9*(EXP(B2728)-1)</f>
        <v>35.668259354968207</v>
      </c>
      <c r="E2728" t="str">
        <f ca="1">IF(B2728&lt;='Monte Carlo VaR'!$B$25,"YES ◀ TAIL","")</f>
        <v/>
      </c>
    </row>
    <row r="2729" spans="1:5" x14ac:dyDescent="0.2">
      <c r="A2729">
        <v>2728</v>
      </c>
      <c r="B2729" s="17">
        <f ca="1">'Monte Carlo VaR'!$C$17+_xlfn.NORM.S.INV(RAND())*'Monte Carlo VaR'!$C$18</f>
        <v>-9.1619472433708979E-2</v>
      </c>
      <c r="C2729" s="18">
        <f t="shared" ca="1" si="42"/>
        <v>-8.7547703256801395</v>
      </c>
      <c r="D2729" s="19">
        <f ca="1">'Monte Carlo VaR'!$B$9*(EXP(B2729)-1)</f>
        <v>-11.865340222394293</v>
      </c>
      <c r="E2729" t="str">
        <f ca="1">IF(B2729&lt;='Monte Carlo VaR'!$B$25,"YES ◀ TAIL","")</f>
        <v/>
      </c>
    </row>
    <row r="2730" spans="1:5" x14ac:dyDescent="0.2">
      <c r="A2730">
        <v>2729</v>
      </c>
      <c r="B2730" s="17">
        <f ca="1">'Monte Carlo VaR'!$C$17+_xlfn.NORM.S.INV(RAND())*'Monte Carlo VaR'!$C$18</f>
        <v>0.27873174073773183</v>
      </c>
      <c r="C2730" s="18">
        <f t="shared" ca="1" si="42"/>
        <v>32.145280436299139</v>
      </c>
      <c r="D2730" s="19">
        <f ca="1">'Monte Carlo VaR'!$B$9*(EXP(B2730)-1)</f>
        <v>43.566498575316224</v>
      </c>
      <c r="E2730" t="str">
        <f ca="1">IF(B2730&lt;='Monte Carlo VaR'!$B$25,"YES ◀ TAIL","")</f>
        <v/>
      </c>
    </row>
    <row r="2731" spans="1:5" x14ac:dyDescent="0.2">
      <c r="A2731">
        <v>2730</v>
      </c>
      <c r="B2731" s="17">
        <f ca="1">'Monte Carlo VaR'!$C$17+_xlfn.NORM.S.INV(RAND())*'Monte Carlo VaR'!$C$18</f>
        <v>0.18808728008414227</v>
      </c>
      <c r="C2731" s="18">
        <f t="shared" ca="1" si="42"/>
        <v>20.693885247722065</v>
      </c>
      <c r="D2731" s="19">
        <f ca="1">'Monte Carlo VaR'!$B$9*(EXP(B2731)-1)</f>
        <v>28.046422676237714</v>
      </c>
      <c r="E2731" t="str">
        <f ca="1">IF(B2731&lt;='Monte Carlo VaR'!$B$25,"YES ◀ TAIL","")</f>
        <v/>
      </c>
    </row>
    <row r="2732" spans="1:5" x14ac:dyDescent="0.2">
      <c r="A2732">
        <v>2731</v>
      </c>
      <c r="B2732" s="17">
        <f ca="1">'Monte Carlo VaR'!$C$17+_xlfn.NORM.S.INV(RAND())*'Monte Carlo VaR'!$C$18</f>
        <v>-6.8915783387003396E-2</v>
      </c>
      <c r="C2732" s="18">
        <f t="shared" ca="1" si="42"/>
        <v>-6.6594715000108824</v>
      </c>
      <c r="D2732" s="19">
        <f ca="1">'Monte Carlo VaR'!$B$9*(EXP(B2732)-1)</f>
        <v>-9.0255817239647502</v>
      </c>
      <c r="E2732" t="str">
        <f ca="1">IF(B2732&lt;='Monte Carlo VaR'!$B$25,"YES ◀ TAIL","")</f>
        <v/>
      </c>
    </row>
    <row r="2733" spans="1:5" x14ac:dyDescent="0.2">
      <c r="A2733">
        <v>2732</v>
      </c>
      <c r="B2733" s="17">
        <f ca="1">'Monte Carlo VaR'!$C$17+_xlfn.NORM.S.INV(RAND())*'Monte Carlo VaR'!$C$18</f>
        <v>0.19090523846335861</v>
      </c>
      <c r="C2733" s="18">
        <f t="shared" ca="1" si="42"/>
        <v>21.034475251821739</v>
      </c>
      <c r="D2733" s="19">
        <f ca="1">'Monte Carlo VaR'!$B$9*(EXP(B2733)-1)</f>
        <v>28.508024308794003</v>
      </c>
      <c r="E2733" t="str">
        <f ca="1">IF(B2733&lt;='Monte Carlo VaR'!$B$25,"YES ◀ TAIL","")</f>
        <v/>
      </c>
    </row>
    <row r="2734" spans="1:5" x14ac:dyDescent="0.2">
      <c r="A2734">
        <v>2733</v>
      </c>
      <c r="B2734" s="17">
        <f ca="1">'Monte Carlo VaR'!$C$17+_xlfn.NORM.S.INV(RAND())*'Monte Carlo VaR'!$C$18</f>
        <v>-2.7361676912635052E-2</v>
      </c>
      <c r="C2734" s="18">
        <f t="shared" ca="1" si="42"/>
        <v>-2.6990737109266694</v>
      </c>
      <c r="D2734" s="19">
        <f ca="1">'Monte Carlo VaR'!$B$9*(EXP(B2734)-1)</f>
        <v>-3.6580546004189149</v>
      </c>
      <c r="E2734" t="str">
        <f ca="1">IF(B2734&lt;='Monte Carlo VaR'!$B$25,"YES ◀ TAIL","")</f>
        <v/>
      </c>
    </row>
    <row r="2735" spans="1:5" x14ac:dyDescent="0.2">
      <c r="A2735">
        <v>2734</v>
      </c>
      <c r="B2735" s="17">
        <f ca="1">'Monte Carlo VaR'!$C$17+_xlfn.NORM.S.INV(RAND())*'Monte Carlo VaR'!$C$18</f>
        <v>0.23300696510808855</v>
      </c>
      <c r="C2735" s="18">
        <f t="shared" ca="1" si="42"/>
        <v>26.239027198133471</v>
      </c>
      <c r="D2735" s="19">
        <f ca="1">'Monte Carlo VaR'!$B$9*(EXP(B2735)-1)</f>
        <v>35.56175356163029</v>
      </c>
      <c r="E2735" t="str">
        <f ca="1">IF(B2735&lt;='Monte Carlo VaR'!$B$25,"YES ◀ TAIL","")</f>
        <v/>
      </c>
    </row>
    <row r="2736" spans="1:5" x14ac:dyDescent="0.2">
      <c r="A2736">
        <v>2735</v>
      </c>
      <c r="B2736" s="17">
        <f ca="1">'Monte Carlo VaR'!$C$17+_xlfn.NORM.S.INV(RAND())*'Monte Carlo VaR'!$C$18</f>
        <v>0.32498627565677612</v>
      </c>
      <c r="C2736" s="18">
        <f t="shared" ca="1" si="42"/>
        <v>38.401165119947933</v>
      </c>
      <c r="D2736" s="19">
        <f ca="1">'Monte Carlo VaR'!$B$9*(EXP(B2736)-1)</f>
        <v>52.045099087065431</v>
      </c>
      <c r="E2736" t="str">
        <f ca="1">IF(B2736&lt;='Monte Carlo VaR'!$B$25,"YES ◀ TAIL","")</f>
        <v/>
      </c>
    </row>
    <row r="2737" spans="1:5" x14ac:dyDescent="0.2">
      <c r="A2737">
        <v>2736</v>
      </c>
      <c r="B2737" s="17">
        <f ca="1">'Monte Carlo VaR'!$C$17+_xlfn.NORM.S.INV(RAND())*'Monte Carlo VaR'!$C$18</f>
        <v>-0.11592155527938076</v>
      </c>
      <c r="C2737" s="18">
        <f t="shared" ca="1" si="42"/>
        <v>-10.945492088254316</v>
      </c>
      <c r="D2737" s="19">
        <f ca="1">'Monte Carlo VaR'!$B$9*(EXP(B2737)-1)</f>
        <v>-14.834425427211075</v>
      </c>
      <c r="E2737" t="str">
        <f ca="1">IF(B2737&lt;='Monte Carlo VaR'!$B$25,"YES ◀ TAIL","")</f>
        <v/>
      </c>
    </row>
    <row r="2738" spans="1:5" x14ac:dyDescent="0.2">
      <c r="A2738">
        <v>2737</v>
      </c>
      <c r="B2738" s="17">
        <f ca="1">'Monte Carlo VaR'!$C$17+_xlfn.NORM.S.INV(RAND())*'Monte Carlo VaR'!$C$18</f>
        <v>-1.2528151335379364E-2</v>
      </c>
      <c r="C2738" s="18">
        <f t="shared" ca="1" si="42"/>
        <v>-1.2450000748670642</v>
      </c>
      <c r="D2738" s="19">
        <f ca="1">'Monte Carlo VaR'!$B$9*(EXP(B2738)-1)</f>
        <v>-1.6873486014673322</v>
      </c>
      <c r="E2738" t="str">
        <f ca="1">IF(B2738&lt;='Monte Carlo VaR'!$B$25,"YES ◀ TAIL","")</f>
        <v/>
      </c>
    </row>
    <row r="2739" spans="1:5" x14ac:dyDescent="0.2">
      <c r="A2739">
        <v>2738</v>
      </c>
      <c r="B2739" s="17">
        <f ca="1">'Monte Carlo VaR'!$C$17+_xlfn.NORM.S.INV(RAND())*'Monte Carlo VaR'!$C$18</f>
        <v>0.21039871779084812</v>
      </c>
      <c r="C2739" s="18">
        <f t="shared" ca="1" si="42"/>
        <v>23.417004742298708</v>
      </c>
      <c r="D2739" s="19">
        <f ca="1">'Monte Carlo VaR'!$B$9*(EXP(B2739)-1)</f>
        <v>31.737066527237438</v>
      </c>
      <c r="E2739" t="str">
        <f ca="1">IF(B2739&lt;='Monte Carlo VaR'!$B$25,"YES ◀ TAIL","")</f>
        <v/>
      </c>
    </row>
    <row r="2740" spans="1:5" x14ac:dyDescent="0.2">
      <c r="A2740">
        <v>2739</v>
      </c>
      <c r="B2740" s="17">
        <f ca="1">'Monte Carlo VaR'!$C$17+_xlfn.NORM.S.INV(RAND())*'Monte Carlo VaR'!$C$18</f>
        <v>0.207183407106314</v>
      </c>
      <c r="C2740" s="18">
        <f t="shared" ca="1" si="42"/>
        <v>23.020818001350385</v>
      </c>
      <c r="D2740" s="19">
        <f ca="1">'Monte Carlo VaR'!$B$9*(EXP(B2740)-1)</f>
        <v>31.200114637230175</v>
      </c>
      <c r="E2740" t="str">
        <f ca="1">IF(B2740&lt;='Monte Carlo VaR'!$B$25,"YES ◀ TAIL","")</f>
        <v/>
      </c>
    </row>
    <row r="2741" spans="1:5" x14ac:dyDescent="0.2">
      <c r="A2741">
        <v>2740</v>
      </c>
      <c r="B2741" s="17">
        <f ca="1">'Monte Carlo VaR'!$C$17+_xlfn.NORM.S.INV(RAND())*'Monte Carlo VaR'!$C$18</f>
        <v>0.13573218657639863</v>
      </c>
      <c r="C2741" s="18">
        <f t="shared" ca="1" si="42"/>
        <v>14.537510568737355</v>
      </c>
      <c r="D2741" s="19">
        <f ca="1">'Monte Carlo VaR'!$B$9*(EXP(B2741)-1)</f>
        <v>19.702688073809739</v>
      </c>
      <c r="E2741" t="str">
        <f ca="1">IF(B2741&lt;='Monte Carlo VaR'!$B$25,"YES ◀ TAIL","")</f>
        <v/>
      </c>
    </row>
    <row r="2742" spans="1:5" x14ac:dyDescent="0.2">
      <c r="A2742">
        <v>2741</v>
      </c>
      <c r="B2742" s="17">
        <f ca="1">'Monte Carlo VaR'!$C$17+_xlfn.NORM.S.INV(RAND())*'Monte Carlo VaR'!$C$18</f>
        <v>-2.4438470834748482E-2</v>
      </c>
      <c r="C2742" s="18">
        <f t="shared" ca="1" si="42"/>
        <v>-2.41422692171952</v>
      </c>
      <c r="D2742" s="19">
        <f ca="1">'Monte Carlo VaR'!$B$9*(EXP(B2742)-1)</f>
        <v>-3.2720017470064655</v>
      </c>
      <c r="E2742" t="str">
        <f ca="1">IF(B2742&lt;='Monte Carlo VaR'!$B$25,"YES ◀ TAIL","")</f>
        <v/>
      </c>
    </row>
    <row r="2743" spans="1:5" x14ac:dyDescent="0.2">
      <c r="A2743">
        <v>2742</v>
      </c>
      <c r="B2743" s="17">
        <f ca="1">'Monte Carlo VaR'!$C$17+_xlfn.NORM.S.INV(RAND())*'Monte Carlo VaR'!$C$18</f>
        <v>-4.4778392481873888E-2</v>
      </c>
      <c r="C2743" s="18">
        <f t="shared" ca="1" si="42"/>
        <v>-4.379063846141551</v>
      </c>
      <c r="D2743" s="19">
        <f ca="1">'Monte Carlo VaR'!$B$9*(EXP(B2743)-1)</f>
        <v>-5.9349452306756438</v>
      </c>
      <c r="E2743" t="str">
        <f ca="1">IF(B2743&lt;='Monte Carlo VaR'!$B$25,"YES ◀ TAIL","")</f>
        <v/>
      </c>
    </row>
    <row r="2744" spans="1:5" x14ac:dyDescent="0.2">
      <c r="A2744">
        <v>2743</v>
      </c>
      <c r="B2744" s="17">
        <f ca="1">'Monte Carlo VaR'!$C$17+_xlfn.NORM.S.INV(RAND())*'Monte Carlo VaR'!$C$18</f>
        <v>-0.17367664458763155</v>
      </c>
      <c r="C2744" s="18">
        <f t="shared" ca="1" si="42"/>
        <v>-15.94313438567937</v>
      </c>
      <c r="D2744" s="19">
        <f ca="1">'Monte Carlo VaR'!$B$9*(EXP(B2744)-1)</f>
        <v>-21.607730032911249</v>
      </c>
      <c r="E2744" t="str">
        <f ca="1">IF(B2744&lt;='Monte Carlo VaR'!$B$25,"YES ◀ TAIL","")</f>
        <v/>
      </c>
    </row>
    <row r="2745" spans="1:5" x14ac:dyDescent="0.2">
      <c r="A2745">
        <v>2744</v>
      </c>
      <c r="B2745" s="17">
        <f ca="1">'Monte Carlo VaR'!$C$17+_xlfn.NORM.S.INV(RAND())*'Monte Carlo VaR'!$C$18</f>
        <v>3.5932645708108835E-2</v>
      </c>
      <c r="C2745" s="18">
        <f t="shared" ca="1" si="42"/>
        <v>3.6586025621842433</v>
      </c>
      <c r="D2745" s="19">
        <f ca="1">'Monte Carlo VaR'!$B$9*(EXP(B2745)-1)</f>
        <v>4.9585040525283048</v>
      </c>
      <c r="E2745" t="str">
        <f ca="1">IF(B2745&lt;='Monte Carlo VaR'!$B$25,"YES ◀ TAIL","")</f>
        <v/>
      </c>
    </row>
    <row r="2746" spans="1:5" x14ac:dyDescent="0.2">
      <c r="A2746">
        <v>2745</v>
      </c>
      <c r="B2746" s="17">
        <f ca="1">'Monte Carlo VaR'!$C$17+_xlfn.NORM.S.INV(RAND())*'Monte Carlo VaR'!$C$18</f>
        <v>0.38861511606545635</v>
      </c>
      <c r="C2746" s="18">
        <f t="shared" ca="1" si="42"/>
        <v>47.493676260928886</v>
      </c>
      <c r="D2746" s="19">
        <f ca="1">'Monte Carlo VaR'!$B$9*(EXP(B2746)-1)</f>
        <v>64.368179436436918</v>
      </c>
      <c r="E2746" t="str">
        <f ca="1">IF(B2746&lt;='Monte Carlo VaR'!$B$25,"YES ◀ TAIL","")</f>
        <v/>
      </c>
    </row>
    <row r="2747" spans="1:5" x14ac:dyDescent="0.2">
      <c r="A2747">
        <v>2746</v>
      </c>
      <c r="B2747" s="17">
        <f ca="1">'Monte Carlo VaR'!$C$17+_xlfn.NORM.S.INV(RAND())*'Monte Carlo VaR'!$C$18</f>
        <v>0.22884560342566168</v>
      </c>
      <c r="C2747" s="18">
        <f t="shared" ca="1" si="42"/>
        <v>25.714792469192282</v>
      </c>
      <c r="D2747" s="19">
        <f ca="1">'Monte Carlo VaR'!$B$9*(EXP(B2747)-1)</f>
        <v>34.851258233496303</v>
      </c>
      <c r="E2747" t="str">
        <f ca="1">IF(B2747&lt;='Monte Carlo VaR'!$B$25,"YES ◀ TAIL","")</f>
        <v/>
      </c>
    </row>
    <row r="2748" spans="1:5" x14ac:dyDescent="0.2">
      <c r="A2748">
        <v>2747</v>
      </c>
      <c r="B2748" s="17">
        <f ca="1">'Monte Carlo VaR'!$C$17+_xlfn.NORM.S.INV(RAND())*'Monte Carlo VaR'!$C$18</f>
        <v>0.27388663451174788</v>
      </c>
      <c r="C2748" s="18">
        <f t="shared" ca="1" si="42"/>
        <v>31.506571072158842</v>
      </c>
      <c r="D2748" s="19">
        <f ca="1">'Monte Carlo VaR'!$B$9*(EXP(B2748)-1)</f>
        <v>42.700855774096873</v>
      </c>
      <c r="E2748" t="str">
        <f ca="1">IF(B2748&lt;='Monte Carlo VaR'!$B$25,"YES ◀ TAIL","")</f>
        <v/>
      </c>
    </row>
    <row r="2749" spans="1:5" x14ac:dyDescent="0.2">
      <c r="A2749">
        <v>2748</v>
      </c>
      <c r="B2749" s="17">
        <f ca="1">'Monte Carlo VaR'!$C$17+_xlfn.NORM.S.INV(RAND())*'Monte Carlo VaR'!$C$18</f>
        <v>5.653401471027282E-2</v>
      </c>
      <c r="C2749" s="18">
        <f t="shared" ca="1" si="42"/>
        <v>5.8162607282593815</v>
      </c>
      <c r="D2749" s="19">
        <f ca="1">'Monte Carlo VaR'!$B$9*(EXP(B2749)-1)</f>
        <v>7.88277816500994</v>
      </c>
      <c r="E2749" t="str">
        <f ca="1">IF(B2749&lt;='Monte Carlo VaR'!$B$25,"YES ◀ TAIL","")</f>
        <v/>
      </c>
    </row>
    <row r="2750" spans="1:5" x14ac:dyDescent="0.2">
      <c r="A2750">
        <v>2749</v>
      </c>
      <c r="B2750" s="17">
        <f ca="1">'Monte Carlo VaR'!$C$17+_xlfn.NORM.S.INV(RAND())*'Monte Carlo VaR'!$C$18</f>
        <v>0.27570754320678575</v>
      </c>
      <c r="C2750" s="18">
        <f t="shared" ca="1" si="42"/>
        <v>31.746250681995882</v>
      </c>
      <c r="D2750" s="19">
        <f ca="1">'Monte Carlo VaR'!$B$9*(EXP(B2750)-1)</f>
        <v>43.025693549309018</v>
      </c>
      <c r="E2750" t="str">
        <f ca="1">IF(B2750&lt;='Monte Carlo VaR'!$B$25,"YES ◀ TAIL","")</f>
        <v/>
      </c>
    </row>
    <row r="2751" spans="1:5" x14ac:dyDescent="0.2">
      <c r="A2751">
        <v>2750</v>
      </c>
      <c r="B2751" s="17">
        <f ca="1">'Monte Carlo VaR'!$C$17+_xlfn.NORM.S.INV(RAND())*'Monte Carlo VaR'!$C$18</f>
        <v>0.12208563652654096</v>
      </c>
      <c r="C2751" s="18">
        <f t="shared" ca="1" si="42"/>
        <v>12.985085414014952</v>
      </c>
      <c r="D2751" s="19">
        <f ca="1">'Monte Carlo VaR'!$B$9*(EXP(B2751)-1)</f>
        <v>17.598686261614464</v>
      </c>
      <c r="E2751" t="str">
        <f ca="1">IF(B2751&lt;='Monte Carlo VaR'!$B$25,"YES ◀ TAIL","")</f>
        <v/>
      </c>
    </row>
    <row r="2752" spans="1:5" x14ac:dyDescent="0.2">
      <c r="A2752">
        <v>2751</v>
      </c>
      <c r="B2752" s="17">
        <f ca="1">'Monte Carlo VaR'!$C$17+_xlfn.NORM.S.INV(RAND())*'Monte Carlo VaR'!$C$18</f>
        <v>0.15257254525477054</v>
      </c>
      <c r="C2752" s="18">
        <f t="shared" ca="1" si="42"/>
        <v>16.482696169825473</v>
      </c>
      <c r="D2752" s="19">
        <f ca="1">'Monte Carlo VaR'!$B$9*(EXP(B2752)-1)</f>
        <v>22.338998118964462</v>
      </c>
      <c r="E2752" t="str">
        <f ca="1">IF(B2752&lt;='Monte Carlo VaR'!$B$25,"YES ◀ TAIL","")</f>
        <v/>
      </c>
    </row>
    <row r="2753" spans="1:5" x14ac:dyDescent="0.2">
      <c r="A2753">
        <v>2752</v>
      </c>
      <c r="B2753" s="17">
        <f ca="1">'Monte Carlo VaR'!$C$17+_xlfn.NORM.S.INV(RAND())*'Monte Carlo VaR'!$C$18</f>
        <v>-1.4380126260413378E-2</v>
      </c>
      <c r="C2753" s="18">
        <f t="shared" ca="1" si="42"/>
        <v>-1.4277226074505434</v>
      </c>
      <c r="D2753" s="19">
        <f ca="1">'Monte Carlo VaR'!$B$9*(EXP(B2753)-1)</f>
        <v>-1.9349924498777213</v>
      </c>
      <c r="E2753" t="str">
        <f ca="1">IF(B2753&lt;='Monte Carlo VaR'!$B$25,"YES ◀ TAIL","")</f>
        <v/>
      </c>
    </row>
    <row r="2754" spans="1:5" x14ac:dyDescent="0.2">
      <c r="A2754">
        <v>2753</v>
      </c>
      <c r="B2754" s="17">
        <f ca="1">'Monte Carlo VaR'!$C$17+_xlfn.NORM.S.INV(RAND())*'Monte Carlo VaR'!$C$18</f>
        <v>0.11461872269309276</v>
      </c>
      <c r="C2754" s="18">
        <f t="shared" ca="1" si="42"/>
        <v>12.144577422331594</v>
      </c>
      <c r="D2754" s="19">
        <f ca="1">'Monte Carlo VaR'!$B$9*(EXP(B2754)-1)</f>
        <v>16.459545780486007</v>
      </c>
      <c r="E2754" t="str">
        <f ca="1">IF(B2754&lt;='Monte Carlo VaR'!$B$25,"YES ◀ TAIL","")</f>
        <v/>
      </c>
    </row>
    <row r="2755" spans="1:5" x14ac:dyDescent="0.2">
      <c r="A2755">
        <v>2754</v>
      </c>
      <c r="B2755" s="17">
        <f ca="1">'Monte Carlo VaR'!$C$17+_xlfn.NORM.S.INV(RAND())*'Monte Carlo VaR'!$C$18</f>
        <v>0.23947783724425065</v>
      </c>
      <c r="C2755" s="18">
        <f t="shared" ref="C2755:C2818" ca="1" si="43">(EXP(B2755)-1)*100</f>
        <v>27.058552463721529</v>
      </c>
      <c r="D2755" s="19">
        <f ca="1">'Monte Carlo VaR'!$B$9*(EXP(B2755)-1)</f>
        <v>36.672456154081793</v>
      </c>
      <c r="E2755" t="str">
        <f ca="1">IF(B2755&lt;='Monte Carlo VaR'!$B$25,"YES ◀ TAIL","")</f>
        <v/>
      </c>
    </row>
    <row r="2756" spans="1:5" x14ac:dyDescent="0.2">
      <c r="A2756">
        <v>2755</v>
      </c>
      <c r="B2756" s="17">
        <f ca="1">'Monte Carlo VaR'!$C$17+_xlfn.NORM.S.INV(RAND())*'Monte Carlo VaR'!$C$18</f>
        <v>0.17163536561559783</v>
      </c>
      <c r="C2756" s="18">
        <f t="shared" ca="1" si="43"/>
        <v>18.72448439845018</v>
      </c>
      <c r="D2756" s="19">
        <f ca="1">'Monte Carlo VaR'!$B$9*(EXP(B2756)-1)</f>
        <v>25.377293705219529</v>
      </c>
      <c r="E2756" t="str">
        <f ca="1">IF(B2756&lt;='Monte Carlo VaR'!$B$25,"YES ◀ TAIL","")</f>
        <v/>
      </c>
    </row>
    <row r="2757" spans="1:5" x14ac:dyDescent="0.2">
      <c r="A2757">
        <v>2756</v>
      </c>
      <c r="B2757" s="17">
        <f ca="1">'Monte Carlo VaR'!$C$17+_xlfn.NORM.S.INV(RAND())*'Monte Carlo VaR'!$C$18</f>
        <v>0.11013974716110309</v>
      </c>
      <c r="C2757" s="18">
        <f t="shared" ca="1" si="43"/>
        <v>11.643407805077466</v>
      </c>
      <c r="D2757" s="19">
        <f ca="1">'Monte Carlo VaR'!$B$9*(EXP(B2757)-1)</f>
        <v>15.78031059822149</v>
      </c>
      <c r="E2757" t="str">
        <f ca="1">IF(B2757&lt;='Monte Carlo VaR'!$B$25,"YES ◀ TAIL","")</f>
        <v/>
      </c>
    </row>
    <row r="2758" spans="1:5" x14ac:dyDescent="0.2">
      <c r="A2758">
        <v>2757</v>
      </c>
      <c r="B2758" s="17">
        <f ca="1">'Monte Carlo VaR'!$C$17+_xlfn.NORM.S.INV(RAND())*'Monte Carlo VaR'!$C$18</f>
        <v>0.40739838672936413</v>
      </c>
      <c r="C2758" s="18">
        <f t="shared" ca="1" si="43"/>
        <v>50.290272291378258</v>
      </c>
      <c r="D2758" s="19">
        <f ca="1">'Monte Carlo VaR'!$B$9*(EXP(B2758)-1)</f>
        <v>68.158406036504957</v>
      </c>
      <c r="E2758" t="str">
        <f ca="1">IF(B2758&lt;='Monte Carlo VaR'!$B$25,"YES ◀ TAIL","")</f>
        <v/>
      </c>
    </row>
    <row r="2759" spans="1:5" x14ac:dyDescent="0.2">
      <c r="A2759">
        <v>2758</v>
      </c>
      <c r="B2759" s="17">
        <f ca="1">'Monte Carlo VaR'!$C$17+_xlfn.NORM.S.INV(RAND())*'Monte Carlo VaR'!$C$18</f>
        <v>-0.31590259155177619</v>
      </c>
      <c r="C2759" s="18">
        <f t="shared" ca="1" si="43"/>
        <v>-27.086952982375422</v>
      </c>
      <c r="D2759" s="19">
        <f ca="1">'Monte Carlo VaR'!$B$9*(EXP(B2759)-1)</f>
        <v>-36.710947377013412</v>
      </c>
      <c r="E2759" t="str">
        <f ca="1">IF(B2759&lt;='Monte Carlo VaR'!$B$25,"YES ◀ TAIL","")</f>
        <v>YES ◀ TAIL</v>
      </c>
    </row>
    <row r="2760" spans="1:5" x14ac:dyDescent="0.2">
      <c r="A2760">
        <v>2759</v>
      </c>
      <c r="B2760" s="17">
        <f ca="1">'Monte Carlo VaR'!$C$17+_xlfn.NORM.S.INV(RAND())*'Monte Carlo VaR'!$C$18</f>
        <v>0.23460387901982116</v>
      </c>
      <c r="C2760" s="18">
        <f t="shared" ca="1" si="43"/>
        <v>26.440781105805765</v>
      </c>
      <c r="D2760" s="19">
        <f ca="1">'Monte Carlo VaR'!$B$9*(EXP(B2760)-1)</f>
        <v>35.835190632698556</v>
      </c>
      <c r="E2760" t="str">
        <f ca="1">IF(B2760&lt;='Monte Carlo VaR'!$B$25,"YES ◀ TAIL","")</f>
        <v/>
      </c>
    </row>
    <row r="2761" spans="1:5" x14ac:dyDescent="0.2">
      <c r="A2761">
        <v>2760</v>
      </c>
      <c r="B2761" s="17">
        <f ca="1">'Monte Carlo VaR'!$C$17+_xlfn.NORM.S.INV(RAND())*'Monte Carlo VaR'!$C$18</f>
        <v>0.6033436161282042</v>
      </c>
      <c r="C2761" s="18">
        <f t="shared" ca="1" si="43"/>
        <v>82.82214629940232</v>
      </c>
      <c r="D2761" s="19">
        <f ca="1">'Monte Carlo VaR'!$B$9*(EXP(B2761)-1)</f>
        <v>112.24885487957997</v>
      </c>
      <c r="E2761" t="str">
        <f ca="1">IF(B2761&lt;='Monte Carlo VaR'!$B$25,"YES ◀ TAIL","")</f>
        <v/>
      </c>
    </row>
    <row r="2762" spans="1:5" x14ac:dyDescent="0.2">
      <c r="A2762">
        <v>2761</v>
      </c>
      <c r="B2762" s="17">
        <f ca="1">'Monte Carlo VaR'!$C$17+_xlfn.NORM.S.INV(RAND())*'Monte Carlo VaR'!$C$18</f>
        <v>0.17329807077848858</v>
      </c>
      <c r="C2762" s="18">
        <f t="shared" ca="1" si="43"/>
        <v>18.922052414785242</v>
      </c>
      <c r="D2762" s="19">
        <f ca="1">'Monte Carlo VaR'!$B$9*(EXP(B2762)-1)</f>
        <v>25.645057637758434</v>
      </c>
      <c r="E2762" t="str">
        <f ca="1">IF(B2762&lt;='Monte Carlo VaR'!$B$25,"YES ◀ TAIL","")</f>
        <v/>
      </c>
    </row>
    <row r="2763" spans="1:5" x14ac:dyDescent="0.2">
      <c r="A2763">
        <v>2762</v>
      </c>
      <c r="B2763" s="17">
        <f ca="1">'Monte Carlo VaR'!$C$17+_xlfn.NORM.S.INV(RAND())*'Monte Carlo VaR'!$C$18</f>
        <v>0.20085464301376249</v>
      </c>
      <c r="C2763" s="18">
        <f t="shared" ca="1" si="43"/>
        <v>22.244706768677737</v>
      </c>
      <c r="D2763" s="19">
        <f ca="1">'Monte Carlo VaR'!$B$9*(EXP(B2763)-1)</f>
        <v>30.148251083588935</v>
      </c>
      <c r="E2763" t="str">
        <f ca="1">IF(B2763&lt;='Monte Carlo VaR'!$B$25,"YES ◀ TAIL","")</f>
        <v/>
      </c>
    </row>
    <row r="2764" spans="1:5" x14ac:dyDescent="0.2">
      <c r="A2764">
        <v>2763</v>
      </c>
      <c r="B2764" s="17">
        <f ca="1">'Monte Carlo VaR'!$C$17+_xlfn.NORM.S.INV(RAND())*'Monte Carlo VaR'!$C$18</f>
        <v>0.16611570847098067</v>
      </c>
      <c r="C2764" s="18">
        <f t="shared" ca="1" si="43"/>
        <v>18.070971193508424</v>
      </c>
      <c r="D2764" s="19">
        <f ca="1">'Monte Carlo VaR'!$B$9*(EXP(B2764)-1)</f>
        <v>24.491587258561964</v>
      </c>
      <c r="E2764" t="str">
        <f ca="1">IF(B2764&lt;='Monte Carlo VaR'!$B$25,"YES ◀ TAIL","")</f>
        <v/>
      </c>
    </row>
    <row r="2765" spans="1:5" x14ac:dyDescent="0.2">
      <c r="A2765">
        <v>2764</v>
      </c>
      <c r="B2765" s="17">
        <f ca="1">'Monte Carlo VaR'!$C$17+_xlfn.NORM.S.INV(RAND())*'Monte Carlo VaR'!$C$18</f>
        <v>-0.5322964728897589</v>
      </c>
      <c r="C2765" s="18">
        <f t="shared" ca="1" si="43"/>
        <v>-41.274519477588221</v>
      </c>
      <c r="D2765" s="19">
        <f ca="1">'Monte Carlo VaR'!$B$9*(EXP(B2765)-1)</f>
        <v>-55.939356247975319</v>
      </c>
      <c r="E2765" t="str">
        <f ca="1">IF(B2765&lt;='Monte Carlo VaR'!$B$25,"YES ◀ TAIL","")</f>
        <v>YES ◀ TAIL</v>
      </c>
    </row>
    <row r="2766" spans="1:5" x14ac:dyDescent="0.2">
      <c r="A2766">
        <v>2765</v>
      </c>
      <c r="B2766" s="17">
        <f ca="1">'Monte Carlo VaR'!$C$17+_xlfn.NORM.S.INV(RAND())*'Monte Carlo VaR'!$C$18</f>
        <v>3.156307112141972E-2</v>
      </c>
      <c r="C2766" s="18">
        <f t="shared" ca="1" si="43"/>
        <v>3.2066467132388032</v>
      </c>
      <c r="D2766" s="19">
        <f ca="1">'Monte Carlo VaR'!$B$9*(EXP(B2766)-1)</f>
        <v>4.3459682904525501</v>
      </c>
      <c r="E2766" t="str">
        <f ca="1">IF(B2766&lt;='Monte Carlo VaR'!$B$25,"YES ◀ TAIL","")</f>
        <v/>
      </c>
    </row>
    <row r="2767" spans="1:5" x14ac:dyDescent="0.2">
      <c r="A2767">
        <v>2766</v>
      </c>
      <c r="B2767" s="17">
        <f ca="1">'Monte Carlo VaR'!$C$17+_xlfn.NORM.S.INV(RAND())*'Monte Carlo VaR'!$C$18</f>
        <v>0.32617116250899297</v>
      </c>
      <c r="C2767" s="18">
        <f t="shared" ca="1" si="43"/>
        <v>38.56525203384593</v>
      </c>
      <c r="D2767" s="19">
        <f ca="1">'Monte Carlo VaR'!$B$9*(EXP(B2767)-1)</f>
        <v>52.26748608147139</v>
      </c>
      <c r="E2767" t="str">
        <f ca="1">IF(B2767&lt;='Monte Carlo VaR'!$B$25,"YES ◀ TAIL","")</f>
        <v/>
      </c>
    </row>
    <row r="2768" spans="1:5" x14ac:dyDescent="0.2">
      <c r="A2768">
        <v>2767</v>
      </c>
      <c r="B2768" s="17">
        <f ca="1">'Monte Carlo VaR'!$C$17+_xlfn.NORM.S.INV(RAND())*'Monte Carlo VaR'!$C$18</f>
        <v>3.4080181832831097E-2</v>
      </c>
      <c r="C2768" s="18">
        <f t="shared" ca="1" si="43"/>
        <v>3.4667564943930751</v>
      </c>
      <c r="D2768" s="19">
        <f ca="1">'Monte Carlo VaR'!$B$9*(EXP(B2768)-1)</f>
        <v>4.6984950768509348</v>
      </c>
      <c r="E2768" t="str">
        <f ca="1">IF(B2768&lt;='Monte Carlo VaR'!$B$25,"YES ◀ TAIL","")</f>
        <v/>
      </c>
    </row>
    <row r="2769" spans="1:5" x14ac:dyDescent="0.2">
      <c r="A2769">
        <v>2768</v>
      </c>
      <c r="B2769" s="17">
        <f ca="1">'Monte Carlo VaR'!$C$17+_xlfn.NORM.S.INV(RAND())*'Monte Carlo VaR'!$C$18</f>
        <v>8.4586416496626043E-2</v>
      </c>
      <c r="C2769" s="18">
        <f t="shared" ca="1" si="43"/>
        <v>8.8266884380177721</v>
      </c>
      <c r="D2769" s="19">
        <f ca="1">'Monte Carlo VaR'!$B$9*(EXP(B2769)-1)</f>
        <v>11.962810840045485</v>
      </c>
      <c r="E2769" t="str">
        <f ca="1">IF(B2769&lt;='Monte Carlo VaR'!$B$25,"YES ◀ TAIL","")</f>
        <v/>
      </c>
    </row>
    <row r="2770" spans="1:5" x14ac:dyDescent="0.2">
      <c r="A2770">
        <v>2769</v>
      </c>
      <c r="B2770" s="17">
        <f ca="1">'Monte Carlo VaR'!$C$17+_xlfn.NORM.S.INV(RAND())*'Monte Carlo VaR'!$C$18</f>
        <v>0.1568326343294732</v>
      </c>
      <c r="C2770" s="18">
        <f t="shared" ca="1" si="43"/>
        <v>16.979981318609561</v>
      </c>
      <c r="D2770" s="19">
        <f ca="1">'Monte Carlo VaR'!$B$9*(EXP(B2770)-1)</f>
        <v>23.012968681111538</v>
      </c>
      <c r="E2770" t="str">
        <f ca="1">IF(B2770&lt;='Monte Carlo VaR'!$B$25,"YES ◀ TAIL","")</f>
        <v/>
      </c>
    </row>
    <row r="2771" spans="1:5" x14ac:dyDescent="0.2">
      <c r="A2771">
        <v>2770</v>
      </c>
      <c r="B2771" s="17">
        <f ca="1">'Monte Carlo VaR'!$C$17+_xlfn.NORM.S.INV(RAND())*'Monte Carlo VaR'!$C$18</f>
        <v>-4.8753942960640742E-2</v>
      </c>
      <c r="C2771" s="18">
        <f t="shared" ca="1" si="43"/>
        <v>-4.7584550604964582</v>
      </c>
      <c r="D2771" s="19">
        <f ca="1">'Monte Carlo VaR'!$B$9*(EXP(B2771)-1)</f>
        <v>-6.4491341434908502</v>
      </c>
      <c r="E2771" t="str">
        <f ca="1">IF(B2771&lt;='Monte Carlo VaR'!$B$25,"YES ◀ TAIL","")</f>
        <v/>
      </c>
    </row>
    <row r="2772" spans="1:5" x14ac:dyDescent="0.2">
      <c r="A2772">
        <v>2771</v>
      </c>
      <c r="B2772" s="17">
        <f ca="1">'Monte Carlo VaR'!$C$17+_xlfn.NORM.S.INV(RAND())*'Monte Carlo VaR'!$C$18</f>
        <v>2.8565162746116111E-2</v>
      </c>
      <c r="C2772" s="18">
        <f t="shared" ca="1" si="43"/>
        <v>2.8977059620854062</v>
      </c>
      <c r="D2772" s="19">
        <f ca="1">'Monte Carlo VaR'!$B$9*(EXP(B2772)-1)</f>
        <v>3.9272608904143511</v>
      </c>
      <c r="E2772" t="str">
        <f ca="1">IF(B2772&lt;='Monte Carlo VaR'!$B$25,"YES ◀ TAIL","")</f>
        <v/>
      </c>
    </row>
    <row r="2773" spans="1:5" x14ac:dyDescent="0.2">
      <c r="A2773">
        <v>2772</v>
      </c>
      <c r="B2773" s="17">
        <f ca="1">'Monte Carlo VaR'!$C$17+_xlfn.NORM.S.INV(RAND())*'Monte Carlo VaR'!$C$18</f>
        <v>0.14833516017663073</v>
      </c>
      <c r="C2773" s="18">
        <f t="shared" ca="1" si="43"/>
        <v>15.990158404280175</v>
      </c>
      <c r="D2773" s="19">
        <f ca="1">'Monte Carlo VaR'!$B$9*(EXP(B2773)-1)</f>
        <v>21.671461685320921</v>
      </c>
      <c r="E2773" t="str">
        <f ca="1">IF(B2773&lt;='Monte Carlo VaR'!$B$25,"YES ◀ TAIL","")</f>
        <v/>
      </c>
    </row>
    <row r="2774" spans="1:5" x14ac:dyDescent="0.2">
      <c r="A2774">
        <v>2773</v>
      </c>
      <c r="B2774" s="17">
        <f ca="1">'Monte Carlo VaR'!$C$17+_xlfn.NORM.S.INV(RAND())*'Monte Carlo VaR'!$C$18</f>
        <v>0.25222163941990278</v>
      </c>
      <c r="C2774" s="18">
        <f t="shared" ca="1" si="43"/>
        <v>28.688122928792126</v>
      </c>
      <c r="D2774" s="19">
        <f ca="1">'Monte Carlo VaR'!$B$9*(EXP(B2774)-1)</f>
        <v>38.881013005391971</v>
      </c>
      <c r="E2774" t="str">
        <f ca="1">IF(B2774&lt;='Monte Carlo VaR'!$B$25,"YES ◀ TAIL","")</f>
        <v/>
      </c>
    </row>
    <row r="2775" spans="1:5" x14ac:dyDescent="0.2">
      <c r="A2775">
        <v>2774</v>
      </c>
      <c r="B2775" s="17">
        <f ca="1">'Monte Carlo VaR'!$C$17+_xlfn.NORM.S.INV(RAND())*'Monte Carlo VaR'!$C$18</f>
        <v>0.18381407417224474</v>
      </c>
      <c r="C2775" s="18">
        <f t="shared" ca="1" si="43"/>
        <v>20.179235808401973</v>
      </c>
      <c r="D2775" s="19">
        <f ca="1">'Monte Carlo VaR'!$B$9*(EXP(B2775)-1)</f>
        <v>27.348918291127195</v>
      </c>
      <c r="E2775" t="str">
        <f ca="1">IF(B2775&lt;='Monte Carlo VaR'!$B$25,"YES ◀ TAIL","")</f>
        <v/>
      </c>
    </row>
    <row r="2776" spans="1:5" x14ac:dyDescent="0.2">
      <c r="A2776">
        <v>2775</v>
      </c>
      <c r="B2776" s="17">
        <f ca="1">'Monte Carlo VaR'!$C$17+_xlfn.NORM.S.INV(RAND())*'Monte Carlo VaR'!$C$18</f>
        <v>2.7099066229256862E-2</v>
      </c>
      <c r="C2776" s="18">
        <f t="shared" ca="1" si="43"/>
        <v>2.7469585259289886</v>
      </c>
      <c r="D2776" s="19">
        <f ca="1">'Monte Carlo VaR'!$B$9*(EXP(B2776)-1)</f>
        <v>3.7229528901915581</v>
      </c>
      <c r="E2776" t="str">
        <f ca="1">IF(B2776&lt;='Monte Carlo VaR'!$B$25,"YES ◀ TAIL","")</f>
        <v/>
      </c>
    </row>
    <row r="2777" spans="1:5" x14ac:dyDescent="0.2">
      <c r="A2777">
        <v>2776</v>
      </c>
      <c r="B2777" s="17">
        <f ca="1">'Monte Carlo VaR'!$C$17+_xlfn.NORM.S.INV(RAND())*'Monte Carlo VaR'!$C$18</f>
        <v>0.18779180935075257</v>
      </c>
      <c r="C2777" s="18">
        <f t="shared" ca="1" si="43"/>
        <v>20.658229004879768</v>
      </c>
      <c r="D2777" s="19">
        <f ca="1">'Monte Carlo VaR'!$B$9*(EXP(B2777)-1)</f>
        <v>27.998097770313549</v>
      </c>
      <c r="E2777" t="str">
        <f ca="1">IF(B2777&lt;='Monte Carlo VaR'!$B$25,"YES ◀ TAIL","")</f>
        <v/>
      </c>
    </row>
    <row r="2778" spans="1:5" x14ac:dyDescent="0.2">
      <c r="A2778">
        <v>2777</v>
      </c>
      <c r="B2778" s="17">
        <f ca="1">'Monte Carlo VaR'!$C$17+_xlfn.NORM.S.INV(RAND())*'Monte Carlo VaR'!$C$18</f>
        <v>0.36862535560330839</v>
      </c>
      <c r="C2778" s="18">
        <f t="shared" ca="1" si="43"/>
        <v>44.574586161466854</v>
      </c>
      <c r="D2778" s="19">
        <f ca="1">'Monte Carlo VaR'!$B$9*(EXP(B2778)-1)</f>
        <v>60.411936624636027</v>
      </c>
      <c r="E2778" t="str">
        <f ca="1">IF(B2778&lt;='Monte Carlo VaR'!$B$25,"YES ◀ TAIL","")</f>
        <v/>
      </c>
    </row>
    <row r="2779" spans="1:5" x14ac:dyDescent="0.2">
      <c r="A2779">
        <v>2778</v>
      </c>
      <c r="B2779" s="17">
        <f ca="1">'Monte Carlo VaR'!$C$17+_xlfn.NORM.S.INV(RAND())*'Monte Carlo VaR'!$C$18</f>
        <v>7.1198672775815194E-2</v>
      </c>
      <c r="C2779" s="18">
        <f t="shared" ca="1" si="43"/>
        <v>7.3794538419560407</v>
      </c>
      <c r="D2779" s="19">
        <f ca="1">'Monte Carlo VaR'!$B$9*(EXP(B2779)-1)</f>
        <v>10.001373792003022</v>
      </c>
      <c r="E2779" t="str">
        <f ca="1">IF(B2779&lt;='Monte Carlo VaR'!$B$25,"YES ◀ TAIL","")</f>
        <v/>
      </c>
    </row>
    <row r="2780" spans="1:5" x14ac:dyDescent="0.2">
      <c r="A2780">
        <v>2779</v>
      </c>
      <c r="B2780" s="17">
        <f ca="1">'Monte Carlo VaR'!$C$17+_xlfn.NORM.S.INV(RAND())*'Monte Carlo VaR'!$C$18</f>
        <v>0.32495637886022921</v>
      </c>
      <c r="C2780" s="18">
        <f t="shared" ca="1" si="43"/>
        <v>38.397027430324627</v>
      </c>
      <c r="D2780" s="19">
        <f ca="1">'Monte Carlo VaR'!$B$9*(EXP(B2780)-1)</f>
        <v>52.039491276318969</v>
      </c>
      <c r="E2780" t="str">
        <f ca="1">IF(B2780&lt;='Monte Carlo VaR'!$B$25,"YES ◀ TAIL","")</f>
        <v/>
      </c>
    </row>
    <row r="2781" spans="1:5" x14ac:dyDescent="0.2">
      <c r="A2781">
        <v>2780</v>
      </c>
      <c r="B2781" s="17">
        <f ca="1">'Monte Carlo VaR'!$C$17+_xlfn.NORM.S.INV(RAND())*'Monte Carlo VaR'!$C$18</f>
        <v>-0.14771592781090331</v>
      </c>
      <c r="C2781" s="18">
        <f t="shared" ca="1" si="43"/>
        <v>-13.732385756208709</v>
      </c>
      <c r="D2781" s="19">
        <f ca="1">'Monte Carlo VaR'!$B$9*(EXP(B2781)-1)</f>
        <v>-18.611502415389666</v>
      </c>
      <c r="E2781" t="str">
        <f ca="1">IF(B2781&lt;='Monte Carlo VaR'!$B$25,"YES ◀ TAIL","")</f>
        <v/>
      </c>
    </row>
    <row r="2782" spans="1:5" x14ac:dyDescent="0.2">
      <c r="A2782">
        <v>2781</v>
      </c>
      <c r="B2782" s="17">
        <f ca="1">'Monte Carlo VaR'!$C$17+_xlfn.NORM.S.INV(RAND())*'Monte Carlo VaR'!$C$18</f>
        <v>0.12222074730960512</v>
      </c>
      <c r="C2782" s="18">
        <f t="shared" ca="1" si="43"/>
        <v>13.000351948693311</v>
      </c>
      <c r="D2782" s="19">
        <f ca="1">'Monte Carlo VaR'!$B$9*(EXP(B2782)-1)</f>
        <v>17.619376996064045</v>
      </c>
      <c r="E2782" t="str">
        <f ca="1">IF(B2782&lt;='Monte Carlo VaR'!$B$25,"YES ◀ TAIL","")</f>
        <v/>
      </c>
    </row>
    <row r="2783" spans="1:5" x14ac:dyDescent="0.2">
      <c r="A2783">
        <v>2782</v>
      </c>
      <c r="B2783" s="17">
        <f ca="1">'Monte Carlo VaR'!$C$17+_xlfn.NORM.S.INV(RAND())*'Monte Carlo VaR'!$C$18</f>
        <v>0.41413666758097717</v>
      </c>
      <c r="C2783" s="18">
        <f t="shared" ca="1" si="43"/>
        <v>51.306389953752721</v>
      </c>
      <c r="D2783" s="19">
        <f ca="1">'Monte Carlo VaR'!$B$9*(EXP(B2783)-1)</f>
        <v>69.535550304321063</v>
      </c>
      <c r="E2783" t="str">
        <f ca="1">IF(B2783&lt;='Monte Carlo VaR'!$B$25,"YES ◀ TAIL","")</f>
        <v/>
      </c>
    </row>
    <row r="2784" spans="1:5" x14ac:dyDescent="0.2">
      <c r="A2784">
        <v>2783</v>
      </c>
      <c r="B2784" s="17">
        <f ca="1">'Monte Carlo VaR'!$C$17+_xlfn.NORM.S.INV(RAND())*'Monte Carlo VaR'!$C$18</f>
        <v>-2.5209048417930147E-2</v>
      </c>
      <c r="C2784" s="18">
        <f t="shared" ca="1" si="43"/>
        <v>-2.4893953656126566</v>
      </c>
      <c r="D2784" s="19">
        <f ca="1">'Monte Carlo VaR'!$B$9*(EXP(B2784)-1)</f>
        <v>-3.3738775390148334</v>
      </c>
      <c r="E2784" t="str">
        <f ca="1">IF(B2784&lt;='Monte Carlo VaR'!$B$25,"YES ◀ TAIL","")</f>
        <v/>
      </c>
    </row>
    <row r="2785" spans="1:5" x14ac:dyDescent="0.2">
      <c r="A2785">
        <v>2784</v>
      </c>
      <c r="B2785" s="17">
        <f ca="1">'Monte Carlo VaR'!$C$17+_xlfn.NORM.S.INV(RAND())*'Monte Carlo VaR'!$C$18</f>
        <v>-6.4234274652274673E-2</v>
      </c>
      <c r="C2785" s="18">
        <f t="shared" ca="1" si="43"/>
        <v>-6.2214725525357011</v>
      </c>
      <c r="D2785" s="19">
        <f ca="1">'Monte Carlo VaR'!$B$9*(EXP(B2785)-1)</f>
        <v>-8.4319617504516344</v>
      </c>
      <c r="E2785" t="str">
        <f ca="1">IF(B2785&lt;='Monte Carlo VaR'!$B$25,"YES ◀ TAIL","")</f>
        <v/>
      </c>
    </row>
    <row r="2786" spans="1:5" x14ac:dyDescent="0.2">
      <c r="A2786">
        <v>2785</v>
      </c>
      <c r="B2786" s="17">
        <f ca="1">'Monte Carlo VaR'!$C$17+_xlfn.NORM.S.INV(RAND())*'Monte Carlo VaR'!$C$18</f>
        <v>0.31266590646995451</v>
      </c>
      <c r="C2786" s="18">
        <f t="shared" ca="1" si="43"/>
        <v>36.706472724373441</v>
      </c>
      <c r="D2786" s="19">
        <f ca="1">'Monte Carlo VaR'!$B$9*(EXP(B2786)-1)</f>
        <v>49.748282483343324</v>
      </c>
      <c r="E2786" t="str">
        <f ca="1">IF(B2786&lt;='Monte Carlo VaR'!$B$25,"YES ◀ TAIL","")</f>
        <v/>
      </c>
    </row>
    <row r="2787" spans="1:5" x14ac:dyDescent="0.2">
      <c r="A2787">
        <v>2786</v>
      </c>
      <c r="B2787" s="17">
        <f ca="1">'Monte Carlo VaR'!$C$17+_xlfn.NORM.S.INV(RAND())*'Monte Carlo VaR'!$C$18</f>
        <v>0.11750315705681956</v>
      </c>
      <c r="C2787" s="18">
        <f t="shared" ca="1" si="43"/>
        <v>12.468518063314749</v>
      </c>
      <c r="D2787" s="19">
        <f ca="1">'Monte Carlo VaR'!$B$9*(EXP(B2787)-1)</f>
        <v>16.898582531210479</v>
      </c>
      <c r="E2787" t="str">
        <f ca="1">IF(B2787&lt;='Monte Carlo VaR'!$B$25,"YES ◀ TAIL","")</f>
        <v/>
      </c>
    </row>
    <row r="2788" spans="1:5" x14ac:dyDescent="0.2">
      <c r="A2788">
        <v>2787</v>
      </c>
      <c r="B2788" s="17">
        <f ca="1">'Monte Carlo VaR'!$C$17+_xlfn.NORM.S.INV(RAND())*'Monte Carlo VaR'!$C$18</f>
        <v>0.37577792857165226</v>
      </c>
      <c r="C2788" s="18">
        <f t="shared" ca="1" si="43"/>
        <v>45.612373438598716</v>
      </c>
      <c r="D2788" s="19">
        <f ca="1">'Monte Carlo VaR'!$B$9*(EXP(B2788)-1)</f>
        <v>61.818449721332847</v>
      </c>
      <c r="E2788" t="str">
        <f ca="1">IF(B2788&lt;='Monte Carlo VaR'!$B$25,"YES ◀ TAIL","")</f>
        <v/>
      </c>
    </row>
    <row r="2789" spans="1:5" x14ac:dyDescent="0.2">
      <c r="A2789">
        <v>2788</v>
      </c>
      <c r="B2789" s="17">
        <f ca="1">'Monte Carlo VaR'!$C$17+_xlfn.NORM.S.INV(RAND())*'Monte Carlo VaR'!$C$18</f>
        <v>0.30427564691082282</v>
      </c>
      <c r="C2789" s="18">
        <f t="shared" ca="1" si="43"/>
        <v>35.564268331054549</v>
      </c>
      <c r="D2789" s="19">
        <f ca="1">'Monte Carlo VaR'!$B$9*(EXP(B2789)-1)</f>
        <v>48.200252869078234</v>
      </c>
      <c r="E2789" t="str">
        <f ca="1">IF(B2789&lt;='Monte Carlo VaR'!$B$25,"YES ◀ TAIL","")</f>
        <v/>
      </c>
    </row>
    <row r="2790" spans="1:5" x14ac:dyDescent="0.2">
      <c r="A2790">
        <v>2789</v>
      </c>
      <c r="B2790" s="17">
        <f ca="1">'Monte Carlo VaR'!$C$17+_xlfn.NORM.S.INV(RAND())*'Monte Carlo VaR'!$C$18</f>
        <v>0.11150002903015327</v>
      </c>
      <c r="C2790" s="18">
        <f t="shared" ca="1" si="43"/>
        <v>11.795377645989991</v>
      </c>
      <c r="D2790" s="19">
        <f ca="1">'Monte Carlo VaR'!$B$9*(EXP(B2790)-1)</f>
        <v>15.986275323610235</v>
      </c>
      <c r="E2790" t="str">
        <f ca="1">IF(B2790&lt;='Monte Carlo VaR'!$B$25,"YES ◀ TAIL","")</f>
        <v/>
      </c>
    </row>
    <row r="2791" spans="1:5" x14ac:dyDescent="0.2">
      <c r="A2791">
        <v>2790</v>
      </c>
      <c r="B2791" s="17">
        <f ca="1">'Monte Carlo VaR'!$C$17+_xlfn.NORM.S.INV(RAND())*'Monte Carlo VaR'!$C$18</f>
        <v>8.4222031602010278E-2</v>
      </c>
      <c r="C2791" s="18">
        <f t="shared" ca="1" si="43"/>
        <v>8.7870408605477568</v>
      </c>
      <c r="D2791" s="19">
        <f ca="1">'Monte Carlo VaR'!$B$9*(EXP(B2791)-1)</f>
        <v>11.909076478300374</v>
      </c>
      <c r="E2791" t="str">
        <f ca="1">IF(B2791&lt;='Monte Carlo VaR'!$B$25,"YES ◀ TAIL","")</f>
        <v/>
      </c>
    </row>
    <row r="2792" spans="1:5" x14ac:dyDescent="0.2">
      <c r="A2792">
        <v>2791</v>
      </c>
      <c r="B2792" s="17">
        <f ca="1">'Monte Carlo VaR'!$C$17+_xlfn.NORM.S.INV(RAND())*'Monte Carlo VaR'!$C$18</f>
        <v>0.23002727609602863</v>
      </c>
      <c r="C2792" s="18">
        <f t="shared" ca="1" si="43"/>
        <v>25.863434009240471</v>
      </c>
      <c r="D2792" s="19">
        <f ca="1">'Monte Carlo VaR'!$B$9*(EXP(B2792)-1)</f>
        <v>35.052712112723611</v>
      </c>
      <c r="E2792" t="str">
        <f ca="1">IF(B2792&lt;='Monte Carlo VaR'!$B$25,"YES ◀ TAIL","")</f>
        <v/>
      </c>
    </row>
    <row r="2793" spans="1:5" x14ac:dyDescent="0.2">
      <c r="A2793">
        <v>2792</v>
      </c>
      <c r="B2793" s="17">
        <f ca="1">'Monte Carlo VaR'!$C$17+_xlfn.NORM.S.INV(RAND())*'Monte Carlo VaR'!$C$18</f>
        <v>0.14283359414165525</v>
      </c>
      <c r="C2793" s="18">
        <f t="shared" ca="1" si="43"/>
        <v>15.353783024109413</v>
      </c>
      <c r="D2793" s="19">
        <f ca="1">'Monte Carlo VaR'!$B$9*(EXP(B2793)-1)</f>
        <v>20.808982132575487</v>
      </c>
      <c r="E2793" t="str">
        <f ca="1">IF(B2793&lt;='Monte Carlo VaR'!$B$25,"YES ◀ TAIL","")</f>
        <v/>
      </c>
    </row>
    <row r="2794" spans="1:5" x14ac:dyDescent="0.2">
      <c r="A2794">
        <v>2793</v>
      </c>
      <c r="B2794" s="17">
        <f ca="1">'Monte Carlo VaR'!$C$17+_xlfn.NORM.S.INV(RAND())*'Monte Carlo VaR'!$C$18</f>
        <v>4.0237590701307974E-2</v>
      </c>
      <c r="C2794" s="18">
        <f t="shared" ca="1" si="43"/>
        <v>4.105809053302556</v>
      </c>
      <c r="D2794" s="19">
        <f ca="1">'Monte Carlo VaR'!$B$9*(EXP(B2794)-1)</f>
        <v>5.5646030099409538</v>
      </c>
      <c r="E2794" t="str">
        <f ca="1">IF(B2794&lt;='Monte Carlo VaR'!$B$25,"YES ◀ TAIL","")</f>
        <v/>
      </c>
    </row>
    <row r="2795" spans="1:5" x14ac:dyDescent="0.2">
      <c r="A2795">
        <v>2794</v>
      </c>
      <c r="B2795" s="17">
        <f ca="1">'Monte Carlo VaR'!$C$17+_xlfn.NORM.S.INV(RAND())*'Monte Carlo VaR'!$C$18</f>
        <v>0.15796468874189085</v>
      </c>
      <c r="C2795" s="18">
        <f t="shared" ca="1" si="43"/>
        <v>17.112484008602568</v>
      </c>
      <c r="D2795" s="19">
        <f ca="1">'Monte Carlo VaR'!$B$9*(EXP(B2795)-1)</f>
        <v>23.192549576859061</v>
      </c>
      <c r="E2795" t="str">
        <f ca="1">IF(B2795&lt;='Monte Carlo VaR'!$B$25,"YES ◀ TAIL","")</f>
        <v/>
      </c>
    </row>
    <row r="2796" spans="1:5" x14ac:dyDescent="0.2">
      <c r="A2796">
        <v>2795</v>
      </c>
      <c r="B2796" s="17">
        <f ca="1">'Monte Carlo VaR'!$C$17+_xlfn.NORM.S.INV(RAND())*'Monte Carlo VaR'!$C$18</f>
        <v>-8.3868587832113192E-2</v>
      </c>
      <c r="C2796" s="18">
        <f t="shared" ca="1" si="43"/>
        <v>-8.0447911511039472</v>
      </c>
      <c r="D2796" s="19">
        <f ca="1">'Monte Carlo VaR'!$B$9*(EXP(B2796)-1)</f>
        <v>-10.90310544709118</v>
      </c>
      <c r="E2796" t="str">
        <f ca="1">IF(B2796&lt;='Monte Carlo VaR'!$B$25,"YES ◀ TAIL","")</f>
        <v/>
      </c>
    </row>
    <row r="2797" spans="1:5" x14ac:dyDescent="0.2">
      <c r="A2797">
        <v>2796</v>
      </c>
      <c r="B2797" s="17">
        <f ca="1">'Monte Carlo VaR'!$C$17+_xlfn.NORM.S.INV(RAND())*'Monte Carlo VaR'!$C$18</f>
        <v>-6.2312424543271044E-2</v>
      </c>
      <c r="C2797" s="18">
        <f t="shared" ca="1" si="43"/>
        <v>-6.0410709824762598</v>
      </c>
      <c r="D2797" s="19">
        <f ca="1">'Monte Carlo VaR'!$B$9*(EXP(B2797)-1)</f>
        <v>-8.1874635025500755</v>
      </c>
      <c r="E2797" t="str">
        <f ca="1">IF(B2797&lt;='Monte Carlo VaR'!$B$25,"YES ◀ TAIL","")</f>
        <v/>
      </c>
    </row>
    <row r="2798" spans="1:5" x14ac:dyDescent="0.2">
      <c r="A2798">
        <v>2797</v>
      </c>
      <c r="B2798" s="17">
        <f ca="1">'Monte Carlo VaR'!$C$17+_xlfn.NORM.S.INV(RAND())*'Monte Carlo VaR'!$C$18</f>
        <v>0.11965130921942713</v>
      </c>
      <c r="C2798" s="18">
        <f t="shared" ca="1" si="43"/>
        <v>12.710377235763804</v>
      </c>
      <c r="D2798" s="19">
        <f ca="1">'Monte Carlo VaR'!$B$9*(EXP(B2798)-1)</f>
        <v>17.226374267630682</v>
      </c>
      <c r="E2798" t="str">
        <f ca="1">IF(B2798&lt;='Monte Carlo VaR'!$B$25,"YES ◀ TAIL","")</f>
        <v/>
      </c>
    </row>
    <row r="2799" spans="1:5" x14ac:dyDescent="0.2">
      <c r="A2799">
        <v>2798</v>
      </c>
      <c r="B2799" s="17">
        <f ca="1">'Monte Carlo VaR'!$C$17+_xlfn.NORM.S.INV(RAND())*'Monte Carlo VaR'!$C$18</f>
        <v>8.059815720060004E-2</v>
      </c>
      <c r="C2799" s="18">
        <f t="shared" ca="1" si="43"/>
        <v>8.3935237469194171</v>
      </c>
      <c r="D2799" s="19">
        <f ca="1">'Monte Carlo VaR'!$B$9*(EXP(B2799)-1)</f>
        <v>11.375742734199887</v>
      </c>
      <c r="E2799" t="str">
        <f ca="1">IF(B2799&lt;='Monte Carlo VaR'!$B$25,"YES ◀ TAIL","")</f>
        <v/>
      </c>
    </row>
    <row r="2800" spans="1:5" x14ac:dyDescent="0.2">
      <c r="A2800">
        <v>2799</v>
      </c>
      <c r="B2800" s="17">
        <f ca="1">'Monte Carlo VaR'!$C$17+_xlfn.NORM.S.INV(RAND())*'Monte Carlo VaR'!$C$18</f>
        <v>0.21469328040673741</v>
      </c>
      <c r="C2800" s="18">
        <f t="shared" ca="1" si="43"/>
        <v>23.948166534454774</v>
      </c>
      <c r="D2800" s="19">
        <f ca="1">'Monte Carlo VaR'!$B$9*(EXP(B2800)-1)</f>
        <v>32.456950104146557</v>
      </c>
      <c r="E2800" t="str">
        <f ca="1">IF(B2800&lt;='Monte Carlo VaR'!$B$25,"YES ◀ TAIL","")</f>
        <v/>
      </c>
    </row>
    <row r="2801" spans="1:5" x14ac:dyDescent="0.2">
      <c r="A2801">
        <v>2800</v>
      </c>
      <c r="B2801" s="17">
        <f ca="1">'Monte Carlo VaR'!$C$17+_xlfn.NORM.S.INV(RAND())*'Monte Carlo VaR'!$C$18</f>
        <v>2.2718395014404771E-3</v>
      </c>
      <c r="C2801" s="18">
        <f t="shared" ca="1" si="43"/>
        <v>0.22744220841681706</v>
      </c>
      <c r="D2801" s="19">
        <f ca="1">'Monte Carlo VaR'!$B$9*(EXP(B2801)-1)</f>
        <v>0.30825242506731215</v>
      </c>
      <c r="E2801" t="str">
        <f ca="1">IF(B2801&lt;='Monte Carlo VaR'!$B$25,"YES ◀ TAIL","")</f>
        <v/>
      </c>
    </row>
    <row r="2802" spans="1:5" x14ac:dyDescent="0.2">
      <c r="A2802">
        <v>2801</v>
      </c>
      <c r="B2802" s="17">
        <f ca="1">'Monte Carlo VaR'!$C$17+_xlfn.NORM.S.INV(RAND())*'Monte Carlo VaR'!$C$18</f>
        <v>0.24320369881663184</v>
      </c>
      <c r="C2802" s="18">
        <f t="shared" ca="1" si="43"/>
        <v>27.532838054345699</v>
      </c>
      <c r="D2802" s="19">
        <f ca="1">'Monte Carlo VaR'!$B$9*(EXP(B2802)-1)</f>
        <v>37.315255415054729</v>
      </c>
      <c r="E2802" t="str">
        <f ca="1">IF(B2802&lt;='Monte Carlo VaR'!$B$25,"YES ◀ TAIL","")</f>
        <v/>
      </c>
    </row>
    <row r="2803" spans="1:5" x14ac:dyDescent="0.2">
      <c r="A2803">
        <v>2802</v>
      </c>
      <c r="B2803" s="17">
        <f ca="1">'Monte Carlo VaR'!$C$17+_xlfn.NORM.S.INV(RAND())*'Monte Carlo VaR'!$C$18</f>
        <v>0.12577446754572069</v>
      </c>
      <c r="C2803" s="18">
        <f t="shared" ca="1" si="43"/>
        <v>13.40263796871659</v>
      </c>
      <c r="D2803" s="19">
        <f ca="1">'Monte Carlo VaR'!$B$9*(EXP(B2803)-1)</f>
        <v>18.164595239001596</v>
      </c>
      <c r="E2803" t="str">
        <f ca="1">IF(B2803&lt;='Monte Carlo VaR'!$B$25,"YES ◀ TAIL","")</f>
        <v/>
      </c>
    </row>
    <row r="2804" spans="1:5" x14ac:dyDescent="0.2">
      <c r="A2804">
        <v>2803</v>
      </c>
      <c r="B2804" s="17">
        <f ca="1">'Monte Carlo VaR'!$C$17+_xlfn.NORM.S.INV(RAND())*'Monte Carlo VaR'!$C$18</f>
        <v>0.14937494899054476</v>
      </c>
      <c r="C2804" s="18">
        <f t="shared" ca="1" si="43"/>
        <v>16.110826397255916</v>
      </c>
      <c r="D2804" s="19">
        <f ca="1">'Monte Carlo VaR'!$B$9*(EXP(B2804)-1)</f>
        <v>21.835003016200947</v>
      </c>
      <c r="E2804" t="str">
        <f ca="1">IF(B2804&lt;='Monte Carlo VaR'!$B$25,"YES ◀ TAIL","")</f>
        <v/>
      </c>
    </row>
    <row r="2805" spans="1:5" x14ac:dyDescent="0.2">
      <c r="A2805">
        <v>2804</v>
      </c>
      <c r="B2805" s="17">
        <f ca="1">'Monte Carlo VaR'!$C$17+_xlfn.NORM.S.INV(RAND())*'Monte Carlo VaR'!$C$18</f>
        <v>0.22797771291232127</v>
      </c>
      <c r="C2805" s="18">
        <f t="shared" ca="1" si="43"/>
        <v>25.605733126051966</v>
      </c>
      <c r="D2805" s="19">
        <f ca="1">'Monte Carlo VaR'!$B$9*(EXP(B2805)-1)</f>
        <v>34.703450105738227</v>
      </c>
      <c r="E2805" t="str">
        <f ca="1">IF(B2805&lt;='Monte Carlo VaR'!$B$25,"YES ◀ TAIL","")</f>
        <v/>
      </c>
    </row>
    <row r="2806" spans="1:5" x14ac:dyDescent="0.2">
      <c r="A2806">
        <v>2805</v>
      </c>
      <c r="B2806" s="17">
        <f ca="1">'Monte Carlo VaR'!$C$17+_xlfn.NORM.S.INV(RAND())*'Monte Carlo VaR'!$C$18</f>
        <v>0.23973850456927065</v>
      </c>
      <c r="C2806" s="18">
        <f t="shared" ca="1" si="43"/>
        <v>27.091676793740849</v>
      </c>
      <c r="D2806" s="19">
        <f ca="1">'Monte Carlo VaR'!$B$9*(EXP(B2806)-1)</f>
        <v>36.717349558556975</v>
      </c>
      <c r="E2806" t="str">
        <f ca="1">IF(B2806&lt;='Monte Carlo VaR'!$B$25,"YES ◀ TAIL","")</f>
        <v/>
      </c>
    </row>
    <row r="2807" spans="1:5" x14ac:dyDescent="0.2">
      <c r="A2807">
        <v>2806</v>
      </c>
      <c r="B2807" s="17">
        <f ca="1">'Monte Carlo VaR'!$C$17+_xlfn.NORM.S.INV(RAND())*'Monte Carlo VaR'!$C$18</f>
        <v>1.7861467356541552E-2</v>
      </c>
      <c r="C2807" s="18">
        <f t="shared" ca="1" si="43"/>
        <v>1.8021937350684025</v>
      </c>
      <c r="D2807" s="19">
        <f ca="1">'Monte Carlo VaR'!$B$9*(EXP(B2807)-1)</f>
        <v>2.442513169138206</v>
      </c>
      <c r="E2807" t="str">
        <f ca="1">IF(B2807&lt;='Monte Carlo VaR'!$B$25,"YES ◀ TAIL","")</f>
        <v/>
      </c>
    </row>
    <row r="2808" spans="1:5" x14ac:dyDescent="0.2">
      <c r="A2808">
        <v>2807</v>
      </c>
      <c r="B2808" s="17">
        <f ca="1">'Monte Carlo VaR'!$C$17+_xlfn.NORM.S.INV(RAND())*'Monte Carlo VaR'!$C$18</f>
        <v>-4.1517098102420255E-2</v>
      </c>
      <c r="C2808" s="18">
        <f t="shared" ca="1" si="43"/>
        <v>-4.0667067571490412</v>
      </c>
      <c r="D2808" s="19">
        <f ca="1">'Monte Carlo VaR'!$B$9*(EXP(B2808)-1)</f>
        <v>-5.5116076679640953</v>
      </c>
      <c r="E2808" t="str">
        <f ca="1">IF(B2808&lt;='Monte Carlo VaR'!$B$25,"YES ◀ TAIL","")</f>
        <v/>
      </c>
    </row>
    <row r="2809" spans="1:5" x14ac:dyDescent="0.2">
      <c r="A2809">
        <v>2808</v>
      </c>
      <c r="B2809" s="17">
        <f ca="1">'Monte Carlo VaR'!$C$17+_xlfn.NORM.S.INV(RAND())*'Monte Carlo VaR'!$C$18</f>
        <v>-5.1829768314501187E-2</v>
      </c>
      <c r="C2809" s="18">
        <f t="shared" ca="1" si="43"/>
        <v>-5.0509513548016134</v>
      </c>
      <c r="D2809" s="19">
        <f ca="1">'Monte Carlo VaR'!$B$9*(EXP(B2809)-1)</f>
        <v>-6.8455543711626277</v>
      </c>
      <c r="E2809" t="str">
        <f ca="1">IF(B2809&lt;='Monte Carlo VaR'!$B$25,"YES ◀ TAIL","")</f>
        <v/>
      </c>
    </row>
    <row r="2810" spans="1:5" x14ac:dyDescent="0.2">
      <c r="A2810">
        <v>2809</v>
      </c>
      <c r="B2810" s="17">
        <f ca="1">'Monte Carlo VaR'!$C$17+_xlfn.NORM.S.INV(RAND())*'Monte Carlo VaR'!$C$18</f>
        <v>0.19760493243660082</v>
      </c>
      <c r="C2810" s="18">
        <f t="shared" ca="1" si="43"/>
        <v>21.848091643315204</v>
      </c>
      <c r="D2810" s="19">
        <f ca="1">'Monte Carlo VaR'!$B$9*(EXP(B2810)-1)</f>
        <v>29.610718604185095</v>
      </c>
      <c r="E2810" t="str">
        <f ca="1">IF(B2810&lt;='Monte Carlo VaR'!$B$25,"YES ◀ TAIL","")</f>
        <v/>
      </c>
    </row>
    <row r="2811" spans="1:5" x14ac:dyDescent="0.2">
      <c r="A2811">
        <v>2810</v>
      </c>
      <c r="B2811" s="17">
        <f ca="1">'Monte Carlo VaR'!$C$17+_xlfn.NORM.S.INV(RAND())*'Monte Carlo VaR'!$C$18</f>
        <v>0.16037171089869895</v>
      </c>
      <c r="C2811" s="18">
        <f t="shared" ca="1" si="43"/>
        <v>17.394715885375266</v>
      </c>
      <c r="D2811" s="19">
        <f ca="1">'Monte Carlo VaR'!$B$9*(EXP(B2811)-1)</f>
        <v>23.575058439449098</v>
      </c>
      <c r="E2811" t="str">
        <f ca="1">IF(B2811&lt;='Monte Carlo VaR'!$B$25,"YES ◀ TAIL","")</f>
        <v/>
      </c>
    </row>
    <row r="2812" spans="1:5" x14ac:dyDescent="0.2">
      <c r="A2812">
        <v>2811</v>
      </c>
      <c r="B2812" s="17">
        <f ca="1">'Monte Carlo VaR'!$C$17+_xlfn.NORM.S.INV(RAND())*'Monte Carlo VaR'!$C$18</f>
        <v>-5.5592680063594455E-2</v>
      </c>
      <c r="C2812" s="18">
        <f t="shared" ca="1" si="43"/>
        <v>-5.4075648721276126</v>
      </c>
      <c r="D2812" s="19">
        <f ca="1">'Monte Carlo VaR'!$B$9*(EXP(B2812)-1)</f>
        <v>-7.3288726711945538</v>
      </c>
      <c r="E2812" t="str">
        <f ca="1">IF(B2812&lt;='Monte Carlo VaR'!$B$25,"YES ◀ TAIL","")</f>
        <v/>
      </c>
    </row>
    <row r="2813" spans="1:5" x14ac:dyDescent="0.2">
      <c r="A2813">
        <v>2812</v>
      </c>
      <c r="B2813" s="17">
        <f ca="1">'Monte Carlo VaR'!$C$17+_xlfn.NORM.S.INV(RAND())*'Monte Carlo VaR'!$C$18</f>
        <v>0.18790448215446631</v>
      </c>
      <c r="C2813" s="18">
        <f t="shared" ca="1" si="43"/>
        <v>20.671824671749462</v>
      </c>
      <c r="D2813" s="19">
        <f ca="1">'Monte Carlo VaR'!$B$9*(EXP(B2813)-1)</f>
        <v>28.016523977622047</v>
      </c>
      <c r="E2813" t="str">
        <f ca="1">IF(B2813&lt;='Monte Carlo VaR'!$B$25,"YES ◀ TAIL","")</f>
        <v/>
      </c>
    </row>
    <row r="2814" spans="1:5" x14ac:dyDescent="0.2">
      <c r="A2814">
        <v>2813</v>
      </c>
      <c r="B2814" s="17">
        <f ca="1">'Monte Carlo VaR'!$C$17+_xlfn.NORM.S.INV(RAND())*'Monte Carlo VaR'!$C$18</f>
        <v>-0.19548431035037461</v>
      </c>
      <c r="C2814" s="18">
        <f t="shared" ca="1" si="43"/>
        <v>-17.756375280048687</v>
      </c>
      <c r="D2814" s="19">
        <f ca="1">'Monte Carlo VaR'!$B$9*(EXP(B2814)-1)</f>
        <v>-24.065215417049984</v>
      </c>
      <c r="E2814" t="str">
        <f ca="1">IF(B2814&lt;='Monte Carlo VaR'!$B$25,"YES ◀ TAIL","")</f>
        <v/>
      </c>
    </row>
    <row r="2815" spans="1:5" x14ac:dyDescent="0.2">
      <c r="A2815">
        <v>2814</v>
      </c>
      <c r="B2815" s="17">
        <f ca="1">'Monte Carlo VaR'!$C$17+_xlfn.NORM.S.INV(RAND())*'Monte Carlo VaR'!$C$18</f>
        <v>0.13375810174266373</v>
      </c>
      <c r="C2815" s="18">
        <f t="shared" ca="1" si="43"/>
        <v>14.311626836410895</v>
      </c>
      <c r="D2815" s="19">
        <f ca="1">'Monte Carlo VaR'!$B$9*(EXP(B2815)-1)</f>
        <v>19.396547851387687</v>
      </c>
      <c r="E2815" t="str">
        <f ca="1">IF(B2815&lt;='Monte Carlo VaR'!$B$25,"YES ◀ TAIL","")</f>
        <v/>
      </c>
    </row>
    <row r="2816" spans="1:5" x14ac:dyDescent="0.2">
      <c r="A2816">
        <v>2815</v>
      </c>
      <c r="B2816" s="17">
        <f ca="1">'Monte Carlo VaR'!$C$17+_xlfn.NORM.S.INV(RAND())*'Monte Carlo VaR'!$C$18</f>
        <v>7.1411776907004315E-2</v>
      </c>
      <c r="C2816" s="18">
        <f t="shared" ca="1" si="43"/>
        <v>7.4023392855792736</v>
      </c>
      <c r="D2816" s="19">
        <f ca="1">'Monte Carlo VaR'!$B$9*(EXP(B2816)-1)</f>
        <v>10.03239043374559</v>
      </c>
      <c r="E2816" t="str">
        <f ca="1">IF(B2816&lt;='Monte Carlo VaR'!$B$25,"YES ◀ TAIL","")</f>
        <v/>
      </c>
    </row>
    <row r="2817" spans="1:5" x14ac:dyDescent="0.2">
      <c r="A2817">
        <v>2816</v>
      </c>
      <c r="B2817" s="17">
        <f ca="1">'Monte Carlo VaR'!$C$17+_xlfn.NORM.S.INV(RAND())*'Monte Carlo VaR'!$C$18</f>
        <v>0.18591438677916095</v>
      </c>
      <c r="C2817" s="18">
        <f t="shared" ca="1" si="43"/>
        <v>20.431915032252345</v>
      </c>
      <c r="D2817" s="19">
        <f ca="1">'Monte Carlo VaR'!$B$9*(EXP(B2817)-1)</f>
        <v>27.691374443211604</v>
      </c>
      <c r="E2817" t="str">
        <f ca="1">IF(B2817&lt;='Monte Carlo VaR'!$B$25,"YES ◀ TAIL","")</f>
        <v/>
      </c>
    </row>
    <row r="2818" spans="1:5" x14ac:dyDescent="0.2">
      <c r="A2818">
        <v>2817</v>
      </c>
      <c r="B2818" s="17">
        <f ca="1">'Monte Carlo VaR'!$C$17+_xlfn.NORM.S.INV(RAND())*'Monte Carlo VaR'!$C$18</f>
        <v>6.8682109925370938E-2</v>
      </c>
      <c r="C2818" s="18">
        <f t="shared" ca="1" si="43"/>
        <v>7.1095664342634368</v>
      </c>
      <c r="D2818" s="19">
        <f ca="1">'Monte Carlo VaR'!$B$9*(EXP(B2818)-1)</f>
        <v>9.6355953883572365</v>
      </c>
      <c r="E2818" t="str">
        <f ca="1">IF(B2818&lt;='Monte Carlo VaR'!$B$25,"YES ◀ TAIL","")</f>
        <v/>
      </c>
    </row>
    <row r="2819" spans="1:5" x14ac:dyDescent="0.2">
      <c r="A2819">
        <v>2818</v>
      </c>
      <c r="B2819" s="17">
        <f ca="1">'Monte Carlo VaR'!$C$17+_xlfn.NORM.S.INV(RAND())*'Monte Carlo VaR'!$C$18</f>
        <v>-0.31667697119360566</v>
      </c>
      <c r="C2819" s="18">
        <f t="shared" ref="C2819:C2882" ca="1" si="44">(EXP(B2819)-1)*100</f>
        <v>-27.143393505593107</v>
      </c>
      <c r="D2819" s="19">
        <f ca="1">'Monte Carlo VaR'!$B$9*(EXP(B2819)-1)</f>
        <v>-36.787441218130333</v>
      </c>
      <c r="E2819" t="str">
        <f ca="1">IF(B2819&lt;='Monte Carlo VaR'!$B$25,"YES ◀ TAIL","")</f>
        <v>YES ◀ TAIL</v>
      </c>
    </row>
    <row r="2820" spans="1:5" x14ac:dyDescent="0.2">
      <c r="A2820">
        <v>2819</v>
      </c>
      <c r="B2820" s="17">
        <f ca="1">'Monte Carlo VaR'!$C$17+_xlfn.NORM.S.INV(RAND())*'Monte Carlo VaR'!$C$18</f>
        <v>-0.10709141832467457</v>
      </c>
      <c r="C2820" s="18">
        <f t="shared" ca="1" si="44"/>
        <v>-10.155646496688187</v>
      </c>
      <c r="D2820" s="19">
        <f ca="1">'Monte Carlo VaR'!$B$9*(EXP(B2820)-1)</f>
        <v>-13.7639476969615</v>
      </c>
      <c r="E2820" t="str">
        <f ca="1">IF(B2820&lt;='Monte Carlo VaR'!$B$25,"YES ◀ TAIL","")</f>
        <v/>
      </c>
    </row>
    <row r="2821" spans="1:5" x14ac:dyDescent="0.2">
      <c r="A2821">
        <v>2820</v>
      </c>
      <c r="B2821" s="17">
        <f ca="1">'Monte Carlo VaR'!$C$17+_xlfn.NORM.S.INV(RAND())*'Monte Carlo VaR'!$C$18</f>
        <v>0.37175258749943318</v>
      </c>
      <c r="C2821" s="18">
        <f t="shared" ca="1" si="44"/>
        <v>45.027412095494967</v>
      </c>
      <c r="D2821" s="19">
        <f ca="1">'Monte Carlo VaR'!$B$9*(EXP(B2821)-1)</f>
        <v>61.02565161302433</v>
      </c>
      <c r="E2821" t="str">
        <f ca="1">IF(B2821&lt;='Monte Carlo VaR'!$B$25,"YES ◀ TAIL","")</f>
        <v/>
      </c>
    </row>
    <row r="2822" spans="1:5" x14ac:dyDescent="0.2">
      <c r="A2822">
        <v>2821</v>
      </c>
      <c r="B2822" s="17">
        <f ca="1">'Monte Carlo VaR'!$C$17+_xlfn.NORM.S.INV(RAND())*'Monte Carlo VaR'!$C$18</f>
        <v>-0.11823414181497878</v>
      </c>
      <c r="C2822" s="18">
        <f t="shared" ca="1" si="44"/>
        <v>-11.151200393378691</v>
      </c>
      <c r="D2822" s="19">
        <f ca="1">'Monte Carlo VaR'!$B$9*(EXP(B2822)-1)</f>
        <v>-15.11322189314614</v>
      </c>
      <c r="E2822" t="str">
        <f ca="1">IF(B2822&lt;='Monte Carlo VaR'!$B$25,"YES ◀ TAIL","")</f>
        <v/>
      </c>
    </row>
    <row r="2823" spans="1:5" x14ac:dyDescent="0.2">
      <c r="A2823">
        <v>2822</v>
      </c>
      <c r="B2823" s="17">
        <f ca="1">'Monte Carlo VaR'!$C$17+_xlfn.NORM.S.INV(RAND())*'Monte Carlo VaR'!$C$18</f>
        <v>0.16455751109709219</v>
      </c>
      <c r="C2823" s="18">
        <f t="shared" ca="1" si="44"/>
        <v>17.88713657876475</v>
      </c>
      <c r="D2823" s="19">
        <f ca="1">'Monte Carlo VaR'!$B$9*(EXP(B2823)-1)</f>
        <v>24.242436205199866</v>
      </c>
      <c r="E2823" t="str">
        <f ca="1">IF(B2823&lt;='Monte Carlo VaR'!$B$25,"YES ◀ TAIL","")</f>
        <v/>
      </c>
    </row>
    <row r="2824" spans="1:5" x14ac:dyDescent="0.2">
      <c r="A2824">
        <v>2823</v>
      </c>
      <c r="B2824" s="17">
        <f ca="1">'Monte Carlo VaR'!$C$17+_xlfn.NORM.S.INV(RAND())*'Monte Carlo VaR'!$C$18</f>
        <v>0.25238186460503448</v>
      </c>
      <c r="C2824" s="18">
        <f t="shared" ca="1" si="44"/>
        <v>28.708743659048675</v>
      </c>
      <c r="D2824" s="19">
        <f ca="1">'Monte Carlo VaR'!$B$9*(EXP(B2824)-1)</f>
        <v>38.908960281108669</v>
      </c>
      <c r="E2824" t="str">
        <f ca="1">IF(B2824&lt;='Monte Carlo VaR'!$B$25,"YES ◀ TAIL","")</f>
        <v/>
      </c>
    </row>
    <row r="2825" spans="1:5" x14ac:dyDescent="0.2">
      <c r="A2825">
        <v>2824</v>
      </c>
      <c r="B2825" s="17">
        <f ca="1">'Monte Carlo VaR'!$C$17+_xlfn.NORM.S.INV(RAND())*'Monte Carlo VaR'!$C$18</f>
        <v>-0.24588586577517552</v>
      </c>
      <c r="C2825" s="18">
        <f t="shared" ca="1" si="44"/>
        <v>-21.798852589441175</v>
      </c>
      <c r="D2825" s="19">
        <f ca="1">'Monte Carlo VaR'!$B$9*(EXP(B2825)-1)</f>
        <v>-29.543984914469625</v>
      </c>
      <c r="E2825" t="str">
        <f ca="1">IF(B2825&lt;='Monte Carlo VaR'!$B$25,"YES ◀ TAIL","")</f>
        <v/>
      </c>
    </row>
    <row r="2826" spans="1:5" x14ac:dyDescent="0.2">
      <c r="A2826">
        <v>2825</v>
      </c>
      <c r="B2826" s="17">
        <f ca="1">'Monte Carlo VaR'!$C$17+_xlfn.NORM.S.INV(RAND())*'Monte Carlo VaR'!$C$18</f>
        <v>-0.26106797090967021</v>
      </c>
      <c r="C2826" s="18">
        <f t="shared" ca="1" si="44"/>
        <v>-22.977143530040291</v>
      </c>
      <c r="D2826" s="19">
        <f ca="1">'Monte Carlo VaR'!$B$9*(EXP(B2826)-1)</f>
        <v>-31.140922626263606</v>
      </c>
      <c r="E2826" t="str">
        <f ca="1">IF(B2826&lt;='Monte Carlo VaR'!$B$25,"YES ◀ TAIL","")</f>
        <v>YES ◀ TAIL</v>
      </c>
    </row>
    <row r="2827" spans="1:5" x14ac:dyDescent="0.2">
      <c r="A2827">
        <v>2826</v>
      </c>
      <c r="B2827" s="17">
        <f ca="1">'Monte Carlo VaR'!$C$17+_xlfn.NORM.S.INV(RAND())*'Monte Carlo VaR'!$C$18</f>
        <v>-7.145264780662465E-2</v>
      </c>
      <c r="C2827" s="18">
        <f t="shared" ca="1" si="44"/>
        <v>-6.8959636645599343</v>
      </c>
      <c r="D2827" s="19">
        <f ca="1">'Monte Carlo VaR'!$B$9*(EXP(B2827)-1)</f>
        <v>-9.3460995545780783</v>
      </c>
      <c r="E2827" t="str">
        <f ca="1">IF(B2827&lt;='Monte Carlo VaR'!$B$25,"YES ◀ TAIL","")</f>
        <v/>
      </c>
    </row>
    <row r="2828" spans="1:5" x14ac:dyDescent="0.2">
      <c r="A2828">
        <v>2827</v>
      </c>
      <c r="B2828" s="17">
        <f ca="1">'Monte Carlo VaR'!$C$17+_xlfn.NORM.S.INV(RAND())*'Monte Carlo VaR'!$C$18</f>
        <v>-8.6079324624041234E-2</v>
      </c>
      <c r="C2828" s="18">
        <f t="shared" ca="1" si="44"/>
        <v>-8.2478553710406128</v>
      </c>
      <c r="D2828" s="19">
        <f ca="1">'Monte Carlo VaR'!$B$9*(EXP(B2828)-1)</f>
        <v>-11.178318384371343</v>
      </c>
      <c r="E2828" t="str">
        <f ca="1">IF(B2828&lt;='Monte Carlo VaR'!$B$25,"YES ◀ TAIL","")</f>
        <v/>
      </c>
    </row>
    <row r="2829" spans="1:5" x14ac:dyDescent="0.2">
      <c r="A2829">
        <v>2828</v>
      </c>
      <c r="B2829" s="17">
        <f ca="1">'Monte Carlo VaR'!$C$17+_xlfn.NORM.S.INV(RAND())*'Monte Carlo VaR'!$C$18</f>
        <v>0.13881079685058245</v>
      </c>
      <c r="C2829" s="18">
        <f t="shared" ca="1" si="44"/>
        <v>14.890670267159134</v>
      </c>
      <c r="D2829" s="19">
        <f ca="1">'Monte Carlo VaR'!$B$9*(EXP(B2829)-1)</f>
        <v>20.181325413080774</v>
      </c>
      <c r="E2829" t="str">
        <f ca="1">IF(B2829&lt;='Monte Carlo VaR'!$B$25,"YES ◀ TAIL","")</f>
        <v/>
      </c>
    </row>
    <row r="2830" spans="1:5" x14ac:dyDescent="0.2">
      <c r="A2830">
        <v>2829</v>
      </c>
      <c r="B2830" s="17">
        <f ca="1">'Monte Carlo VaR'!$C$17+_xlfn.NORM.S.INV(RAND())*'Monte Carlo VaR'!$C$18</f>
        <v>0.34696435769815731</v>
      </c>
      <c r="C2830" s="18">
        <f t="shared" ca="1" si="44"/>
        <v>41.476629894431326</v>
      </c>
      <c r="D2830" s="19">
        <f ca="1">'Monte Carlo VaR'!$B$9*(EXP(B2830)-1)</f>
        <v>56.213276495922777</v>
      </c>
      <c r="E2830" t="str">
        <f ca="1">IF(B2830&lt;='Monte Carlo VaR'!$B$25,"YES ◀ TAIL","")</f>
        <v/>
      </c>
    </row>
    <row r="2831" spans="1:5" x14ac:dyDescent="0.2">
      <c r="A2831">
        <v>2830</v>
      </c>
      <c r="B2831" s="17">
        <f ca="1">'Monte Carlo VaR'!$C$17+_xlfn.NORM.S.INV(RAND())*'Monte Carlo VaR'!$C$18</f>
        <v>0.35546236857765384</v>
      </c>
      <c r="C2831" s="18">
        <f t="shared" ca="1" si="44"/>
        <v>42.684022787337895</v>
      </c>
      <c r="D2831" s="19">
        <f ca="1">'Monte Carlo VaR'!$B$9*(EXP(B2831)-1)</f>
        <v>57.849656083679051</v>
      </c>
      <c r="E2831" t="str">
        <f ca="1">IF(B2831&lt;='Monte Carlo VaR'!$B$25,"YES ◀ TAIL","")</f>
        <v/>
      </c>
    </row>
    <row r="2832" spans="1:5" x14ac:dyDescent="0.2">
      <c r="A2832">
        <v>2831</v>
      </c>
      <c r="B2832" s="17">
        <f ca="1">'Monte Carlo VaR'!$C$17+_xlfn.NORM.S.INV(RAND())*'Monte Carlo VaR'!$C$18</f>
        <v>-0.17157605338024445</v>
      </c>
      <c r="C2832" s="18">
        <f t="shared" ca="1" si="44"/>
        <v>-15.766379693166854</v>
      </c>
      <c r="D2832" s="19">
        <f ca="1">'Monte Carlo VaR'!$B$9*(EXP(B2832)-1)</f>
        <v>-21.368174398149037</v>
      </c>
      <c r="E2832" t="str">
        <f ca="1">IF(B2832&lt;='Monte Carlo VaR'!$B$25,"YES ◀ TAIL","")</f>
        <v/>
      </c>
    </row>
    <row r="2833" spans="1:5" x14ac:dyDescent="0.2">
      <c r="A2833">
        <v>2832</v>
      </c>
      <c r="B2833" s="17">
        <f ca="1">'Monte Carlo VaR'!$C$17+_xlfn.NORM.S.INV(RAND())*'Monte Carlo VaR'!$C$18</f>
        <v>8.0540800694156617E-2</v>
      </c>
      <c r="C2833" s="18">
        <f t="shared" ca="1" si="44"/>
        <v>8.3873068513676152</v>
      </c>
      <c r="D2833" s="19">
        <f ca="1">'Monte Carlo VaR'!$B$9*(EXP(B2833)-1)</f>
        <v>11.367316975658529</v>
      </c>
      <c r="E2833" t="str">
        <f ca="1">IF(B2833&lt;='Monte Carlo VaR'!$B$25,"YES ◀ TAIL","")</f>
        <v/>
      </c>
    </row>
    <row r="2834" spans="1:5" x14ac:dyDescent="0.2">
      <c r="A2834">
        <v>2833</v>
      </c>
      <c r="B2834" s="17">
        <f ca="1">'Monte Carlo VaR'!$C$17+_xlfn.NORM.S.INV(RAND())*'Monte Carlo VaR'!$C$18</f>
        <v>0.24710611373450025</v>
      </c>
      <c r="C2834" s="18">
        <f t="shared" ca="1" si="44"/>
        <v>28.031496457249915</v>
      </c>
      <c r="D2834" s="19">
        <f ca="1">'Monte Carlo VaR'!$B$9*(EXP(B2834)-1)</f>
        <v>37.991087148510815</v>
      </c>
      <c r="E2834" t="str">
        <f ca="1">IF(B2834&lt;='Monte Carlo VaR'!$B$25,"YES ◀ TAIL","")</f>
        <v/>
      </c>
    </row>
    <row r="2835" spans="1:5" x14ac:dyDescent="0.2">
      <c r="A2835">
        <v>2834</v>
      </c>
      <c r="B2835" s="17">
        <f ca="1">'Monte Carlo VaR'!$C$17+_xlfn.NORM.S.INV(RAND())*'Monte Carlo VaR'!$C$18</f>
        <v>0.28060436657873083</v>
      </c>
      <c r="C2835" s="18">
        <f t="shared" ca="1" si="44"/>
        <v>32.392970946653435</v>
      </c>
      <c r="D2835" s="19">
        <f ca="1">'Monte Carlo VaR'!$B$9*(EXP(B2835)-1)</f>
        <v>43.902193523999394</v>
      </c>
      <c r="E2835" t="str">
        <f ca="1">IF(B2835&lt;='Monte Carlo VaR'!$B$25,"YES ◀ TAIL","")</f>
        <v/>
      </c>
    </row>
    <row r="2836" spans="1:5" x14ac:dyDescent="0.2">
      <c r="A2836">
        <v>2835</v>
      </c>
      <c r="B2836" s="17">
        <f ca="1">'Monte Carlo VaR'!$C$17+_xlfn.NORM.S.INV(RAND())*'Monte Carlo VaR'!$C$18</f>
        <v>0.1386094403104981</v>
      </c>
      <c r="C2836" s="18">
        <f t="shared" ca="1" si="44"/>
        <v>14.867538608239727</v>
      </c>
      <c r="D2836" s="19">
        <f ca="1">'Monte Carlo VaR'!$B$9*(EXP(B2836)-1)</f>
        <v>20.149975075747303</v>
      </c>
      <c r="E2836" t="str">
        <f ca="1">IF(B2836&lt;='Monte Carlo VaR'!$B$25,"YES ◀ TAIL","")</f>
        <v/>
      </c>
    </row>
    <row r="2837" spans="1:5" x14ac:dyDescent="0.2">
      <c r="A2837">
        <v>2836</v>
      </c>
      <c r="B2837" s="17">
        <f ca="1">'Monte Carlo VaR'!$C$17+_xlfn.NORM.S.INV(RAND())*'Monte Carlo VaR'!$C$18</f>
        <v>0.34326608183310986</v>
      </c>
      <c r="C2837" s="18">
        <f t="shared" ca="1" si="44"/>
        <v>40.954376602246143</v>
      </c>
      <c r="D2837" s="19">
        <f ca="1">'Monte Carlo VaR'!$B$9*(EXP(B2837)-1)</f>
        <v>55.505466609024204</v>
      </c>
      <c r="E2837" t="str">
        <f ca="1">IF(B2837&lt;='Monte Carlo VaR'!$B$25,"YES ◀ TAIL","")</f>
        <v/>
      </c>
    </row>
    <row r="2838" spans="1:5" x14ac:dyDescent="0.2">
      <c r="A2838">
        <v>2837</v>
      </c>
      <c r="B2838" s="17">
        <f ca="1">'Monte Carlo VaR'!$C$17+_xlfn.NORM.S.INV(RAND())*'Monte Carlo VaR'!$C$18</f>
        <v>0.45470598934901946</v>
      </c>
      <c r="C2838" s="18">
        <f t="shared" ca="1" si="44"/>
        <v>57.571003938890811</v>
      </c>
      <c r="D2838" s="19">
        <f ca="1">'Monte Carlo VaR'!$B$9*(EXP(B2838)-1)</f>
        <v>78.02598163837871</v>
      </c>
      <c r="E2838" t="str">
        <f ca="1">IF(B2838&lt;='Monte Carlo VaR'!$B$25,"YES ◀ TAIL","")</f>
        <v/>
      </c>
    </row>
    <row r="2839" spans="1:5" x14ac:dyDescent="0.2">
      <c r="A2839">
        <v>2838</v>
      </c>
      <c r="B2839" s="17">
        <f ca="1">'Monte Carlo VaR'!$C$17+_xlfn.NORM.S.INV(RAND())*'Monte Carlo VaR'!$C$18</f>
        <v>0.18496170911638554</v>
      </c>
      <c r="C2839" s="18">
        <f t="shared" ca="1" si="44"/>
        <v>20.317236871250486</v>
      </c>
      <c r="D2839" s="19">
        <f ca="1">'Monte Carlo VaR'!$B$9*(EXP(B2839)-1)</f>
        <v>27.535951131605788</v>
      </c>
      <c r="E2839" t="str">
        <f ca="1">IF(B2839&lt;='Monte Carlo VaR'!$B$25,"YES ◀ TAIL","")</f>
        <v/>
      </c>
    </row>
    <row r="2840" spans="1:5" x14ac:dyDescent="0.2">
      <c r="A2840">
        <v>2839</v>
      </c>
      <c r="B2840" s="17">
        <f ca="1">'Monte Carlo VaR'!$C$17+_xlfn.NORM.S.INV(RAND())*'Monte Carlo VaR'!$C$18</f>
        <v>-2.836473555530418E-2</v>
      </c>
      <c r="C2840" s="18">
        <f t="shared" ca="1" si="44"/>
        <v>-2.7966233138155716</v>
      </c>
      <c r="D2840" s="19">
        <f ca="1">'Monte Carlo VaR'!$B$9*(EXP(B2840)-1)</f>
        <v>-3.7902635772142443</v>
      </c>
      <c r="E2840" t="str">
        <f ca="1">IF(B2840&lt;='Monte Carlo VaR'!$B$25,"YES ◀ TAIL","")</f>
        <v/>
      </c>
    </row>
    <row r="2841" spans="1:5" x14ac:dyDescent="0.2">
      <c r="A2841">
        <v>2840</v>
      </c>
      <c r="B2841" s="17">
        <f ca="1">'Monte Carlo VaR'!$C$17+_xlfn.NORM.S.INV(RAND())*'Monte Carlo VaR'!$C$18</f>
        <v>5.5812070075526965E-2</v>
      </c>
      <c r="C2841" s="18">
        <f t="shared" ca="1" si="44"/>
        <v>5.7398948158549734</v>
      </c>
      <c r="D2841" s="19">
        <f ca="1">'Monte Carlo VaR'!$B$9*(EXP(B2841)-1)</f>
        <v>7.7792794439282451</v>
      </c>
      <c r="E2841" t="str">
        <f ca="1">IF(B2841&lt;='Monte Carlo VaR'!$B$25,"YES ◀ TAIL","")</f>
        <v/>
      </c>
    </row>
    <row r="2842" spans="1:5" x14ac:dyDescent="0.2">
      <c r="A2842">
        <v>2841</v>
      </c>
      <c r="B2842" s="17">
        <f ca="1">'Monte Carlo VaR'!$C$17+_xlfn.NORM.S.INV(RAND())*'Monte Carlo VaR'!$C$18</f>
        <v>0.12885448196529251</v>
      </c>
      <c r="C2842" s="18">
        <f t="shared" ca="1" si="44"/>
        <v>13.752458177975036</v>
      </c>
      <c r="D2842" s="19">
        <f ca="1">'Monte Carlo VaR'!$B$9*(EXP(B2842)-1)</f>
        <v>18.638706568609567</v>
      </c>
      <c r="E2842" t="str">
        <f ca="1">IF(B2842&lt;='Monte Carlo VaR'!$B$25,"YES ◀ TAIL","")</f>
        <v/>
      </c>
    </row>
    <row r="2843" spans="1:5" x14ac:dyDescent="0.2">
      <c r="A2843">
        <v>2842</v>
      </c>
      <c r="B2843" s="17">
        <f ca="1">'Monte Carlo VaR'!$C$17+_xlfn.NORM.S.INV(RAND())*'Monte Carlo VaR'!$C$18</f>
        <v>0.11668406631253614</v>
      </c>
      <c r="C2843" s="18">
        <f t="shared" ca="1" si="44"/>
        <v>12.376433858953906</v>
      </c>
      <c r="D2843" s="19">
        <f ca="1">'Monte Carlo VaR'!$B$9*(EXP(B2843)-1)</f>
        <v>16.773780809040229</v>
      </c>
      <c r="E2843" t="str">
        <f ca="1">IF(B2843&lt;='Monte Carlo VaR'!$B$25,"YES ◀ TAIL","")</f>
        <v/>
      </c>
    </row>
    <row r="2844" spans="1:5" x14ac:dyDescent="0.2">
      <c r="A2844">
        <v>2843</v>
      </c>
      <c r="B2844" s="17">
        <f ca="1">'Monte Carlo VaR'!$C$17+_xlfn.NORM.S.INV(RAND())*'Monte Carlo VaR'!$C$18</f>
        <v>0.21718823226614792</v>
      </c>
      <c r="C2844" s="18">
        <f t="shared" ca="1" si="44"/>
        <v>24.25779733938127</v>
      </c>
      <c r="D2844" s="19">
        <f ca="1">'Monte Carlo VaR'!$B$9*(EXP(B2844)-1)</f>
        <v>32.876592734063436</v>
      </c>
      <c r="E2844" t="str">
        <f ca="1">IF(B2844&lt;='Monte Carlo VaR'!$B$25,"YES ◀ TAIL","")</f>
        <v/>
      </c>
    </row>
    <row r="2845" spans="1:5" x14ac:dyDescent="0.2">
      <c r="A2845">
        <v>2844</v>
      </c>
      <c r="B2845" s="17">
        <f ca="1">'Monte Carlo VaR'!$C$17+_xlfn.NORM.S.INV(RAND())*'Monte Carlo VaR'!$C$18</f>
        <v>0.16811389500211305</v>
      </c>
      <c r="C2845" s="18">
        <f t="shared" ca="1" si="44"/>
        <v>18.307134888844057</v>
      </c>
      <c r="D2845" s="19">
        <f ca="1">'Monte Carlo VaR'!$B$9*(EXP(B2845)-1)</f>
        <v>24.811659914850349</v>
      </c>
      <c r="E2845" t="str">
        <f ca="1">IF(B2845&lt;='Monte Carlo VaR'!$B$25,"YES ◀ TAIL","")</f>
        <v/>
      </c>
    </row>
    <row r="2846" spans="1:5" x14ac:dyDescent="0.2">
      <c r="A2846">
        <v>2845</v>
      </c>
      <c r="B2846" s="17">
        <f ca="1">'Monte Carlo VaR'!$C$17+_xlfn.NORM.S.INV(RAND())*'Monte Carlo VaR'!$C$18</f>
        <v>-0.24994238126137175</v>
      </c>
      <c r="C2846" s="18">
        <f t="shared" ca="1" si="44"/>
        <v>-22.115434211702922</v>
      </c>
      <c r="D2846" s="19">
        <f ca="1">'Monte Carlo VaR'!$B$9*(EXP(B2846)-1)</f>
        <v>-29.973047987120971</v>
      </c>
      <c r="E2846" t="str">
        <f ca="1">IF(B2846&lt;='Monte Carlo VaR'!$B$25,"YES ◀ TAIL","")</f>
        <v>YES ◀ TAIL</v>
      </c>
    </row>
    <row r="2847" spans="1:5" x14ac:dyDescent="0.2">
      <c r="A2847">
        <v>2846</v>
      </c>
      <c r="B2847" s="17">
        <f ca="1">'Monte Carlo VaR'!$C$17+_xlfn.NORM.S.INV(RAND())*'Monte Carlo VaR'!$C$18</f>
        <v>0.11817267464280867</v>
      </c>
      <c r="C2847" s="18">
        <f t="shared" ca="1" si="44"/>
        <v>12.543842926874959</v>
      </c>
      <c r="D2847" s="19">
        <f ca="1">'Monte Carlo VaR'!$B$9*(EXP(B2847)-1)</f>
        <v>17.000670318793635</v>
      </c>
      <c r="E2847" t="str">
        <f ca="1">IF(B2847&lt;='Monte Carlo VaR'!$B$25,"YES ◀ TAIL","")</f>
        <v/>
      </c>
    </row>
    <row r="2848" spans="1:5" x14ac:dyDescent="0.2">
      <c r="A2848">
        <v>2847</v>
      </c>
      <c r="B2848" s="17">
        <f ca="1">'Monte Carlo VaR'!$C$17+_xlfn.NORM.S.INV(RAND())*'Monte Carlo VaR'!$C$18</f>
        <v>-0.16232297532324208</v>
      </c>
      <c r="C2848" s="18">
        <f t="shared" ca="1" si="44"/>
        <v>-14.983342263141475</v>
      </c>
      <c r="D2848" s="19">
        <f ca="1">'Monte Carlo VaR'!$B$9*(EXP(B2848)-1)</f>
        <v>-20.306923769235642</v>
      </c>
      <c r="E2848" t="str">
        <f ca="1">IF(B2848&lt;='Monte Carlo VaR'!$B$25,"YES ◀ TAIL","")</f>
        <v/>
      </c>
    </row>
    <row r="2849" spans="1:5" x14ac:dyDescent="0.2">
      <c r="A2849">
        <v>2848</v>
      </c>
      <c r="B2849" s="17">
        <f ca="1">'Monte Carlo VaR'!$C$17+_xlfn.NORM.S.INV(RAND())*'Monte Carlo VaR'!$C$18</f>
        <v>-0.24627935142595569</v>
      </c>
      <c r="C2849" s="18">
        <f t="shared" ca="1" si="44"/>
        <v>-21.829617565636482</v>
      </c>
      <c r="D2849" s="19">
        <f ca="1">'Monte Carlo VaR'!$B$9*(EXP(B2849)-1)</f>
        <v>-29.585680686707125</v>
      </c>
      <c r="E2849" t="str">
        <f ca="1">IF(B2849&lt;='Monte Carlo VaR'!$B$25,"YES ◀ TAIL","")</f>
        <v/>
      </c>
    </row>
    <row r="2850" spans="1:5" x14ac:dyDescent="0.2">
      <c r="A2850">
        <v>2849</v>
      </c>
      <c r="B2850" s="17">
        <f ca="1">'Monte Carlo VaR'!$C$17+_xlfn.NORM.S.INV(RAND())*'Monte Carlo VaR'!$C$18</f>
        <v>0.10530584717156755</v>
      </c>
      <c r="C2850" s="18">
        <f t="shared" ca="1" si="44"/>
        <v>11.105037000892848</v>
      </c>
      <c r="D2850" s="19">
        <f ca="1">'Monte Carlo VaR'!$B$9*(EXP(B2850)-1)</f>
        <v>15.050656647310078</v>
      </c>
      <c r="E2850" t="str">
        <f ca="1">IF(B2850&lt;='Monte Carlo VaR'!$B$25,"YES ◀ TAIL","")</f>
        <v/>
      </c>
    </row>
    <row r="2851" spans="1:5" x14ac:dyDescent="0.2">
      <c r="A2851">
        <v>2850</v>
      </c>
      <c r="B2851" s="17">
        <f ca="1">'Monte Carlo VaR'!$C$17+_xlfn.NORM.S.INV(RAND())*'Monte Carlo VaR'!$C$18</f>
        <v>0.12101078575311092</v>
      </c>
      <c r="C2851" s="18">
        <f t="shared" ca="1" si="44"/>
        <v>12.863708550265173</v>
      </c>
      <c r="D2851" s="19">
        <f ca="1">'Monte Carlo VaR'!$B$9*(EXP(B2851)-1)</f>
        <v>17.434184198174389</v>
      </c>
      <c r="E2851" t="str">
        <f ca="1">IF(B2851&lt;='Monte Carlo VaR'!$B$25,"YES ◀ TAIL","")</f>
        <v/>
      </c>
    </row>
    <row r="2852" spans="1:5" x14ac:dyDescent="0.2">
      <c r="A2852">
        <v>2851</v>
      </c>
      <c r="B2852" s="17">
        <f ca="1">'Monte Carlo VaR'!$C$17+_xlfn.NORM.S.INV(RAND())*'Monte Carlo VaR'!$C$18</f>
        <v>2.0537466462337131E-2</v>
      </c>
      <c r="C2852" s="18">
        <f t="shared" ca="1" si="44"/>
        <v>2.0749811411135743</v>
      </c>
      <c r="D2852" s="19">
        <f ca="1">'Monte Carlo VaR'!$B$9*(EXP(B2852)-1)</f>
        <v>2.8122219405512272</v>
      </c>
      <c r="E2852" t="str">
        <f ca="1">IF(B2852&lt;='Monte Carlo VaR'!$B$25,"YES ◀ TAIL","")</f>
        <v/>
      </c>
    </row>
    <row r="2853" spans="1:5" x14ac:dyDescent="0.2">
      <c r="A2853">
        <v>2852</v>
      </c>
      <c r="B2853" s="17">
        <f ca="1">'Monte Carlo VaR'!$C$17+_xlfn.NORM.S.INV(RAND())*'Monte Carlo VaR'!$C$18</f>
        <v>-0.15918147102218916</v>
      </c>
      <c r="C2853" s="18">
        <f t="shared" ca="1" si="44"/>
        <v>-14.715842110758015</v>
      </c>
      <c r="D2853" s="19">
        <f ca="1">'Monte Carlo VaR'!$B$9*(EXP(B2853)-1)</f>
        <v>-19.944380812710339</v>
      </c>
      <c r="E2853" t="str">
        <f ca="1">IF(B2853&lt;='Monte Carlo VaR'!$B$25,"YES ◀ TAIL","")</f>
        <v/>
      </c>
    </row>
    <row r="2854" spans="1:5" x14ac:dyDescent="0.2">
      <c r="A2854">
        <v>2853</v>
      </c>
      <c r="B2854" s="17">
        <f ca="1">'Monte Carlo VaR'!$C$17+_xlfn.NORM.S.INV(RAND())*'Monte Carlo VaR'!$C$18</f>
        <v>-4.5618181523398582E-2</v>
      </c>
      <c r="C2854" s="18">
        <f t="shared" ca="1" si="44"/>
        <v>-4.4593315517767351</v>
      </c>
      <c r="D2854" s="19">
        <f ca="1">'Monte Carlo VaR'!$B$9*(EXP(B2854)-1)</f>
        <v>-6.0437320521230093</v>
      </c>
      <c r="E2854" t="str">
        <f ca="1">IF(B2854&lt;='Monte Carlo VaR'!$B$25,"YES ◀ TAIL","")</f>
        <v/>
      </c>
    </row>
    <row r="2855" spans="1:5" x14ac:dyDescent="0.2">
      <c r="A2855">
        <v>2854</v>
      </c>
      <c r="B2855" s="17">
        <f ca="1">'Monte Carlo VaR'!$C$17+_xlfn.NORM.S.INV(RAND())*'Monte Carlo VaR'!$C$18</f>
        <v>9.8966571357000099E-2</v>
      </c>
      <c r="C2855" s="18">
        <f t="shared" ca="1" si="44"/>
        <v>10.402939273758172</v>
      </c>
      <c r="D2855" s="19">
        <f ca="1">'Monte Carlo VaR'!$B$9*(EXP(B2855)-1)</f>
        <v>14.099103597724451</v>
      </c>
      <c r="E2855" t="str">
        <f ca="1">IF(B2855&lt;='Monte Carlo VaR'!$B$25,"YES ◀ TAIL","")</f>
        <v/>
      </c>
    </row>
    <row r="2856" spans="1:5" x14ac:dyDescent="0.2">
      <c r="A2856">
        <v>2855</v>
      </c>
      <c r="B2856" s="17">
        <f ca="1">'Monte Carlo VaR'!$C$17+_xlfn.NORM.S.INV(RAND())*'Monte Carlo VaR'!$C$18</f>
        <v>0.15659810662622464</v>
      </c>
      <c r="C2856" s="18">
        <f t="shared" ca="1" si="44"/>
        <v>16.952549489152567</v>
      </c>
      <c r="D2856" s="19">
        <f ca="1">'Monte Carlo VaR'!$B$9*(EXP(B2856)-1)</f>
        <v>22.975790322648475</v>
      </c>
      <c r="E2856" t="str">
        <f ca="1">IF(B2856&lt;='Monte Carlo VaR'!$B$25,"YES ◀ TAIL","")</f>
        <v/>
      </c>
    </row>
    <row r="2857" spans="1:5" x14ac:dyDescent="0.2">
      <c r="A2857">
        <v>2856</v>
      </c>
      <c r="B2857" s="17">
        <f ca="1">'Monte Carlo VaR'!$C$17+_xlfn.NORM.S.INV(RAND())*'Monte Carlo VaR'!$C$18</f>
        <v>6.4709882844562541E-2</v>
      </c>
      <c r="C2857" s="18">
        <f t="shared" ca="1" si="44"/>
        <v>6.6849468149597246</v>
      </c>
      <c r="D2857" s="19">
        <f ca="1">'Monte Carlo VaR'!$B$9*(EXP(B2857)-1)</f>
        <v>9.0601084183149148</v>
      </c>
      <c r="E2857" t="str">
        <f ca="1">IF(B2857&lt;='Monte Carlo VaR'!$B$25,"YES ◀ TAIL","")</f>
        <v/>
      </c>
    </row>
    <row r="2858" spans="1:5" x14ac:dyDescent="0.2">
      <c r="A2858">
        <v>2857</v>
      </c>
      <c r="B2858" s="17">
        <f ca="1">'Monte Carlo VaR'!$C$17+_xlfn.NORM.S.INV(RAND())*'Monte Carlo VaR'!$C$18</f>
        <v>-6.1759891663644609E-2</v>
      </c>
      <c r="C2858" s="18">
        <f t="shared" ca="1" si="44"/>
        <v>-5.9891412397355959</v>
      </c>
      <c r="D2858" s="19">
        <f ca="1">'Monte Carlo VaR'!$B$9*(EXP(B2858)-1)</f>
        <v>-8.1170831222136535</v>
      </c>
      <c r="E2858" t="str">
        <f ca="1">IF(B2858&lt;='Monte Carlo VaR'!$B$25,"YES ◀ TAIL","")</f>
        <v/>
      </c>
    </row>
    <row r="2859" spans="1:5" x14ac:dyDescent="0.2">
      <c r="A2859">
        <v>2858</v>
      </c>
      <c r="B2859" s="17">
        <f ca="1">'Monte Carlo VaR'!$C$17+_xlfn.NORM.S.INV(RAND())*'Monte Carlo VaR'!$C$18</f>
        <v>-8.5911883109043019E-3</v>
      </c>
      <c r="C2859" s="18">
        <f t="shared" ca="1" si="44"/>
        <v>-0.85543895098204592</v>
      </c>
      <c r="D2859" s="19">
        <f ca="1">'Monte Carlo VaR'!$B$9*(EXP(B2859)-1)</f>
        <v>-1.1593764102659669</v>
      </c>
      <c r="E2859" t="str">
        <f ca="1">IF(B2859&lt;='Monte Carlo VaR'!$B$25,"YES ◀ TAIL","")</f>
        <v/>
      </c>
    </row>
    <row r="2860" spans="1:5" x14ac:dyDescent="0.2">
      <c r="A2860">
        <v>2859</v>
      </c>
      <c r="B2860" s="17">
        <f ca="1">'Monte Carlo VaR'!$C$17+_xlfn.NORM.S.INV(RAND())*'Monte Carlo VaR'!$C$18</f>
        <v>0.19370016838321341</v>
      </c>
      <c r="C2860" s="18">
        <f t="shared" ca="1" si="44"/>
        <v>21.373231307234587</v>
      </c>
      <c r="D2860" s="19">
        <f ca="1">'Monte Carlo VaR'!$B$9*(EXP(B2860)-1)</f>
        <v>28.967140390695036</v>
      </c>
      <c r="E2860" t="str">
        <f ca="1">IF(B2860&lt;='Monte Carlo VaR'!$B$25,"YES ◀ TAIL","")</f>
        <v/>
      </c>
    </row>
    <row r="2861" spans="1:5" x14ac:dyDescent="0.2">
      <c r="A2861">
        <v>2860</v>
      </c>
      <c r="B2861" s="17">
        <f ca="1">'Monte Carlo VaR'!$C$17+_xlfn.NORM.S.INV(RAND())*'Monte Carlo VaR'!$C$18</f>
        <v>-0.10237355473878403</v>
      </c>
      <c r="C2861" s="18">
        <f t="shared" ca="1" si="44"/>
        <v>-9.7307716301464851</v>
      </c>
      <c r="D2861" s="19">
        <f ca="1">'Monte Carlo VaR'!$B$9*(EXP(B2861)-1)</f>
        <v>-13.188114790337529</v>
      </c>
      <c r="E2861" t="str">
        <f ca="1">IF(B2861&lt;='Monte Carlo VaR'!$B$25,"YES ◀ TAIL","")</f>
        <v/>
      </c>
    </row>
    <row r="2862" spans="1:5" x14ac:dyDescent="0.2">
      <c r="A2862">
        <v>2861</v>
      </c>
      <c r="B2862" s="17">
        <f ca="1">'Monte Carlo VaR'!$C$17+_xlfn.NORM.S.INV(RAND())*'Monte Carlo VaR'!$C$18</f>
        <v>0.61464304157387484</v>
      </c>
      <c r="C2862" s="18">
        <f t="shared" ca="1" si="44"/>
        <v>84.89964668766477</v>
      </c>
      <c r="D2862" s="19">
        <f ca="1">'Monte Carlo VaR'!$B$9*(EXP(B2862)-1)</f>
        <v>115.06449115579206</v>
      </c>
      <c r="E2862" t="str">
        <f ca="1">IF(B2862&lt;='Monte Carlo VaR'!$B$25,"YES ◀ TAIL","")</f>
        <v/>
      </c>
    </row>
    <row r="2863" spans="1:5" x14ac:dyDescent="0.2">
      <c r="A2863">
        <v>2862</v>
      </c>
      <c r="B2863" s="17">
        <f ca="1">'Monte Carlo VaR'!$C$17+_xlfn.NORM.S.INV(RAND())*'Monte Carlo VaR'!$C$18</f>
        <v>-7.1686348575476053E-2</v>
      </c>
      <c r="C2863" s="18">
        <f t="shared" ca="1" si="44"/>
        <v>-6.9177196071454228</v>
      </c>
      <c r="D2863" s="19">
        <f ca="1">'Monte Carlo VaR'!$B$9*(EXP(B2863)-1)</f>
        <v>-9.3755853835641911</v>
      </c>
      <c r="E2863" t="str">
        <f ca="1">IF(B2863&lt;='Monte Carlo VaR'!$B$25,"YES ◀ TAIL","")</f>
        <v/>
      </c>
    </row>
    <row r="2864" spans="1:5" x14ac:dyDescent="0.2">
      <c r="A2864">
        <v>2863</v>
      </c>
      <c r="B2864" s="17">
        <f ca="1">'Monte Carlo VaR'!$C$17+_xlfn.NORM.S.INV(RAND())*'Monte Carlo VaR'!$C$18</f>
        <v>6.6900909967586644E-3</v>
      </c>
      <c r="C2864" s="18">
        <f t="shared" ca="1" si="44"/>
        <v>0.67125196441981672</v>
      </c>
      <c r="D2864" s="19">
        <f ca="1">'Monte Carlo VaR'!$B$9*(EXP(B2864)-1)</f>
        <v>0.90974778737817763</v>
      </c>
      <c r="E2864" t="str">
        <f ca="1">IF(B2864&lt;='Monte Carlo VaR'!$B$25,"YES ◀ TAIL","")</f>
        <v/>
      </c>
    </row>
    <row r="2865" spans="1:5" x14ac:dyDescent="0.2">
      <c r="A2865">
        <v>2864</v>
      </c>
      <c r="B2865" s="17">
        <f ca="1">'Monte Carlo VaR'!$C$17+_xlfn.NORM.S.INV(RAND())*'Monte Carlo VaR'!$C$18</f>
        <v>0.41009223160894087</v>
      </c>
      <c r="C2865" s="18">
        <f t="shared" ca="1" si="44"/>
        <v>50.695676775075292</v>
      </c>
      <c r="D2865" s="19">
        <f ca="1">'Monte Carlo VaR'!$B$9*(EXP(B2865)-1)</f>
        <v>68.707850733259548</v>
      </c>
      <c r="E2865" t="str">
        <f ca="1">IF(B2865&lt;='Monte Carlo VaR'!$B$25,"YES ◀ TAIL","")</f>
        <v/>
      </c>
    </row>
    <row r="2866" spans="1:5" x14ac:dyDescent="0.2">
      <c r="A2866">
        <v>2865</v>
      </c>
      <c r="B2866" s="17">
        <f ca="1">'Monte Carlo VaR'!$C$17+_xlfn.NORM.S.INV(RAND())*'Monte Carlo VaR'!$C$18</f>
        <v>-0.40540227097559678</v>
      </c>
      <c r="C2866" s="18">
        <f t="shared" ca="1" si="44"/>
        <v>-33.329144059542557</v>
      </c>
      <c r="D2866" s="19">
        <f ca="1">'Monte Carlo VaR'!$B$9*(EXP(B2866)-1)</f>
        <v>-45.170988943898031</v>
      </c>
      <c r="E2866" t="str">
        <f ca="1">IF(B2866&lt;='Monte Carlo VaR'!$B$25,"YES ◀ TAIL","")</f>
        <v>YES ◀ TAIL</v>
      </c>
    </row>
    <row r="2867" spans="1:5" x14ac:dyDescent="0.2">
      <c r="A2867">
        <v>2866</v>
      </c>
      <c r="B2867" s="17">
        <f ca="1">'Monte Carlo VaR'!$C$17+_xlfn.NORM.S.INV(RAND())*'Monte Carlo VaR'!$C$18</f>
        <v>0.15811692103826874</v>
      </c>
      <c r="C2867" s="18">
        <f t="shared" ca="1" si="44"/>
        <v>17.130313668068275</v>
      </c>
      <c r="D2867" s="19">
        <f ca="1">'Monte Carlo VaR'!$B$9*(EXP(B2867)-1)</f>
        <v>23.216714114332934</v>
      </c>
      <c r="E2867" t="str">
        <f ca="1">IF(B2867&lt;='Monte Carlo VaR'!$B$25,"YES ◀ TAIL","")</f>
        <v/>
      </c>
    </row>
    <row r="2868" spans="1:5" x14ac:dyDescent="0.2">
      <c r="A2868">
        <v>2867</v>
      </c>
      <c r="B2868" s="17">
        <f ca="1">'Monte Carlo VaR'!$C$17+_xlfn.NORM.S.INV(RAND())*'Monte Carlo VaR'!$C$18</f>
        <v>0.20818277176894018</v>
      </c>
      <c r="C2868" s="18">
        <f t="shared" ca="1" si="44"/>
        <v>23.143822112371936</v>
      </c>
      <c r="D2868" s="19">
        <f ca="1">'Monte Carlo VaR'!$B$9*(EXP(B2868)-1)</f>
        <v>31.366822108897686</v>
      </c>
      <c r="E2868" t="str">
        <f ca="1">IF(B2868&lt;='Monte Carlo VaR'!$B$25,"YES ◀ TAIL","")</f>
        <v/>
      </c>
    </row>
    <row r="2869" spans="1:5" x14ac:dyDescent="0.2">
      <c r="A2869">
        <v>2868</v>
      </c>
      <c r="B2869" s="17">
        <f ca="1">'Monte Carlo VaR'!$C$17+_xlfn.NORM.S.INV(RAND())*'Monte Carlo VaR'!$C$18</f>
        <v>0.12571878595789088</v>
      </c>
      <c r="C2869" s="18">
        <f t="shared" ca="1" si="44"/>
        <v>13.396323705566138</v>
      </c>
      <c r="D2869" s="19">
        <f ca="1">'Monte Carlo VaR'!$B$9*(EXP(B2869)-1)</f>
        <v>18.156037518153788</v>
      </c>
      <c r="E2869" t="str">
        <f ca="1">IF(B2869&lt;='Monte Carlo VaR'!$B$25,"YES ◀ TAIL","")</f>
        <v/>
      </c>
    </row>
    <row r="2870" spans="1:5" x14ac:dyDescent="0.2">
      <c r="A2870">
        <v>2869</v>
      </c>
      <c r="B2870" s="17">
        <f ca="1">'Monte Carlo VaR'!$C$17+_xlfn.NORM.S.INV(RAND())*'Monte Carlo VaR'!$C$18</f>
        <v>0.3981652598512041</v>
      </c>
      <c r="C2870" s="18">
        <f t="shared" ca="1" si="44"/>
        <v>48.909009638202065</v>
      </c>
      <c r="D2870" s="19">
        <f ca="1">'Monte Carlo VaR'!$B$9*(EXP(B2870)-1)</f>
        <v>66.286380762655256</v>
      </c>
      <c r="E2870" t="str">
        <f ca="1">IF(B2870&lt;='Monte Carlo VaR'!$B$25,"YES ◀ TAIL","")</f>
        <v/>
      </c>
    </row>
    <row r="2871" spans="1:5" x14ac:dyDescent="0.2">
      <c r="A2871">
        <v>2870</v>
      </c>
      <c r="B2871" s="17">
        <f ca="1">'Monte Carlo VaR'!$C$17+_xlfn.NORM.S.INV(RAND())*'Monte Carlo VaR'!$C$18</f>
        <v>-0.17518534364803412</v>
      </c>
      <c r="C2871" s="18">
        <f t="shared" ca="1" si="44"/>
        <v>-16.069855283965438</v>
      </c>
      <c r="D2871" s="19">
        <f ca="1">'Monte Carlo VaR'!$B$9*(EXP(B2871)-1)</f>
        <v>-21.77947486635836</v>
      </c>
      <c r="E2871" t="str">
        <f ca="1">IF(B2871&lt;='Monte Carlo VaR'!$B$25,"YES ◀ TAIL","")</f>
        <v/>
      </c>
    </row>
    <row r="2872" spans="1:5" x14ac:dyDescent="0.2">
      <c r="A2872">
        <v>2871</v>
      </c>
      <c r="B2872" s="17">
        <f ca="1">'Monte Carlo VaR'!$C$17+_xlfn.NORM.S.INV(RAND())*'Monte Carlo VaR'!$C$18</f>
        <v>5.4259744147180142E-2</v>
      </c>
      <c r="C2872" s="18">
        <f t="shared" ca="1" si="44"/>
        <v>5.5758793711212951</v>
      </c>
      <c r="D2872" s="19">
        <f ca="1">'Monte Carlo VaR'!$B$9*(EXP(B2872)-1)</f>
        <v>7.5569893116806917</v>
      </c>
      <c r="E2872" t="str">
        <f ca="1">IF(B2872&lt;='Monte Carlo VaR'!$B$25,"YES ◀ TAIL","")</f>
        <v/>
      </c>
    </row>
    <row r="2873" spans="1:5" x14ac:dyDescent="0.2">
      <c r="A2873">
        <v>2872</v>
      </c>
      <c r="B2873" s="17">
        <f ca="1">'Monte Carlo VaR'!$C$17+_xlfn.NORM.S.INV(RAND())*'Monte Carlo VaR'!$C$18</f>
        <v>0.19865004026566885</v>
      </c>
      <c r="C2873" s="18">
        <f t="shared" ca="1" si="44"/>
        <v>21.975502605348552</v>
      </c>
      <c r="D2873" s="19">
        <f ca="1">'Monte Carlo VaR'!$B$9*(EXP(B2873)-1)</f>
        <v>29.783398681028892</v>
      </c>
      <c r="E2873" t="str">
        <f ca="1">IF(B2873&lt;='Monte Carlo VaR'!$B$25,"YES ◀ TAIL","")</f>
        <v/>
      </c>
    </row>
    <row r="2874" spans="1:5" x14ac:dyDescent="0.2">
      <c r="A2874">
        <v>2873</v>
      </c>
      <c r="B2874" s="17">
        <f ca="1">'Monte Carlo VaR'!$C$17+_xlfn.NORM.S.INV(RAND())*'Monte Carlo VaR'!$C$18</f>
        <v>0.26217598008058357</v>
      </c>
      <c r="C2874" s="18">
        <f t="shared" ca="1" si="44"/>
        <v>29.975525333873087</v>
      </c>
      <c r="D2874" s="19">
        <f ca="1">'Monte Carlo VaR'!$B$9*(EXP(B2874)-1)</f>
        <v>40.625829484998199</v>
      </c>
      <c r="E2874" t="str">
        <f ca="1">IF(B2874&lt;='Monte Carlo VaR'!$B$25,"YES ◀ TAIL","")</f>
        <v/>
      </c>
    </row>
    <row r="2875" spans="1:5" x14ac:dyDescent="0.2">
      <c r="A2875">
        <v>2874</v>
      </c>
      <c r="B2875" s="17">
        <f ca="1">'Monte Carlo VaR'!$C$17+_xlfn.NORM.S.INV(RAND())*'Monte Carlo VaR'!$C$18</f>
        <v>0.17226727710756234</v>
      </c>
      <c r="C2875" s="18">
        <f t="shared" ca="1" si="44"/>
        <v>18.799531473576469</v>
      </c>
      <c r="D2875" s="19">
        <f ca="1">'Monte Carlo VaR'!$B$9*(EXP(B2875)-1)</f>
        <v>25.479005006138191</v>
      </c>
      <c r="E2875" t="str">
        <f ca="1">IF(B2875&lt;='Monte Carlo VaR'!$B$25,"YES ◀ TAIL","")</f>
        <v/>
      </c>
    </row>
    <row r="2876" spans="1:5" x14ac:dyDescent="0.2">
      <c r="A2876">
        <v>2875</v>
      </c>
      <c r="B2876" s="17">
        <f ca="1">'Monte Carlo VaR'!$C$17+_xlfn.NORM.S.INV(RAND())*'Monte Carlo VaR'!$C$18</f>
        <v>-4.0158477186480621E-2</v>
      </c>
      <c r="C2876" s="18">
        <f t="shared" ca="1" si="44"/>
        <v>-3.9362811990308888</v>
      </c>
      <c r="D2876" s="19">
        <f ca="1">'Monte Carlo VaR'!$B$9*(EXP(B2876)-1)</f>
        <v>-5.3348419090465633</v>
      </c>
      <c r="E2876" t="str">
        <f ca="1">IF(B2876&lt;='Monte Carlo VaR'!$B$25,"YES ◀ TAIL","")</f>
        <v/>
      </c>
    </row>
    <row r="2877" spans="1:5" x14ac:dyDescent="0.2">
      <c r="A2877">
        <v>2876</v>
      </c>
      <c r="B2877" s="17">
        <f ca="1">'Monte Carlo VaR'!$C$17+_xlfn.NORM.S.INV(RAND())*'Monte Carlo VaR'!$C$18</f>
        <v>0.27118162608475865</v>
      </c>
      <c r="C2877" s="18">
        <f t="shared" ca="1" si="44"/>
        <v>31.151325377116667</v>
      </c>
      <c r="D2877" s="19">
        <f ca="1">'Monte Carlo VaR'!$B$9*(EXP(B2877)-1)</f>
        <v>42.219391283606221</v>
      </c>
      <c r="E2877" t="str">
        <f ca="1">IF(B2877&lt;='Monte Carlo VaR'!$B$25,"YES ◀ TAIL","")</f>
        <v/>
      </c>
    </row>
    <row r="2878" spans="1:5" x14ac:dyDescent="0.2">
      <c r="A2878">
        <v>2877</v>
      </c>
      <c r="B2878" s="17">
        <f ca="1">'Monte Carlo VaR'!$C$17+_xlfn.NORM.S.INV(RAND())*'Monte Carlo VaR'!$C$18</f>
        <v>-0.14274369914539448</v>
      </c>
      <c r="C2878" s="18">
        <f t="shared" ca="1" si="44"/>
        <v>-13.302375282489509</v>
      </c>
      <c r="D2878" s="19">
        <f ca="1">'Monte Carlo VaR'!$B$9*(EXP(B2878)-1)</f>
        <v>-18.028709220358031</v>
      </c>
      <c r="E2878" t="str">
        <f ca="1">IF(B2878&lt;='Monte Carlo VaR'!$B$25,"YES ◀ TAIL","")</f>
        <v/>
      </c>
    </row>
    <row r="2879" spans="1:5" x14ac:dyDescent="0.2">
      <c r="A2879">
        <v>2878</v>
      </c>
      <c r="B2879" s="17">
        <f ca="1">'Monte Carlo VaR'!$C$17+_xlfn.NORM.S.INV(RAND())*'Monte Carlo VaR'!$C$18</f>
        <v>0.32813229145721218</v>
      </c>
      <c r="C2879" s="18">
        <f t="shared" ca="1" si="44"/>
        <v>38.837262997934644</v>
      </c>
      <c r="D2879" s="19">
        <f ca="1">'Monte Carlo VaR'!$B$9*(EXP(B2879)-1)</f>
        <v>52.636142541100817</v>
      </c>
      <c r="E2879" t="str">
        <f ca="1">IF(B2879&lt;='Monte Carlo VaR'!$B$25,"YES ◀ TAIL","")</f>
        <v/>
      </c>
    </row>
    <row r="2880" spans="1:5" x14ac:dyDescent="0.2">
      <c r="A2880">
        <v>2879</v>
      </c>
      <c r="B2880" s="17">
        <f ca="1">'Monte Carlo VaR'!$C$17+_xlfn.NORM.S.INV(RAND())*'Monte Carlo VaR'!$C$18</f>
        <v>0.50621865374432251</v>
      </c>
      <c r="C2880" s="18">
        <f t="shared" ca="1" si="44"/>
        <v>65.900604297825495</v>
      </c>
      <c r="D2880" s="19">
        <f ca="1">'Monte Carlo VaR'!$B$9*(EXP(B2880)-1)</f>
        <v>89.315089004842889</v>
      </c>
      <c r="E2880" t="str">
        <f ca="1">IF(B2880&lt;='Monte Carlo VaR'!$B$25,"YES ◀ TAIL","")</f>
        <v/>
      </c>
    </row>
    <row r="2881" spans="1:5" x14ac:dyDescent="0.2">
      <c r="A2881">
        <v>2880</v>
      </c>
      <c r="B2881" s="17">
        <f ca="1">'Monte Carlo VaR'!$C$17+_xlfn.NORM.S.INV(RAND())*'Monte Carlo VaR'!$C$18</f>
        <v>-0.17944942321421403</v>
      </c>
      <c r="C2881" s="18">
        <f t="shared" ca="1" si="44"/>
        <v>-16.426978157749595</v>
      </c>
      <c r="D2881" s="19">
        <f ca="1">'Monte Carlo VaR'!$B$9*(EXP(B2881)-1)</f>
        <v>-22.263483497198024</v>
      </c>
      <c r="E2881" t="str">
        <f ca="1">IF(B2881&lt;='Monte Carlo VaR'!$B$25,"YES ◀ TAIL","")</f>
        <v/>
      </c>
    </row>
    <row r="2882" spans="1:5" x14ac:dyDescent="0.2">
      <c r="A2882">
        <v>2881</v>
      </c>
      <c r="B2882" s="17">
        <f ca="1">'Monte Carlo VaR'!$C$17+_xlfn.NORM.S.INV(RAND())*'Monte Carlo VaR'!$C$18</f>
        <v>0.215126358217889</v>
      </c>
      <c r="C2882" s="18">
        <f t="shared" ca="1" si="44"/>
        <v>24.00185736042728</v>
      </c>
      <c r="D2882" s="19">
        <f ca="1">'Monte Carlo VaR'!$B$9*(EXP(B2882)-1)</f>
        <v>32.529717280587093</v>
      </c>
      <c r="E2882" t="str">
        <f ca="1">IF(B2882&lt;='Monte Carlo VaR'!$B$25,"YES ◀ TAIL","")</f>
        <v/>
      </c>
    </row>
    <row r="2883" spans="1:5" x14ac:dyDescent="0.2">
      <c r="A2883">
        <v>2882</v>
      </c>
      <c r="B2883" s="17">
        <f ca="1">'Monte Carlo VaR'!$C$17+_xlfn.NORM.S.INV(RAND())*'Monte Carlo VaR'!$C$18</f>
        <v>0.11447357248014939</v>
      </c>
      <c r="C2883" s="18">
        <f t="shared" ref="C2883:C2946" ca="1" si="45">(EXP(B2883)-1)*100</f>
        <v>12.128300794344881</v>
      </c>
      <c r="D2883" s="19">
        <f ca="1">'Monte Carlo VaR'!$B$9*(EXP(B2883)-1)</f>
        <v>16.43748606657562</v>
      </c>
      <c r="E2883" t="str">
        <f ca="1">IF(B2883&lt;='Monte Carlo VaR'!$B$25,"YES ◀ TAIL","")</f>
        <v/>
      </c>
    </row>
    <row r="2884" spans="1:5" x14ac:dyDescent="0.2">
      <c r="A2884">
        <v>2883</v>
      </c>
      <c r="B2884" s="17">
        <f ca="1">'Monte Carlo VaR'!$C$17+_xlfn.NORM.S.INV(RAND())*'Monte Carlo VaR'!$C$18</f>
        <v>0.18991699981601107</v>
      </c>
      <c r="C2884" s="18">
        <f t="shared" ca="1" si="45"/>
        <v>20.914923388332074</v>
      </c>
      <c r="D2884" s="19">
        <f ca="1">'Monte Carlo VaR'!$B$9*(EXP(B2884)-1)</f>
        <v>28.345995668206459</v>
      </c>
      <c r="E2884" t="str">
        <f ca="1">IF(B2884&lt;='Monte Carlo VaR'!$B$25,"YES ◀ TAIL","")</f>
        <v/>
      </c>
    </row>
    <row r="2885" spans="1:5" x14ac:dyDescent="0.2">
      <c r="A2885">
        <v>2884</v>
      </c>
      <c r="B2885" s="17">
        <f ca="1">'Monte Carlo VaR'!$C$17+_xlfn.NORM.S.INV(RAND())*'Monte Carlo VaR'!$C$18</f>
        <v>0.24828444901453012</v>
      </c>
      <c r="C2885" s="18">
        <f t="shared" ca="1" si="45"/>
        <v>28.182449405606658</v>
      </c>
      <c r="D2885" s="19">
        <f ca="1">'Monte Carlo VaR'!$B$9*(EXP(B2885)-1)</f>
        <v>38.195673679418704</v>
      </c>
      <c r="E2885" t="str">
        <f ca="1">IF(B2885&lt;='Monte Carlo VaR'!$B$25,"YES ◀ TAIL","")</f>
        <v/>
      </c>
    </row>
    <row r="2886" spans="1:5" x14ac:dyDescent="0.2">
      <c r="A2886">
        <v>2885</v>
      </c>
      <c r="B2886" s="17">
        <f ca="1">'Monte Carlo VaR'!$C$17+_xlfn.NORM.S.INV(RAND())*'Monte Carlo VaR'!$C$18</f>
        <v>-6.2621183229343805E-2</v>
      </c>
      <c r="C2886" s="18">
        <f t="shared" ca="1" si="45"/>
        <v>-6.0700771397625752</v>
      </c>
      <c r="D2886" s="19">
        <f ca="1">'Monte Carlo VaR'!$B$9*(EXP(B2886)-1)</f>
        <v>-8.2267755475202176</v>
      </c>
      <c r="E2886" t="str">
        <f ca="1">IF(B2886&lt;='Monte Carlo VaR'!$B$25,"YES ◀ TAIL","")</f>
        <v/>
      </c>
    </row>
    <row r="2887" spans="1:5" x14ac:dyDescent="0.2">
      <c r="A2887">
        <v>2886</v>
      </c>
      <c r="B2887" s="17">
        <f ca="1">'Monte Carlo VaR'!$C$17+_xlfn.NORM.S.INV(RAND())*'Monte Carlo VaR'!$C$18</f>
        <v>0.10362237470269843</v>
      </c>
      <c r="C2887" s="18">
        <f t="shared" ca="1" si="45"/>
        <v>10.918152081894394</v>
      </c>
      <c r="D2887" s="19">
        <f ca="1">'Monte Carlo VaR'!$B$9*(EXP(B2887)-1)</f>
        <v>14.797371516591474</v>
      </c>
      <c r="E2887" t="str">
        <f ca="1">IF(B2887&lt;='Monte Carlo VaR'!$B$25,"YES ◀ TAIL","")</f>
        <v/>
      </c>
    </row>
    <row r="2888" spans="1:5" x14ac:dyDescent="0.2">
      <c r="A2888">
        <v>2887</v>
      </c>
      <c r="B2888" s="17">
        <f ca="1">'Monte Carlo VaR'!$C$17+_xlfn.NORM.S.INV(RAND())*'Monte Carlo VaR'!$C$18</f>
        <v>0.28650320944280028</v>
      </c>
      <c r="C2888" s="18">
        <f t="shared" ca="1" si="45"/>
        <v>33.17624421027319</v>
      </c>
      <c r="D2888" s="19">
        <f ca="1">'Monte Carlo VaR'!$B$9*(EXP(B2888)-1)</f>
        <v>44.96376377818325</v>
      </c>
      <c r="E2888" t="str">
        <f ca="1">IF(B2888&lt;='Monte Carlo VaR'!$B$25,"YES ◀ TAIL","")</f>
        <v/>
      </c>
    </row>
    <row r="2889" spans="1:5" x14ac:dyDescent="0.2">
      <c r="A2889">
        <v>2888</v>
      </c>
      <c r="B2889" s="17">
        <f ca="1">'Monte Carlo VaR'!$C$17+_xlfn.NORM.S.INV(RAND())*'Monte Carlo VaR'!$C$18</f>
        <v>8.5145886184670158E-2</v>
      </c>
      <c r="C2889" s="18">
        <f t="shared" ca="1" si="45"/>
        <v>8.8875907063470372</v>
      </c>
      <c r="D2889" s="19">
        <f ca="1">'Monte Carlo VaR'!$B$9*(EXP(B2889)-1)</f>
        <v>12.04535168431214</v>
      </c>
      <c r="E2889" t="str">
        <f ca="1">IF(B2889&lt;='Monte Carlo VaR'!$B$25,"YES ◀ TAIL","")</f>
        <v/>
      </c>
    </row>
    <row r="2890" spans="1:5" x14ac:dyDescent="0.2">
      <c r="A2890">
        <v>2889</v>
      </c>
      <c r="B2890" s="17">
        <f ca="1">'Monte Carlo VaR'!$C$17+_xlfn.NORM.S.INV(RAND())*'Monte Carlo VaR'!$C$18</f>
        <v>-5.2877696129668569E-2</v>
      </c>
      <c r="C2890" s="18">
        <f t="shared" ca="1" si="45"/>
        <v>-5.1503989878294743</v>
      </c>
      <c r="D2890" s="19">
        <f ca="1">'Monte Carlo VaR'!$B$9*(EXP(B2890)-1)</f>
        <v>-6.9803357482052864</v>
      </c>
      <c r="E2890" t="str">
        <f ca="1">IF(B2890&lt;='Monte Carlo VaR'!$B$25,"YES ◀ TAIL","")</f>
        <v/>
      </c>
    </row>
    <row r="2891" spans="1:5" x14ac:dyDescent="0.2">
      <c r="A2891">
        <v>2890</v>
      </c>
      <c r="B2891" s="17">
        <f ca="1">'Monte Carlo VaR'!$C$17+_xlfn.NORM.S.INV(RAND())*'Monte Carlo VaR'!$C$18</f>
        <v>5.2109311391210389E-2</v>
      </c>
      <c r="C2891" s="18">
        <f t="shared" ca="1" si="45"/>
        <v>5.3490894774858466</v>
      </c>
      <c r="D2891" s="19">
        <f ca="1">'Monte Carlo VaR'!$B$9*(EXP(B2891)-1)</f>
        <v>7.2496209688365676</v>
      </c>
      <c r="E2891" t="str">
        <f ca="1">IF(B2891&lt;='Monte Carlo VaR'!$B$25,"YES ◀ TAIL","")</f>
        <v/>
      </c>
    </row>
    <row r="2892" spans="1:5" x14ac:dyDescent="0.2">
      <c r="A2892">
        <v>2891</v>
      </c>
      <c r="B2892" s="17">
        <f ca="1">'Monte Carlo VaR'!$C$17+_xlfn.NORM.S.INV(RAND())*'Monte Carlo VaR'!$C$18</f>
        <v>6.3978017752355398E-2</v>
      </c>
      <c r="C2892" s="18">
        <f t="shared" ca="1" si="45"/>
        <v>6.6068963911959822</v>
      </c>
      <c r="D2892" s="19">
        <f ca="1">'Monte Carlo VaR'!$B$9*(EXP(B2892)-1)</f>
        <v>8.9543266789879148</v>
      </c>
      <c r="E2892" t="str">
        <f ca="1">IF(B2892&lt;='Monte Carlo VaR'!$B$25,"YES ◀ TAIL","")</f>
        <v/>
      </c>
    </row>
    <row r="2893" spans="1:5" x14ac:dyDescent="0.2">
      <c r="A2893">
        <v>2892</v>
      </c>
      <c r="B2893" s="17">
        <f ca="1">'Monte Carlo VaR'!$C$17+_xlfn.NORM.S.INV(RAND())*'Monte Carlo VaR'!$C$18</f>
        <v>0.15379700288748613</v>
      </c>
      <c r="C2893" s="18">
        <f t="shared" ca="1" si="45"/>
        <v>16.625411652930122</v>
      </c>
      <c r="D2893" s="19">
        <f ca="1">'Monte Carlo VaR'!$B$9*(EXP(B2893)-1)</f>
        <v>22.532420413216194</v>
      </c>
      <c r="E2893" t="str">
        <f ca="1">IF(B2893&lt;='Monte Carlo VaR'!$B$25,"YES ◀ TAIL","")</f>
        <v/>
      </c>
    </row>
    <row r="2894" spans="1:5" x14ac:dyDescent="0.2">
      <c r="A2894">
        <v>2893</v>
      </c>
      <c r="B2894" s="17">
        <f ca="1">'Monte Carlo VaR'!$C$17+_xlfn.NORM.S.INV(RAND())*'Monte Carlo VaR'!$C$18</f>
        <v>0.20789833463385082</v>
      </c>
      <c r="C2894" s="18">
        <f t="shared" ca="1" si="45"/>
        <v>23.108800417377751</v>
      </c>
      <c r="D2894" s="19">
        <f ca="1">'Monte Carlo VaR'!$B$9*(EXP(B2894)-1)</f>
        <v>31.319357205672066</v>
      </c>
      <c r="E2894" t="str">
        <f ca="1">IF(B2894&lt;='Monte Carlo VaR'!$B$25,"YES ◀ TAIL","")</f>
        <v/>
      </c>
    </row>
    <row r="2895" spans="1:5" x14ac:dyDescent="0.2">
      <c r="A2895">
        <v>2894</v>
      </c>
      <c r="B2895" s="17">
        <f ca="1">'Monte Carlo VaR'!$C$17+_xlfn.NORM.S.INV(RAND())*'Monte Carlo VaR'!$C$18</f>
        <v>0.26704147047994659</v>
      </c>
      <c r="C2895" s="18">
        <f t="shared" ca="1" si="45"/>
        <v>30.609460957787359</v>
      </c>
      <c r="D2895" s="19">
        <f ca="1">'Monte Carlo VaR'!$B$9*(EXP(B2895)-1)</f>
        <v>41.485002436089211</v>
      </c>
      <c r="E2895" t="str">
        <f ca="1">IF(B2895&lt;='Monte Carlo VaR'!$B$25,"YES ◀ TAIL","")</f>
        <v/>
      </c>
    </row>
    <row r="2896" spans="1:5" x14ac:dyDescent="0.2">
      <c r="A2896">
        <v>2895</v>
      </c>
      <c r="B2896" s="17">
        <f ca="1">'Monte Carlo VaR'!$C$17+_xlfn.NORM.S.INV(RAND())*'Monte Carlo VaR'!$C$18</f>
        <v>0.23194448088507752</v>
      </c>
      <c r="C2896" s="18">
        <f t="shared" ca="1" si="45"/>
        <v>26.104971452075777</v>
      </c>
      <c r="D2896" s="19">
        <f ca="1">'Monte Carlo VaR'!$B$9*(EXP(B2896)-1)</f>
        <v>35.380067808998298</v>
      </c>
      <c r="E2896" t="str">
        <f ca="1">IF(B2896&lt;='Monte Carlo VaR'!$B$25,"YES ◀ TAIL","")</f>
        <v/>
      </c>
    </row>
    <row r="2897" spans="1:5" x14ac:dyDescent="0.2">
      <c r="A2897">
        <v>2896</v>
      </c>
      <c r="B2897" s="17">
        <f ca="1">'Monte Carlo VaR'!$C$17+_xlfn.NORM.S.INV(RAND())*'Monte Carlo VaR'!$C$18</f>
        <v>0.25561792683818763</v>
      </c>
      <c r="C2897" s="18">
        <f t="shared" ca="1" si="45"/>
        <v>29.125927816362118</v>
      </c>
      <c r="D2897" s="19">
        <f ca="1">'Monte Carlo VaR'!$B$9*(EXP(B2897)-1)</f>
        <v>39.474369969515578</v>
      </c>
      <c r="E2897" t="str">
        <f ca="1">IF(B2897&lt;='Monte Carlo VaR'!$B$25,"YES ◀ TAIL","")</f>
        <v/>
      </c>
    </row>
    <row r="2898" spans="1:5" x14ac:dyDescent="0.2">
      <c r="A2898">
        <v>2897</v>
      </c>
      <c r="B2898" s="17">
        <f ca="1">'Monte Carlo VaR'!$C$17+_xlfn.NORM.S.INV(RAND())*'Monte Carlo VaR'!$C$18</f>
        <v>0.45281487196660081</v>
      </c>
      <c r="C2898" s="18">
        <f t="shared" ca="1" si="45"/>
        <v>57.273300259402113</v>
      </c>
      <c r="D2898" s="19">
        <f ca="1">'Monte Carlo VaR'!$B$9*(EXP(B2898)-1)</f>
        <v>77.622503841567692</v>
      </c>
      <c r="E2898" t="str">
        <f ca="1">IF(B2898&lt;='Monte Carlo VaR'!$B$25,"YES ◀ TAIL","")</f>
        <v/>
      </c>
    </row>
    <row r="2899" spans="1:5" x14ac:dyDescent="0.2">
      <c r="A2899">
        <v>2898</v>
      </c>
      <c r="B2899" s="17">
        <f ca="1">'Monte Carlo VaR'!$C$17+_xlfn.NORM.S.INV(RAND())*'Monte Carlo VaR'!$C$18</f>
        <v>-0.10548975625397126</v>
      </c>
      <c r="C2899" s="18">
        <f t="shared" ca="1" si="45"/>
        <v>-10.0116309020445</v>
      </c>
      <c r="D2899" s="19">
        <f ca="1">'Monte Carlo VaR'!$B$9*(EXP(B2899)-1)</f>
        <v>-13.56876336154091</v>
      </c>
      <c r="E2899" t="str">
        <f ca="1">IF(B2899&lt;='Monte Carlo VaR'!$B$25,"YES ◀ TAIL","")</f>
        <v/>
      </c>
    </row>
    <row r="2900" spans="1:5" x14ac:dyDescent="0.2">
      <c r="A2900">
        <v>2899</v>
      </c>
      <c r="B2900" s="17">
        <f ca="1">'Monte Carlo VaR'!$C$17+_xlfn.NORM.S.INV(RAND())*'Monte Carlo VaR'!$C$18</f>
        <v>9.1126812400410845E-2</v>
      </c>
      <c r="C2900" s="18">
        <f t="shared" ca="1" si="45"/>
        <v>9.5407907757211419</v>
      </c>
      <c r="D2900" s="19">
        <f ca="1">'Monte Carlo VaR'!$B$9*(EXP(B2900)-1)</f>
        <v>12.930633738334864</v>
      </c>
      <c r="E2900" t="str">
        <f ca="1">IF(B2900&lt;='Monte Carlo VaR'!$B$25,"YES ◀ TAIL","")</f>
        <v/>
      </c>
    </row>
    <row r="2901" spans="1:5" x14ac:dyDescent="0.2">
      <c r="A2901">
        <v>2900</v>
      </c>
      <c r="B2901" s="17">
        <f ca="1">'Monte Carlo VaR'!$C$17+_xlfn.NORM.S.INV(RAND())*'Monte Carlo VaR'!$C$18</f>
        <v>6.1352228552107792E-2</v>
      </c>
      <c r="C2901" s="18">
        <f t="shared" ca="1" si="45"/>
        <v>6.3273363474770195</v>
      </c>
      <c r="D2901" s="19">
        <f ca="1">'Monte Carlo VaR'!$B$9*(EXP(B2901)-1)</f>
        <v>8.5754389517356042</v>
      </c>
      <c r="E2901" t="str">
        <f ca="1">IF(B2901&lt;='Monte Carlo VaR'!$B$25,"YES ◀ TAIL","")</f>
        <v/>
      </c>
    </row>
    <row r="2902" spans="1:5" x14ac:dyDescent="0.2">
      <c r="A2902">
        <v>2901</v>
      </c>
      <c r="B2902" s="17">
        <f ca="1">'Monte Carlo VaR'!$C$17+_xlfn.NORM.S.INV(RAND())*'Monte Carlo VaR'!$C$18</f>
        <v>-0.328981628119488</v>
      </c>
      <c r="C2902" s="18">
        <f t="shared" ca="1" si="45"/>
        <v>-28.034376193595978</v>
      </c>
      <c r="D2902" s="19">
        <f ca="1">'Monte Carlo VaR'!$B$9*(EXP(B2902)-1)</f>
        <v>-37.994990055180629</v>
      </c>
      <c r="E2902" t="str">
        <f ca="1">IF(B2902&lt;='Monte Carlo VaR'!$B$25,"YES ◀ TAIL","")</f>
        <v>YES ◀ TAIL</v>
      </c>
    </row>
    <row r="2903" spans="1:5" x14ac:dyDescent="0.2">
      <c r="A2903">
        <v>2902</v>
      </c>
      <c r="B2903" s="17">
        <f ca="1">'Monte Carlo VaR'!$C$17+_xlfn.NORM.S.INV(RAND())*'Monte Carlo VaR'!$C$18</f>
        <v>-9.8698502223828657E-2</v>
      </c>
      <c r="C2903" s="18">
        <f t="shared" ca="1" si="45"/>
        <v>-9.3984171393643674</v>
      </c>
      <c r="D2903" s="19">
        <f ca="1">'Monte Carlo VaR'!$B$9*(EXP(B2903)-1)</f>
        <v>-12.737674748980528</v>
      </c>
      <c r="E2903" t="str">
        <f ca="1">IF(B2903&lt;='Monte Carlo VaR'!$B$25,"YES ◀ TAIL","")</f>
        <v/>
      </c>
    </row>
    <row r="2904" spans="1:5" x14ac:dyDescent="0.2">
      <c r="A2904">
        <v>2903</v>
      </c>
      <c r="B2904" s="17">
        <f ca="1">'Monte Carlo VaR'!$C$17+_xlfn.NORM.S.INV(RAND())*'Monte Carlo VaR'!$C$18</f>
        <v>0.21429099476800484</v>
      </c>
      <c r="C2904" s="18">
        <f t="shared" ca="1" si="45"/>
        <v>23.898313995263322</v>
      </c>
      <c r="D2904" s="19">
        <f ca="1">'Monte Carlo VaR'!$B$9*(EXP(B2904)-1)</f>
        <v>32.389384957780379</v>
      </c>
      <c r="E2904" t="str">
        <f ca="1">IF(B2904&lt;='Monte Carlo VaR'!$B$25,"YES ◀ TAIL","")</f>
        <v/>
      </c>
    </row>
    <row r="2905" spans="1:5" x14ac:dyDescent="0.2">
      <c r="A2905">
        <v>2904</v>
      </c>
      <c r="B2905" s="17">
        <f ca="1">'Monte Carlo VaR'!$C$17+_xlfn.NORM.S.INV(RAND())*'Monte Carlo VaR'!$C$18</f>
        <v>-1.7329699355498315E-2</v>
      </c>
      <c r="C2905" s="18">
        <f t="shared" ca="1" si="45"/>
        <v>-1.718040377547092</v>
      </c>
      <c r="D2905" s="19">
        <f ca="1">'Monte Carlo VaR'!$B$9*(EXP(B2905)-1)</f>
        <v>-2.3284601236895739</v>
      </c>
      <c r="E2905" t="str">
        <f ca="1">IF(B2905&lt;='Monte Carlo VaR'!$B$25,"YES ◀ TAIL","")</f>
        <v/>
      </c>
    </row>
    <row r="2906" spans="1:5" x14ac:dyDescent="0.2">
      <c r="A2906">
        <v>2905</v>
      </c>
      <c r="B2906" s="17">
        <f ca="1">'Monte Carlo VaR'!$C$17+_xlfn.NORM.S.INV(RAND())*'Monte Carlo VaR'!$C$18</f>
        <v>7.5388925519117023E-2</v>
      </c>
      <c r="C2906" s="18">
        <f t="shared" ca="1" si="45"/>
        <v>7.8303449070159292</v>
      </c>
      <c r="D2906" s="19">
        <f ca="1">'Monte Carlo VaR'!$B$9*(EXP(B2906)-1)</f>
        <v>10.612466452478689</v>
      </c>
      <c r="E2906" t="str">
        <f ca="1">IF(B2906&lt;='Monte Carlo VaR'!$B$25,"YES ◀ TAIL","")</f>
        <v/>
      </c>
    </row>
    <row r="2907" spans="1:5" x14ac:dyDescent="0.2">
      <c r="A2907">
        <v>2906</v>
      </c>
      <c r="B2907" s="17">
        <f ca="1">'Monte Carlo VaR'!$C$17+_xlfn.NORM.S.INV(RAND())*'Monte Carlo VaR'!$C$18</f>
        <v>4.1176804921330565E-2</v>
      </c>
      <c r="C2907" s="18">
        <f t="shared" ca="1" si="45"/>
        <v>4.2036326410136438</v>
      </c>
      <c r="D2907" s="19">
        <f ca="1">'Monte Carlo VaR'!$B$9*(EXP(B2907)-1)</f>
        <v>5.6971833183657914</v>
      </c>
      <c r="E2907" t="str">
        <f ca="1">IF(B2907&lt;='Monte Carlo VaR'!$B$25,"YES ◀ TAIL","")</f>
        <v/>
      </c>
    </row>
    <row r="2908" spans="1:5" x14ac:dyDescent="0.2">
      <c r="A2908">
        <v>2907</v>
      </c>
      <c r="B2908" s="17">
        <f ca="1">'Monte Carlo VaR'!$C$17+_xlfn.NORM.S.INV(RAND())*'Monte Carlo VaR'!$C$18</f>
        <v>0.2418712698963783</v>
      </c>
      <c r="C2908" s="18">
        <f t="shared" ca="1" si="45"/>
        <v>27.363022771160985</v>
      </c>
      <c r="D2908" s="19">
        <f ca="1">'Monte Carlo VaR'!$B$9*(EXP(B2908)-1)</f>
        <v>37.085104761754479</v>
      </c>
      <c r="E2908" t="str">
        <f ca="1">IF(B2908&lt;='Monte Carlo VaR'!$B$25,"YES ◀ TAIL","")</f>
        <v/>
      </c>
    </row>
    <row r="2909" spans="1:5" x14ac:dyDescent="0.2">
      <c r="A2909">
        <v>2908</v>
      </c>
      <c r="B2909" s="17">
        <f ca="1">'Monte Carlo VaR'!$C$17+_xlfn.NORM.S.INV(RAND())*'Monte Carlo VaR'!$C$18</f>
        <v>-0.20328378128496527</v>
      </c>
      <c r="C2909" s="18">
        <f t="shared" ca="1" si="45"/>
        <v>-18.395337019755466</v>
      </c>
      <c r="D2909" s="19">
        <f ca="1">'Monte Carlo VaR'!$B$9*(EXP(B2909)-1)</f>
        <v>-24.931200262874579</v>
      </c>
      <c r="E2909" t="str">
        <f ca="1">IF(B2909&lt;='Monte Carlo VaR'!$B$25,"YES ◀ TAIL","")</f>
        <v/>
      </c>
    </row>
    <row r="2910" spans="1:5" x14ac:dyDescent="0.2">
      <c r="A2910">
        <v>2909</v>
      </c>
      <c r="B2910" s="17">
        <f ca="1">'Monte Carlo VaR'!$C$17+_xlfn.NORM.S.INV(RAND())*'Monte Carlo VaR'!$C$18</f>
        <v>0.35892146975345268</v>
      </c>
      <c r="C2910" s="18">
        <f t="shared" ca="1" si="45"/>
        <v>43.178435877793888</v>
      </c>
      <c r="D2910" s="19">
        <f ca="1">'Monte Carlo VaR'!$B$9*(EXP(B2910)-1)</f>
        <v>58.519734145174056</v>
      </c>
      <c r="E2910" t="str">
        <f ca="1">IF(B2910&lt;='Monte Carlo VaR'!$B$25,"YES ◀ TAIL","")</f>
        <v/>
      </c>
    </row>
    <row r="2911" spans="1:5" x14ac:dyDescent="0.2">
      <c r="A2911">
        <v>2910</v>
      </c>
      <c r="B2911" s="17">
        <f ca="1">'Monte Carlo VaR'!$C$17+_xlfn.NORM.S.INV(RAND())*'Monte Carlo VaR'!$C$18</f>
        <v>8.1215297287077992E-2</v>
      </c>
      <c r="C2911" s="18">
        <f t="shared" ca="1" si="45"/>
        <v>8.4604383812660888</v>
      </c>
      <c r="D2911" s="19">
        <f ca="1">'Monte Carlo VaR'!$B$9*(EXP(B2911)-1)</f>
        <v>11.46643213812993</v>
      </c>
      <c r="E2911" t="str">
        <f ca="1">IF(B2911&lt;='Monte Carlo VaR'!$B$25,"YES ◀ TAIL","")</f>
        <v/>
      </c>
    </row>
    <row r="2912" spans="1:5" x14ac:dyDescent="0.2">
      <c r="A2912">
        <v>2911</v>
      </c>
      <c r="B2912" s="17">
        <f ca="1">'Monte Carlo VaR'!$C$17+_xlfn.NORM.S.INV(RAND())*'Monte Carlo VaR'!$C$18</f>
        <v>0.21179254183518625</v>
      </c>
      <c r="C2912" s="18">
        <f t="shared" ca="1" si="45"/>
        <v>23.589146270620386</v>
      </c>
      <c r="D2912" s="19">
        <f ca="1">'Monte Carlo VaR'!$B$9*(EXP(B2912)-1)</f>
        <v>31.97036994057181</v>
      </c>
      <c r="E2912" t="str">
        <f ca="1">IF(B2912&lt;='Monte Carlo VaR'!$B$25,"YES ◀ TAIL","")</f>
        <v/>
      </c>
    </row>
    <row r="2913" spans="1:5" x14ac:dyDescent="0.2">
      <c r="A2913">
        <v>2912</v>
      </c>
      <c r="B2913" s="17">
        <f ca="1">'Monte Carlo VaR'!$C$17+_xlfn.NORM.S.INV(RAND())*'Monte Carlo VaR'!$C$18</f>
        <v>-2.2457629822580469E-2</v>
      </c>
      <c r="C2913" s="18">
        <f t="shared" ca="1" si="45"/>
        <v>-2.2207334435614068</v>
      </c>
      <c r="D2913" s="19">
        <f ca="1">'Monte Carlo VaR'!$B$9*(EXP(B2913)-1)</f>
        <v>-3.0097600360587746</v>
      </c>
      <c r="E2913" t="str">
        <f ca="1">IF(B2913&lt;='Monte Carlo VaR'!$B$25,"YES ◀ TAIL","")</f>
        <v/>
      </c>
    </row>
    <row r="2914" spans="1:5" x14ac:dyDescent="0.2">
      <c r="A2914">
        <v>2913</v>
      </c>
      <c r="B2914" s="17">
        <f ca="1">'Monte Carlo VaR'!$C$17+_xlfn.NORM.S.INV(RAND())*'Monte Carlo VaR'!$C$18</f>
        <v>1.9067270249380291E-2</v>
      </c>
      <c r="C2914" s="18">
        <f t="shared" ca="1" si="45"/>
        <v>1.9250211527170435</v>
      </c>
      <c r="D2914" s="19">
        <f ca="1">'Monte Carlo VaR'!$B$9*(EXP(B2914)-1)</f>
        <v>2.6089811682774093</v>
      </c>
      <c r="E2914" t="str">
        <f ca="1">IF(B2914&lt;='Monte Carlo VaR'!$B$25,"YES ◀ TAIL","")</f>
        <v/>
      </c>
    </row>
    <row r="2915" spans="1:5" x14ac:dyDescent="0.2">
      <c r="A2915">
        <v>2914</v>
      </c>
      <c r="B2915" s="17">
        <f ca="1">'Monte Carlo VaR'!$C$17+_xlfn.NORM.S.INV(RAND())*'Monte Carlo VaR'!$C$18</f>
        <v>0.24370271619282197</v>
      </c>
      <c r="C2915" s="18">
        <f t="shared" ca="1" si="45"/>
        <v>27.596495038219217</v>
      </c>
      <c r="D2915" s="19">
        <f ca="1">'Monte Carlo VaR'!$B$9*(EXP(B2915)-1)</f>
        <v>37.401529725298502</v>
      </c>
      <c r="E2915" t="str">
        <f ca="1">IF(B2915&lt;='Monte Carlo VaR'!$B$25,"YES ◀ TAIL","")</f>
        <v/>
      </c>
    </row>
    <row r="2916" spans="1:5" x14ac:dyDescent="0.2">
      <c r="A2916">
        <v>2915</v>
      </c>
      <c r="B2916" s="17">
        <f ca="1">'Monte Carlo VaR'!$C$17+_xlfn.NORM.S.INV(RAND())*'Monte Carlo VaR'!$C$18</f>
        <v>-2.9403212053280142E-2</v>
      </c>
      <c r="C2916" s="18">
        <f t="shared" ca="1" si="45"/>
        <v>-2.8975143404810333</v>
      </c>
      <c r="D2916" s="19">
        <f ca="1">'Monte Carlo VaR'!$B$9*(EXP(B2916)-1)</f>
        <v>-3.9270011856539444</v>
      </c>
      <c r="E2916" t="str">
        <f ca="1">IF(B2916&lt;='Monte Carlo VaR'!$B$25,"YES ◀ TAIL","")</f>
        <v/>
      </c>
    </row>
    <row r="2917" spans="1:5" x14ac:dyDescent="0.2">
      <c r="A2917">
        <v>2916</v>
      </c>
      <c r="B2917" s="17">
        <f ca="1">'Monte Carlo VaR'!$C$17+_xlfn.NORM.S.INV(RAND())*'Monte Carlo VaR'!$C$18</f>
        <v>-7.6387121712175876E-3</v>
      </c>
      <c r="C2917" s="18">
        <f t="shared" ca="1" si="45"/>
        <v>-0.76096113541322952</v>
      </c>
      <c r="D2917" s="19">
        <f ca="1">'Monte Carlo VaR'!$B$9*(EXP(B2917)-1)</f>
        <v>-1.03133062682555</v>
      </c>
      <c r="E2917" t="str">
        <f ca="1">IF(B2917&lt;='Monte Carlo VaR'!$B$25,"YES ◀ TAIL","")</f>
        <v/>
      </c>
    </row>
    <row r="2918" spans="1:5" x14ac:dyDescent="0.2">
      <c r="A2918">
        <v>2917</v>
      </c>
      <c r="B2918" s="17">
        <f ca="1">'Monte Carlo VaR'!$C$17+_xlfn.NORM.S.INV(RAND())*'Monte Carlo VaR'!$C$18</f>
        <v>0.18721461818365343</v>
      </c>
      <c r="C2918" s="18">
        <f t="shared" ca="1" si="45"/>
        <v>20.588606235616957</v>
      </c>
      <c r="D2918" s="19">
        <f ca="1">'Monte Carlo VaR'!$B$9*(EXP(B2918)-1)</f>
        <v>27.903738031131663</v>
      </c>
      <c r="E2918" t="str">
        <f ca="1">IF(B2918&lt;='Monte Carlo VaR'!$B$25,"YES ◀ TAIL","")</f>
        <v/>
      </c>
    </row>
    <row r="2919" spans="1:5" x14ac:dyDescent="0.2">
      <c r="A2919">
        <v>2918</v>
      </c>
      <c r="B2919" s="17">
        <f ca="1">'Monte Carlo VaR'!$C$17+_xlfn.NORM.S.INV(RAND())*'Monte Carlo VaR'!$C$18</f>
        <v>0.28381613645011583</v>
      </c>
      <c r="C2919" s="18">
        <f t="shared" ca="1" si="45"/>
        <v>32.818870281135972</v>
      </c>
      <c r="D2919" s="19">
        <f ca="1">'Monte Carlo VaR'!$B$9*(EXP(B2919)-1)</f>
        <v>44.479414892023584</v>
      </c>
      <c r="E2919" t="str">
        <f ca="1">IF(B2919&lt;='Monte Carlo VaR'!$B$25,"YES ◀ TAIL","")</f>
        <v/>
      </c>
    </row>
    <row r="2920" spans="1:5" x14ac:dyDescent="0.2">
      <c r="A2920">
        <v>2919</v>
      </c>
      <c r="B2920" s="17">
        <f ca="1">'Monte Carlo VaR'!$C$17+_xlfn.NORM.S.INV(RAND())*'Monte Carlo VaR'!$C$18</f>
        <v>-0.10950438659268998</v>
      </c>
      <c r="C2920" s="18">
        <f t="shared" ca="1" si="45"/>
        <v>-10.372176725405813</v>
      </c>
      <c r="D2920" s="19">
        <f ca="1">'Monte Carlo VaR'!$B$9*(EXP(B2920)-1)</f>
        <v>-14.057411115942498</v>
      </c>
      <c r="E2920" t="str">
        <f ca="1">IF(B2920&lt;='Monte Carlo VaR'!$B$25,"YES ◀ TAIL","")</f>
        <v/>
      </c>
    </row>
    <row r="2921" spans="1:5" x14ac:dyDescent="0.2">
      <c r="A2921">
        <v>2920</v>
      </c>
      <c r="B2921" s="17">
        <f ca="1">'Monte Carlo VaR'!$C$17+_xlfn.NORM.S.INV(RAND())*'Monte Carlo VaR'!$C$18</f>
        <v>0.34927518835073762</v>
      </c>
      <c r="C2921" s="18">
        <f t="shared" ca="1" si="45"/>
        <v>41.803936456783951</v>
      </c>
      <c r="D2921" s="19">
        <f ca="1">'Monte Carlo VaR'!$B$9*(EXP(B2921)-1)</f>
        <v>56.656875079879292</v>
      </c>
      <c r="E2921" t="str">
        <f ca="1">IF(B2921&lt;='Monte Carlo VaR'!$B$25,"YES ◀ TAIL","")</f>
        <v/>
      </c>
    </row>
    <row r="2922" spans="1:5" x14ac:dyDescent="0.2">
      <c r="A2922">
        <v>2921</v>
      </c>
      <c r="B2922" s="17">
        <f ca="1">'Monte Carlo VaR'!$C$17+_xlfn.NORM.S.INV(RAND())*'Monte Carlo VaR'!$C$18</f>
        <v>-0.15309438714513057</v>
      </c>
      <c r="C2922" s="18">
        <f t="shared" ca="1" si="45"/>
        <v>-14.195127078080972</v>
      </c>
      <c r="D2922" s="19">
        <f ca="1">'Monte Carlo VaR'!$B$9*(EXP(B2922)-1)</f>
        <v>-19.238655728923142</v>
      </c>
      <c r="E2922" t="str">
        <f ca="1">IF(B2922&lt;='Monte Carlo VaR'!$B$25,"YES ◀ TAIL","")</f>
        <v/>
      </c>
    </row>
    <row r="2923" spans="1:5" x14ac:dyDescent="0.2">
      <c r="A2923">
        <v>2922</v>
      </c>
      <c r="B2923" s="17">
        <f ca="1">'Monte Carlo VaR'!$C$17+_xlfn.NORM.S.INV(RAND())*'Monte Carlo VaR'!$C$18</f>
        <v>8.7124422725345568E-2</v>
      </c>
      <c r="C2923" s="18">
        <f t="shared" ca="1" si="45"/>
        <v>9.1032420500682711</v>
      </c>
      <c r="D2923" s="19">
        <f ca="1">'Monte Carlo VaR'!$B$9*(EXP(B2923)-1)</f>
        <v>12.337623950457528</v>
      </c>
      <c r="E2923" t="str">
        <f ca="1">IF(B2923&lt;='Monte Carlo VaR'!$B$25,"YES ◀ TAIL","")</f>
        <v/>
      </c>
    </row>
    <row r="2924" spans="1:5" x14ac:dyDescent="0.2">
      <c r="A2924">
        <v>2923</v>
      </c>
      <c r="B2924" s="17">
        <f ca="1">'Monte Carlo VaR'!$C$17+_xlfn.NORM.S.INV(RAND())*'Monte Carlo VaR'!$C$18</f>
        <v>0.27311764151599743</v>
      </c>
      <c r="C2924" s="18">
        <f t="shared" ca="1" si="45"/>
        <v>31.405482313364487</v>
      </c>
      <c r="D2924" s="19">
        <f ca="1">'Monte Carlo VaR'!$B$9*(EXP(B2924)-1)</f>
        <v>42.563850179302889</v>
      </c>
      <c r="E2924" t="str">
        <f ca="1">IF(B2924&lt;='Monte Carlo VaR'!$B$25,"YES ◀ TAIL","")</f>
        <v/>
      </c>
    </row>
    <row r="2925" spans="1:5" x14ac:dyDescent="0.2">
      <c r="A2925">
        <v>2924</v>
      </c>
      <c r="B2925" s="17">
        <f ca="1">'Monte Carlo VaR'!$C$17+_xlfn.NORM.S.INV(RAND())*'Monte Carlo VaR'!$C$18</f>
        <v>0.28573383498809568</v>
      </c>
      <c r="C2925" s="18">
        <f t="shared" ca="1" si="45"/>
        <v>33.073821215874368</v>
      </c>
      <c r="D2925" s="19">
        <f ca="1">'Monte Carlo VaR'!$B$9*(EXP(B2925)-1)</f>
        <v>44.824949893874532</v>
      </c>
      <c r="E2925" t="str">
        <f ca="1">IF(B2925&lt;='Monte Carlo VaR'!$B$25,"YES ◀ TAIL","")</f>
        <v/>
      </c>
    </row>
    <row r="2926" spans="1:5" x14ac:dyDescent="0.2">
      <c r="A2926">
        <v>2925</v>
      </c>
      <c r="B2926" s="17">
        <f ca="1">'Monte Carlo VaR'!$C$17+_xlfn.NORM.S.INV(RAND())*'Monte Carlo VaR'!$C$18</f>
        <v>-0.22001119254787371</v>
      </c>
      <c r="C2926" s="18">
        <f t="shared" ca="1" si="45"/>
        <v>-19.749018421732046</v>
      </c>
      <c r="D2926" s="19">
        <f ca="1">'Monte Carlo VaR'!$B$9*(EXP(B2926)-1)</f>
        <v>-26.76584466697344</v>
      </c>
      <c r="E2926" t="str">
        <f ca="1">IF(B2926&lt;='Monte Carlo VaR'!$B$25,"YES ◀ TAIL","")</f>
        <v/>
      </c>
    </row>
    <row r="2927" spans="1:5" x14ac:dyDescent="0.2">
      <c r="A2927">
        <v>2926</v>
      </c>
      <c r="B2927" s="17">
        <f ca="1">'Monte Carlo VaR'!$C$17+_xlfn.NORM.S.INV(RAND())*'Monte Carlo VaR'!$C$18</f>
        <v>0.17003706526015186</v>
      </c>
      <c r="C2927" s="18">
        <f t="shared" ca="1" si="45"/>
        <v>18.53487857672549</v>
      </c>
      <c r="D2927" s="19">
        <f ca="1">'Monte Carlo VaR'!$B$9*(EXP(B2927)-1)</f>
        <v>25.120320935036055</v>
      </c>
      <c r="E2927" t="str">
        <f ca="1">IF(B2927&lt;='Monte Carlo VaR'!$B$25,"YES ◀ TAIL","")</f>
        <v/>
      </c>
    </row>
    <row r="2928" spans="1:5" x14ac:dyDescent="0.2">
      <c r="A2928">
        <v>2927</v>
      </c>
      <c r="B2928" s="17">
        <f ca="1">'Monte Carlo VaR'!$C$17+_xlfn.NORM.S.INV(RAND())*'Monte Carlo VaR'!$C$18</f>
        <v>0.25687200529989734</v>
      </c>
      <c r="C2928" s="18">
        <f t="shared" ca="1" si="45"/>
        <v>29.287963442743138</v>
      </c>
      <c r="D2928" s="19">
        <f ca="1">'Monte Carlo VaR'!$B$9*(EXP(B2928)-1)</f>
        <v>39.693976853949771</v>
      </c>
      <c r="E2928" t="str">
        <f ca="1">IF(B2928&lt;='Monte Carlo VaR'!$B$25,"YES ◀ TAIL","")</f>
        <v/>
      </c>
    </row>
    <row r="2929" spans="1:5" x14ac:dyDescent="0.2">
      <c r="A2929">
        <v>2928</v>
      </c>
      <c r="B2929" s="17">
        <f ca="1">'Monte Carlo VaR'!$C$17+_xlfn.NORM.S.INV(RAND())*'Monte Carlo VaR'!$C$18</f>
        <v>-7.3120877037459273E-2</v>
      </c>
      <c r="C2929" s="18">
        <f t="shared" ca="1" si="45"/>
        <v>-7.0511530577515247</v>
      </c>
      <c r="D2929" s="19">
        <f ca="1">'Monte Carlo VaR'!$B$9*(EXP(B2929)-1)</f>
        <v>-9.5564277391706423</v>
      </c>
      <c r="E2929" t="str">
        <f ca="1">IF(B2929&lt;='Monte Carlo VaR'!$B$25,"YES ◀ TAIL","")</f>
        <v/>
      </c>
    </row>
    <row r="2930" spans="1:5" x14ac:dyDescent="0.2">
      <c r="A2930">
        <v>2929</v>
      </c>
      <c r="B2930" s="17">
        <f ca="1">'Monte Carlo VaR'!$C$17+_xlfn.NORM.S.INV(RAND())*'Monte Carlo VaR'!$C$18</f>
        <v>0.12416873944352766</v>
      </c>
      <c r="C2930" s="18">
        <f t="shared" ca="1" si="45"/>
        <v>13.220690284416236</v>
      </c>
      <c r="D2930" s="19">
        <f ca="1">'Monte Carlo VaR'!$B$9*(EXP(B2930)-1)</f>
        <v>17.918001542469327</v>
      </c>
      <c r="E2930" t="str">
        <f ca="1">IF(B2930&lt;='Monte Carlo VaR'!$B$25,"YES ◀ TAIL","")</f>
        <v/>
      </c>
    </row>
    <row r="2931" spans="1:5" x14ac:dyDescent="0.2">
      <c r="A2931">
        <v>2930</v>
      </c>
      <c r="B2931" s="17">
        <f ca="1">'Monte Carlo VaR'!$C$17+_xlfn.NORM.S.INV(RAND())*'Monte Carlo VaR'!$C$18</f>
        <v>-0.2393404397660977</v>
      </c>
      <c r="C2931" s="18">
        <f t="shared" ca="1" si="45"/>
        <v>-21.285313934047558</v>
      </c>
      <c r="D2931" s="19">
        <f ca="1">'Monte Carlo VaR'!$B$9*(EXP(B2931)-1)</f>
        <v>-28.847985974814652</v>
      </c>
      <c r="E2931" t="str">
        <f ca="1">IF(B2931&lt;='Monte Carlo VaR'!$B$25,"YES ◀ TAIL","")</f>
        <v/>
      </c>
    </row>
    <row r="2932" spans="1:5" x14ac:dyDescent="0.2">
      <c r="A2932">
        <v>2931</v>
      </c>
      <c r="B2932" s="17">
        <f ca="1">'Monte Carlo VaR'!$C$17+_xlfn.NORM.S.INV(RAND())*'Monte Carlo VaR'!$C$18</f>
        <v>-0.22012760918814678</v>
      </c>
      <c r="C2932" s="18">
        <f t="shared" ca="1" si="45"/>
        <v>-19.758360427592979</v>
      </c>
      <c r="D2932" s="19">
        <f ca="1">'Monte Carlo VaR'!$B$9*(EXP(B2932)-1)</f>
        <v>-26.778505887516765</v>
      </c>
      <c r="E2932" t="str">
        <f ca="1">IF(B2932&lt;='Monte Carlo VaR'!$B$25,"YES ◀ TAIL","")</f>
        <v/>
      </c>
    </row>
    <row r="2933" spans="1:5" x14ac:dyDescent="0.2">
      <c r="A2933">
        <v>2932</v>
      </c>
      <c r="B2933" s="17">
        <f ca="1">'Monte Carlo VaR'!$C$17+_xlfn.NORM.S.INV(RAND())*'Monte Carlo VaR'!$C$18</f>
        <v>8.7091813604914373E-2</v>
      </c>
      <c r="C2933" s="18">
        <f t="shared" ca="1" si="45"/>
        <v>9.0996843473159181</v>
      </c>
      <c r="D2933" s="19">
        <f ca="1">'Monte Carlo VaR'!$B$9*(EXP(B2933)-1)</f>
        <v>12.332802195917262</v>
      </c>
      <c r="E2933" t="str">
        <f ca="1">IF(B2933&lt;='Monte Carlo VaR'!$B$25,"YES ◀ TAIL","")</f>
        <v/>
      </c>
    </row>
    <row r="2934" spans="1:5" x14ac:dyDescent="0.2">
      <c r="A2934">
        <v>2933</v>
      </c>
      <c r="B2934" s="17">
        <f ca="1">'Monte Carlo VaR'!$C$17+_xlfn.NORM.S.INV(RAND())*'Monte Carlo VaR'!$C$18</f>
        <v>3.3681274794179761E-2</v>
      </c>
      <c r="C2934" s="18">
        <f t="shared" ca="1" si="45"/>
        <v>3.4254911080347616</v>
      </c>
      <c r="D2934" s="19">
        <f ca="1">'Monte Carlo VaR'!$B$9*(EXP(B2934)-1)</f>
        <v>4.6425680987195124</v>
      </c>
      <c r="E2934" t="str">
        <f ca="1">IF(B2934&lt;='Monte Carlo VaR'!$B$25,"YES ◀ TAIL","")</f>
        <v/>
      </c>
    </row>
    <row r="2935" spans="1:5" x14ac:dyDescent="0.2">
      <c r="A2935">
        <v>2934</v>
      </c>
      <c r="B2935" s="17">
        <f ca="1">'Monte Carlo VaR'!$C$17+_xlfn.NORM.S.INV(RAND())*'Monte Carlo VaR'!$C$18</f>
        <v>0.37737620575050718</v>
      </c>
      <c r="C2935" s="18">
        <f t="shared" ca="1" si="45"/>
        <v>45.845288453819677</v>
      </c>
      <c r="D2935" s="19">
        <f ca="1">'Monte Carlo VaR'!$B$9*(EXP(B2935)-1)</f>
        <v>62.134119441461806</v>
      </c>
      <c r="E2935" t="str">
        <f ca="1">IF(B2935&lt;='Monte Carlo VaR'!$B$25,"YES ◀ TAIL","")</f>
        <v/>
      </c>
    </row>
    <row r="2936" spans="1:5" x14ac:dyDescent="0.2">
      <c r="A2936">
        <v>2935</v>
      </c>
      <c r="B2936" s="17">
        <f ca="1">'Monte Carlo VaR'!$C$17+_xlfn.NORM.S.INV(RAND())*'Monte Carlo VaR'!$C$18</f>
        <v>0.42428125704016989</v>
      </c>
      <c r="C2936" s="18">
        <f t="shared" ca="1" si="45"/>
        <v>52.849143230984438</v>
      </c>
      <c r="D2936" s="19">
        <f ca="1">'Monte Carlo VaR'!$B$9*(EXP(B2936)-1)</f>
        <v>71.626443820953213</v>
      </c>
      <c r="E2936" t="str">
        <f ca="1">IF(B2936&lt;='Monte Carlo VaR'!$B$25,"YES ◀ TAIL","")</f>
        <v/>
      </c>
    </row>
    <row r="2937" spans="1:5" x14ac:dyDescent="0.2">
      <c r="A2937">
        <v>2936</v>
      </c>
      <c r="B2937" s="17">
        <f ca="1">'Monte Carlo VaR'!$C$17+_xlfn.NORM.S.INV(RAND())*'Monte Carlo VaR'!$C$18</f>
        <v>0.11112241631265823</v>
      </c>
      <c r="C2937" s="18">
        <f t="shared" ca="1" si="45"/>
        <v>11.753170259158253</v>
      </c>
      <c r="D2937" s="19">
        <f ca="1">'Monte Carlo VaR'!$B$9*(EXP(B2937)-1)</f>
        <v>15.929071652237178</v>
      </c>
      <c r="E2937" t="str">
        <f ca="1">IF(B2937&lt;='Monte Carlo VaR'!$B$25,"YES ◀ TAIL","")</f>
        <v/>
      </c>
    </row>
    <row r="2938" spans="1:5" x14ac:dyDescent="0.2">
      <c r="A2938">
        <v>2937</v>
      </c>
      <c r="B2938" s="17">
        <f ca="1">'Monte Carlo VaR'!$C$17+_xlfn.NORM.S.INV(RAND())*'Monte Carlo VaR'!$C$18</f>
        <v>0.38738450414052383</v>
      </c>
      <c r="C2938" s="18">
        <f t="shared" ca="1" si="45"/>
        <v>47.31228042090423</v>
      </c>
      <c r="D2938" s="19">
        <f ca="1">'Monte Carlo VaR'!$B$9*(EXP(B2938)-1)</f>
        <v>64.122333654451509</v>
      </c>
      <c r="E2938" t="str">
        <f ca="1">IF(B2938&lt;='Monte Carlo VaR'!$B$25,"YES ◀ TAIL","")</f>
        <v/>
      </c>
    </row>
    <row r="2939" spans="1:5" x14ac:dyDescent="0.2">
      <c r="A2939">
        <v>2938</v>
      </c>
      <c r="B2939" s="17">
        <f ca="1">'Monte Carlo VaR'!$C$17+_xlfn.NORM.S.INV(RAND())*'Monte Carlo VaR'!$C$18</f>
        <v>-0.20128540831662339</v>
      </c>
      <c r="C2939" s="18">
        <f t="shared" ca="1" si="45"/>
        <v>-18.232097414682723</v>
      </c>
      <c r="D2939" s="19">
        <f ca="1">'Monte Carlo VaR'!$B$9*(EXP(B2939)-1)</f>
        <v>-24.709961626119497</v>
      </c>
      <c r="E2939" t="str">
        <f ca="1">IF(B2939&lt;='Monte Carlo VaR'!$B$25,"YES ◀ TAIL","")</f>
        <v/>
      </c>
    </row>
    <row r="2940" spans="1:5" x14ac:dyDescent="0.2">
      <c r="A2940">
        <v>2939</v>
      </c>
      <c r="B2940" s="17">
        <f ca="1">'Monte Carlo VaR'!$C$17+_xlfn.NORM.S.INV(RAND())*'Monte Carlo VaR'!$C$18</f>
        <v>1.5159158673581592E-2</v>
      </c>
      <c r="C2940" s="18">
        <f t="shared" ca="1" si="45"/>
        <v>1.5274641522460497</v>
      </c>
      <c r="D2940" s="19">
        <f ca="1">'Monte Carlo VaR'!$B$9*(EXP(B2940)-1)</f>
        <v>2.0701721655390712</v>
      </c>
      <c r="E2940" t="str">
        <f ca="1">IF(B2940&lt;='Monte Carlo VaR'!$B$25,"YES ◀ TAIL","")</f>
        <v/>
      </c>
    </row>
    <row r="2941" spans="1:5" x14ac:dyDescent="0.2">
      <c r="A2941">
        <v>2940</v>
      </c>
      <c r="B2941" s="17">
        <f ca="1">'Monte Carlo VaR'!$C$17+_xlfn.NORM.S.INV(RAND())*'Monte Carlo VaR'!$C$18</f>
        <v>0.45971454421182789</v>
      </c>
      <c r="C2941" s="18">
        <f t="shared" ca="1" si="45"/>
        <v>58.362186643957159</v>
      </c>
      <c r="D2941" s="19">
        <f ca="1">'Monte Carlo VaR'!$B$9*(EXP(B2941)-1)</f>
        <v>79.09827155855514</v>
      </c>
      <c r="E2941" t="str">
        <f ca="1">IF(B2941&lt;='Monte Carlo VaR'!$B$25,"YES ◀ TAIL","")</f>
        <v/>
      </c>
    </row>
    <row r="2942" spans="1:5" x14ac:dyDescent="0.2">
      <c r="A2942">
        <v>2941</v>
      </c>
      <c r="B2942" s="17">
        <f ca="1">'Monte Carlo VaR'!$C$17+_xlfn.NORM.S.INV(RAND())*'Monte Carlo VaR'!$C$18</f>
        <v>-0.11711327190357716</v>
      </c>
      <c r="C2942" s="18">
        <f t="shared" ca="1" si="45"/>
        <v>-11.051556613810565</v>
      </c>
      <c r="D2942" s="19">
        <f ca="1">'Monte Carlo VaR'!$B$9*(EXP(B2942)-1)</f>
        <v>-14.978174678697458</v>
      </c>
      <c r="E2942" t="str">
        <f ca="1">IF(B2942&lt;='Monte Carlo VaR'!$B$25,"YES ◀ TAIL","")</f>
        <v/>
      </c>
    </row>
    <row r="2943" spans="1:5" x14ac:dyDescent="0.2">
      <c r="A2943">
        <v>2942</v>
      </c>
      <c r="B2943" s="17">
        <f ca="1">'Monte Carlo VaR'!$C$17+_xlfn.NORM.S.INV(RAND())*'Monte Carlo VaR'!$C$18</f>
        <v>0.13801198794776448</v>
      </c>
      <c r="C2943" s="18">
        <f t="shared" ca="1" si="45"/>
        <v>14.798931222759881</v>
      </c>
      <c r="D2943" s="19">
        <f ca="1">'Monte Carlo VaR'!$B$9*(EXP(B2943)-1)</f>
        <v>20.056991486206467</v>
      </c>
      <c r="E2943" t="str">
        <f ca="1">IF(B2943&lt;='Monte Carlo VaR'!$B$25,"YES ◀ TAIL","")</f>
        <v/>
      </c>
    </row>
    <row r="2944" spans="1:5" x14ac:dyDescent="0.2">
      <c r="A2944">
        <v>2943</v>
      </c>
      <c r="B2944" s="17">
        <f ca="1">'Monte Carlo VaR'!$C$17+_xlfn.NORM.S.INV(RAND())*'Monte Carlo VaR'!$C$18</f>
        <v>0.12170535499507096</v>
      </c>
      <c r="C2944" s="18">
        <f t="shared" ca="1" si="45"/>
        <v>12.942127441279961</v>
      </c>
      <c r="D2944" s="19">
        <f ca="1">'Monte Carlo VaR'!$B$9*(EXP(B2944)-1)</f>
        <v>17.540465321166732</v>
      </c>
      <c r="E2944" t="str">
        <f ca="1">IF(B2944&lt;='Monte Carlo VaR'!$B$25,"YES ◀ TAIL","")</f>
        <v/>
      </c>
    </row>
    <row r="2945" spans="1:5" x14ac:dyDescent="0.2">
      <c r="A2945">
        <v>2944</v>
      </c>
      <c r="B2945" s="17">
        <f ca="1">'Monte Carlo VaR'!$C$17+_xlfn.NORM.S.INV(RAND())*'Monte Carlo VaR'!$C$18</f>
        <v>-0.15695011571610284</v>
      </c>
      <c r="C2945" s="18">
        <f t="shared" ca="1" si="45"/>
        <v>-14.525330381893852</v>
      </c>
      <c r="D2945" s="19">
        <f ca="1">'Monte Carlo VaR'!$B$9*(EXP(B2945)-1)</f>
        <v>-19.686180266580738</v>
      </c>
      <c r="E2945" t="str">
        <f ca="1">IF(B2945&lt;='Monte Carlo VaR'!$B$25,"YES ◀ TAIL","")</f>
        <v/>
      </c>
    </row>
    <row r="2946" spans="1:5" x14ac:dyDescent="0.2">
      <c r="A2946">
        <v>2945</v>
      </c>
      <c r="B2946" s="17">
        <f ca="1">'Monte Carlo VaR'!$C$17+_xlfn.NORM.S.INV(RAND())*'Monte Carlo VaR'!$C$18</f>
        <v>0.1516167954424274</v>
      </c>
      <c r="C2946" s="18">
        <f t="shared" ca="1" si="45"/>
        <v>16.371421038883117</v>
      </c>
      <c r="D2946" s="19">
        <f ca="1">'Monte Carlo VaR'!$B$9*(EXP(B2946)-1)</f>
        <v>22.188186933998288</v>
      </c>
      <c r="E2946" t="str">
        <f ca="1">IF(B2946&lt;='Monte Carlo VaR'!$B$25,"YES ◀ TAIL","")</f>
        <v/>
      </c>
    </row>
    <row r="2947" spans="1:5" x14ac:dyDescent="0.2">
      <c r="A2947">
        <v>2946</v>
      </c>
      <c r="B2947" s="17">
        <f ca="1">'Monte Carlo VaR'!$C$17+_xlfn.NORM.S.INV(RAND())*'Monte Carlo VaR'!$C$18</f>
        <v>0.15169877131718434</v>
      </c>
      <c r="C2947" s="18">
        <f t="shared" ref="C2947:C3010" ca="1" si="46">(EXP(B2947)-1)*100</f>
        <v>16.380961078940715</v>
      </c>
      <c r="D2947" s="19">
        <f ca="1">'Monte Carlo VaR'!$B$9*(EXP(B2947)-1)</f>
        <v>22.201116550288351</v>
      </c>
      <c r="E2947" t="str">
        <f ca="1">IF(B2947&lt;='Monte Carlo VaR'!$B$25,"YES ◀ TAIL","")</f>
        <v/>
      </c>
    </row>
    <row r="2948" spans="1:5" x14ac:dyDescent="0.2">
      <c r="A2948">
        <v>2947</v>
      </c>
      <c r="B2948" s="17">
        <f ca="1">'Monte Carlo VaR'!$C$17+_xlfn.NORM.S.INV(RAND())*'Monte Carlo VaR'!$C$18</f>
        <v>0.2825572970407968</v>
      </c>
      <c r="C2948" s="18">
        <f t="shared" ca="1" si="46"/>
        <v>32.651777846261474</v>
      </c>
      <c r="D2948" s="19">
        <f ca="1">'Monte Carlo VaR'!$B$9*(EXP(B2948)-1)</f>
        <v>44.252954515038176</v>
      </c>
      <c r="E2948" t="str">
        <f ca="1">IF(B2948&lt;='Monte Carlo VaR'!$B$25,"YES ◀ TAIL","")</f>
        <v/>
      </c>
    </row>
    <row r="2949" spans="1:5" x14ac:dyDescent="0.2">
      <c r="A2949">
        <v>2948</v>
      </c>
      <c r="B2949" s="17">
        <f ca="1">'Monte Carlo VaR'!$C$17+_xlfn.NORM.S.INV(RAND())*'Monte Carlo VaR'!$C$18</f>
        <v>-0.27874754420544029</v>
      </c>
      <c r="C2949" s="18">
        <f t="shared" ca="1" si="46"/>
        <v>-24.326907979191148</v>
      </c>
      <c r="D2949" s="19">
        <f ca="1">'Monte Carlo VaR'!$B$9*(EXP(B2949)-1)</f>
        <v>-32.970258384197763</v>
      </c>
      <c r="E2949" t="str">
        <f ca="1">IF(B2949&lt;='Monte Carlo VaR'!$B$25,"YES ◀ TAIL","")</f>
        <v>YES ◀ TAIL</v>
      </c>
    </row>
    <row r="2950" spans="1:5" x14ac:dyDescent="0.2">
      <c r="A2950">
        <v>2949</v>
      </c>
      <c r="B2950" s="17">
        <f ca="1">'Monte Carlo VaR'!$C$17+_xlfn.NORM.S.INV(RAND())*'Monte Carlo VaR'!$C$18</f>
        <v>6.19674226525644E-2</v>
      </c>
      <c r="C2950" s="18">
        <f t="shared" ca="1" si="46"/>
        <v>6.3927684221647851</v>
      </c>
      <c r="D2950" s="19">
        <f ca="1">'Monte Carlo VaR'!$B$9*(EXP(B2950)-1)</f>
        <v>8.6641190425599337</v>
      </c>
      <c r="E2950" t="str">
        <f ca="1">IF(B2950&lt;='Monte Carlo VaR'!$B$25,"YES ◀ TAIL","")</f>
        <v/>
      </c>
    </row>
    <row r="2951" spans="1:5" x14ac:dyDescent="0.2">
      <c r="A2951">
        <v>2950</v>
      </c>
      <c r="B2951" s="17">
        <f ca="1">'Monte Carlo VaR'!$C$17+_xlfn.NORM.S.INV(RAND())*'Monte Carlo VaR'!$C$18</f>
        <v>9.8552130672093563E-2</v>
      </c>
      <c r="C2951" s="18">
        <f t="shared" ca="1" si="46"/>
        <v>10.357193284144262</v>
      </c>
      <c r="D2951" s="19">
        <f ca="1">'Monte Carlo VaR'!$B$9*(EXP(B2951)-1)</f>
        <v>14.037104058000718</v>
      </c>
      <c r="E2951" t="str">
        <f ca="1">IF(B2951&lt;='Monte Carlo VaR'!$B$25,"YES ◀ TAIL","")</f>
        <v/>
      </c>
    </row>
    <row r="2952" spans="1:5" x14ac:dyDescent="0.2">
      <c r="A2952">
        <v>2951</v>
      </c>
      <c r="B2952" s="17">
        <f ca="1">'Monte Carlo VaR'!$C$17+_xlfn.NORM.S.INV(RAND())*'Monte Carlo VaR'!$C$18</f>
        <v>1.4340518475938327E-2</v>
      </c>
      <c r="C2952" s="18">
        <f t="shared" ca="1" si="46"/>
        <v>1.4443837000649884</v>
      </c>
      <c r="D2952" s="19">
        <f ca="1">'Monte Carlo VaR'!$B$9*(EXP(B2952)-1)</f>
        <v>1.9575732286980787</v>
      </c>
      <c r="E2952" t="str">
        <f ca="1">IF(B2952&lt;='Monte Carlo VaR'!$B$25,"YES ◀ TAIL","")</f>
        <v/>
      </c>
    </row>
    <row r="2953" spans="1:5" x14ac:dyDescent="0.2">
      <c r="A2953">
        <v>2952</v>
      </c>
      <c r="B2953" s="17">
        <f ca="1">'Monte Carlo VaR'!$C$17+_xlfn.NORM.S.INV(RAND())*'Monte Carlo VaR'!$C$18</f>
        <v>-3.3788733666956505E-3</v>
      </c>
      <c r="C2953" s="18">
        <f t="shared" ca="1" si="46"/>
        <v>-0.33731713979662237</v>
      </c>
      <c r="D2953" s="19">
        <f ca="1">'Monte Carlo VaR'!$B$9*(EXP(B2953)-1)</f>
        <v>-0.45716591956636232</v>
      </c>
      <c r="E2953" t="str">
        <f ca="1">IF(B2953&lt;='Monte Carlo VaR'!$B$25,"YES ◀ TAIL","")</f>
        <v/>
      </c>
    </row>
    <row r="2954" spans="1:5" x14ac:dyDescent="0.2">
      <c r="A2954">
        <v>2953</v>
      </c>
      <c r="B2954" s="17">
        <f ca="1">'Monte Carlo VaR'!$C$17+_xlfn.NORM.S.INV(RAND())*'Monte Carlo VaR'!$C$18</f>
        <v>-4.4181904844298583E-2</v>
      </c>
      <c r="C2954" s="18">
        <f t="shared" ca="1" si="46"/>
        <v>-4.3220101256045362</v>
      </c>
      <c r="D2954" s="19">
        <f ca="1">'Monte Carlo VaR'!$B$9*(EXP(B2954)-1)</f>
        <v>-5.8576203232318278</v>
      </c>
      <c r="E2954" t="str">
        <f ca="1">IF(B2954&lt;='Monte Carlo VaR'!$B$25,"YES ◀ TAIL","")</f>
        <v/>
      </c>
    </row>
    <row r="2955" spans="1:5" x14ac:dyDescent="0.2">
      <c r="A2955">
        <v>2954</v>
      </c>
      <c r="B2955" s="17">
        <f ca="1">'Monte Carlo VaR'!$C$17+_xlfn.NORM.S.INV(RAND())*'Monte Carlo VaR'!$C$18</f>
        <v>-1.1374019869221444E-2</v>
      </c>
      <c r="C2955" s="18">
        <f t="shared" ca="1" si="46"/>
        <v>-1.1309580249127316</v>
      </c>
      <c r="D2955" s="19">
        <f ca="1">'Monte Carlo VaR'!$B$9*(EXP(B2955)-1)</f>
        <v>-1.532787411164225</v>
      </c>
      <c r="E2955" t="str">
        <f ca="1">IF(B2955&lt;='Monte Carlo VaR'!$B$25,"YES ◀ TAIL","")</f>
        <v/>
      </c>
    </row>
    <row r="2956" spans="1:5" x14ac:dyDescent="0.2">
      <c r="A2956">
        <v>2955</v>
      </c>
      <c r="B2956" s="17">
        <f ca="1">'Monte Carlo VaR'!$C$17+_xlfn.NORM.S.INV(RAND())*'Monte Carlo VaR'!$C$18</f>
        <v>0.20722811036994543</v>
      </c>
      <c r="C2956" s="18">
        <f t="shared" ca="1" si="46"/>
        <v>23.026317556332753</v>
      </c>
      <c r="D2956" s="19">
        <f ca="1">'Monte Carlo VaR'!$B$9*(EXP(B2956)-1)</f>
        <v>31.207568184097781</v>
      </c>
      <c r="E2956" t="str">
        <f ca="1">IF(B2956&lt;='Monte Carlo VaR'!$B$25,"YES ◀ TAIL","")</f>
        <v/>
      </c>
    </row>
    <row r="2957" spans="1:5" x14ac:dyDescent="0.2">
      <c r="A2957">
        <v>2956</v>
      </c>
      <c r="B2957" s="17">
        <f ca="1">'Monte Carlo VaR'!$C$17+_xlfn.NORM.S.INV(RAND())*'Monte Carlo VaR'!$C$18</f>
        <v>0.18925778526648196</v>
      </c>
      <c r="C2957" s="18">
        <f t="shared" ca="1" si="46"/>
        <v>20.835240778432794</v>
      </c>
      <c r="D2957" s="19">
        <f ca="1">'Monte Carlo VaR'!$B$9*(EXP(B2957)-1)</f>
        <v>28.238001827009967</v>
      </c>
      <c r="E2957" t="str">
        <f ca="1">IF(B2957&lt;='Monte Carlo VaR'!$B$25,"YES ◀ TAIL","")</f>
        <v/>
      </c>
    </row>
    <row r="2958" spans="1:5" x14ac:dyDescent="0.2">
      <c r="A2958">
        <v>2957</v>
      </c>
      <c r="B2958" s="17">
        <f ca="1">'Monte Carlo VaR'!$C$17+_xlfn.NORM.S.INV(RAND())*'Monte Carlo VaR'!$C$18</f>
        <v>3.2888691302215972E-3</v>
      </c>
      <c r="C2958" s="18">
        <f t="shared" ca="1" si="46"/>
        <v>0.32942833942741778</v>
      </c>
      <c r="D2958" s="19">
        <f ca="1">'Monte Carlo VaR'!$B$9*(EXP(B2958)-1)</f>
        <v>0.44647422842597934</v>
      </c>
      <c r="E2958" t="str">
        <f ca="1">IF(B2958&lt;='Monte Carlo VaR'!$B$25,"YES ◀ TAIL","")</f>
        <v/>
      </c>
    </row>
    <row r="2959" spans="1:5" x14ac:dyDescent="0.2">
      <c r="A2959">
        <v>2958</v>
      </c>
      <c r="B2959" s="17">
        <f ca="1">'Monte Carlo VaR'!$C$17+_xlfn.NORM.S.INV(RAND())*'Monte Carlo VaR'!$C$18</f>
        <v>3.0807080810251752E-2</v>
      </c>
      <c r="C2959" s="18">
        <f t="shared" ca="1" si="46"/>
        <v>3.1286529732459378</v>
      </c>
      <c r="D2959" s="19">
        <f ca="1">'Monte Carlo VaR'!$B$9*(EXP(B2959)-1)</f>
        <v>4.2402633746402199</v>
      </c>
      <c r="E2959" t="str">
        <f ca="1">IF(B2959&lt;='Monte Carlo VaR'!$B$25,"YES ◀ TAIL","")</f>
        <v/>
      </c>
    </row>
    <row r="2960" spans="1:5" x14ac:dyDescent="0.2">
      <c r="A2960">
        <v>2959</v>
      </c>
      <c r="B2960" s="17">
        <f ca="1">'Monte Carlo VaR'!$C$17+_xlfn.NORM.S.INV(RAND())*'Monte Carlo VaR'!$C$18</f>
        <v>0.33519975859599954</v>
      </c>
      <c r="C2960" s="18">
        <f t="shared" ca="1" si="46"/>
        <v>39.821966372432207</v>
      </c>
      <c r="D2960" s="19">
        <f ca="1">'Monte Carlo VaR'!$B$9*(EXP(B2960)-1)</f>
        <v>53.970711024557367</v>
      </c>
      <c r="E2960" t="str">
        <f ca="1">IF(B2960&lt;='Monte Carlo VaR'!$B$25,"YES ◀ TAIL","")</f>
        <v/>
      </c>
    </row>
    <row r="2961" spans="1:5" x14ac:dyDescent="0.2">
      <c r="A2961">
        <v>2960</v>
      </c>
      <c r="B2961" s="17">
        <f ca="1">'Monte Carlo VaR'!$C$17+_xlfn.NORM.S.INV(RAND())*'Monte Carlo VaR'!$C$18</f>
        <v>0.21082632333001339</v>
      </c>
      <c r="C2961" s="18">
        <f t="shared" ca="1" si="46"/>
        <v>23.469789821945607</v>
      </c>
      <c r="D2961" s="19">
        <f ca="1">'Monte Carlo VaR'!$B$9*(EXP(B2961)-1)</f>
        <v>31.808606145682884</v>
      </c>
      <c r="E2961" t="str">
        <f ca="1">IF(B2961&lt;='Monte Carlo VaR'!$B$25,"YES ◀ TAIL","")</f>
        <v/>
      </c>
    </row>
    <row r="2962" spans="1:5" x14ac:dyDescent="0.2">
      <c r="A2962">
        <v>2961</v>
      </c>
      <c r="B2962" s="17">
        <f ca="1">'Monte Carlo VaR'!$C$17+_xlfn.NORM.S.INV(RAND())*'Monte Carlo VaR'!$C$18</f>
        <v>-7.6135899197507254E-2</v>
      </c>
      <c r="C2962" s="18">
        <f t="shared" ca="1" si="46"/>
        <v>-7.3309738461218465</v>
      </c>
      <c r="D2962" s="19">
        <f ca="1">'Monte Carlo VaR'!$B$9*(EXP(B2962)-1)</f>
        <v>-9.9356688536489379</v>
      </c>
      <c r="E2962" t="str">
        <f ca="1">IF(B2962&lt;='Monte Carlo VaR'!$B$25,"YES ◀ TAIL","")</f>
        <v/>
      </c>
    </row>
    <row r="2963" spans="1:5" x14ac:dyDescent="0.2">
      <c r="A2963">
        <v>2962</v>
      </c>
      <c r="B2963" s="17">
        <f ca="1">'Monte Carlo VaR'!$C$17+_xlfn.NORM.S.INV(RAND())*'Monte Carlo VaR'!$C$18</f>
        <v>0.17630043090958442</v>
      </c>
      <c r="C2963" s="18">
        <f t="shared" ca="1" si="46"/>
        <v>19.279635772061575</v>
      </c>
      <c r="D2963" s="19">
        <f ca="1">'Monte Carlo VaR'!$B$9*(EXP(B2963)-1)</f>
        <v>26.129690361875056</v>
      </c>
      <c r="E2963" t="str">
        <f ca="1">IF(B2963&lt;='Monte Carlo VaR'!$B$25,"YES ◀ TAIL","")</f>
        <v/>
      </c>
    </row>
    <row r="2964" spans="1:5" x14ac:dyDescent="0.2">
      <c r="A2964">
        <v>2963</v>
      </c>
      <c r="B2964" s="17">
        <f ca="1">'Monte Carlo VaR'!$C$17+_xlfn.NORM.S.INV(RAND())*'Monte Carlo VaR'!$C$18</f>
        <v>6.3508477757921039E-4</v>
      </c>
      <c r="C2964" s="18">
        <f t="shared" ca="1" si="46"/>
        <v>6.3528648661503873E-2</v>
      </c>
      <c r="D2964" s="19">
        <f ca="1">'Monte Carlo VaR'!$B$9*(EXP(B2964)-1)</f>
        <v>8.6100377530936203E-2</v>
      </c>
      <c r="E2964" t="str">
        <f ca="1">IF(B2964&lt;='Monte Carlo VaR'!$B$25,"YES ◀ TAIL","")</f>
        <v/>
      </c>
    </row>
    <row r="2965" spans="1:5" x14ac:dyDescent="0.2">
      <c r="A2965">
        <v>2964</v>
      </c>
      <c r="B2965" s="17">
        <f ca="1">'Monte Carlo VaR'!$C$17+_xlfn.NORM.S.INV(RAND())*'Monte Carlo VaR'!$C$18</f>
        <v>-6.4321567384974299E-2</v>
      </c>
      <c r="C2965" s="18">
        <f t="shared" ca="1" si="46"/>
        <v>-6.2296583791783489</v>
      </c>
      <c r="D2965" s="19">
        <f ca="1">'Monte Carlo VaR'!$B$9*(EXP(B2965)-1)</f>
        <v>-8.4430560013004161</v>
      </c>
      <c r="E2965" t="str">
        <f ca="1">IF(B2965&lt;='Monte Carlo VaR'!$B$25,"YES ◀ TAIL","")</f>
        <v/>
      </c>
    </row>
    <row r="2966" spans="1:5" x14ac:dyDescent="0.2">
      <c r="A2966">
        <v>2965</v>
      </c>
      <c r="B2966" s="17">
        <f ca="1">'Monte Carlo VaR'!$C$17+_xlfn.NORM.S.INV(RAND())*'Monte Carlo VaR'!$C$18</f>
        <v>4.0510162867215496E-2</v>
      </c>
      <c r="C2966" s="18">
        <f t="shared" ca="1" si="46"/>
        <v>4.1341892668121938</v>
      </c>
      <c r="D2966" s="19">
        <f ca="1">'Monte Carlo VaR'!$B$9*(EXP(B2966)-1)</f>
        <v>5.6030667133105663</v>
      </c>
      <c r="E2966" t="str">
        <f ca="1">IF(B2966&lt;='Monte Carlo VaR'!$B$25,"YES ◀ TAIL","")</f>
        <v/>
      </c>
    </row>
    <row r="2967" spans="1:5" x14ac:dyDescent="0.2">
      <c r="A2967">
        <v>2966</v>
      </c>
      <c r="B2967" s="17">
        <f ca="1">'Monte Carlo VaR'!$C$17+_xlfn.NORM.S.INV(RAND())*'Monte Carlo VaR'!$C$18</f>
        <v>-0.10036035134782735</v>
      </c>
      <c r="C2967" s="18">
        <f t="shared" ca="1" si="46"/>
        <v>-9.5488582606281227</v>
      </c>
      <c r="D2967" s="19">
        <f ca="1">'Monte Carlo VaR'!$B$9*(EXP(B2967)-1)</f>
        <v>-12.941567600629297</v>
      </c>
      <c r="E2967" t="str">
        <f ca="1">IF(B2967&lt;='Monte Carlo VaR'!$B$25,"YES ◀ TAIL","")</f>
        <v/>
      </c>
    </row>
    <row r="2968" spans="1:5" x14ac:dyDescent="0.2">
      <c r="A2968">
        <v>2967</v>
      </c>
      <c r="B2968" s="17">
        <f ca="1">'Monte Carlo VaR'!$C$17+_xlfn.NORM.S.INV(RAND())*'Monte Carlo VaR'!$C$18</f>
        <v>0.407902074933151</v>
      </c>
      <c r="C2968" s="18">
        <f t="shared" ca="1" si="46"/>
        <v>50.365990796333392</v>
      </c>
      <c r="D2968" s="19">
        <f ca="1">'Monte Carlo VaR'!$B$9*(EXP(B2968)-1)</f>
        <v>68.26102732627065</v>
      </c>
      <c r="E2968" t="str">
        <f ca="1">IF(B2968&lt;='Monte Carlo VaR'!$B$25,"YES ◀ TAIL","")</f>
        <v/>
      </c>
    </row>
    <row r="2969" spans="1:5" x14ac:dyDescent="0.2">
      <c r="A2969">
        <v>2968</v>
      </c>
      <c r="B2969" s="17">
        <f ca="1">'Monte Carlo VaR'!$C$17+_xlfn.NORM.S.INV(RAND())*'Monte Carlo VaR'!$C$18</f>
        <v>0.16890796999711144</v>
      </c>
      <c r="C2969" s="18">
        <f t="shared" ca="1" si="46"/>
        <v>18.40111693584754</v>
      </c>
      <c r="D2969" s="19">
        <f ca="1">'Monte Carlo VaR'!$B$9*(EXP(B2969)-1)</f>
        <v>24.939033783154169</v>
      </c>
      <c r="E2969" t="str">
        <f ca="1">IF(B2969&lt;='Monte Carlo VaR'!$B$25,"YES ◀ TAIL","")</f>
        <v/>
      </c>
    </row>
    <row r="2970" spans="1:5" x14ac:dyDescent="0.2">
      <c r="A2970">
        <v>2969</v>
      </c>
      <c r="B2970" s="17">
        <f ca="1">'Monte Carlo VaR'!$C$17+_xlfn.NORM.S.INV(RAND())*'Monte Carlo VaR'!$C$18</f>
        <v>0.11225832500463973</v>
      </c>
      <c r="C2970" s="18">
        <f t="shared" ca="1" si="46"/>
        <v>11.880183780836751</v>
      </c>
      <c r="D2970" s="19">
        <f ca="1">'Monte Carlo VaR'!$B$9*(EXP(B2970)-1)</f>
        <v>16.101213078168048</v>
      </c>
      <c r="E2970" t="str">
        <f ca="1">IF(B2970&lt;='Monte Carlo VaR'!$B$25,"YES ◀ TAIL","")</f>
        <v/>
      </c>
    </row>
    <row r="2971" spans="1:5" x14ac:dyDescent="0.2">
      <c r="A2971">
        <v>2970</v>
      </c>
      <c r="B2971" s="17">
        <f ca="1">'Monte Carlo VaR'!$C$17+_xlfn.NORM.S.INV(RAND())*'Monte Carlo VaR'!$C$18</f>
        <v>0.30202238806285553</v>
      </c>
      <c r="C2971" s="18">
        <f t="shared" ca="1" si="46"/>
        <v>35.259150827421323</v>
      </c>
      <c r="D2971" s="19">
        <f ca="1">'Monte Carlo VaR'!$B$9*(EXP(B2971)-1)</f>
        <v>47.786727116404123</v>
      </c>
      <c r="E2971" t="str">
        <f ca="1">IF(B2971&lt;='Monte Carlo VaR'!$B$25,"YES ◀ TAIL","")</f>
        <v/>
      </c>
    </row>
    <row r="2972" spans="1:5" x14ac:dyDescent="0.2">
      <c r="A2972">
        <v>2971</v>
      </c>
      <c r="B2972" s="17">
        <f ca="1">'Monte Carlo VaR'!$C$17+_xlfn.NORM.S.INV(RAND())*'Monte Carlo VaR'!$C$18</f>
        <v>-0.12177637167531151</v>
      </c>
      <c r="C2972" s="18">
        <f t="shared" ca="1" si="46"/>
        <v>-11.465366511600383</v>
      </c>
      <c r="D2972" s="19">
        <f ca="1">'Monte Carlo VaR'!$B$9*(EXP(B2972)-1)</f>
        <v>-15.539011233171999</v>
      </c>
      <c r="E2972" t="str">
        <f ca="1">IF(B2972&lt;='Monte Carlo VaR'!$B$25,"YES ◀ TAIL","")</f>
        <v/>
      </c>
    </row>
    <row r="2973" spans="1:5" x14ac:dyDescent="0.2">
      <c r="A2973">
        <v>2972</v>
      </c>
      <c r="B2973" s="17">
        <f ca="1">'Monte Carlo VaR'!$C$17+_xlfn.NORM.S.INV(RAND())*'Monte Carlo VaR'!$C$18</f>
        <v>9.6061246701520248E-3</v>
      </c>
      <c r="C2973" s="18">
        <f t="shared" ca="1" si="46"/>
        <v>0.96524115796272625</v>
      </c>
      <c r="D2973" s="19">
        <f ca="1">'Monte Carlo VaR'!$B$9*(EXP(B2973)-1)</f>
        <v>1.3081913413868829</v>
      </c>
      <c r="E2973" t="str">
        <f ca="1">IF(B2973&lt;='Monte Carlo VaR'!$B$25,"YES ◀ TAIL","")</f>
        <v/>
      </c>
    </row>
    <row r="2974" spans="1:5" x14ac:dyDescent="0.2">
      <c r="A2974">
        <v>2973</v>
      </c>
      <c r="B2974" s="17">
        <f ca="1">'Monte Carlo VaR'!$C$17+_xlfn.NORM.S.INV(RAND())*'Monte Carlo VaR'!$C$18</f>
        <v>-7.3486920501412131E-2</v>
      </c>
      <c r="C2974" s="18">
        <f t="shared" ca="1" si="46"/>
        <v>-7.0851701494098362</v>
      </c>
      <c r="D2974" s="19">
        <f ca="1">'Monte Carlo VaR'!$B$9*(EXP(B2974)-1)</f>
        <v>-9.602531103495151</v>
      </c>
      <c r="E2974" t="str">
        <f ca="1">IF(B2974&lt;='Monte Carlo VaR'!$B$25,"YES ◀ TAIL","")</f>
        <v/>
      </c>
    </row>
    <row r="2975" spans="1:5" x14ac:dyDescent="0.2">
      <c r="A2975">
        <v>2974</v>
      </c>
      <c r="B2975" s="17">
        <f ca="1">'Monte Carlo VaR'!$C$17+_xlfn.NORM.S.INV(RAND())*'Monte Carlo VaR'!$C$18</f>
        <v>0.18772242488563007</v>
      </c>
      <c r="C2975" s="18">
        <f t="shared" ca="1" si="46"/>
        <v>20.6498574886276</v>
      </c>
      <c r="D2975" s="19">
        <f ca="1">'Monte Carlo VaR'!$B$9*(EXP(B2975)-1)</f>
        <v>27.986751854336983</v>
      </c>
      <c r="E2975" t="str">
        <f ca="1">IF(B2975&lt;='Monte Carlo VaR'!$B$25,"YES ◀ TAIL","")</f>
        <v/>
      </c>
    </row>
    <row r="2976" spans="1:5" x14ac:dyDescent="0.2">
      <c r="A2976">
        <v>2975</v>
      </c>
      <c r="B2976" s="17">
        <f ca="1">'Monte Carlo VaR'!$C$17+_xlfn.NORM.S.INV(RAND())*'Monte Carlo VaR'!$C$18</f>
        <v>-0.10212043376360345</v>
      </c>
      <c r="C2976" s="18">
        <f t="shared" ca="1" si="46"/>
        <v>-9.7079197030036752</v>
      </c>
      <c r="D2976" s="19">
        <f ca="1">'Monte Carlo VaR'!$B$9*(EXP(B2976)-1)</f>
        <v>-13.157143573480882</v>
      </c>
      <c r="E2976" t="str">
        <f ca="1">IF(B2976&lt;='Monte Carlo VaR'!$B$25,"YES ◀ TAIL","")</f>
        <v/>
      </c>
    </row>
    <row r="2977" spans="1:5" x14ac:dyDescent="0.2">
      <c r="A2977">
        <v>2976</v>
      </c>
      <c r="B2977" s="17">
        <f ca="1">'Monte Carlo VaR'!$C$17+_xlfn.NORM.S.INV(RAND())*'Monte Carlo VaR'!$C$18</f>
        <v>0.19079049456964087</v>
      </c>
      <c r="C2977" s="18">
        <f t="shared" ca="1" si="46"/>
        <v>21.020588081606494</v>
      </c>
      <c r="D2977" s="19">
        <f ca="1">'Monte Carlo VaR'!$B$9*(EXP(B2977)-1)</f>
        <v>28.489203027001285</v>
      </c>
      <c r="E2977" t="str">
        <f ca="1">IF(B2977&lt;='Monte Carlo VaR'!$B$25,"YES ◀ TAIL","")</f>
        <v/>
      </c>
    </row>
    <row r="2978" spans="1:5" x14ac:dyDescent="0.2">
      <c r="A2978">
        <v>2977</v>
      </c>
      <c r="B2978" s="17">
        <f ca="1">'Monte Carlo VaR'!$C$17+_xlfn.NORM.S.INV(RAND())*'Monte Carlo VaR'!$C$18</f>
        <v>-0.15842402286990265</v>
      </c>
      <c r="C2978" s="18">
        <f t="shared" ca="1" si="46"/>
        <v>-14.651219311825326</v>
      </c>
      <c r="D2978" s="19">
        <f ca="1">'Monte Carlo VaR'!$B$9*(EXP(B2978)-1)</f>
        <v>-19.856797533316865</v>
      </c>
      <c r="E2978" t="str">
        <f ca="1">IF(B2978&lt;='Monte Carlo VaR'!$B$25,"YES ◀ TAIL","")</f>
        <v/>
      </c>
    </row>
    <row r="2979" spans="1:5" x14ac:dyDescent="0.2">
      <c r="A2979">
        <v>2978</v>
      </c>
      <c r="B2979" s="17">
        <f ca="1">'Monte Carlo VaR'!$C$17+_xlfn.NORM.S.INV(RAND())*'Monte Carlo VaR'!$C$18</f>
        <v>0.32150555220957355</v>
      </c>
      <c r="C2979" s="18">
        <f t="shared" ca="1" si="46"/>
        <v>37.920266362709533</v>
      </c>
      <c r="D2979" s="19">
        <f ca="1">'Monte Carlo VaR'!$B$9*(EXP(B2979)-1)</f>
        <v>51.393337001380232</v>
      </c>
      <c r="E2979" t="str">
        <f ca="1">IF(B2979&lt;='Monte Carlo VaR'!$B$25,"YES ◀ TAIL","")</f>
        <v/>
      </c>
    </row>
    <row r="2980" spans="1:5" x14ac:dyDescent="0.2">
      <c r="A2980">
        <v>2979</v>
      </c>
      <c r="B2980" s="17">
        <f ca="1">'Monte Carlo VaR'!$C$17+_xlfn.NORM.S.INV(RAND())*'Monte Carlo VaR'!$C$18</f>
        <v>0.30081012478596442</v>
      </c>
      <c r="C2980" s="18">
        <f t="shared" ca="1" si="46"/>
        <v>35.095280473084543</v>
      </c>
      <c r="D2980" s="19">
        <f ca="1">'Monte Carlo VaR'!$B$9*(EXP(B2980)-1)</f>
        <v>47.564633625171481</v>
      </c>
      <c r="E2980" t="str">
        <f ca="1">IF(B2980&lt;='Monte Carlo VaR'!$B$25,"YES ◀ TAIL","")</f>
        <v/>
      </c>
    </row>
    <row r="2981" spans="1:5" x14ac:dyDescent="0.2">
      <c r="A2981">
        <v>2980</v>
      </c>
      <c r="B2981" s="17">
        <f ca="1">'Monte Carlo VaR'!$C$17+_xlfn.NORM.S.INV(RAND())*'Monte Carlo VaR'!$C$18</f>
        <v>3.6571517816858481E-2</v>
      </c>
      <c r="C2981" s="18">
        <f t="shared" ca="1" si="46"/>
        <v>3.7248483112206632</v>
      </c>
      <c r="D2981" s="19">
        <f ca="1">'Monte Carlo VaR'!$B$9*(EXP(B2981)-1)</f>
        <v>5.0482869161973651</v>
      </c>
      <c r="E2981" t="str">
        <f ca="1">IF(B2981&lt;='Monte Carlo VaR'!$B$25,"YES ◀ TAIL","")</f>
        <v/>
      </c>
    </row>
    <row r="2982" spans="1:5" x14ac:dyDescent="0.2">
      <c r="A2982">
        <v>2981</v>
      </c>
      <c r="B2982" s="17">
        <f ca="1">'Monte Carlo VaR'!$C$17+_xlfn.NORM.S.INV(RAND())*'Monte Carlo VaR'!$C$18</f>
        <v>0.3653251390869785</v>
      </c>
      <c r="C2982" s="18">
        <f t="shared" ca="1" si="46"/>
        <v>44.098245170913543</v>
      </c>
      <c r="D2982" s="19">
        <f ca="1">'Monte Carlo VaR'!$B$9*(EXP(B2982)-1)</f>
        <v>59.766351680139124</v>
      </c>
      <c r="E2982" t="str">
        <f ca="1">IF(B2982&lt;='Monte Carlo VaR'!$B$25,"YES ◀ TAIL","")</f>
        <v/>
      </c>
    </row>
    <row r="2983" spans="1:5" x14ac:dyDescent="0.2">
      <c r="A2983">
        <v>2982</v>
      </c>
      <c r="B2983" s="17">
        <f ca="1">'Monte Carlo VaR'!$C$17+_xlfn.NORM.S.INV(RAND())*'Monte Carlo VaR'!$C$18</f>
        <v>-0.18001407765417771</v>
      </c>
      <c r="C2983" s="18">
        <f t="shared" ca="1" si="46"/>
        <v>-16.474154715114253</v>
      </c>
      <c r="D2983" s="19">
        <f ca="1">'Monte Carlo VaR'!$B$9*(EXP(B2983)-1)</f>
        <v>-22.327421885394347</v>
      </c>
      <c r="E2983" t="str">
        <f ca="1">IF(B2983&lt;='Monte Carlo VaR'!$B$25,"YES ◀ TAIL","")</f>
        <v/>
      </c>
    </row>
    <row r="2984" spans="1:5" x14ac:dyDescent="0.2">
      <c r="A2984">
        <v>2983</v>
      </c>
      <c r="B2984" s="17">
        <f ca="1">'Monte Carlo VaR'!$C$17+_xlfn.NORM.S.INV(RAND())*'Monte Carlo VaR'!$C$18</f>
        <v>0.11580788341822632</v>
      </c>
      <c r="C2984" s="18">
        <f t="shared" ca="1" si="46"/>
        <v>12.278014672783177</v>
      </c>
      <c r="D2984" s="19">
        <f ca="1">'Monte Carlo VaR'!$B$9*(EXP(B2984)-1)</f>
        <v>16.640393286023041</v>
      </c>
      <c r="E2984" t="str">
        <f ca="1">IF(B2984&lt;='Monte Carlo VaR'!$B$25,"YES ◀ TAIL","")</f>
        <v/>
      </c>
    </row>
    <row r="2985" spans="1:5" x14ac:dyDescent="0.2">
      <c r="A2985">
        <v>2984</v>
      </c>
      <c r="B2985" s="17">
        <f ca="1">'Monte Carlo VaR'!$C$17+_xlfn.NORM.S.INV(RAND())*'Monte Carlo VaR'!$C$18</f>
        <v>-9.9773649849630858E-3</v>
      </c>
      <c r="C2985" s="18">
        <f t="shared" ca="1" si="46"/>
        <v>-0.99277562043328382</v>
      </c>
      <c r="D2985" s="19">
        <f ca="1">'Monte Carlo VaR'!$B$9*(EXP(B2985)-1)</f>
        <v>-1.3455087983732297</v>
      </c>
      <c r="E2985" t="str">
        <f ca="1">IF(B2985&lt;='Monte Carlo VaR'!$B$25,"YES ◀ TAIL","")</f>
        <v/>
      </c>
    </row>
    <row r="2986" spans="1:5" x14ac:dyDescent="0.2">
      <c r="A2986">
        <v>2985</v>
      </c>
      <c r="B2986" s="17">
        <f ca="1">'Monte Carlo VaR'!$C$17+_xlfn.NORM.S.INV(RAND())*'Monte Carlo VaR'!$C$18</f>
        <v>0.18419238299010082</v>
      </c>
      <c r="C2986" s="18">
        <f t="shared" ca="1" si="46"/>
        <v>20.224709273995668</v>
      </c>
      <c r="D2986" s="19">
        <f ca="1">'Monte Carlo VaR'!$B$9*(EXP(B2986)-1)</f>
        <v>27.410548479046327</v>
      </c>
      <c r="E2986" t="str">
        <f ca="1">IF(B2986&lt;='Monte Carlo VaR'!$B$25,"YES ◀ TAIL","")</f>
        <v/>
      </c>
    </row>
    <row r="2987" spans="1:5" x14ac:dyDescent="0.2">
      <c r="A2987">
        <v>2986</v>
      </c>
      <c r="B2987" s="17">
        <f ca="1">'Monte Carlo VaR'!$C$17+_xlfn.NORM.S.INV(RAND())*'Monte Carlo VaR'!$C$18</f>
        <v>0.1776704095594826</v>
      </c>
      <c r="C2987" s="18">
        <f t="shared" ca="1" si="46"/>
        <v>19.443158312055719</v>
      </c>
      <c r="D2987" s="19">
        <f ca="1">'Monte Carlo VaR'!$B$9*(EXP(B2987)-1)</f>
        <v>26.351312460329115</v>
      </c>
      <c r="E2987" t="str">
        <f ca="1">IF(B2987&lt;='Monte Carlo VaR'!$B$25,"YES ◀ TAIL","")</f>
        <v/>
      </c>
    </row>
    <row r="2988" spans="1:5" x14ac:dyDescent="0.2">
      <c r="A2988">
        <v>2987</v>
      </c>
      <c r="B2988" s="17">
        <f ca="1">'Monte Carlo VaR'!$C$17+_xlfn.NORM.S.INV(RAND())*'Monte Carlo VaR'!$C$18</f>
        <v>-8.9706083578174819E-2</v>
      </c>
      <c r="C2988" s="18">
        <f t="shared" ca="1" si="46"/>
        <v>-8.5800155865310543</v>
      </c>
      <c r="D2988" s="19">
        <f ca="1">'Monte Carlo VaR'!$B$9*(EXP(B2988)-1)</f>
        <v>-11.628495124425537</v>
      </c>
      <c r="E2988" t="str">
        <f ca="1">IF(B2988&lt;='Monte Carlo VaR'!$B$25,"YES ◀ TAIL","")</f>
        <v/>
      </c>
    </row>
    <row r="2989" spans="1:5" x14ac:dyDescent="0.2">
      <c r="A2989">
        <v>2988</v>
      </c>
      <c r="B2989" s="17">
        <f ca="1">'Monte Carlo VaR'!$C$17+_xlfn.NORM.S.INV(RAND())*'Monte Carlo VaR'!$C$18</f>
        <v>0.61143514634954355</v>
      </c>
      <c r="C2989" s="18">
        <f t="shared" ca="1" si="46"/>
        <v>84.307458340990095</v>
      </c>
      <c r="D2989" s="19">
        <f ca="1">'Monte Carlo VaR'!$B$9*(EXP(B2989)-1)</f>
        <v>114.26189828954388</v>
      </c>
      <c r="E2989" t="str">
        <f ca="1">IF(B2989&lt;='Monte Carlo VaR'!$B$25,"YES ◀ TAIL","")</f>
        <v/>
      </c>
    </row>
    <row r="2990" spans="1:5" x14ac:dyDescent="0.2">
      <c r="A2990">
        <v>2989</v>
      </c>
      <c r="B2990" s="17">
        <f ca="1">'Monte Carlo VaR'!$C$17+_xlfn.NORM.S.INV(RAND())*'Monte Carlo VaR'!$C$18</f>
        <v>5.9468031777083936E-2</v>
      </c>
      <c r="C2990" s="18">
        <f t="shared" ca="1" si="46"/>
        <v>6.1271833462691383</v>
      </c>
      <c r="D2990" s="19">
        <f ca="1">'Monte Carlo VaR'!$B$9*(EXP(B2990)-1)</f>
        <v>8.3041715891985639</v>
      </c>
      <c r="E2990" t="str">
        <f ca="1">IF(B2990&lt;='Monte Carlo VaR'!$B$25,"YES ◀ TAIL","")</f>
        <v/>
      </c>
    </row>
    <row r="2991" spans="1:5" x14ac:dyDescent="0.2">
      <c r="A2991">
        <v>2990</v>
      </c>
      <c r="B2991" s="17">
        <f ca="1">'Monte Carlo VaR'!$C$17+_xlfn.NORM.S.INV(RAND())*'Monte Carlo VaR'!$C$18</f>
        <v>7.8245642647281538E-2</v>
      </c>
      <c r="C2991" s="18">
        <f t="shared" ca="1" si="46"/>
        <v>8.1388261122304009</v>
      </c>
      <c r="D2991" s="19">
        <f ca="1">'Monte Carlo VaR'!$B$9*(EXP(B2991)-1)</f>
        <v>11.030551029905864</v>
      </c>
      <c r="E2991" t="str">
        <f ca="1">IF(B2991&lt;='Monte Carlo VaR'!$B$25,"YES ◀ TAIL","")</f>
        <v/>
      </c>
    </row>
    <row r="2992" spans="1:5" x14ac:dyDescent="0.2">
      <c r="A2992">
        <v>2991</v>
      </c>
      <c r="B2992" s="17">
        <f ca="1">'Monte Carlo VaR'!$C$17+_xlfn.NORM.S.INV(RAND())*'Monte Carlo VaR'!$C$18</f>
        <v>-2.5526047396882384E-2</v>
      </c>
      <c r="C2992" s="18">
        <f t="shared" ca="1" si="46"/>
        <v>-2.5203012288964155</v>
      </c>
      <c r="D2992" s="19">
        <f ca="1">'Monte Carlo VaR'!$B$9*(EXP(B2992)-1)</f>
        <v>-3.4157642555233121</v>
      </c>
      <c r="E2992" t="str">
        <f ca="1">IF(B2992&lt;='Monte Carlo VaR'!$B$25,"YES ◀ TAIL","")</f>
        <v/>
      </c>
    </row>
    <row r="2993" spans="1:5" x14ac:dyDescent="0.2">
      <c r="A2993">
        <v>2992</v>
      </c>
      <c r="B2993" s="17">
        <f ca="1">'Monte Carlo VaR'!$C$17+_xlfn.NORM.S.INV(RAND())*'Monte Carlo VaR'!$C$18</f>
        <v>-7.8032706411446107E-3</v>
      </c>
      <c r="C2993" s="18">
        <f t="shared" ca="1" si="46"/>
        <v>-0.77729041620823169</v>
      </c>
      <c r="D2993" s="19">
        <f ca="1">'Monte Carlo VaR'!$B$9*(EXP(B2993)-1)</f>
        <v>-1.0534617010870164</v>
      </c>
      <c r="E2993" t="str">
        <f ca="1">IF(B2993&lt;='Monte Carlo VaR'!$B$25,"YES ◀ TAIL","")</f>
        <v/>
      </c>
    </row>
    <row r="2994" spans="1:5" x14ac:dyDescent="0.2">
      <c r="A2994">
        <v>2993</v>
      </c>
      <c r="B2994" s="17">
        <f ca="1">'Monte Carlo VaR'!$C$17+_xlfn.NORM.S.INV(RAND())*'Monte Carlo VaR'!$C$18</f>
        <v>0.31380855913063255</v>
      </c>
      <c r="C2994" s="18">
        <f t="shared" ca="1" si="46"/>
        <v>36.862770018917715</v>
      </c>
      <c r="D2994" s="19">
        <f ca="1">'Monte Carlo VaR'!$B$9*(EXP(B2994)-1)</f>
        <v>49.960112206639174</v>
      </c>
      <c r="E2994" t="str">
        <f ca="1">IF(B2994&lt;='Monte Carlo VaR'!$B$25,"YES ◀ TAIL","")</f>
        <v/>
      </c>
    </row>
    <row r="2995" spans="1:5" x14ac:dyDescent="0.2">
      <c r="A2995">
        <v>2994</v>
      </c>
      <c r="B2995" s="17">
        <f ca="1">'Monte Carlo VaR'!$C$17+_xlfn.NORM.S.INV(RAND())*'Monte Carlo VaR'!$C$18</f>
        <v>6.5577925924173663E-2</v>
      </c>
      <c r="C2995" s="18">
        <f t="shared" ca="1" si="46"/>
        <v>6.7775941498626091</v>
      </c>
      <c r="D2995" s="19">
        <f ca="1">'Monte Carlo VaR'!$B$9*(EXP(B2995)-1)</f>
        <v>9.1856733513087949</v>
      </c>
      <c r="E2995" t="str">
        <f ca="1">IF(B2995&lt;='Monte Carlo VaR'!$B$25,"YES ◀ TAIL","")</f>
        <v/>
      </c>
    </row>
    <row r="2996" spans="1:5" x14ac:dyDescent="0.2">
      <c r="A2996">
        <v>2995</v>
      </c>
      <c r="B2996" s="17">
        <f ca="1">'Monte Carlo VaR'!$C$17+_xlfn.NORM.S.INV(RAND())*'Monte Carlo VaR'!$C$18</f>
        <v>-0.12101932498059211</v>
      </c>
      <c r="C2996" s="18">
        <f t="shared" ca="1" si="46"/>
        <v>-11.398316283075172</v>
      </c>
      <c r="D2996" s="19">
        <f ca="1">'Monte Carlo VaR'!$B$9*(EXP(B2996)-1)</f>
        <v>-15.44813805845178</v>
      </c>
      <c r="E2996" t="str">
        <f ca="1">IF(B2996&lt;='Monte Carlo VaR'!$B$25,"YES ◀ TAIL","")</f>
        <v/>
      </c>
    </row>
    <row r="2997" spans="1:5" x14ac:dyDescent="0.2">
      <c r="A2997">
        <v>2996</v>
      </c>
      <c r="B2997" s="17">
        <f ca="1">'Monte Carlo VaR'!$C$17+_xlfn.NORM.S.INV(RAND())*'Monte Carlo VaR'!$C$18</f>
        <v>0.28536689140991106</v>
      </c>
      <c r="C2997" s="18">
        <f t="shared" ca="1" si="46"/>
        <v>33.024999589693628</v>
      </c>
      <c r="D2997" s="19">
        <f ca="1">'Monte Carlo VaR'!$B$9*(EXP(B2997)-1)</f>
        <v>44.758781943911771</v>
      </c>
      <c r="E2997" t="str">
        <f ca="1">IF(B2997&lt;='Monte Carlo VaR'!$B$25,"YES ◀ TAIL","")</f>
        <v/>
      </c>
    </row>
    <row r="2998" spans="1:5" x14ac:dyDescent="0.2">
      <c r="A2998">
        <v>2997</v>
      </c>
      <c r="B2998" s="17">
        <f ca="1">'Monte Carlo VaR'!$C$17+_xlfn.NORM.S.INV(RAND())*'Monte Carlo VaR'!$C$18</f>
        <v>0.24406465330832827</v>
      </c>
      <c r="C2998" s="18">
        <f t="shared" ca="1" si="46"/>
        <v>27.642685304063598</v>
      </c>
      <c r="D2998" s="19">
        <f ca="1">'Monte Carlo VaR'!$B$9*(EXP(B2998)-1)</f>
        <v>37.464131392597395</v>
      </c>
      <c r="E2998" t="str">
        <f ca="1">IF(B2998&lt;='Monte Carlo VaR'!$B$25,"YES ◀ TAIL","")</f>
        <v/>
      </c>
    </row>
    <row r="2999" spans="1:5" x14ac:dyDescent="0.2">
      <c r="A2999">
        <v>2998</v>
      </c>
      <c r="B2999" s="17">
        <f ca="1">'Monte Carlo VaR'!$C$17+_xlfn.NORM.S.INV(RAND())*'Monte Carlo VaR'!$C$18</f>
        <v>-0.11126464565452361</v>
      </c>
      <c r="C2999" s="18">
        <f t="shared" ca="1" si="46"/>
        <v>-10.529806138514541</v>
      </c>
      <c r="D2999" s="19">
        <f ca="1">'Monte Carlo VaR'!$B$9*(EXP(B2999)-1)</f>
        <v>-14.271046259528758</v>
      </c>
      <c r="E2999" t="str">
        <f ca="1">IF(B2999&lt;='Monte Carlo VaR'!$B$25,"YES ◀ TAIL","")</f>
        <v/>
      </c>
    </row>
    <row r="3000" spans="1:5" x14ac:dyDescent="0.2">
      <c r="A3000">
        <v>2999</v>
      </c>
      <c r="B3000" s="17">
        <f ca="1">'Monte Carlo VaR'!$C$17+_xlfn.NORM.S.INV(RAND())*'Monte Carlo VaR'!$C$18</f>
        <v>0.10049541463973706</v>
      </c>
      <c r="C3000" s="18">
        <f t="shared" ca="1" si="46"/>
        <v>10.571857157445329</v>
      </c>
      <c r="D3000" s="19">
        <f ca="1">'Monte Carlo VaR'!$B$9*(EXP(B3000)-1)</f>
        <v>14.328038005485656</v>
      </c>
      <c r="E3000" t="str">
        <f ca="1">IF(B3000&lt;='Monte Carlo VaR'!$B$25,"YES ◀ TAIL","")</f>
        <v/>
      </c>
    </row>
    <row r="3001" spans="1:5" x14ac:dyDescent="0.2">
      <c r="A3001">
        <v>3000</v>
      </c>
      <c r="B3001" s="17">
        <f ca="1">'Monte Carlo VaR'!$C$17+_xlfn.NORM.S.INV(RAND())*'Monte Carlo VaR'!$C$18</f>
        <v>-8.0697964824156629E-2</v>
      </c>
      <c r="C3001" s="18">
        <f t="shared" ca="1" si="46"/>
        <v>-7.7527731553725721</v>
      </c>
      <c r="D3001" s="19">
        <f ca="1">'Monte Carlo VaR'!$B$9*(EXP(B3001)-1)</f>
        <v>-10.507333457476447</v>
      </c>
      <c r="E3001" t="str">
        <f ca="1">IF(B3001&lt;='Monte Carlo VaR'!$B$25,"YES ◀ TAIL","")</f>
        <v/>
      </c>
    </row>
    <row r="3002" spans="1:5" x14ac:dyDescent="0.2">
      <c r="A3002">
        <v>3001</v>
      </c>
      <c r="B3002" s="17">
        <f ca="1">'Monte Carlo VaR'!$C$17+_xlfn.NORM.S.INV(RAND())*'Monte Carlo VaR'!$C$18</f>
        <v>0.13025678243426769</v>
      </c>
      <c r="C3002" s="18">
        <f t="shared" ca="1" si="46"/>
        <v>13.912085199790702</v>
      </c>
      <c r="D3002" s="19">
        <f ca="1">'Monte Carlo VaR'!$B$9*(EXP(B3002)-1)</f>
        <v>18.855049071276341</v>
      </c>
      <c r="E3002" t="str">
        <f ca="1">IF(B3002&lt;='Monte Carlo VaR'!$B$25,"YES ◀ TAIL","")</f>
        <v/>
      </c>
    </row>
    <row r="3003" spans="1:5" x14ac:dyDescent="0.2">
      <c r="A3003">
        <v>3002</v>
      </c>
      <c r="B3003" s="17">
        <f ca="1">'Monte Carlo VaR'!$C$17+_xlfn.NORM.S.INV(RAND())*'Monte Carlo VaR'!$C$18</f>
        <v>0.33074197901476454</v>
      </c>
      <c r="C3003" s="18">
        <f t="shared" ca="1" si="46"/>
        <v>39.200058060685208</v>
      </c>
      <c r="D3003" s="19">
        <f ca="1">'Monte Carlo VaR'!$B$9*(EXP(B3003)-1)</f>
        <v>53.127838689646659</v>
      </c>
      <c r="E3003" t="str">
        <f ca="1">IF(B3003&lt;='Monte Carlo VaR'!$B$25,"YES ◀ TAIL","")</f>
        <v/>
      </c>
    </row>
    <row r="3004" spans="1:5" x14ac:dyDescent="0.2">
      <c r="A3004">
        <v>3003</v>
      </c>
      <c r="B3004" s="17">
        <f ca="1">'Monte Carlo VaR'!$C$17+_xlfn.NORM.S.INV(RAND())*'Monte Carlo VaR'!$C$18</f>
        <v>0.32518332894594221</v>
      </c>
      <c r="C3004" s="18">
        <f t="shared" ca="1" si="46"/>
        <v>38.428440211994271</v>
      </c>
      <c r="D3004" s="19">
        <f ca="1">'Monte Carlo VaR'!$B$9*(EXP(B3004)-1)</f>
        <v>52.082065019315841</v>
      </c>
      <c r="E3004" t="str">
        <f ca="1">IF(B3004&lt;='Monte Carlo VaR'!$B$25,"YES ◀ TAIL","")</f>
        <v/>
      </c>
    </row>
    <row r="3005" spans="1:5" x14ac:dyDescent="0.2">
      <c r="A3005">
        <v>3004</v>
      </c>
      <c r="B3005" s="17">
        <f ca="1">'Monte Carlo VaR'!$C$17+_xlfn.NORM.S.INV(RAND())*'Monte Carlo VaR'!$C$18</f>
        <v>0.72243891547923544</v>
      </c>
      <c r="C3005" s="18">
        <f t="shared" ca="1" si="46"/>
        <v>105.94499147743197</v>
      </c>
      <c r="D3005" s="19">
        <f ca="1">'Monte Carlo VaR'!$B$9*(EXP(B3005)-1)</f>
        <v>143.58724694936356</v>
      </c>
      <c r="E3005" t="str">
        <f ca="1">IF(B3005&lt;='Monte Carlo VaR'!$B$25,"YES ◀ TAIL","")</f>
        <v/>
      </c>
    </row>
    <row r="3006" spans="1:5" x14ac:dyDescent="0.2">
      <c r="A3006">
        <v>3005</v>
      </c>
      <c r="B3006" s="17">
        <f ca="1">'Monte Carlo VaR'!$C$17+_xlfn.NORM.S.INV(RAND())*'Monte Carlo VaR'!$C$18</f>
        <v>-7.885586062589757E-2</v>
      </c>
      <c r="C3006" s="18">
        <f t="shared" ca="1" si="46"/>
        <v>-7.5826875419096496</v>
      </c>
      <c r="D3006" s="19">
        <f ca="1">'Monte Carlo VaR'!$B$9*(EXP(B3006)-1)</f>
        <v>-10.276816425550148</v>
      </c>
      <c r="E3006" t="str">
        <f ca="1">IF(B3006&lt;='Monte Carlo VaR'!$B$25,"YES ◀ TAIL","")</f>
        <v/>
      </c>
    </row>
    <row r="3007" spans="1:5" x14ac:dyDescent="0.2">
      <c r="A3007">
        <v>3006</v>
      </c>
      <c r="B3007" s="17">
        <f ca="1">'Monte Carlo VaR'!$C$17+_xlfn.NORM.S.INV(RAND())*'Monte Carlo VaR'!$C$18</f>
        <v>0.1671151103961187</v>
      </c>
      <c r="C3007" s="18">
        <f t="shared" ca="1" si="46"/>
        <v>18.189030533961681</v>
      </c>
      <c r="D3007" s="19">
        <f ca="1">'Monte Carlo VaR'!$B$9*(EXP(B3007)-1)</f>
        <v>24.651593082678268</v>
      </c>
      <c r="E3007" t="str">
        <f ca="1">IF(B3007&lt;='Monte Carlo VaR'!$B$25,"YES ◀ TAIL","")</f>
        <v/>
      </c>
    </row>
    <row r="3008" spans="1:5" x14ac:dyDescent="0.2">
      <c r="A3008">
        <v>3007</v>
      </c>
      <c r="B3008" s="17">
        <f ca="1">'Monte Carlo VaR'!$C$17+_xlfn.NORM.S.INV(RAND())*'Monte Carlo VaR'!$C$18</f>
        <v>-0.1252852909016911</v>
      </c>
      <c r="C3008" s="18">
        <f t="shared" ca="1" si="46"/>
        <v>-11.775482984228969</v>
      </c>
      <c r="D3008" s="19">
        <f ca="1">'Monte Carlo VaR'!$B$9*(EXP(B3008)-1)</f>
        <v>-15.959312088525522</v>
      </c>
      <c r="E3008" t="str">
        <f ca="1">IF(B3008&lt;='Monte Carlo VaR'!$B$25,"YES ◀ TAIL","")</f>
        <v/>
      </c>
    </row>
    <row r="3009" spans="1:5" x14ac:dyDescent="0.2">
      <c r="A3009">
        <v>3008</v>
      </c>
      <c r="B3009" s="17">
        <f ca="1">'Monte Carlo VaR'!$C$17+_xlfn.NORM.S.INV(RAND())*'Monte Carlo VaR'!$C$18</f>
        <v>-0.270976677172241</v>
      </c>
      <c r="C3009" s="18">
        <f t="shared" ca="1" si="46"/>
        <v>-23.736571701432695</v>
      </c>
      <c r="D3009" s="19">
        <f ca="1">'Monte Carlo VaR'!$B$9*(EXP(B3009)-1)</f>
        <v>-32.170175626951732</v>
      </c>
      <c r="E3009" t="str">
        <f ca="1">IF(B3009&lt;='Monte Carlo VaR'!$B$25,"YES ◀ TAIL","")</f>
        <v>YES ◀ TAIL</v>
      </c>
    </row>
    <row r="3010" spans="1:5" x14ac:dyDescent="0.2">
      <c r="A3010">
        <v>3009</v>
      </c>
      <c r="B3010" s="17">
        <f ca="1">'Monte Carlo VaR'!$C$17+_xlfn.NORM.S.INV(RAND())*'Monte Carlo VaR'!$C$18</f>
        <v>6.4975934094573751E-2</v>
      </c>
      <c r="C3010" s="18">
        <f t="shared" ca="1" si="46"/>
        <v>6.7133342545066643</v>
      </c>
      <c r="D3010" s="19">
        <f ca="1">'Monte Carlo VaR'!$B$9*(EXP(B3010)-1)</f>
        <v>9.0985819151328826</v>
      </c>
      <c r="E3010" t="str">
        <f ca="1">IF(B3010&lt;='Monte Carlo VaR'!$B$25,"YES ◀ TAIL","")</f>
        <v/>
      </c>
    </row>
    <row r="3011" spans="1:5" x14ac:dyDescent="0.2">
      <c r="A3011">
        <v>3010</v>
      </c>
      <c r="B3011" s="17">
        <f ca="1">'Monte Carlo VaR'!$C$17+_xlfn.NORM.S.INV(RAND())*'Monte Carlo VaR'!$C$18</f>
        <v>6.911925489435046E-2</v>
      </c>
      <c r="C3011" s="18">
        <f t="shared" ref="C3011:C3074" ca="1" si="47">(EXP(B3011)-1)*100</f>
        <v>7.1563990779412556</v>
      </c>
      <c r="D3011" s="19">
        <f ca="1">'Monte Carlo VaR'!$B$9*(EXP(B3011)-1)</f>
        <v>9.6990676703337844</v>
      </c>
      <c r="E3011" t="str">
        <f ca="1">IF(B3011&lt;='Monte Carlo VaR'!$B$25,"YES ◀ TAIL","")</f>
        <v/>
      </c>
    </row>
    <row r="3012" spans="1:5" x14ac:dyDescent="0.2">
      <c r="A3012">
        <v>3011</v>
      </c>
      <c r="B3012" s="17">
        <f ca="1">'Monte Carlo VaR'!$C$17+_xlfn.NORM.S.INV(RAND())*'Monte Carlo VaR'!$C$18</f>
        <v>-3.4295081320607559E-2</v>
      </c>
      <c r="C3012" s="18">
        <f t="shared" ca="1" si="47"/>
        <v>-3.371367048154883</v>
      </c>
      <c r="D3012" s="19">
        <f ca="1">'Monte Carlo VaR'!$B$9*(EXP(B3012)-1)</f>
        <v>-4.5692137603643133</v>
      </c>
      <c r="E3012" t="str">
        <f ca="1">IF(B3012&lt;='Monte Carlo VaR'!$B$25,"YES ◀ TAIL","")</f>
        <v/>
      </c>
    </row>
    <row r="3013" spans="1:5" x14ac:dyDescent="0.2">
      <c r="A3013">
        <v>3012</v>
      </c>
      <c r="B3013" s="17">
        <f ca="1">'Monte Carlo VaR'!$C$17+_xlfn.NORM.S.INV(RAND())*'Monte Carlo VaR'!$C$18</f>
        <v>-2.1061464261572807E-2</v>
      </c>
      <c r="C3013" s="18">
        <f t="shared" ca="1" si="47"/>
        <v>-2.0841220551479855</v>
      </c>
      <c r="D3013" s="19">
        <f ca="1">'Monte Carlo VaR'!$B$9*(EXP(B3013)-1)</f>
        <v>-2.8246106213420648</v>
      </c>
      <c r="E3013" t="str">
        <f ca="1">IF(B3013&lt;='Monte Carlo VaR'!$B$25,"YES ◀ TAIL","")</f>
        <v/>
      </c>
    </row>
    <row r="3014" spans="1:5" x14ac:dyDescent="0.2">
      <c r="A3014">
        <v>3013</v>
      </c>
      <c r="B3014" s="17">
        <f ca="1">'Monte Carlo VaR'!$C$17+_xlfn.NORM.S.INV(RAND())*'Monte Carlo VaR'!$C$18</f>
        <v>-0.27914044901563878</v>
      </c>
      <c r="C3014" s="18">
        <f t="shared" ca="1" si="47"/>
        <v>-24.356634460827486</v>
      </c>
      <c r="D3014" s="19">
        <f ca="1">'Monte Carlo VaR'!$B$9*(EXP(B3014)-1)</f>
        <v>-33.01054668475949</v>
      </c>
      <c r="E3014" t="str">
        <f ca="1">IF(B3014&lt;='Monte Carlo VaR'!$B$25,"YES ◀ TAIL","")</f>
        <v>YES ◀ TAIL</v>
      </c>
    </row>
    <row r="3015" spans="1:5" x14ac:dyDescent="0.2">
      <c r="A3015">
        <v>3014</v>
      </c>
      <c r="B3015" s="17">
        <f ca="1">'Monte Carlo VaR'!$C$17+_xlfn.NORM.S.INV(RAND())*'Monte Carlo VaR'!$C$18</f>
        <v>0.27397443462148702</v>
      </c>
      <c r="C3015" s="18">
        <f t="shared" ca="1" si="47"/>
        <v>31.518117870428043</v>
      </c>
      <c r="D3015" s="19">
        <f ca="1">'Monte Carlo VaR'!$B$9*(EXP(B3015)-1)</f>
        <v>42.716505149791125</v>
      </c>
      <c r="E3015" t="str">
        <f ca="1">IF(B3015&lt;='Monte Carlo VaR'!$B$25,"YES ◀ TAIL","")</f>
        <v/>
      </c>
    </row>
    <row r="3016" spans="1:5" x14ac:dyDescent="0.2">
      <c r="A3016">
        <v>3015</v>
      </c>
      <c r="B3016" s="17">
        <f ca="1">'Monte Carlo VaR'!$C$17+_xlfn.NORM.S.INV(RAND())*'Monte Carlo VaR'!$C$18</f>
        <v>0.21554247031690532</v>
      </c>
      <c r="C3016" s="18">
        <f t="shared" ca="1" si="47"/>
        <v>24.053466770480746</v>
      </c>
      <c r="D3016" s="19">
        <f ca="1">'Monte Carlo VaR'!$B$9*(EXP(B3016)-1)</f>
        <v>32.599663514032557</v>
      </c>
      <c r="E3016" t="str">
        <f ca="1">IF(B3016&lt;='Monte Carlo VaR'!$B$25,"YES ◀ TAIL","")</f>
        <v/>
      </c>
    </row>
    <row r="3017" spans="1:5" x14ac:dyDescent="0.2">
      <c r="A3017">
        <v>3016</v>
      </c>
      <c r="B3017" s="17">
        <f ca="1">'Monte Carlo VaR'!$C$17+_xlfn.NORM.S.INV(RAND())*'Monte Carlo VaR'!$C$18</f>
        <v>8.8576764613292114E-2</v>
      </c>
      <c r="C3017" s="18">
        <f t="shared" ca="1" si="47"/>
        <v>9.2618123799018015</v>
      </c>
      <c r="D3017" s="19">
        <f ca="1">'Monte Carlo VaR'!$B$9*(EXP(B3017)-1)</f>
        <v>12.552534318480912</v>
      </c>
      <c r="E3017" t="str">
        <f ca="1">IF(B3017&lt;='Monte Carlo VaR'!$B$25,"YES ◀ TAIL","")</f>
        <v/>
      </c>
    </row>
    <row r="3018" spans="1:5" x14ac:dyDescent="0.2">
      <c r="A3018">
        <v>3017</v>
      </c>
      <c r="B3018" s="17">
        <f ca="1">'Monte Carlo VaR'!$C$17+_xlfn.NORM.S.INV(RAND())*'Monte Carlo VaR'!$C$18</f>
        <v>0.17367600677642658</v>
      </c>
      <c r="C3018" s="18">
        <f t="shared" ca="1" si="47"/>
        <v>18.967005833563967</v>
      </c>
      <c r="D3018" s="19">
        <f ca="1">'Monte Carlo VaR'!$B$9*(EXP(B3018)-1)</f>
        <v>25.705983006229243</v>
      </c>
      <c r="E3018" t="str">
        <f ca="1">IF(B3018&lt;='Monte Carlo VaR'!$B$25,"YES ◀ TAIL","")</f>
        <v/>
      </c>
    </row>
    <row r="3019" spans="1:5" x14ac:dyDescent="0.2">
      <c r="A3019">
        <v>3018</v>
      </c>
      <c r="B3019" s="17">
        <f ca="1">'Monte Carlo VaR'!$C$17+_xlfn.NORM.S.INV(RAND())*'Monte Carlo VaR'!$C$18</f>
        <v>-1.9386542519421443E-2</v>
      </c>
      <c r="C3019" s="18">
        <f t="shared" ca="1" si="47"/>
        <v>-1.9199832007807727</v>
      </c>
      <c r="D3019" s="19">
        <f ca="1">'Monte Carlo VaR'!$B$9*(EXP(B3019)-1)</f>
        <v>-2.6021532320181811</v>
      </c>
      <c r="E3019" t="str">
        <f ca="1">IF(B3019&lt;='Monte Carlo VaR'!$B$25,"YES ◀ TAIL","")</f>
        <v/>
      </c>
    </row>
    <row r="3020" spans="1:5" x14ac:dyDescent="0.2">
      <c r="A3020">
        <v>3019</v>
      </c>
      <c r="B3020" s="17">
        <f ca="1">'Monte Carlo VaR'!$C$17+_xlfn.NORM.S.INV(RAND())*'Monte Carlo VaR'!$C$18</f>
        <v>-0.12394781675752732</v>
      </c>
      <c r="C3020" s="18">
        <f t="shared" ca="1" si="47"/>
        <v>-11.657406029003415</v>
      </c>
      <c r="D3020" s="19">
        <f ca="1">'Monte Carlo VaR'!$B$9*(EXP(B3020)-1)</f>
        <v>-15.799282391108328</v>
      </c>
      <c r="E3020" t="str">
        <f ca="1">IF(B3020&lt;='Monte Carlo VaR'!$B$25,"YES ◀ TAIL","")</f>
        <v/>
      </c>
    </row>
    <row r="3021" spans="1:5" x14ac:dyDescent="0.2">
      <c r="A3021">
        <v>3020</v>
      </c>
      <c r="B3021" s="17">
        <f ca="1">'Monte Carlo VaR'!$C$17+_xlfn.NORM.S.INV(RAND())*'Monte Carlo VaR'!$C$18</f>
        <v>0.20783187701781458</v>
      </c>
      <c r="C3021" s="18">
        <f t="shared" ca="1" si="47"/>
        <v>23.100619171844983</v>
      </c>
      <c r="D3021" s="19">
        <f ca="1">'Monte Carlo VaR'!$B$9*(EXP(B3021)-1)</f>
        <v>31.308269163601505</v>
      </c>
      <c r="E3021" t="str">
        <f ca="1">IF(B3021&lt;='Monte Carlo VaR'!$B$25,"YES ◀ TAIL","")</f>
        <v/>
      </c>
    </row>
    <row r="3022" spans="1:5" x14ac:dyDescent="0.2">
      <c r="A3022">
        <v>3021</v>
      </c>
      <c r="B3022" s="17">
        <f ca="1">'Monte Carlo VaR'!$C$17+_xlfn.NORM.S.INV(RAND())*'Monte Carlo VaR'!$C$18</f>
        <v>-6.6860377631727294E-2</v>
      </c>
      <c r="C3022" s="18">
        <f t="shared" ca="1" si="47"/>
        <v>-6.4674215378453965</v>
      </c>
      <c r="D3022" s="19">
        <f ca="1">'Monte Carlo VaR'!$B$9*(EXP(B3022)-1)</f>
        <v>-8.7652964102418665</v>
      </c>
      <c r="E3022" t="str">
        <f ca="1">IF(B3022&lt;='Monte Carlo VaR'!$B$25,"YES ◀ TAIL","")</f>
        <v/>
      </c>
    </row>
    <row r="3023" spans="1:5" x14ac:dyDescent="0.2">
      <c r="A3023">
        <v>3022</v>
      </c>
      <c r="B3023" s="17">
        <f ca="1">'Monte Carlo VaR'!$C$17+_xlfn.NORM.S.INV(RAND())*'Monte Carlo VaR'!$C$18</f>
        <v>0.19222264304589304</v>
      </c>
      <c r="C3023" s="18">
        <f t="shared" ca="1" si="47"/>
        <v>21.194031701285422</v>
      </c>
      <c r="D3023" s="19">
        <f ca="1">'Monte Carlo VaR'!$B$9*(EXP(B3023)-1)</f>
        <v>28.724271164752132</v>
      </c>
      <c r="E3023" t="str">
        <f ca="1">IF(B3023&lt;='Monte Carlo VaR'!$B$25,"YES ◀ TAIL","")</f>
        <v/>
      </c>
    </row>
    <row r="3024" spans="1:5" x14ac:dyDescent="0.2">
      <c r="A3024">
        <v>3023</v>
      </c>
      <c r="B3024" s="17">
        <f ca="1">'Monte Carlo VaR'!$C$17+_xlfn.NORM.S.INV(RAND())*'Monte Carlo VaR'!$C$18</f>
        <v>0.36251960090681346</v>
      </c>
      <c r="C3024" s="18">
        <f t="shared" ca="1" si="47"/>
        <v>43.694538614270193</v>
      </c>
      <c r="D3024" s="19">
        <f ca="1">'Monte Carlo VaR'!$B$9*(EXP(B3024)-1)</f>
        <v>59.219208183920394</v>
      </c>
      <c r="E3024" t="str">
        <f ca="1">IF(B3024&lt;='Monte Carlo VaR'!$B$25,"YES ◀ TAIL","")</f>
        <v/>
      </c>
    </row>
    <row r="3025" spans="1:5" x14ac:dyDescent="0.2">
      <c r="A3025">
        <v>3024</v>
      </c>
      <c r="B3025" s="17">
        <f ca="1">'Monte Carlo VaR'!$C$17+_xlfn.NORM.S.INV(RAND())*'Monte Carlo VaR'!$C$18</f>
        <v>0.27470305090919572</v>
      </c>
      <c r="C3025" s="18">
        <f t="shared" ca="1" si="47"/>
        <v>31.613979031998163</v>
      </c>
      <c r="D3025" s="19">
        <f ca="1">'Monte Carlo VaR'!$B$9*(EXP(B3025)-1)</f>
        <v>42.846425782067108</v>
      </c>
      <c r="E3025" t="str">
        <f ca="1">IF(B3025&lt;='Monte Carlo VaR'!$B$25,"YES ◀ TAIL","")</f>
        <v/>
      </c>
    </row>
    <row r="3026" spans="1:5" x14ac:dyDescent="0.2">
      <c r="A3026">
        <v>3025</v>
      </c>
      <c r="B3026" s="17">
        <f ca="1">'Monte Carlo VaR'!$C$17+_xlfn.NORM.S.INV(RAND())*'Monte Carlo VaR'!$C$18</f>
        <v>0.19733555515765433</v>
      </c>
      <c r="C3026" s="18">
        <f t="shared" ca="1" si="47"/>
        <v>21.81527295644625</v>
      </c>
      <c r="D3026" s="19">
        <f ca="1">'Monte Carlo VaR'!$B$9*(EXP(B3026)-1)</f>
        <v>29.566239437871605</v>
      </c>
      <c r="E3026" t="str">
        <f ca="1">IF(B3026&lt;='Monte Carlo VaR'!$B$25,"YES ◀ TAIL","")</f>
        <v/>
      </c>
    </row>
    <row r="3027" spans="1:5" x14ac:dyDescent="0.2">
      <c r="A3027">
        <v>3026</v>
      </c>
      <c r="B3027" s="17">
        <f ca="1">'Monte Carlo VaR'!$C$17+_xlfn.NORM.S.INV(RAND())*'Monte Carlo VaR'!$C$18</f>
        <v>-5.1443705253167146E-2</v>
      </c>
      <c r="C3027" s="18">
        <f t="shared" ca="1" si="47"/>
        <v>-5.0142879576746013</v>
      </c>
      <c r="D3027" s="19">
        <f ca="1">'Monte Carlo VaR'!$B$9*(EXP(B3027)-1)</f>
        <v>-6.7958644690363874</v>
      </c>
      <c r="E3027" t="str">
        <f ca="1">IF(B3027&lt;='Monte Carlo VaR'!$B$25,"YES ◀ TAIL","")</f>
        <v/>
      </c>
    </row>
    <row r="3028" spans="1:5" x14ac:dyDescent="0.2">
      <c r="A3028">
        <v>3027</v>
      </c>
      <c r="B3028" s="17">
        <f ca="1">'Monte Carlo VaR'!$C$17+_xlfn.NORM.S.INV(RAND())*'Monte Carlo VaR'!$C$18</f>
        <v>-0.1017661553691926</v>
      </c>
      <c r="C3028" s="18">
        <f t="shared" ca="1" si="47"/>
        <v>-9.6759255026757316</v>
      </c>
      <c r="D3028" s="19">
        <f ca="1">'Monte Carlo VaR'!$B$9*(EXP(B3028)-1)</f>
        <v>-13.113781833776418</v>
      </c>
      <c r="E3028" t="str">
        <f ca="1">IF(B3028&lt;='Monte Carlo VaR'!$B$25,"YES ◀ TAIL","")</f>
        <v/>
      </c>
    </row>
    <row r="3029" spans="1:5" x14ac:dyDescent="0.2">
      <c r="A3029">
        <v>3028</v>
      </c>
      <c r="B3029" s="17">
        <f ca="1">'Monte Carlo VaR'!$C$17+_xlfn.NORM.S.INV(RAND())*'Monte Carlo VaR'!$C$18</f>
        <v>0.23700378621641993</v>
      </c>
      <c r="C3029" s="18">
        <f t="shared" ca="1" si="47"/>
        <v>26.744591659073969</v>
      </c>
      <c r="D3029" s="19">
        <f ca="1">'Monte Carlo VaR'!$B$9*(EXP(B3029)-1)</f>
        <v>36.246945075542946</v>
      </c>
      <c r="E3029" t="str">
        <f ca="1">IF(B3029&lt;='Monte Carlo VaR'!$B$25,"YES ◀ TAIL","")</f>
        <v/>
      </c>
    </row>
    <row r="3030" spans="1:5" x14ac:dyDescent="0.2">
      <c r="A3030">
        <v>3029</v>
      </c>
      <c r="B3030" s="17">
        <f ca="1">'Monte Carlo VaR'!$C$17+_xlfn.NORM.S.INV(RAND())*'Monte Carlo VaR'!$C$18</f>
        <v>2.6752992978972386E-2</v>
      </c>
      <c r="C3030" s="18">
        <f t="shared" ca="1" si="47"/>
        <v>2.7114067041571488</v>
      </c>
      <c r="D3030" s="19">
        <f ca="1">'Monte Carlo VaR'!$B$9*(EXP(B3030)-1)</f>
        <v>3.6747695061441839</v>
      </c>
      <c r="E3030" t="str">
        <f ca="1">IF(B3030&lt;='Monte Carlo VaR'!$B$25,"YES ◀ TAIL","")</f>
        <v/>
      </c>
    </row>
    <row r="3031" spans="1:5" x14ac:dyDescent="0.2">
      <c r="A3031">
        <v>3030</v>
      </c>
      <c r="B3031" s="17">
        <f ca="1">'Monte Carlo VaR'!$C$17+_xlfn.NORM.S.INV(RAND())*'Monte Carlo VaR'!$C$18</f>
        <v>6.4151535305093141E-2</v>
      </c>
      <c r="C3031" s="18">
        <f t="shared" ca="1" si="47"/>
        <v>6.6253961639339831</v>
      </c>
      <c r="D3031" s="19">
        <f ca="1">'Monte Carlo VaR'!$B$9*(EXP(B3031)-1)</f>
        <v>8.9793994209797265</v>
      </c>
      <c r="E3031" t="str">
        <f ca="1">IF(B3031&lt;='Monte Carlo VaR'!$B$25,"YES ◀ TAIL","")</f>
        <v/>
      </c>
    </row>
    <row r="3032" spans="1:5" x14ac:dyDescent="0.2">
      <c r="A3032">
        <v>3031</v>
      </c>
      <c r="B3032" s="17">
        <f ca="1">'Monte Carlo VaR'!$C$17+_xlfn.NORM.S.INV(RAND())*'Monte Carlo VaR'!$C$18</f>
        <v>-7.2122050891512648E-2</v>
      </c>
      <c r="C3032" s="18">
        <f t="shared" ca="1" si="47"/>
        <v>-6.9582669383700502</v>
      </c>
      <c r="D3032" s="19">
        <f ca="1">'Monte Carlo VaR'!$B$9*(EXP(B3032)-1)</f>
        <v>-9.4305391815729287</v>
      </c>
      <c r="E3032" t="str">
        <f ca="1">IF(B3032&lt;='Monte Carlo VaR'!$B$25,"YES ◀ TAIL","")</f>
        <v/>
      </c>
    </row>
    <row r="3033" spans="1:5" x14ac:dyDescent="0.2">
      <c r="A3033">
        <v>3032</v>
      </c>
      <c r="B3033" s="17">
        <f ca="1">'Monte Carlo VaR'!$C$17+_xlfn.NORM.S.INV(RAND())*'Monte Carlo VaR'!$C$18</f>
        <v>8.8583468138786745E-2</v>
      </c>
      <c r="C3033" s="18">
        <f t="shared" ca="1" si="47"/>
        <v>9.2625448217016348</v>
      </c>
      <c r="D3033" s="19">
        <f ca="1">'Monte Carlo VaR'!$B$9*(EXP(B3033)-1)</f>
        <v>12.553526996852225</v>
      </c>
      <c r="E3033" t="str">
        <f ca="1">IF(B3033&lt;='Monte Carlo VaR'!$B$25,"YES ◀ TAIL","")</f>
        <v/>
      </c>
    </row>
    <row r="3034" spans="1:5" x14ac:dyDescent="0.2">
      <c r="A3034">
        <v>3033</v>
      </c>
      <c r="B3034" s="17">
        <f ca="1">'Monte Carlo VaR'!$C$17+_xlfn.NORM.S.INV(RAND())*'Monte Carlo VaR'!$C$18</f>
        <v>0.18662728856729977</v>
      </c>
      <c r="C3034" s="18">
        <f t="shared" ca="1" si="47"/>
        <v>20.517801770594989</v>
      </c>
      <c r="D3034" s="19">
        <f ca="1">'Monte Carlo VaR'!$B$9*(EXP(B3034)-1)</f>
        <v>27.807776739687391</v>
      </c>
      <c r="E3034" t="str">
        <f ca="1">IF(B3034&lt;='Monte Carlo VaR'!$B$25,"YES ◀ TAIL","")</f>
        <v/>
      </c>
    </row>
    <row r="3035" spans="1:5" x14ac:dyDescent="0.2">
      <c r="A3035">
        <v>3034</v>
      </c>
      <c r="B3035" s="17">
        <f ca="1">'Monte Carlo VaR'!$C$17+_xlfn.NORM.S.INV(RAND())*'Monte Carlo VaR'!$C$18</f>
        <v>4.6169143224367153E-2</v>
      </c>
      <c r="C3035" s="18">
        <f t="shared" ca="1" si="47"/>
        <v>4.7251531477904507</v>
      </c>
      <c r="D3035" s="19">
        <f ca="1">'Monte Carlo VaR'!$B$9*(EXP(B3035)-1)</f>
        <v>6.4040000612003976</v>
      </c>
      <c r="E3035" t="str">
        <f ca="1">IF(B3035&lt;='Monte Carlo VaR'!$B$25,"YES ◀ TAIL","")</f>
        <v/>
      </c>
    </row>
    <row r="3036" spans="1:5" x14ac:dyDescent="0.2">
      <c r="A3036">
        <v>3035</v>
      </c>
      <c r="B3036" s="17">
        <f ca="1">'Monte Carlo VaR'!$C$17+_xlfn.NORM.S.INV(RAND())*'Monte Carlo VaR'!$C$18</f>
        <v>-0.10025769118248244</v>
      </c>
      <c r="C3036" s="18">
        <f t="shared" ca="1" si="47"/>
        <v>-9.5395720548079659</v>
      </c>
      <c r="D3036" s="19">
        <f ca="1">'Monte Carlo VaR'!$B$9*(EXP(B3036)-1)</f>
        <v>-12.928982005881236</v>
      </c>
      <c r="E3036" t="str">
        <f ca="1">IF(B3036&lt;='Monte Carlo VaR'!$B$25,"YES ◀ TAIL","")</f>
        <v/>
      </c>
    </row>
    <row r="3037" spans="1:5" x14ac:dyDescent="0.2">
      <c r="A3037">
        <v>3036</v>
      </c>
      <c r="B3037" s="17">
        <f ca="1">'Monte Carlo VaR'!$C$17+_xlfn.NORM.S.INV(RAND())*'Monte Carlo VaR'!$C$18</f>
        <v>3.2024897338227692E-3</v>
      </c>
      <c r="C3037" s="18">
        <f t="shared" ca="1" si="47"/>
        <v>0.32076231825466373</v>
      </c>
      <c r="D3037" s="19">
        <f ca="1">'Monte Carlo VaR'!$B$9*(EXP(B3037)-1)</f>
        <v>0.43472916993054578</v>
      </c>
      <c r="E3037" t="str">
        <f ca="1">IF(B3037&lt;='Monte Carlo VaR'!$B$25,"YES ◀ TAIL","")</f>
        <v/>
      </c>
    </row>
    <row r="3038" spans="1:5" x14ac:dyDescent="0.2">
      <c r="A3038">
        <v>3037</v>
      </c>
      <c r="B3038" s="17">
        <f ca="1">'Monte Carlo VaR'!$C$17+_xlfn.NORM.S.INV(RAND())*'Monte Carlo VaR'!$C$18</f>
        <v>0.35353301829502282</v>
      </c>
      <c r="C3038" s="18">
        <f t="shared" ca="1" si="47"/>
        <v>42.409000719909628</v>
      </c>
      <c r="D3038" s="19">
        <f ca="1">'Monte Carlo VaR'!$B$9*(EXP(B3038)-1)</f>
        <v>57.476918675693518</v>
      </c>
      <c r="E3038" t="str">
        <f ca="1">IF(B3038&lt;='Monte Carlo VaR'!$B$25,"YES ◀ TAIL","")</f>
        <v/>
      </c>
    </row>
    <row r="3039" spans="1:5" x14ac:dyDescent="0.2">
      <c r="A3039">
        <v>3038</v>
      </c>
      <c r="B3039" s="17">
        <f ca="1">'Monte Carlo VaR'!$C$17+_xlfn.NORM.S.INV(RAND())*'Monte Carlo VaR'!$C$18</f>
        <v>-0.10890982546520238</v>
      </c>
      <c r="C3039" s="18">
        <f t="shared" ca="1" si="47"/>
        <v>-10.318871660756034</v>
      </c>
      <c r="D3039" s="19">
        <f ca="1">'Monte Carlo VaR'!$B$9*(EXP(B3039)-1)</f>
        <v>-13.985166761822654</v>
      </c>
      <c r="E3039" t="str">
        <f ca="1">IF(B3039&lt;='Monte Carlo VaR'!$B$25,"YES ◀ TAIL","")</f>
        <v/>
      </c>
    </row>
    <row r="3040" spans="1:5" x14ac:dyDescent="0.2">
      <c r="A3040">
        <v>3039</v>
      </c>
      <c r="B3040" s="17">
        <f ca="1">'Monte Carlo VaR'!$C$17+_xlfn.NORM.S.INV(RAND())*'Monte Carlo VaR'!$C$18</f>
        <v>-0.21890031624951428</v>
      </c>
      <c r="C3040" s="18">
        <f t="shared" ca="1" si="47"/>
        <v>-19.659819973328496</v>
      </c>
      <c r="D3040" s="19">
        <f ca="1">'Monte Carlo VaR'!$B$9*(EXP(B3040)-1)</f>
        <v>-26.64495400985211</v>
      </c>
      <c r="E3040" t="str">
        <f ca="1">IF(B3040&lt;='Monte Carlo VaR'!$B$25,"YES ◀ TAIL","")</f>
        <v/>
      </c>
    </row>
    <row r="3041" spans="1:5" x14ac:dyDescent="0.2">
      <c r="A3041">
        <v>3040</v>
      </c>
      <c r="B3041" s="17">
        <f ca="1">'Monte Carlo VaR'!$C$17+_xlfn.NORM.S.INV(RAND())*'Monte Carlo VaR'!$C$18</f>
        <v>-9.769980741359198E-2</v>
      </c>
      <c r="C3041" s="18">
        <f t="shared" ca="1" si="47"/>
        <v>-9.3078886111009123</v>
      </c>
      <c r="D3041" s="19">
        <f ca="1">'Monte Carlo VaR'!$B$9*(EXP(B3041)-1)</f>
        <v>-12.614981434625065</v>
      </c>
      <c r="E3041" t="str">
        <f ca="1">IF(B3041&lt;='Monte Carlo VaR'!$B$25,"YES ◀ TAIL","")</f>
        <v/>
      </c>
    </row>
    <row r="3042" spans="1:5" x14ac:dyDescent="0.2">
      <c r="A3042">
        <v>3041</v>
      </c>
      <c r="B3042" s="17">
        <f ca="1">'Monte Carlo VaR'!$C$17+_xlfn.NORM.S.INV(RAND())*'Monte Carlo VaR'!$C$18</f>
        <v>0.13215332788566608</v>
      </c>
      <c r="C3042" s="18">
        <f t="shared" ca="1" si="47"/>
        <v>14.128329640723901</v>
      </c>
      <c r="D3042" s="19">
        <f ca="1">'Monte Carlo VaR'!$B$9*(EXP(B3042)-1)</f>
        <v>19.148125162073104</v>
      </c>
      <c r="E3042" t="str">
        <f ca="1">IF(B3042&lt;='Monte Carlo VaR'!$B$25,"YES ◀ TAIL","")</f>
        <v/>
      </c>
    </row>
    <row r="3043" spans="1:5" x14ac:dyDescent="0.2">
      <c r="A3043">
        <v>3042</v>
      </c>
      <c r="B3043" s="17">
        <f ca="1">'Monte Carlo VaR'!$C$17+_xlfn.NORM.S.INV(RAND())*'Monte Carlo VaR'!$C$18</f>
        <v>5.2977165983777885E-2</v>
      </c>
      <c r="C3043" s="18">
        <f t="shared" ca="1" si="47"/>
        <v>5.4405568530617732</v>
      </c>
      <c r="D3043" s="19">
        <f ca="1">'Monte Carlo VaR'!$B$9*(EXP(B3043)-1)</f>
        <v>7.3735867029546212</v>
      </c>
      <c r="E3043" t="str">
        <f ca="1">IF(B3043&lt;='Monte Carlo VaR'!$B$25,"YES ◀ TAIL","")</f>
        <v/>
      </c>
    </row>
    <row r="3044" spans="1:5" x14ac:dyDescent="0.2">
      <c r="A3044">
        <v>3043</v>
      </c>
      <c r="B3044" s="17">
        <f ca="1">'Monte Carlo VaR'!$C$17+_xlfn.NORM.S.INV(RAND())*'Monte Carlo VaR'!$C$18</f>
        <v>0.135501839755194</v>
      </c>
      <c r="C3044" s="18">
        <f t="shared" ca="1" si="47"/>
        <v>14.511130255696436</v>
      </c>
      <c r="D3044" s="19">
        <f ca="1">'Monte Carlo VaR'!$B$9*(EXP(B3044)-1)</f>
        <v>19.66693483554538</v>
      </c>
      <c r="E3044" t="str">
        <f ca="1">IF(B3044&lt;='Monte Carlo VaR'!$B$25,"YES ◀ TAIL","")</f>
        <v/>
      </c>
    </row>
    <row r="3045" spans="1:5" x14ac:dyDescent="0.2">
      <c r="A3045">
        <v>3044</v>
      </c>
      <c r="B3045" s="17">
        <f ca="1">'Monte Carlo VaR'!$C$17+_xlfn.NORM.S.INV(RAND())*'Monte Carlo VaR'!$C$18</f>
        <v>-0.12161431249643899</v>
      </c>
      <c r="C3045" s="18">
        <f t="shared" ca="1" si="47"/>
        <v>-11.45101749893227</v>
      </c>
      <c r="D3045" s="19">
        <f ca="1">'Monte Carlo VaR'!$B$9*(EXP(B3045)-1)</f>
        <v>-15.519564016302905</v>
      </c>
      <c r="E3045" t="str">
        <f ca="1">IF(B3045&lt;='Monte Carlo VaR'!$B$25,"YES ◀ TAIL","")</f>
        <v/>
      </c>
    </row>
    <row r="3046" spans="1:5" x14ac:dyDescent="0.2">
      <c r="A3046">
        <v>3045</v>
      </c>
      <c r="B3046" s="17">
        <f ca="1">'Monte Carlo VaR'!$C$17+_xlfn.NORM.S.INV(RAND())*'Monte Carlo VaR'!$C$18</f>
        <v>0.16236044172872255</v>
      </c>
      <c r="C3046" s="18">
        <f t="shared" ca="1" si="47"/>
        <v>17.628414681114201</v>
      </c>
      <c r="D3046" s="19">
        <f ca="1">'Monte Carlo VaR'!$B$9*(EXP(B3046)-1)</f>
        <v>23.891790417314077</v>
      </c>
      <c r="E3046" t="str">
        <f ca="1">IF(B3046&lt;='Monte Carlo VaR'!$B$25,"YES ◀ TAIL","")</f>
        <v/>
      </c>
    </row>
    <row r="3047" spans="1:5" x14ac:dyDescent="0.2">
      <c r="A3047">
        <v>3046</v>
      </c>
      <c r="B3047" s="17">
        <f ca="1">'Monte Carlo VaR'!$C$17+_xlfn.NORM.S.INV(RAND())*'Monte Carlo VaR'!$C$18</f>
        <v>-2.0369669676215063E-2</v>
      </c>
      <c r="C3047" s="18">
        <f t="shared" ca="1" si="47"/>
        <v>-2.0163609452831577</v>
      </c>
      <c r="D3047" s="19">
        <f ca="1">'Monte Carlo VaR'!$B$9*(EXP(B3047)-1)</f>
        <v>-2.7327739891422635</v>
      </c>
      <c r="E3047" t="str">
        <f ca="1">IF(B3047&lt;='Monte Carlo VaR'!$B$25,"YES ◀ TAIL","")</f>
        <v/>
      </c>
    </row>
    <row r="3048" spans="1:5" x14ac:dyDescent="0.2">
      <c r="A3048">
        <v>3047</v>
      </c>
      <c r="B3048" s="17">
        <f ca="1">'Monte Carlo VaR'!$C$17+_xlfn.NORM.S.INV(RAND())*'Monte Carlo VaR'!$C$18</f>
        <v>6.5605837433544562E-2</v>
      </c>
      <c r="C3048" s="18">
        <f t="shared" ca="1" si="47"/>
        <v>6.7805745152753838</v>
      </c>
      <c r="D3048" s="19">
        <f ca="1">'Monte Carlo VaR'!$B$9*(EXP(B3048)-1)</f>
        <v>9.1897126405527274</v>
      </c>
      <c r="E3048" t="str">
        <f ca="1">IF(B3048&lt;='Monte Carlo VaR'!$B$25,"YES ◀ TAIL","")</f>
        <v/>
      </c>
    </row>
    <row r="3049" spans="1:5" x14ac:dyDescent="0.2">
      <c r="A3049">
        <v>3048</v>
      </c>
      <c r="B3049" s="17">
        <f ca="1">'Monte Carlo VaR'!$C$17+_xlfn.NORM.S.INV(RAND())*'Monte Carlo VaR'!$C$18</f>
        <v>0.32863085331150316</v>
      </c>
      <c r="C3049" s="18">
        <f t="shared" ca="1" si="47"/>
        <v>38.906499219054822</v>
      </c>
      <c r="D3049" s="19">
        <f ca="1">'Monte Carlo VaR'!$B$9*(EXP(B3049)-1)</f>
        <v>52.729978391585007</v>
      </c>
      <c r="E3049" t="str">
        <f ca="1">IF(B3049&lt;='Monte Carlo VaR'!$B$25,"YES ◀ TAIL","")</f>
        <v/>
      </c>
    </row>
    <row r="3050" spans="1:5" x14ac:dyDescent="0.2">
      <c r="A3050">
        <v>3049</v>
      </c>
      <c r="B3050" s="17">
        <f ca="1">'Monte Carlo VaR'!$C$17+_xlfn.NORM.S.INV(RAND())*'Monte Carlo VaR'!$C$18</f>
        <v>0.11132101810486106</v>
      </c>
      <c r="C3050" s="18">
        <f t="shared" ca="1" si="47"/>
        <v>11.775366843123791</v>
      </c>
      <c r="D3050" s="19">
        <f ca="1">'Monte Carlo VaR'!$B$9*(EXP(B3050)-1)</f>
        <v>15.959154682485675</v>
      </c>
      <c r="E3050" t="str">
        <f ca="1">IF(B3050&lt;='Monte Carlo VaR'!$B$25,"YES ◀ TAIL","")</f>
        <v/>
      </c>
    </row>
    <row r="3051" spans="1:5" x14ac:dyDescent="0.2">
      <c r="A3051">
        <v>3050</v>
      </c>
      <c r="B3051" s="17">
        <f ca="1">'Monte Carlo VaR'!$C$17+_xlfn.NORM.S.INV(RAND())*'Monte Carlo VaR'!$C$18</f>
        <v>0.4419231412361212</v>
      </c>
      <c r="C3051" s="18">
        <f t="shared" ca="1" si="47"/>
        <v>55.569616695466848</v>
      </c>
      <c r="D3051" s="19">
        <f ca="1">'Monte Carlo VaR'!$B$9*(EXP(B3051)-1)</f>
        <v>75.313501507366226</v>
      </c>
      <c r="E3051" t="str">
        <f ca="1">IF(B3051&lt;='Monte Carlo VaR'!$B$25,"YES ◀ TAIL","")</f>
        <v/>
      </c>
    </row>
    <row r="3052" spans="1:5" x14ac:dyDescent="0.2">
      <c r="A3052">
        <v>3051</v>
      </c>
      <c r="B3052" s="17">
        <f ca="1">'Monte Carlo VaR'!$C$17+_xlfn.NORM.S.INV(RAND())*'Monte Carlo VaR'!$C$18</f>
        <v>0.44362693778952761</v>
      </c>
      <c r="C3052" s="18">
        <f t="shared" ca="1" si="47"/>
        <v>55.834901603788431</v>
      </c>
      <c r="D3052" s="19">
        <f ca="1">'Monte Carlo VaR'!$B$9*(EXP(B3052)-1)</f>
        <v>75.673042143614467</v>
      </c>
      <c r="E3052" t="str">
        <f ca="1">IF(B3052&lt;='Monte Carlo VaR'!$B$25,"YES ◀ TAIL","")</f>
        <v/>
      </c>
    </row>
    <row r="3053" spans="1:5" x14ac:dyDescent="0.2">
      <c r="A3053">
        <v>3052</v>
      </c>
      <c r="B3053" s="17">
        <f ca="1">'Monte Carlo VaR'!$C$17+_xlfn.NORM.S.INV(RAND())*'Monte Carlo VaR'!$C$18</f>
        <v>0.23599310059867301</v>
      </c>
      <c r="C3053" s="18">
        <f t="shared" ca="1" si="47"/>
        <v>26.616557435230014</v>
      </c>
      <c r="D3053" s="19">
        <f ca="1">'Monte Carlo VaR'!$B$9*(EXP(B3053)-1)</f>
        <v>36.073420291967238</v>
      </c>
      <c r="E3053" t="str">
        <f ca="1">IF(B3053&lt;='Monte Carlo VaR'!$B$25,"YES ◀ TAIL","")</f>
        <v/>
      </c>
    </row>
    <row r="3054" spans="1:5" x14ac:dyDescent="0.2">
      <c r="A3054">
        <v>3053</v>
      </c>
      <c r="B3054" s="17">
        <f ca="1">'Monte Carlo VaR'!$C$17+_xlfn.NORM.S.INV(RAND())*'Monte Carlo VaR'!$C$18</f>
        <v>-0.13912370272740637</v>
      </c>
      <c r="C3054" s="18">
        <f t="shared" ca="1" si="47"/>
        <v>-12.987961446433538</v>
      </c>
      <c r="D3054" s="19">
        <f ca="1">'Monte Carlo VaR'!$B$9*(EXP(B3054)-1)</f>
        <v>-17.602584148351376</v>
      </c>
      <c r="E3054" t="str">
        <f ca="1">IF(B3054&lt;='Monte Carlo VaR'!$B$25,"YES ◀ TAIL","")</f>
        <v/>
      </c>
    </row>
    <row r="3055" spans="1:5" x14ac:dyDescent="0.2">
      <c r="A3055">
        <v>3054</v>
      </c>
      <c r="B3055" s="17">
        <f ca="1">'Monte Carlo VaR'!$C$17+_xlfn.NORM.S.INV(RAND())*'Monte Carlo VaR'!$C$18</f>
        <v>0.30487936541537802</v>
      </c>
      <c r="C3055" s="18">
        <f t="shared" ca="1" si="47"/>
        <v>35.646135698338213</v>
      </c>
      <c r="D3055" s="19">
        <f ca="1">'Monte Carlo VaR'!$B$9*(EXP(B3055)-1)</f>
        <v>48.311207711957778</v>
      </c>
      <c r="E3055" t="str">
        <f ca="1">IF(B3055&lt;='Monte Carlo VaR'!$B$25,"YES ◀ TAIL","")</f>
        <v/>
      </c>
    </row>
    <row r="3056" spans="1:5" x14ac:dyDescent="0.2">
      <c r="A3056">
        <v>3055</v>
      </c>
      <c r="B3056" s="17">
        <f ca="1">'Monte Carlo VaR'!$C$17+_xlfn.NORM.S.INV(RAND())*'Monte Carlo VaR'!$C$18</f>
        <v>0.30300820373905324</v>
      </c>
      <c r="C3056" s="18">
        <f t="shared" ca="1" si="47"/>
        <v>35.392557164881524</v>
      </c>
      <c r="D3056" s="19">
        <f ca="1">'Monte Carlo VaR'!$B$9*(EXP(B3056)-1)</f>
        <v>47.967532725563927</v>
      </c>
      <c r="E3056" t="str">
        <f ca="1">IF(B3056&lt;='Monte Carlo VaR'!$B$25,"YES ◀ TAIL","")</f>
        <v/>
      </c>
    </row>
    <row r="3057" spans="1:5" x14ac:dyDescent="0.2">
      <c r="A3057">
        <v>3056</v>
      </c>
      <c r="B3057" s="17">
        <f ca="1">'Monte Carlo VaR'!$C$17+_xlfn.NORM.S.INV(RAND())*'Monte Carlo VaR'!$C$18</f>
        <v>-7.4708441373995585E-2</v>
      </c>
      <c r="C3057" s="18">
        <f t="shared" ca="1" si="47"/>
        <v>-7.1985982619374056</v>
      </c>
      <c r="D3057" s="19">
        <f ca="1">'Monte Carlo VaR'!$B$9*(EXP(B3057)-1)</f>
        <v>-9.7562602244037659</v>
      </c>
      <c r="E3057" t="str">
        <f ca="1">IF(B3057&lt;='Monte Carlo VaR'!$B$25,"YES ◀ TAIL","")</f>
        <v/>
      </c>
    </row>
    <row r="3058" spans="1:5" x14ac:dyDescent="0.2">
      <c r="A3058">
        <v>3057</v>
      </c>
      <c r="B3058" s="17">
        <f ca="1">'Monte Carlo VaR'!$C$17+_xlfn.NORM.S.INV(RAND())*'Monte Carlo VaR'!$C$18</f>
        <v>-0.13674646485327907</v>
      </c>
      <c r="C3058" s="18">
        <f t="shared" ca="1" si="47"/>
        <v>-12.780867074114944</v>
      </c>
      <c r="D3058" s="19">
        <f ca="1">'Monte Carlo VaR'!$B$9*(EXP(B3058)-1)</f>
        <v>-17.321909145547984</v>
      </c>
      <c r="E3058" t="str">
        <f ca="1">IF(B3058&lt;='Monte Carlo VaR'!$B$25,"YES ◀ TAIL","")</f>
        <v/>
      </c>
    </row>
    <row r="3059" spans="1:5" x14ac:dyDescent="0.2">
      <c r="A3059">
        <v>3058</v>
      </c>
      <c r="B3059" s="17">
        <f ca="1">'Monte Carlo VaR'!$C$17+_xlfn.NORM.S.INV(RAND())*'Monte Carlo VaR'!$C$18</f>
        <v>7.0458415514715489E-2</v>
      </c>
      <c r="C3059" s="18">
        <f t="shared" ca="1" si="47"/>
        <v>7.2999948352384658</v>
      </c>
      <c r="D3059" s="19">
        <f ca="1">'Monte Carlo VaR'!$B$9*(EXP(B3059)-1)</f>
        <v>9.893683000198692</v>
      </c>
      <c r="E3059" t="str">
        <f ca="1">IF(B3059&lt;='Monte Carlo VaR'!$B$25,"YES ◀ TAIL","")</f>
        <v/>
      </c>
    </row>
    <row r="3060" spans="1:5" x14ac:dyDescent="0.2">
      <c r="A3060">
        <v>3059</v>
      </c>
      <c r="B3060" s="17">
        <f ca="1">'Monte Carlo VaR'!$C$17+_xlfn.NORM.S.INV(RAND())*'Monte Carlo VaR'!$C$18</f>
        <v>-6.9507743732908009E-2</v>
      </c>
      <c r="C3060" s="18">
        <f t="shared" ca="1" si="47"/>
        <v>-6.714709040718791</v>
      </c>
      <c r="D3060" s="19">
        <f ca="1">'Monte Carlo VaR'!$B$9*(EXP(B3060)-1)</f>
        <v>-9.100445162886178</v>
      </c>
      <c r="E3060" t="str">
        <f ca="1">IF(B3060&lt;='Monte Carlo VaR'!$B$25,"YES ◀ TAIL","")</f>
        <v/>
      </c>
    </row>
    <row r="3061" spans="1:5" x14ac:dyDescent="0.2">
      <c r="A3061">
        <v>3060</v>
      </c>
      <c r="B3061" s="17">
        <f ca="1">'Monte Carlo VaR'!$C$17+_xlfn.NORM.S.INV(RAND())*'Monte Carlo VaR'!$C$18</f>
        <v>0.6356336358346959</v>
      </c>
      <c r="C3061" s="18">
        <f t="shared" ca="1" si="47"/>
        <v>88.821820520283737</v>
      </c>
      <c r="D3061" s="19">
        <f ca="1">'Monte Carlo VaR'!$B$9*(EXP(B3061)-1)</f>
        <v>120.38021335114054</v>
      </c>
      <c r="E3061" t="str">
        <f ca="1">IF(B3061&lt;='Monte Carlo VaR'!$B$25,"YES ◀ TAIL","")</f>
        <v/>
      </c>
    </row>
    <row r="3062" spans="1:5" x14ac:dyDescent="0.2">
      <c r="A3062">
        <v>3061</v>
      </c>
      <c r="B3062" s="17">
        <f ca="1">'Monte Carlo VaR'!$C$17+_xlfn.NORM.S.INV(RAND())*'Monte Carlo VaR'!$C$18</f>
        <v>4.6655769348426648E-2</v>
      </c>
      <c r="C3062" s="18">
        <f t="shared" ca="1" si="47"/>
        <v>4.7761275448890306</v>
      </c>
      <c r="D3062" s="19">
        <f ca="1">'Monte Carlo VaR'!$B$9*(EXP(B3062)-1)</f>
        <v>6.4730856615881036</v>
      </c>
      <c r="E3062" t="str">
        <f ca="1">IF(B3062&lt;='Monte Carlo VaR'!$B$25,"YES ◀ TAIL","")</f>
        <v/>
      </c>
    </row>
    <row r="3063" spans="1:5" x14ac:dyDescent="0.2">
      <c r="A3063">
        <v>3062</v>
      </c>
      <c r="B3063" s="17">
        <f ca="1">'Monte Carlo VaR'!$C$17+_xlfn.NORM.S.INV(RAND())*'Monte Carlo VaR'!$C$18</f>
        <v>-0.12257007109931616</v>
      </c>
      <c r="C3063" s="18">
        <f t="shared" ca="1" si="47"/>
        <v>-11.535608519996321</v>
      </c>
      <c r="D3063" s="19">
        <f ca="1">'Monte Carlo VaR'!$B$9*(EXP(B3063)-1)</f>
        <v>-15.634210227151014</v>
      </c>
      <c r="E3063" t="str">
        <f ca="1">IF(B3063&lt;='Monte Carlo VaR'!$B$25,"YES ◀ TAIL","")</f>
        <v/>
      </c>
    </row>
    <row r="3064" spans="1:5" x14ac:dyDescent="0.2">
      <c r="A3064">
        <v>3063</v>
      </c>
      <c r="B3064" s="17">
        <f ca="1">'Monte Carlo VaR'!$C$17+_xlfn.NORM.S.INV(RAND())*'Monte Carlo VaR'!$C$18</f>
        <v>-0.23106125514596271</v>
      </c>
      <c r="C3064" s="18">
        <f t="shared" ca="1" si="47"/>
        <v>-20.630915310250419</v>
      </c>
      <c r="D3064" s="19">
        <f ca="1">'Monte Carlo VaR'!$B$9*(EXP(B3064)-1)</f>
        <v>-27.961079519982395</v>
      </c>
      <c r="E3064" t="str">
        <f ca="1">IF(B3064&lt;='Monte Carlo VaR'!$B$25,"YES ◀ TAIL","")</f>
        <v/>
      </c>
    </row>
    <row r="3065" spans="1:5" x14ac:dyDescent="0.2">
      <c r="A3065">
        <v>3064</v>
      </c>
      <c r="B3065" s="17">
        <f ca="1">'Monte Carlo VaR'!$C$17+_xlfn.NORM.S.INV(RAND())*'Monte Carlo VaR'!$C$18</f>
        <v>1.3998217403100893E-2</v>
      </c>
      <c r="C3065" s="18">
        <f t="shared" ca="1" si="47"/>
        <v>1.4096651211335187</v>
      </c>
      <c r="D3065" s="19">
        <f ca="1">'Monte Carlo VaR'!$B$9*(EXP(B3065)-1)</f>
        <v>1.910519138672258</v>
      </c>
      <c r="E3065" t="str">
        <f ca="1">IF(B3065&lt;='Monte Carlo VaR'!$B$25,"YES ◀ TAIL","")</f>
        <v/>
      </c>
    </row>
    <row r="3066" spans="1:5" x14ac:dyDescent="0.2">
      <c r="A3066">
        <v>3065</v>
      </c>
      <c r="B3066" s="17">
        <f ca="1">'Monte Carlo VaR'!$C$17+_xlfn.NORM.S.INV(RAND())*'Monte Carlo VaR'!$C$18</f>
        <v>-0.16409994885807738</v>
      </c>
      <c r="C3066" s="18">
        <f t="shared" ca="1" si="47"/>
        <v>-15.134280467645311</v>
      </c>
      <c r="D3066" s="19">
        <f ca="1">'Monte Carlo VaR'!$B$9*(EXP(B3066)-1)</f>
        <v>-20.511490317799691</v>
      </c>
      <c r="E3066" t="str">
        <f ca="1">IF(B3066&lt;='Monte Carlo VaR'!$B$25,"YES ◀ TAIL","")</f>
        <v/>
      </c>
    </row>
    <row r="3067" spans="1:5" x14ac:dyDescent="0.2">
      <c r="A3067">
        <v>3066</v>
      </c>
      <c r="B3067" s="17">
        <f ca="1">'Monte Carlo VaR'!$C$17+_xlfn.NORM.S.INV(RAND())*'Monte Carlo VaR'!$C$18</f>
        <v>-4.5434487614695387E-2</v>
      </c>
      <c r="C3067" s="18">
        <f t="shared" ca="1" si="47"/>
        <v>-4.4417797009146724</v>
      </c>
      <c r="D3067" s="19">
        <f ca="1">'Monte Carlo VaR'!$B$9*(EXP(B3067)-1)</f>
        <v>-6.0199440286496548</v>
      </c>
      <c r="E3067" t="str">
        <f ca="1">IF(B3067&lt;='Monte Carlo VaR'!$B$25,"YES ◀ TAIL","")</f>
        <v/>
      </c>
    </row>
    <row r="3068" spans="1:5" x14ac:dyDescent="0.2">
      <c r="A3068">
        <v>3067</v>
      </c>
      <c r="B3068" s="17">
        <f ca="1">'Monte Carlo VaR'!$C$17+_xlfn.NORM.S.INV(RAND())*'Monte Carlo VaR'!$C$18</f>
        <v>-3.4984929395742645E-2</v>
      </c>
      <c r="C3068" s="18">
        <f t="shared" ca="1" si="47"/>
        <v>-3.4380031375680131</v>
      </c>
      <c r="D3068" s="19">
        <f ca="1">'Monte Carlo VaR'!$B$9*(EXP(B3068)-1)</f>
        <v>-4.6595256523459279</v>
      </c>
      <c r="E3068" t="str">
        <f ca="1">IF(B3068&lt;='Monte Carlo VaR'!$B$25,"YES ◀ TAIL","")</f>
        <v/>
      </c>
    </row>
    <row r="3069" spans="1:5" x14ac:dyDescent="0.2">
      <c r="A3069">
        <v>3068</v>
      </c>
      <c r="B3069" s="17">
        <f ca="1">'Monte Carlo VaR'!$C$17+_xlfn.NORM.S.INV(RAND())*'Monte Carlo VaR'!$C$18</f>
        <v>0.1070570817122756</v>
      </c>
      <c r="C3069" s="18">
        <f t="shared" ca="1" si="47"/>
        <v>11.299778448540486</v>
      </c>
      <c r="D3069" s="19">
        <f ca="1">'Monte Carlo VaR'!$B$9*(EXP(B3069)-1)</f>
        <v>15.314589731306922</v>
      </c>
      <c r="E3069" t="str">
        <f ca="1">IF(B3069&lt;='Monte Carlo VaR'!$B$25,"YES ◀ TAIL","")</f>
        <v/>
      </c>
    </row>
    <row r="3070" spans="1:5" x14ac:dyDescent="0.2">
      <c r="A3070">
        <v>3069</v>
      </c>
      <c r="B3070" s="17">
        <f ca="1">'Monte Carlo VaR'!$C$17+_xlfn.NORM.S.INV(RAND())*'Monte Carlo VaR'!$C$18</f>
        <v>1.4271146107229314E-2</v>
      </c>
      <c r="C3070" s="18">
        <f t="shared" ca="1" si="47"/>
        <v>1.4373465069716929</v>
      </c>
      <c r="D3070" s="19">
        <f ca="1">'Monte Carlo VaR'!$B$9*(EXP(B3070)-1)</f>
        <v>1.9480357208987353</v>
      </c>
      <c r="E3070" t="str">
        <f ca="1">IF(B3070&lt;='Monte Carlo VaR'!$B$25,"YES ◀ TAIL","")</f>
        <v/>
      </c>
    </row>
    <row r="3071" spans="1:5" x14ac:dyDescent="0.2">
      <c r="A3071">
        <v>3070</v>
      </c>
      <c r="B3071" s="17">
        <f ca="1">'Monte Carlo VaR'!$C$17+_xlfn.NORM.S.INV(RAND())*'Monte Carlo VaR'!$C$18</f>
        <v>6.5830135241534651E-2</v>
      </c>
      <c r="C3071" s="18">
        <f t="shared" ca="1" si="47"/>
        <v>6.8045278503149342</v>
      </c>
      <c r="D3071" s="19">
        <f ca="1">'Monte Carlo VaR'!$B$9*(EXP(B3071)-1)</f>
        <v>9.2221765955318311</v>
      </c>
      <c r="E3071" t="str">
        <f ca="1">IF(B3071&lt;='Monte Carlo VaR'!$B$25,"YES ◀ TAIL","")</f>
        <v/>
      </c>
    </row>
    <row r="3072" spans="1:5" x14ac:dyDescent="0.2">
      <c r="A3072">
        <v>3071</v>
      </c>
      <c r="B3072" s="17">
        <f ca="1">'Monte Carlo VaR'!$C$17+_xlfn.NORM.S.INV(RAND())*'Monte Carlo VaR'!$C$18</f>
        <v>0.30854199508254371</v>
      </c>
      <c r="C3072" s="18">
        <f t="shared" ca="1" si="47"/>
        <v>36.143868207693487</v>
      </c>
      <c r="D3072" s="19">
        <f ca="1">'Monte Carlo VaR'!$B$9*(EXP(B3072)-1)</f>
        <v>48.985784581886982</v>
      </c>
      <c r="E3072" t="str">
        <f ca="1">IF(B3072&lt;='Monte Carlo VaR'!$B$25,"YES ◀ TAIL","")</f>
        <v/>
      </c>
    </row>
    <row r="3073" spans="1:5" x14ac:dyDescent="0.2">
      <c r="A3073">
        <v>3072</v>
      </c>
      <c r="B3073" s="17">
        <f ca="1">'Monte Carlo VaR'!$C$17+_xlfn.NORM.S.INV(RAND())*'Monte Carlo VaR'!$C$18</f>
        <v>0.20349732959944217</v>
      </c>
      <c r="C3073" s="18">
        <f t="shared" ca="1" si="47"/>
        <v>22.56818845752484</v>
      </c>
      <c r="D3073" s="19">
        <f ca="1">'Monte Carlo VaR'!$B$9*(EXP(B3073)-1)</f>
        <v>30.586665816483418</v>
      </c>
      <c r="E3073" t="str">
        <f ca="1">IF(B3073&lt;='Monte Carlo VaR'!$B$25,"YES ◀ TAIL","")</f>
        <v/>
      </c>
    </row>
    <row r="3074" spans="1:5" x14ac:dyDescent="0.2">
      <c r="A3074">
        <v>3073</v>
      </c>
      <c r="B3074" s="17">
        <f ca="1">'Monte Carlo VaR'!$C$17+_xlfn.NORM.S.INV(RAND())*'Monte Carlo VaR'!$C$18</f>
        <v>9.670472317438128E-2</v>
      </c>
      <c r="C3074" s="18">
        <f t="shared" ca="1" si="47"/>
        <v>10.153506781760878</v>
      </c>
      <c r="D3074" s="19">
        <f ca="1">'Monte Carlo VaR'!$B$9*(EXP(B3074)-1)</f>
        <v>13.761047741320519</v>
      </c>
      <c r="E3074" t="str">
        <f ca="1">IF(B3074&lt;='Monte Carlo VaR'!$B$25,"YES ◀ TAIL","")</f>
        <v/>
      </c>
    </row>
    <row r="3075" spans="1:5" x14ac:dyDescent="0.2">
      <c r="A3075">
        <v>3074</v>
      </c>
      <c r="B3075" s="17">
        <f ca="1">'Monte Carlo VaR'!$C$17+_xlfn.NORM.S.INV(RAND())*'Monte Carlo VaR'!$C$18</f>
        <v>-3.848325886019123E-2</v>
      </c>
      <c r="C3075" s="18">
        <f t="shared" ref="C3075:C3138" ca="1" si="48">(EXP(B3075)-1)*100</f>
        <v>-3.775218626984389</v>
      </c>
      <c r="D3075" s="19">
        <f ca="1">'Monte Carlo VaR'!$B$9*(EXP(B3075)-1)</f>
        <v>-5.1165538051519421</v>
      </c>
      <c r="E3075" t="str">
        <f ca="1">IF(B3075&lt;='Monte Carlo VaR'!$B$25,"YES ◀ TAIL","")</f>
        <v/>
      </c>
    </row>
    <row r="3076" spans="1:5" x14ac:dyDescent="0.2">
      <c r="A3076">
        <v>3075</v>
      </c>
      <c r="B3076" s="17">
        <f ca="1">'Monte Carlo VaR'!$C$17+_xlfn.NORM.S.INV(RAND())*'Monte Carlo VaR'!$C$18</f>
        <v>2.5303505650658781E-2</v>
      </c>
      <c r="C3076" s="18">
        <f t="shared" ca="1" si="48"/>
        <v>2.5626356685791496</v>
      </c>
      <c r="D3076" s="19">
        <f ca="1">'Monte Carlo VaR'!$B$9*(EXP(B3076)-1)</f>
        <v>3.4731401216253213</v>
      </c>
      <c r="E3076" t="str">
        <f ca="1">IF(B3076&lt;='Monte Carlo VaR'!$B$25,"YES ◀ TAIL","")</f>
        <v/>
      </c>
    </row>
    <row r="3077" spans="1:5" x14ac:dyDescent="0.2">
      <c r="A3077">
        <v>3076</v>
      </c>
      <c r="B3077" s="17">
        <f ca="1">'Monte Carlo VaR'!$C$17+_xlfn.NORM.S.INV(RAND())*'Monte Carlo VaR'!$C$18</f>
        <v>-0.33626039779954969</v>
      </c>
      <c r="C3077" s="18">
        <f t="shared" ca="1" si="48"/>
        <v>-28.556295624207795</v>
      </c>
      <c r="D3077" s="19">
        <f ca="1">'Monte Carlo VaR'!$B$9*(EXP(B3077)-1)</f>
        <v>-38.702347459488827</v>
      </c>
      <c r="E3077" t="str">
        <f ca="1">IF(B3077&lt;='Monte Carlo VaR'!$B$25,"YES ◀ TAIL","")</f>
        <v>YES ◀ TAIL</v>
      </c>
    </row>
    <row r="3078" spans="1:5" x14ac:dyDescent="0.2">
      <c r="A3078">
        <v>3077</v>
      </c>
      <c r="B3078" s="17">
        <f ca="1">'Monte Carlo VaR'!$C$17+_xlfn.NORM.S.INV(RAND())*'Monte Carlo VaR'!$C$18</f>
        <v>0.25400577046288231</v>
      </c>
      <c r="C3078" s="18">
        <f t="shared" ca="1" si="48"/>
        <v>28.917924340731325</v>
      </c>
      <c r="D3078" s="19">
        <f ca="1">'Monte Carlo VaR'!$B$9*(EXP(B3078)-1)</f>
        <v>39.192462858993167</v>
      </c>
      <c r="E3078" t="str">
        <f ca="1">IF(B3078&lt;='Monte Carlo VaR'!$B$25,"YES ◀ TAIL","")</f>
        <v/>
      </c>
    </row>
    <row r="3079" spans="1:5" x14ac:dyDescent="0.2">
      <c r="A3079">
        <v>3078</v>
      </c>
      <c r="B3079" s="17">
        <f ca="1">'Monte Carlo VaR'!$C$17+_xlfn.NORM.S.INV(RAND())*'Monte Carlo VaR'!$C$18</f>
        <v>-0.32750747310452477</v>
      </c>
      <c r="C3079" s="18">
        <f t="shared" ca="1" si="48"/>
        <v>-27.928209474482312</v>
      </c>
      <c r="D3079" s="19">
        <f ca="1">'Monte Carlo VaR'!$B$9*(EXP(B3079)-1)</f>
        <v>-37.851102300765881</v>
      </c>
      <c r="E3079" t="str">
        <f ca="1">IF(B3079&lt;='Monte Carlo VaR'!$B$25,"YES ◀ TAIL","")</f>
        <v>YES ◀ TAIL</v>
      </c>
    </row>
    <row r="3080" spans="1:5" x14ac:dyDescent="0.2">
      <c r="A3080">
        <v>3079</v>
      </c>
      <c r="B3080" s="17">
        <f ca="1">'Monte Carlo VaR'!$C$17+_xlfn.NORM.S.INV(RAND())*'Monte Carlo VaR'!$C$18</f>
        <v>0.16596725114078045</v>
      </c>
      <c r="C3080" s="18">
        <f t="shared" ca="1" si="48"/>
        <v>18.053443993403739</v>
      </c>
      <c r="D3080" s="19">
        <f ca="1">'Monte Carlo VaR'!$B$9*(EXP(B3080)-1)</f>
        <v>24.467832644260088</v>
      </c>
      <c r="E3080" t="str">
        <f ca="1">IF(B3080&lt;='Monte Carlo VaR'!$B$25,"YES ◀ TAIL","")</f>
        <v/>
      </c>
    </row>
    <row r="3081" spans="1:5" x14ac:dyDescent="0.2">
      <c r="A3081">
        <v>3080</v>
      </c>
      <c r="B3081" s="17">
        <f ca="1">'Monte Carlo VaR'!$C$17+_xlfn.NORM.S.INV(RAND())*'Monte Carlo VaR'!$C$18</f>
        <v>2.668670945194105E-2</v>
      </c>
      <c r="C3081" s="18">
        <f t="shared" ca="1" si="48"/>
        <v>2.7045988554810663</v>
      </c>
      <c r="D3081" s="19">
        <f ca="1">'Monte Carlo VaR'!$B$9*(EXP(B3081)-1)</f>
        <v>3.6655428288334893</v>
      </c>
      <c r="E3081" t="str">
        <f ca="1">IF(B3081&lt;='Monte Carlo VaR'!$B$25,"YES ◀ TAIL","")</f>
        <v/>
      </c>
    </row>
    <row r="3082" spans="1:5" x14ac:dyDescent="0.2">
      <c r="A3082">
        <v>3081</v>
      </c>
      <c r="B3082" s="17">
        <f ca="1">'Monte Carlo VaR'!$C$17+_xlfn.NORM.S.INV(RAND())*'Monte Carlo VaR'!$C$18</f>
        <v>0.36563275354740798</v>
      </c>
      <c r="C3082" s="18">
        <f t="shared" ca="1" si="48"/>
        <v>44.142578693317304</v>
      </c>
      <c r="D3082" s="19">
        <f ca="1">'Monte Carlo VaR'!$B$9*(EXP(B3082)-1)</f>
        <v>59.826436903052944</v>
      </c>
      <c r="E3082" t="str">
        <f ca="1">IF(B3082&lt;='Monte Carlo VaR'!$B$25,"YES ◀ TAIL","")</f>
        <v/>
      </c>
    </row>
    <row r="3083" spans="1:5" x14ac:dyDescent="0.2">
      <c r="A3083">
        <v>3082</v>
      </c>
      <c r="B3083" s="17">
        <f ca="1">'Monte Carlo VaR'!$C$17+_xlfn.NORM.S.INV(RAND())*'Monte Carlo VaR'!$C$18</f>
        <v>1.2787034946495704E-3</v>
      </c>
      <c r="C3083" s="18">
        <f t="shared" ca="1" si="48"/>
        <v>0.12795213845389064</v>
      </c>
      <c r="D3083" s="19">
        <f ca="1">'Monte Carlo VaR'!$B$9*(EXP(B3083)-1)</f>
        <v>0.17341353324655798</v>
      </c>
      <c r="E3083" t="str">
        <f ca="1">IF(B3083&lt;='Monte Carlo VaR'!$B$25,"YES ◀ TAIL","")</f>
        <v/>
      </c>
    </row>
    <row r="3084" spans="1:5" x14ac:dyDescent="0.2">
      <c r="A3084">
        <v>3083</v>
      </c>
      <c r="B3084" s="17">
        <f ca="1">'Monte Carlo VaR'!$C$17+_xlfn.NORM.S.INV(RAND())*'Monte Carlo VaR'!$C$18</f>
        <v>-5.3111577214881786E-2</v>
      </c>
      <c r="C3084" s="18">
        <f t="shared" ca="1" si="48"/>
        <v>-5.1725799214947132</v>
      </c>
      <c r="D3084" s="19">
        <f ca="1">'Monte Carlo VaR'!$B$9*(EXP(B3084)-1)</f>
        <v>-7.0103975676017853</v>
      </c>
      <c r="E3084" t="str">
        <f ca="1">IF(B3084&lt;='Monte Carlo VaR'!$B$25,"YES ◀ TAIL","")</f>
        <v/>
      </c>
    </row>
    <row r="3085" spans="1:5" x14ac:dyDescent="0.2">
      <c r="A3085">
        <v>3084</v>
      </c>
      <c r="B3085" s="17">
        <f ca="1">'Monte Carlo VaR'!$C$17+_xlfn.NORM.S.INV(RAND())*'Monte Carlo VaR'!$C$18</f>
        <v>0.27800687121296586</v>
      </c>
      <c r="C3085" s="18">
        <f t="shared" ca="1" si="48"/>
        <v>32.049527058214736</v>
      </c>
      <c r="D3085" s="19">
        <f ca="1">'Monte Carlo VaR'!$B$9*(EXP(B3085)-1)</f>
        <v>43.43672402199843</v>
      </c>
      <c r="E3085" t="str">
        <f ca="1">IF(B3085&lt;='Monte Carlo VaR'!$B$25,"YES ◀ TAIL","")</f>
        <v/>
      </c>
    </row>
    <row r="3086" spans="1:5" x14ac:dyDescent="0.2">
      <c r="A3086">
        <v>3085</v>
      </c>
      <c r="B3086" s="17">
        <f ca="1">'Monte Carlo VaR'!$C$17+_xlfn.NORM.S.INV(RAND())*'Monte Carlo VaR'!$C$18</f>
        <v>0.32935964487312774</v>
      </c>
      <c r="C3086" s="18">
        <f t="shared" ca="1" si="48"/>
        <v>39.00777000170401</v>
      </c>
      <c r="D3086" s="19">
        <f ca="1">'Monte Carlo VaR'!$B$9*(EXP(B3086)-1)</f>
        <v>52.867230683309451</v>
      </c>
      <c r="E3086" t="str">
        <f ca="1">IF(B3086&lt;='Monte Carlo VaR'!$B$25,"YES ◀ TAIL","")</f>
        <v/>
      </c>
    </row>
    <row r="3087" spans="1:5" x14ac:dyDescent="0.2">
      <c r="A3087">
        <v>3086</v>
      </c>
      <c r="B3087" s="17">
        <f ca="1">'Monte Carlo VaR'!$C$17+_xlfn.NORM.S.INV(RAND())*'Monte Carlo VaR'!$C$18</f>
        <v>-0.39084509328160555</v>
      </c>
      <c r="C3087" s="18">
        <f t="shared" ca="1" si="48"/>
        <v>-32.351506001469254</v>
      </c>
      <c r="D3087" s="19">
        <f ca="1">'Monte Carlo VaR'!$B$9*(EXP(B3087)-1)</f>
        <v>-43.845996083791285</v>
      </c>
      <c r="E3087" t="str">
        <f ca="1">IF(B3087&lt;='Monte Carlo VaR'!$B$25,"YES ◀ TAIL","")</f>
        <v>YES ◀ TAIL</v>
      </c>
    </row>
    <row r="3088" spans="1:5" x14ac:dyDescent="0.2">
      <c r="A3088">
        <v>3087</v>
      </c>
      <c r="B3088" s="17">
        <f ca="1">'Monte Carlo VaR'!$C$17+_xlfn.NORM.S.INV(RAND())*'Monte Carlo VaR'!$C$18</f>
        <v>0.15523824060773522</v>
      </c>
      <c r="C3088" s="18">
        <f t="shared" ca="1" si="48"/>
        <v>16.793617778734536</v>
      </c>
      <c r="D3088" s="19">
        <f ca="1">'Monte Carlo VaR'!$B$9*(EXP(B3088)-1)</f>
        <v>22.760390175518918</v>
      </c>
      <c r="E3088" t="str">
        <f ca="1">IF(B3088&lt;='Monte Carlo VaR'!$B$25,"YES ◀ TAIL","")</f>
        <v/>
      </c>
    </row>
    <row r="3089" spans="1:5" x14ac:dyDescent="0.2">
      <c r="A3089">
        <v>3088</v>
      </c>
      <c r="B3089" s="17">
        <f ca="1">'Monte Carlo VaR'!$C$17+_xlfn.NORM.S.INV(RAND())*'Monte Carlo VaR'!$C$18</f>
        <v>7.2166017762448603E-2</v>
      </c>
      <c r="C3089" s="18">
        <f t="shared" ca="1" si="48"/>
        <v>7.4833770750028394</v>
      </c>
      <c r="D3089" s="19">
        <f ca="1">'Monte Carlo VaR'!$B$9*(EXP(B3089)-1)</f>
        <v>10.142220949751348</v>
      </c>
      <c r="E3089" t="str">
        <f ca="1">IF(B3089&lt;='Monte Carlo VaR'!$B$25,"YES ◀ TAIL","")</f>
        <v/>
      </c>
    </row>
    <row r="3090" spans="1:5" x14ac:dyDescent="0.2">
      <c r="A3090">
        <v>3089</v>
      </c>
      <c r="B3090" s="17">
        <f ca="1">'Monte Carlo VaR'!$C$17+_xlfn.NORM.S.INV(RAND())*'Monte Carlo VaR'!$C$18</f>
        <v>0.22790383919774665</v>
      </c>
      <c r="C3090" s="18">
        <f t="shared" ca="1" si="48"/>
        <v>25.596454506701338</v>
      </c>
      <c r="D3090" s="19">
        <f ca="1">'Monte Carlo VaR'!$B$9*(EXP(B3090)-1)</f>
        <v>34.690874792932327</v>
      </c>
      <c r="E3090" t="str">
        <f ca="1">IF(B3090&lt;='Monte Carlo VaR'!$B$25,"YES ◀ TAIL","")</f>
        <v/>
      </c>
    </row>
    <row r="3091" spans="1:5" x14ac:dyDescent="0.2">
      <c r="A3091">
        <v>3090</v>
      </c>
      <c r="B3091" s="17">
        <f ca="1">'Monte Carlo VaR'!$C$17+_xlfn.NORM.S.INV(RAND())*'Monte Carlo VaR'!$C$18</f>
        <v>0.23973804551202271</v>
      </c>
      <c r="C3091" s="18">
        <f t="shared" ca="1" si="48"/>
        <v>27.091618451398848</v>
      </c>
      <c r="D3091" s="19">
        <f ca="1">'Monte Carlo VaR'!$B$9*(EXP(B3091)-1)</f>
        <v>36.717270487180855</v>
      </c>
      <c r="E3091" t="str">
        <f ca="1">IF(B3091&lt;='Monte Carlo VaR'!$B$25,"YES ◀ TAIL","")</f>
        <v/>
      </c>
    </row>
    <row r="3092" spans="1:5" x14ac:dyDescent="0.2">
      <c r="A3092">
        <v>3091</v>
      </c>
      <c r="B3092" s="17">
        <f ca="1">'Monte Carlo VaR'!$C$17+_xlfn.NORM.S.INV(RAND())*'Monte Carlo VaR'!$C$18</f>
        <v>8.1100142199619002E-2</v>
      </c>
      <c r="C3092" s="18">
        <f t="shared" ca="1" si="48"/>
        <v>8.4479493291012009</v>
      </c>
      <c r="D3092" s="19">
        <f ca="1">'Monte Carlo VaR'!$B$9*(EXP(B3092)-1)</f>
        <v>11.449505725730857</v>
      </c>
      <c r="E3092" t="str">
        <f ca="1">IF(B3092&lt;='Monte Carlo VaR'!$B$25,"YES ◀ TAIL","")</f>
        <v/>
      </c>
    </row>
    <row r="3093" spans="1:5" x14ac:dyDescent="0.2">
      <c r="A3093">
        <v>3092</v>
      </c>
      <c r="B3093" s="17">
        <f ca="1">'Monte Carlo VaR'!$C$17+_xlfn.NORM.S.INV(RAND())*'Monte Carlo VaR'!$C$18</f>
        <v>-0.35631916003062708</v>
      </c>
      <c r="C3093" s="18">
        <f t="shared" ca="1" si="48"/>
        <v>-29.975090695530536</v>
      </c>
      <c r="D3093" s="19">
        <f ca="1">'Monte Carlo VaR'!$B$9*(EXP(B3093)-1)</f>
        <v>-40.625240419652535</v>
      </c>
      <c r="E3093" t="str">
        <f ca="1">IF(B3093&lt;='Monte Carlo VaR'!$B$25,"YES ◀ TAIL","")</f>
        <v>YES ◀ TAIL</v>
      </c>
    </row>
    <row r="3094" spans="1:5" x14ac:dyDescent="0.2">
      <c r="A3094">
        <v>3093</v>
      </c>
      <c r="B3094" s="17">
        <f ca="1">'Monte Carlo VaR'!$C$17+_xlfn.NORM.S.INV(RAND())*'Monte Carlo VaR'!$C$18</f>
        <v>9.979580949407027E-2</v>
      </c>
      <c r="C3094" s="18">
        <f t="shared" ca="1" si="48"/>
        <v>10.494527570454594</v>
      </c>
      <c r="D3094" s="19">
        <f ca="1">'Monte Carlo VaR'!$B$9*(EXP(B3094)-1)</f>
        <v>14.223233216237109</v>
      </c>
      <c r="E3094" t="str">
        <f ca="1">IF(B3094&lt;='Monte Carlo VaR'!$B$25,"YES ◀ TAIL","")</f>
        <v/>
      </c>
    </row>
    <row r="3095" spans="1:5" x14ac:dyDescent="0.2">
      <c r="A3095">
        <v>3094</v>
      </c>
      <c r="B3095" s="17">
        <f ca="1">'Monte Carlo VaR'!$C$17+_xlfn.NORM.S.INV(RAND())*'Monte Carlo VaR'!$C$18</f>
        <v>0.29743897899095323</v>
      </c>
      <c r="C3095" s="18">
        <f t="shared" ca="1" si="48"/>
        <v>34.640621378025813</v>
      </c>
      <c r="D3095" s="19">
        <f ca="1">'Monte Carlo VaR'!$B$9*(EXP(B3095)-1)</f>
        <v>46.948434153638388</v>
      </c>
      <c r="E3095" t="str">
        <f ca="1">IF(B3095&lt;='Monte Carlo VaR'!$B$25,"YES ◀ TAIL","")</f>
        <v/>
      </c>
    </row>
    <row r="3096" spans="1:5" x14ac:dyDescent="0.2">
      <c r="A3096">
        <v>3095</v>
      </c>
      <c r="B3096" s="17">
        <f ca="1">'Monte Carlo VaR'!$C$17+_xlfn.NORM.S.INV(RAND())*'Monte Carlo VaR'!$C$18</f>
        <v>5.8951706638975511E-2</v>
      </c>
      <c r="C3096" s="18">
        <f t="shared" ca="1" si="48"/>
        <v>6.0724013575468083</v>
      </c>
      <c r="D3096" s="19">
        <f ca="1">'Monte Carlo VaR'!$B$9*(EXP(B3096)-1)</f>
        <v>8.2299255598831902</v>
      </c>
      <c r="E3096" t="str">
        <f ca="1">IF(B3096&lt;='Monte Carlo VaR'!$B$25,"YES ◀ TAIL","")</f>
        <v/>
      </c>
    </row>
    <row r="3097" spans="1:5" x14ac:dyDescent="0.2">
      <c r="A3097">
        <v>3096</v>
      </c>
      <c r="B3097" s="17">
        <f ca="1">'Monte Carlo VaR'!$C$17+_xlfn.NORM.S.INV(RAND())*'Monte Carlo VaR'!$C$18</f>
        <v>-0.1323885851634729</v>
      </c>
      <c r="C3097" s="18">
        <f t="shared" ca="1" si="48"/>
        <v>-12.399947187496995</v>
      </c>
      <c r="D3097" s="19">
        <f ca="1">'Monte Carlo VaR'!$B$9*(EXP(B3097)-1)</f>
        <v>-16.805648423214677</v>
      </c>
      <c r="E3097" t="str">
        <f ca="1">IF(B3097&lt;='Monte Carlo VaR'!$B$25,"YES ◀ TAIL","")</f>
        <v/>
      </c>
    </row>
    <row r="3098" spans="1:5" x14ac:dyDescent="0.2">
      <c r="A3098">
        <v>3097</v>
      </c>
      <c r="B3098" s="17">
        <f ca="1">'Monte Carlo VaR'!$C$17+_xlfn.NORM.S.INV(RAND())*'Monte Carlo VaR'!$C$18</f>
        <v>1.0949478699955301E-2</v>
      </c>
      <c r="C3098" s="18">
        <f t="shared" ca="1" si="48"/>
        <v>1.1009643632892363</v>
      </c>
      <c r="D3098" s="19">
        <f ca="1">'Monte Carlo VaR'!$B$9*(EXP(B3098)-1)</f>
        <v>1.4921370015659019</v>
      </c>
      <c r="E3098" t="str">
        <f ca="1">IF(B3098&lt;='Monte Carlo VaR'!$B$25,"YES ◀ TAIL","")</f>
        <v/>
      </c>
    </row>
    <row r="3099" spans="1:5" x14ac:dyDescent="0.2">
      <c r="A3099">
        <v>3098</v>
      </c>
      <c r="B3099" s="17">
        <f ca="1">'Monte Carlo VaR'!$C$17+_xlfn.NORM.S.INV(RAND())*'Monte Carlo VaR'!$C$18</f>
        <v>0.16726382341686846</v>
      </c>
      <c r="C3099" s="18">
        <f t="shared" ca="1" si="48"/>
        <v>18.206608088685105</v>
      </c>
      <c r="D3099" s="19">
        <f ca="1">'Monte Carlo VaR'!$B$9*(EXP(B3099)-1)</f>
        <v>24.675415942594924</v>
      </c>
      <c r="E3099" t="str">
        <f ca="1">IF(B3099&lt;='Monte Carlo VaR'!$B$25,"YES ◀ TAIL","")</f>
        <v/>
      </c>
    </row>
    <row r="3100" spans="1:5" x14ac:dyDescent="0.2">
      <c r="A3100">
        <v>3099</v>
      </c>
      <c r="B3100" s="17">
        <f ca="1">'Monte Carlo VaR'!$C$17+_xlfn.NORM.S.INV(RAND())*'Monte Carlo VaR'!$C$18</f>
        <v>0.42719471142628757</v>
      </c>
      <c r="C3100" s="18">
        <f t="shared" ca="1" si="48"/>
        <v>53.295111576504951</v>
      </c>
      <c r="D3100" s="19">
        <f ca="1">'Monte Carlo VaR'!$B$9*(EXP(B3100)-1)</f>
        <v>72.230864719637154</v>
      </c>
      <c r="E3100" t="str">
        <f ca="1">IF(B3100&lt;='Monte Carlo VaR'!$B$25,"YES ◀ TAIL","")</f>
        <v/>
      </c>
    </row>
    <row r="3101" spans="1:5" x14ac:dyDescent="0.2">
      <c r="A3101">
        <v>3100</v>
      </c>
      <c r="B3101" s="17">
        <f ca="1">'Monte Carlo VaR'!$C$17+_xlfn.NORM.S.INV(RAND())*'Monte Carlo VaR'!$C$18</f>
        <v>-3.3909161764325665E-2</v>
      </c>
      <c r="C3101" s="18">
        <f t="shared" ca="1" si="48"/>
        <v>-3.3340689724364769</v>
      </c>
      <c r="D3101" s="19">
        <f ca="1">'Monte Carlo VaR'!$B$9*(EXP(B3101)-1)</f>
        <v>-4.5186636783431569</v>
      </c>
      <c r="E3101" t="str">
        <f ca="1">IF(B3101&lt;='Monte Carlo VaR'!$B$25,"YES ◀ TAIL","")</f>
        <v/>
      </c>
    </row>
    <row r="3102" spans="1:5" x14ac:dyDescent="0.2">
      <c r="A3102">
        <v>3101</v>
      </c>
      <c r="B3102" s="17">
        <f ca="1">'Monte Carlo VaR'!$C$17+_xlfn.NORM.S.INV(RAND())*'Monte Carlo VaR'!$C$18</f>
        <v>7.1593295711733923E-3</v>
      </c>
      <c r="C3102" s="18">
        <f t="shared" ca="1" si="48"/>
        <v>0.71850188405162552</v>
      </c>
      <c r="D3102" s="19">
        <f ca="1">'Monte Carlo VaR'!$B$9*(EXP(B3102)-1)</f>
        <v>0.97378560345516807</v>
      </c>
      <c r="E3102" t="str">
        <f ca="1">IF(B3102&lt;='Monte Carlo VaR'!$B$25,"YES ◀ TAIL","")</f>
        <v/>
      </c>
    </row>
    <row r="3103" spans="1:5" x14ac:dyDescent="0.2">
      <c r="A3103">
        <v>3102</v>
      </c>
      <c r="B3103" s="17">
        <f ca="1">'Monte Carlo VaR'!$C$17+_xlfn.NORM.S.INV(RAND())*'Monte Carlo VaR'!$C$18</f>
        <v>-2.7137417686962137E-2</v>
      </c>
      <c r="C3103" s="18">
        <f t="shared" ca="1" si="48"/>
        <v>-2.6772506336180779</v>
      </c>
      <c r="D3103" s="19">
        <f ca="1">'Monte Carlo VaR'!$B$9*(EXP(B3103)-1)</f>
        <v>-3.6284777837425812</v>
      </c>
      <c r="E3103" t="str">
        <f ca="1">IF(B3103&lt;='Monte Carlo VaR'!$B$25,"YES ◀ TAIL","")</f>
        <v/>
      </c>
    </row>
    <row r="3104" spans="1:5" x14ac:dyDescent="0.2">
      <c r="A3104">
        <v>3103</v>
      </c>
      <c r="B3104" s="17">
        <f ca="1">'Monte Carlo VaR'!$C$17+_xlfn.NORM.S.INV(RAND())*'Monte Carlo VaR'!$C$18</f>
        <v>0.20111516673690905</v>
      </c>
      <c r="C3104" s="18">
        <f t="shared" ca="1" si="48"/>
        <v>22.276558563714023</v>
      </c>
      <c r="D3104" s="19">
        <f ca="1">'Monte Carlo VaR'!$B$9*(EXP(B3104)-1)</f>
        <v>30.191419821401613</v>
      </c>
      <c r="E3104" t="str">
        <f ca="1">IF(B3104&lt;='Monte Carlo VaR'!$B$25,"YES ◀ TAIL","")</f>
        <v/>
      </c>
    </row>
    <row r="3105" spans="1:5" x14ac:dyDescent="0.2">
      <c r="A3105">
        <v>3104</v>
      </c>
      <c r="B3105" s="17">
        <f ca="1">'Monte Carlo VaR'!$C$17+_xlfn.NORM.S.INV(RAND())*'Monte Carlo VaR'!$C$18</f>
        <v>-2.3396581798406577E-2</v>
      </c>
      <c r="C3105" s="18">
        <f t="shared" ca="1" si="48"/>
        <v>-2.3125003899695296</v>
      </c>
      <c r="D3105" s="19">
        <f ca="1">'Monte Carlo VaR'!$B$9*(EXP(B3105)-1)</f>
        <v>-3.1341317785257035</v>
      </c>
      <c r="E3105" t="str">
        <f ca="1">IF(B3105&lt;='Monte Carlo VaR'!$B$25,"YES ◀ TAIL","")</f>
        <v/>
      </c>
    </row>
    <row r="3106" spans="1:5" x14ac:dyDescent="0.2">
      <c r="A3106">
        <v>3105</v>
      </c>
      <c r="B3106" s="17">
        <f ca="1">'Monte Carlo VaR'!$C$17+_xlfn.NORM.S.INV(RAND())*'Monte Carlo VaR'!$C$18</f>
        <v>-0.24984446030928414</v>
      </c>
      <c r="C3106" s="18">
        <f t="shared" ca="1" si="48"/>
        <v>-22.107807307457239</v>
      </c>
      <c r="D3106" s="19">
        <f ca="1">'Monte Carlo VaR'!$B$9*(EXP(B3106)-1)</f>
        <v>-29.962711243796797</v>
      </c>
      <c r="E3106" t="str">
        <f ca="1">IF(B3106&lt;='Monte Carlo VaR'!$B$25,"YES ◀ TAIL","")</f>
        <v>YES ◀ TAIL</v>
      </c>
    </row>
    <row r="3107" spans="1:5" x14ac:dyDescent="0.2">
      <c r="A3107">
        <v>3106</v>
      </c>
      <c r="B3107" s="17">
        <f ca="1">'Monte Carlo VaR'!$C$17+_xlfn.NORM.S.INV(RAND())*'Monte Carlo VaR'!$C$18</f>
        <v>-1.2954368579645339E-2</v>
      </c>
      <c r="C3107" s="18">
        <f t="shared" ca="1" si="48"/>
        <v>-1.2870821900939911</v>
      </c>
      <c r="D3107" s="19">
        <f ca="1">'Monte Carlo VaR'!$B$9*(EXP(B3107)-1)</f>
        <v>-1.744382492234386</v>
      </c>
      <c r="E3107" t="str">
        <f ca="1">IF(B3107&lt;='Monte Carlo VaR'!$B$25,"YES ◀ TAIL","")</f>
        <v/>
      </c>
    </row>
    <row r="3108" spans="1:5" x14ac:dyDescent="0.2">
      <c r="A3108">
        <v>3107</v>
      </c>
      <c r="B3108" s="17">
        <f ca="1">'Monte Carlo VaR'!$C$17+_xlfn.NORM.S.INV(RAND())*'Monte Carlo VaR'!$C$18</f>
        <v>0.41357451056516986</v>
      </c>
      <c r="C3108" s="18">
        <f t="shared" ca="1" si="48"/>
        <v>51.22135590858565</v>
      </c>
      <c r="D3108" s="19">
        <f ca="1">'Monte Carlo VaR'!$B$9*(EXP(B3108)-1)</f>
        <v>69.420303662906136</v>
      </c>
      <c r="E3108" t="str">
        <f ca="1">IF(B3108&lt;='Monte Carlo VaR'!$B$25,"YES ◀ TAIL","")</f>
        <v/>
      </c>
    </row>
    <row r="3109" spans="1:5" x14ac:dyDescent="0.2">
      <c r="A3109">
        <v>3108</v>
      </c>
      <c r="B3109" s="17">
        <f ca="1">'Monte Carlo VaR'!$C$17+_xlfn.NORM.S.INV(RAND())*'Monte Carlo VaR'!$C$18</f>
        <v>-1.1905379040448624E-2</v>
      </c>
      <c r="C3109" s="18">
        <f t="shared" ca="1" si="48"/>
        <v>-1.1834790421188068</v>
      </c>
      <c r="D3109" s="19">
        <f ca="1">'Monte Carlo VaR'!$B$9*(EXP(B3109)-1)</f>
        <v>-1.6039691457836189</v>
      </c>
      <c r="E3109" t="str">
        <f ca="1">IF(B3109&lt;='Monte Carlo VaR'!$B$25,"YES ◀ TAIL","")</f>
        <v/>
      </c>
    </row>
    <row r="3110" spans="1:5" x14ac:dyDescent="0.2">
      <c r="A3110">
        <v>3109</v>
      </c>
      <c r="B3110" s="17">
        <f ca="1">'Monte Carlo VaR'!$C$17+_xlfn.NORM.S.INV(RAND())*'Monte Carlo VaR'!$C$18</f>
        <v>2.9994587112429014E-3</v>
      </c>
      <c r="C3110" s="18">
        <f t="shared" ca="1" si="48"/>
        <v>0.30039615884622783</v>
      </c>
      <c r="D3110" s="19">
        <f ca="1">'Monte Carlo VaR'!$B$9*(EXP(B3110)-1)</f>
        <v>0.40712691408429258</v>
      </c>
      <c r="E3110" t="str">
        <f ca="1">IF(B3110&lt;='Monte Carlo VaR'!$B$25,"YES ◀ TAIL","")</f>
        <v/>
      </c>
    </row>
    <row r="3111" spans="1:5" x14ac:dyDescent="0.2">
      <c r="A3111">
        <v>3110</v>
      </c>
      <c r="B3111" s="17">
        <f ca="1">'Monte Carlo VaR'!$C$17+_xlfn.NORM.S.INV(RAND())*'Monte Carlo VaR'!$C$18</f>
        <v>0.12834495131519236</v>
      </c>
      <c r="C3111" s="18">
        <f t="shared" ca="1" si="48"/>
        <v>13.694512577792439</v>
      </c>
      <c r="D3111" s="19">
        <f ca="1">'Monte Carlo VaR'!$B$9*(EXP(B3111)-1)</f>
        <v>18.560172896682094</v>
      </c>
      <c r="E3111" t="str">
        <f ca="1">IF(B3111&lt;='Monte Carlo VaR'!$B$25,"YES ◀ TAIL","")</f>
        <v/>
      </c>
    </row>
    <row r="3112" spans="1:5" x14ac:dyDescent="0.2">
      <c r="A3112">
        <v>3111</v>
      </c>
      <c r="B3112" s="17">
        <f ca="1">'Monte Carlo VaR'!$C$17+_xlfn.NORM.S.INV(RAND())*'Monte Carlo VaR'!$C$18</f>
        <v>-5.8346108281853465E-2</v>
      </c>
      <c r="C3112" s="18">
        <f t="shared" ca="1" si="48"/>
        <v>-5.6676601111341647</v>
      </c>
      <c r="D3112" s="19">
        <f ca="1">'Monte Carlo VaR'!$B$9*(EXP(B3112)-1)</f>
        <v>-7.6813797486201336</v>
      </c>
      <c r="E3112" t="str">
        <f ca="1">IF(B3112&lt;='Monte Carlo VaR'!$B$25,"YES ◀ TAIL","")</f>
        <v/>
      </c>
    </row>
    <row r="3113" spans="1:5" x14ac:dyDescent="0.2">
      <c r="A3113">
        <v>3112</v>
      </c>
      <c r="B3113" s="17">
        <f ca="1">'Monte Carlo VaR'!$C$17+_xlfn.NORM.S.INV(RAND())*'Monte Carlo VaR'!$C$18</f>
        <v>0.49759808314977827</v>
      </c>
      <c r="C3113" s="18">
        <f t="shared" ca="1" si="48"/>
        <v>64.476593139836979</v>
      </c>
      <c r="D3113" s="19">
        <f ca="1">'Monte Carlo VaR'!$B$9*(EXP(B3113)-1)</f>
        <v>87.38512668242106</v>
      </c>
      <c r="E3113" t="str">
        <f ca="1">IF(B3113&lt;='Monte Carlo VaR'!$B$25,"YES ◀ TAIL","")</f>
        <v/>
      </c>
    </row>
    <row r="3114" spans="1:5" x14ac:dyDescent="0.2">
      <c r="A3114">
        <v>3113</v>
      </c>
      <c r="B3114" s="17">
        <f ca="1">'Monte Carlo VaR'!$C$17+_xlfn.NORM.S.INV(RAND())*'Monte Carlo VaR'!$C$18</f>
        <v>-0.24327972934845138</v>
      </c>
      <c r="C3114" s="18">
        <f t="shared" ca="1" si="48"/>
        <v>-21.594783930682272</v>
      </c>
      <c r="D3114" s="19">
        <f ca="1">'Monte Carlo VaR'!$B$9*(EXP(B3114)-1)</f>
        <v>-29.267410661253681</v>
      </c>
      <c r="E3114" t="str">
        <f ca="1">IF(B3114&lt;='Monte Carlo VaR'!$B$25,"YES ◀ TAIL","")</f>
        <v/>
      </c>
    </row>
    <row r="3115" spans="1:5" x14ac:dyDescent="0.2">
      <c r="A3115">
        <v>3114</v>
      </c>
      <c r="B3115" s="17">
        <f ca="1">'Monte Carlo VaR'!$C$17+_xlfn.NORM.S.INV(RAND())*'Monte Carlo VaR'!$C$18</f>
        <v>-0.14636464250855247</v>
      </c>
      <c r="C3115" s="18">
        <f t="shared" ca="1" si="48"/>
        <v>-13.615734800401269</v>
      </c>
      <c r="D3115" s="19">
        <f ca="1">'Monte Carlo VaR'!$B$9*(EXP(B3115)-1)</f>
        <v>-18.453405374983841</v>
      </c>
      <c r="E3115" t="str">
        <f ca="1">IF(B3115&lt;='Monte Carlo VaR'!$B$25,"YES ◀ TAIL","")</f>
        <v/>
      </c>
    </row>
    <row r="3116" spans="1:5" x14ac:dyDescent="0.2">
      <c r="A3116">
        <v>3115</v>
      </c>
      <c r="B3116" s="17">
        <f ca="1">'Monte Carlo VaR'!$C$17+_xlfn.NORM.S.INV(RAND())*'Monte Carlo VaR'!$C$18</f>
        <v>-0.20934531894709785</v>
      </c>
      <c r="C3116" s="18">
        <f t="shared" ca="1" si="48"/>
        <v>-18.88849061331257</v>
      </c>
      <c r="D3116" s="19">
        <f ca="1">'Monte Carlo VaR'!$B$9*(EXP(B3116)-1)</f>
        <v>-25.599571328222527</v>
      </c>
      <c r="E3116" t="str">
        <f ca="1">IF(B3116&lt;='Monte Carlo VaR'!$B$25,"YES ◀ TAIL","")</f>
        <v/>
      </c>
    </row>
    <row r="3117" spans="1:5" x14ac:dyDescent="0.2">
      <c r="A3117">
        <v>3116</v>
      </c>
      <c r="B3117" s="17">
        <f ca="1">'Monte Carlo VaR'!$C$17+_xlfn.NORM.S.INV(RAND())*'Monte Carlo VaR'!$C$18</f>
        <v>0.19090514819207527</v>
      </c>
      <c r="C3117" s="18">
        <f t="shared" ca="1" si="48"/>
        <v>21.034464325884827</v>
      </c>
      <c r="D3117" s="19">
        <f ca="1">'Monte Carlo VaR'!$B$9*(EXP(B3117)-1)</f>
        <v>28.508009500871708</v>
      </c>
      <c r="E3117" t="str">
        <f ca="1">IF(B3117&lt;='Monte Carlo VaR'!$B$25,"YES ◀ TAIL","")</f>
        <v/>
      </c>
    </row>
    <row r="3118" spans="1:5" x14ac:dyDescent="0.2">
      <c r="A3118">
        <v>3117</v>
      </c>
      <c r="B3118" s="17">
        <f ca="1">'Monte Carlo VaR'!$C$17+_xlfn.NORM.S.INV(RAND())*'Monte Carlo VaR'!$C$18</f>
        <v>-8.2208042715985613E-3</v>
      </c>
      <c r="C3118" s="18">
        <f t="shared" ca="1" si="48"/>
        <v>-0.81871058660542007</v>
      </c>
      <c r="D3118" s="19">
        <f ca="1">'Monte Carlo VaR'!$B$9*(EXP(B3118)-1)</f>
        <v>-1.1095984580263258</v>
      </c>
      <c r="E3118" t="str">
        <f ca="1">IF(B3118&lt;='Monte Carlo VaR'!$B$25,"YES ◀ TAIL","")</f>
        <v/>
      </c>
    </row>
    <row r="3119" spans="1:5" x14ac:dyDescent="0.2">
      <c r="A3119">
        <v>3118</v>
      </c>
      <c r="B3119" s="17">
        <f ca="1">'Monte Carlo VaR'!$C$17+_xlfn.NORM.S.INV(RAND())*'Monte Carlo VaR'!$C$18</f>
        <v>0.17446565615576951</v>
      </c>
      <c r="C3119" s="18">
        <f t="shared" ca="1" si="48"/>
        <v>19.060985156356303</v>
      </c>
      <c r="D3119" s="19">
        <f ca="1">'Monte Carlo VaR'!$B$9*(EXP(B3119)-1)</f>
        <v>25.833353182409699</v>
      </c>
      <c r="E3119" t="str">
        <f ca="1">IF(B3119&lt;='Monte Carlo VaR'!$B$25,"YES ◀ TAIL","")</f>
        <v/>
      </c>
    </row>
    <row r="3120" spans="1:5" x14ac:dyDescent="0.2">
      <c r="A3120">
        <v>3119</v>
      </c>
      <c r="B3120" s="17">
        <f ca="1">'Monte Carlo VaR'!$C$17+_xlfn.NORM.S.INV(RAND())*'Monte Carlo VaR'!$C$18</f>
        <v>0.1620118390020045</v>
      </c>
      <c r="C3120" s="18">
        <f t="shared" ca="1" si="48"/>
        <v>17.587416241515939</v>
      </c>
      <c r="D3120" s="19">
        <f ca="1">'Monte Carlo VaR'!$B$9*(EXP(B3120)-1)</f>
        <v>23.836225232126555</v>
      </c>
      <c r="E3120" t="str">
        <f ca="1">IF(B3120&lt;='Monte Carlo VaR'!$B$25,"YES ◀ TAIL","")</f>
        <v/>
      </c>
    </row>
    <row r="3121" spans="1:5" x14ac:dyDescent="0.2">
      <c r="A3121">
        <v>3120</v>
      </c>
      <c r="B3121" s="17">
        <f ca="1">'Monte Carlo VaR'!$C$17+_xlfn.NORM.S.INV(RAND())*'Monte Carlo VaR'!$C$18</f>
        <v>4.5108486252679075E-2</v>
      </c>
      <c r="C3121" s="18">
        <f t="shared" ca="1" si="48"/>
        <v>4.6141345707149561</v>
      </c>
      <c r="D3121" s="19">
        <f ca="1">'Monte Carlo VaR'!$B$9*(EXP(B3121)-1)</f>
        <v>6.2535365836899803</v>
      </c>
      <c r="E3121" t="str">
        <f ca="1">IF(B3121&lt;='Monte Carlo VaR'!$B$25,"YES ◀ TAIL","")</f>
        <v/>
      </c>
    </row>
    <row r="3122" spans="1:5" x14ac:dyDescent="0.2">
      <c r="A3122">
        <v>3121</v>
      </c>
      <c r="B3122" s="17">
        <f ca="1">'Monte Carlo VaR'!$C$17+_xlfn.NORM.S.INV(RAND())*'Monte Carlo VaR'!$C$18</f>
        <v>-0.22225600767257236</v>
      </c>
      <c r="C3122" s="18">
        <f t="shared" ca="1" si="48"/>
        <v>-19.928964989996334</v>
      </c>
      <c r="D3122" s="19">
        <f ca="1">'Monte Carlo VaR'!$B$9*(EXP(B3122)-1)</f>
        <v>-27.00972625094203</v>
      </c>
      <c r="E3122" t="str">
        <f ca="1">IF(B3122&lt;='Monte Carlo VaR'!$B$25,"YES ◀ TAIL","")</f>
        <v/>
      </c>
    </row>
    <row r="3123" spans="1:5" x14ac:dyDescent="0.2">
      <c r="A3123">
        <v>3122</v>
      </c>
      <c r="B3123" s="17">
        <f ca="1">'Monte Carlo VaR'!$C$17+_xlfn.NORM.S.INV(RAND())*'Monte Carlo VaR'!$C$18</f>
        <v>-9.0659318687821136E-2</v>
      </c>
      <c r="C3123" s="18">
        <f t="shared" ca="1" si="48"/>
        <v>-8.6671188038792479</v>
      </c>
      <c r="D3123" s="19">
        <f ca="1">'Monte Carlo VaR'!$B$9*(EXP(B3123)-1)</f>
        <v>-11.746546114897544</v>
      </c>
      <c r="E3123" t="str">
        <f ca="1">IF(B3123&lt;='Monte Carlo VaR'!$B$25,"YES ◀ TAIL","")</f>
        <v/>
      </c>
    </row>
    <row r="3124" spans="1:5" x14ac:dyDescent="0.2">
      <c r="A3124">
        <v>3123</v>
      </c>
      <c r="B3124" s="17">
        <f ca="1">'Monte Carlo VaR'!$C$17+_xlfn.NORM.S.INV(RAND())*'Monte Carlo VaR'!$C$18</f>
        <v>-2.5142069545204149E-2</v>
      </c>
      <c r="C3124" s="18">
        <f t="shared" ca="1" si="48"/>
        <v>-2.4828639965059907</v>
      </c>
      <c r="D3124" s="19">
        <f ca="1">'Monte Carlo VaR'!$B$9*(EXP(B3124)-1)</f>
        <v>-3.365025574464569</v>
      </c>
      <c r="E3124" t="str">
        <f ca="1">IF(B3124&lt;='Monte Carlo VaR'!$B$25,"YES ◀ TAIL","")</f>
        <v/>
      </c>
    </row>
    <row r="3125" spans="1:5" x14ac:dyDescent="0.2">
      <c r="A3125">
        <v>3124</v>
      </c>
      <c r="B3125" s="17">
        <f ca="1">'Monte Carlo VaR'!$C$17+_xlfn.NORM.S.INV(RAND())*'Monte Carlo VaR'!$C$18</f>
        <v>5.8168424856008559E-2</v>
      </c>
      <c r="C3125" s="18">
        <f t="shared" ca="1" si="48"/>
        <v>5.9893493087125771</v>
      </c>
      <c r="D3125" s="19">
        <f ca="1">'Monte Carlo VaR'!$B$9*(EXP(B3125)-1)</f>
        <v>8.1173651180981565</v>
      </c>
      <c r="E3125" t="str">
        <f ca="1">IF(B3125&lt;='Monte Carlo VaR'!$B$25,"YES ◀ TAIL","")</f>
        <v/>
      </c>
    </row>
    <row r="3126" spans="1:5" x14ac:dyDescent="0.2">
      <c r="A3126">
        <v>3125</v>
      </c>
      <c r="B3126" s="17">
        <f ca="1">'Monte Carlo VaR'!$C$17+_xlfn.NORM.S.INV(RAND())*'Monte Carlo VaR'!$C$18</f>
        <v>3.2841717841924772E-2</v>
      </c>
      <c r="C3126" s="18">
        <f t="shared" ca="1" si="48"/>
        <v>3.3386959577687225</v>
      </c>
      <c r="D3126" s="19">
        <f ca="1">'Monte Carlo VaR'!$B$9*(EXP(B3126)-1)</f>
        <v>4.5249346315639496</v>
      </c>
      <c r="E3126" t="str">
        <f ca="1">IF(B3126&lt;='Monte Carlo VaR'!$B$25,"YES ◀ TAIL","")</f>
        <v/>
      </c>
    </row>
    <row r="3127" spans="1:5" x14ac:dyDescent="0.2">
      <c r="A3127">
        <v>3126</v>
      </c>
      <c r="B3127" s="17">
        <f ca="1">'Monte Carlo VaR'!$C$17+_xlfn.NORM.S.INV(RAND())*'Monte Carlo VaR'!$C$18</f>
        <v>-8.0045224675890272E-2</v>
      </c>
      <c r="C3127" s="18">
        <f t="shared" ca="1" si="48"/>
        <v>-7.6925400306941061</v>
      </c>
      <c r="D3127" s="19">
        <f ca="1">'Monte Carlo VaR'!$B$9*(EXP(B3127)-1)</f>
        <v>-10.425699503599722</v>
      </c>
      <c r="E3127" t="str">
        <f ca="1">IF(B3127&lt;='Monte Carlo VaR'!$B$25,"YES ◀ TAIL","")</f>
        <v/>
      </c>
    </row>
    <row r="3128" spans="1:5" x14ac:dyDescent="0.2">
      <c r="A3128">
        <v>3127</v>
      </c>
      <c r="B3128" s="17">
        <f ca="1">'Monte Carlo VaR'!$C$17+_xlfn.NORM.S.INV(RAND())*'Monte Carlo VaR'!$C$18</f>
        <v>0.13725349228961242</v>
      </c>
      <c r="C3128" s="18">
        <f t="shared" ca="1" si="48"/>
        <v>14.711889746330931</v>
      </c>
      <c r="D3128" s="19">
        <f ca="1">'Monte Carlo VaR'!$B$9*(EXP(B3128)-1)</f>
        <v>19.939024173202309</v>
      </c>
      <c r="E3128" t="str">
        <f ca="1">IF(B3128&lt;='Monte Carlo VaR'!$B$25,"YES ◀ TAIL","")</f>
        <v/>
      </c>
    </row>
    <row r="3129" spans="1:5" x14ac:dyDescent="0.2">
      <c r="A3129">
        <v>3128</v>
      </c>
      <c r="B3129" s="17">
        <f ca="1">'Monte Carlo VaR'!$C$17+_xlfn.NORM.S.INV(RAND())*'Monte Carlo VaR'!$C$18</f>
        <v>0.16425230708610994</v>
      </c>
      <c r="C3129" s="18">
        <f t="shared" ca="1" si="48"/>
        <v>17.851162441842394</v>
      </c>
      <c r="D3129" s="19">
        <f ca="1">'Monte Carlo VaR'!$B$9*(EXP(B3129)-1)</f>
        <v>24.193680457428997</v>
      </c>
      <c r="E3129" t="str">
        <f ca="1">IF(B3129&lt;='Monte Carlo VaR'!$B$25,"YES ◀ TAIL","")</f>
        <v/>
      </c>
    </row>
    <row r="3130" spans="1:5" x14ac:dyDescent="0.2">
      <c r="A3130">
        <v>3129</v>
      </c>
      <c r="B3130" s="17">
        <f ca="1">'Monte Carlo VaR'!$C$17+_xlfn.NORM.S.INV(RAND())*'Monte Carlo VaR'!$C$18</f>
        <v>-0.19728544976522983</v>
      </c>
      <c r="C3130" s="18">
        <f t="shared" ca="1" si="48"/>
        <v>-17.904374190806283</v>
      </c>
      <c r="D3130" s="19">
        <f ca="1">'Monte Carlo VaR'!$B$9*(EXP(B3130)-1)</f>
        <v>-24.265798340799755</v>
      </c>
      <c r="E3130" t="str">
        <f ca="1">IF(B3130&lt;='Monte Carlo VaR'!$B$25,"YES ◀ TAIL","")</f>
        <v/>
      </c>
    </row>
    <row r="3131" spans="1:5" x14ac:dyDescent="0.2">
      <c r="A3131">
        <v>3130</v>
      </c>
      <c r="B3131" s="17">
        <f ca="1">'Monte Carlo VaR'!$C$17+_xlfn.NORM.S.INV(RAND())*'Monte Carlo VaR'!$C$18</f>
        <v>0.15431546055096834</v>
      </c>
      <c r="C3131" s="18">
        <f t="shared" ca="1" si="48"/>
        <v>16.685892668426572</v>
      </c>
      <c r="D3131" s="19">
        <f ca="1">'Monte Carlo VaR'!$B$9*(EXP(B3131)-1)</f>
        <v>22.614390333518532</v>
      </c>
      <c r="E3131" t="str">
        <f ca="1">IF(B3131&lt;='Monte Carlo VaR'!$B$25,"YES ◀ TAIL","")</f>
        <v/>
      </c>
    </row>
    <row r="3132" spans="1:5" x14ac:dyDescent="0.2">
      <c r="A3132">
        <v>3131</v>
      </c>
      <c r="B3132" s="17">
        <f ca="1">'Monte Carlo VaR'!$C$17+_xlfn.NORM.S.INV(RAND())*'Monte Carlo VaR'!$C$18</f>
        <v>3.0491425299184166E-2</v>
      </c>
      <c r="C3132" s="18">
        <f t="shared" ca="1" si="48"/>
        <v>3.0961049828324816</v>
      </c>
      <c r="D3132" s="19">
        <f ca="1">'Monte Carlo VaR'!$B$9*(EXP(B3132)-1)</f>
        <v>4.1961510832328619</v>
      </c>
      <c r="E3132" t="str">
        <f ca="1">IF(B3132&lt;='Monte Carlo VaR'!$B$25,"YES ◀ TAIL","")</f>
        <v/>
      </c>
    </row>
    <row r="3133" spans="1:5" x14ac:dyDescent="0.2">
      <c r="A3133">
        <v>3132</v>
      </c>
      <c r="B3133" s="17">
        <f ca="1">'Monte Carlo VaR'!$C$17+_xlfn.NORM.S.INV(RAND())*'Monte Carlo VaR'!$C$18</f>
        <v>-4.1509361741108447E-2</v>
      </c>
      <c r="C3133" s="18">
        <f t="shared" ca="1" si="48"/>
        <v>-4.0659645796598092</v>
      </c>
      <c r="D3133" s="19">
        <f ca="1">'Monte Carlo VaR'!$B$9*(EXP(B3133)-1)</f>
        <v>-5.5106017948129384</v>
      </c>
      <c r="E3133" t="str">
        <f ca="1">IF(B3133&lt;='Monte Carlo VaR'!$B$25,"YES ◀ TAIL","")</f>
        <v/>
      </c>
    </row>
    <row r="3134" spans="1:5" x14ac:dyDescent="0.2">
      <c r="A3134">
        <v>3133</v>
      </c>
      <c r="B3134" s="17">
        <f ca="1">'Monte Carlo VaR'!$C$17+_xlfn.NORM.S.INV(RAND())*'Monte Carlo VaR'!$C$18</f>
        <v>5.951328337604489E-2</v>
      </c>
      <c r="C3134" s="18">
        <f t="shared" ca="1" si="48"/>
        <v>6.1319858796691218</v>
      </c>
      <c r="D3134" s="19">
        <f ca="1">'Monte Carlo VaR'!$B$9*(EXP(B3134)-1)</f>
        <v>8.3106804627155615</v>
      </c>
      <c r="E3134" t="str">
        <f ca="1">IF(B3134&lt;='Monte Carlo VaR'!$B$25,"YES ◀ TAIL","")</f>
        <v/>
      </c>
    </row>
    <row r="3135" spans="1:5" x14ac:dyDescent="0.2">
      <c r="A3135">
        <v>3134</v>
      </c>
      <c r="B3135" s="17">
        <f ca="1">'Monte Carlo VaR'!$C$17+_xlfn.NORM.S.INV(RAND())*'Monte Carlo VaR'!$C$18</f>
        <v>-0.13320644001299642</v>
      </c>
      <c r="C3135" s="18">
        <f t="shared" ca="1" si="48"/>
        <v>-12.471562026244776</v>
      </c>
      <c r="D3135" s="19">
        <f ca="1">'Monte Carlo VaR'!$B$9*(EXP(B3135)-1)</f>
        <v>-16.902708014169544</v>
      </c>
      <c r="E3135" t="str">
        <f ca="1">IF(B3135&lt;='Monte Carlo VaR'!$B$25,"YES ◀ TAIL","")</f>
        <v/>
      </c>
    </row>
    <row r="3136" spans="1:5" x14ac:dyDescent="0.2">
      <c r="A3136">
        <v>3135</v>
      </c>
      <c r="B3136" s="17">
        <f ca="1">'Monte Carlo VaR'!$C$17+_xlfn.NORM.S.INV(RAND())*'Monte Carlo VaR'!$C$18</f>
        <v>0.36686510001127742</v>
      </c>
      <c r="C3136" s="18">
        <f t="shared" ca="1" si="48"/>
        <v>44.320321788505915</v>
      </c>
      <c r="D3136" s="19">
        <f ca="1">'Monte Carlo VaR'!$B$9*(EXP(B3136)-1)</f>
        <v>60.06733211996206</v>
      </c>
      <c r="E3136" t="str">
        <f ca="1">IF(B3136&lt;='Monte Carlo VaR'!$B$25,"YES ◀ TAIL","")</f>
        <v/>
      </c>
    </row>
    <row r="3137" spans="1:5" x14ac:dyDescent="0.2">
      <c r="A3137">
        <v>3136</v>
      </c>
      <c r="B3137" s="17">
        <f ca="1">'Monte Carlo VaR'!$C$17+_xlfn.NORM.S.INV(RAND())*'Monte Carlo VaR'!$C$18</f>
        <v>-0.30472479356838089</v>
      </c>
      <c r="C3137" s="18">
        <f t="shared" ca="1" si="48"/>
        <v>-26.267373659794313</v>
      </c>
      <c r="D3137" s="19">
        <f ca="1">'Monte Carlo VaR'!$B$9*(EXP(B3137)-1)</f>
        <v>-35.600171521119236</v>
      </c>
      <c r="E3137" t="str">
        <f ca="1">IF(B3137&lt;='Monte Carlo VaR'!$B$25,"YES ◀ TAIL","")</f>
        <v>YES ◀ TAIL</v>
      </c>
    </row>
    <row r="3138" spans="1:5" x14ac:dyDescent="0.2">
      <c r="A3138">
        <v>3137</v>
      </c>
      <c r="B3138" s="17">
        <f ca="1">'Monte Carlo VaR'!$C$17+_xlfn.NORM.S.INV(RAND())*'Monte Carlo VaR'!$C$18</f>
        <v>-8.3434390258176436E-2</v>
      </c>
      <c r="C3138" s="18">
        <f t="shared" ca="1" si="48"/>
        <v>-8.0048557532118814</v>
      </c>
      <c r="D3138" s="19">
        <f ca="1">'Monte Carlo VaR'!$B$9*(EXP(B3138)-1)</f>
        <v>-10.848981002328063</v>
      </c>
      <c r="E3138" t="str">
        <f ca="1">IF(B3138&lt;='Monte Carlo VaR'!$B$25,"YES ◀ TAIL","")</f>
        <v/>
      </c>
    </row>
    <row r="3139" spans="1:5" x14ac:dyDescent="0.2">
      <c r="A3139">
        <v>3138</v>
      </c>
      <c r="B3139" s="17">
        <f ca="1">'Monte Carlo VaR'!$C$17+_xlfn.NORM.S.INV(RAND())*'Monte Carlo VaR'!$C$18</f>
        <v>-0.15328354770693242</v>
      </c>
      <c r="C3139" s="18">
        <f t="shared" ref="C3139:C3202" ca="1" si="49">(EXP(B3139)-1)*100</f>
        <v>-14.211356441022128</v>
      </c>
      <c r="D3139" s="19">
        <f ca="1">'Monte Carlo VaR'!$B$9*(EXP(B3139)-1)</f>
        <v>-19.260651384517288</v>
      </c>
      <c r="E3139" t="str">
        <f ca="1">IF(B3139&lt;='Monte Carlo VaR'!$B$25,"YES ◀ TAIL","")</f>
        <v/>
      </c>
    </row>
    <row r="3140" spans="1:5" x14ac:dyDescent="0.2">
      <c r="A3140">
        <v>3139</v>
      </c>
      <c r="B3140" s="17">
        <f ca="1">'Monte Carlo VaR'!$C$17+_xlfn.NORM.S.INV(RAND())*'Monte Carlo VaR'!$C$18</f>
        <v>-0.1050800823000098</v>
      </c>
      <c r="C3140" s="18">
        <f t="shared" ca="1" si="49"/>
        <v>-9.9747574585366099</v>
      </c>
      <c r="D3140" s="19">
        <f ca="1">'Monte Carlo VaR'!$B$9*(EXP(B3140)-1)</f>
        <v>-13.518788783554667</v>
      </c>
      <c r="E3140" t="str">
        <f ca="1">IF(B3140&lt;='Monte Carlo VaR'!$B$25,"YES ◀ TAIL","")</f>
        <v/>
      </c>
    </row>
    <row r="3141" spans="1:5" x14ac:dyDescent="0.2">
      <c r="A3141">
        <v>3140</v>
      </c>
      <c r="B3141" s="17">
        <f ca="1">'Monte Carlo VaR'!$C$17+_xlfn.NORM.S.INV(RAND())*'Monte Carlo VaR'!$C$18</f>
        <v>-0.25134726123497486</v>
      </c>
      <c r="C3141" s="18">
        <f t="shared" ca="1" si="49"/>
        <v>-22.224775854505697</v>
      </c>
      <c r="D3141" s="19">
        <f ca="1">'Monte Carlo VaR'!$B$9*(EXP(B3141)-1)</f>
        <v>-30.121238715611572</v>
      </c>
      <c r="E3141" t="str">
        <f ca="1">IF(B3141&lt;='Monte Carlo VaR'!$B$25,"YES ◀ TAIL","")</f>
        <v>YES ◀ TAIL</v>
      </c>
    </row>
    <row r="3142" spans="1:5" x14ac:dyDescent="0.2">
      <c r="A3142">
        <v>3141</v>
      </c>
      <c r="B3142" s="17">
        <f ca="1">'Monte Carlo VaR'!$C$17+_xlfn.NORM.S.INV(RAND())*'Monte Carlo VaR'!$C$18</f>
        <v>-0.35407870488698445</v>
      </c>
      <c r="C3142" s="18">
        <f t="shared" ca="1" si="49"/>
        <v>-29.818027146077796</v>
      </c>
      <c r="D3142" s="19">
        <f ca="1">'Monte Carlo VaR'!$B$9*(EXP(B3142)-1)</f>
        <v>-40.412372191079236</v>
      </c>
      <c r="E3142" t="str">
        <f ca="1">IF(B3142&lt;='Monte Carlo VaR'!$B$25,"YES ◀ TAIL","")</f>
        <v>YES ◀ TAIL</v>
      </c>
    </row>
    <row r="3143" spans="1:5" x14ac:dyDescent="0.2">
      <c r="A3143">
        <v>3142</v>
      </c>
      <c r="B3143" s="17">
        <f ca="1">'Monte Carlo VaR'!$C$17+_xlfn.NORM.S.INV(RAND())*'Monte Carlo VaR'!$C$18</f>
        <v>0.11171784924540357</v>
      </c>
      <c r="C3143" s="18">
        <f t="shared" ca="1" si="49"/>
        <v>11.819731591507354</v>
      </c>
      <c r="D3143" s="19">
        <f ca="1">'Monte Carlo VaR'!$B$9*(EXP(B3143)-1)</f>
        <v>16.019282225969917</v>
      </c>
      <c r="E3143" t="str">
        <f ca="1">IF(B3143&lt;='Monte Carlo VaR'!$B$25,"YES ◀ TAIL","")</f>
        <v/>
      </c>
    </row>
    <row r="3144" spans="1:5" x14ac:dyDescent="0.2">
      <c r="A3144">
        <v>3143</v>
      </c>
      <c r="B3144" s="17">
        <f ca="1">'Monte Carlo VaR'!$C$17+_xlfn.NORM.S.INV(RAND())*'Monte Carlo VaR'!$C$18</f>
        <v>-0.18593722056862322</v>
      </c>
      <c r="C3144" s="18">
        <f t="shared" ca="1" si="49"/>
        <v>-16.967427927769208</v>
      </c>
      <c r="D3144" s="19">
        <f ca="1">'Monte Carlo VaR'!$B$9*(EXP(B3144)-1)</f>
        <v>-22.995955070505609</v>
      </c>
      <c r="E3144" t="str">
        <f ca="1">IF(B3144&lt;='Monte Carlo VaR'!$B$25,"YES ◀ TAIL","")</f>
        <v/>
      </c>
    </row>
    <row r="3145" spans="1:5" x14ac:dyDescent="0.2">
      <c r="A3145">
        <v>3144</v>
      </c>
      <c r="B3145" s="17">
        <f ca="1">'Monte Carlo VaR'!$C$17+_xlfn.NORM.S.INV(RAND())*'Monte Carlo VaR'!$C$18</f>
        <v>9.4249403564950207E-2</v>
      </c>
      <c r="C3145" s="18">
        <f t="shared" ca="1" si="49"/>
        <v>9.8833764803339506</v>
      </c>
      <c r="D3145" s="19">
        <f ca="1">'Monte Carlo VaR'!$B$9*(EXP(B3145)-1)</f>
        <v>13.394940143796601</v>
      </c>
      <c r="E3145" t="str">
        <f ca="1">IF(B3145&lt;='Monte Carlo VaR'!$B$25,"YES ◀ TAIL","")</f>
        <v/>
      </c>
    </row>
    <row r="3146" spans="1:5" x14ac:dyDescent="0.2">
      <c r="A3146">
        <v>3145</v>
      </c>
      <c r="B3146" s="17">
        <f ca="1">'Monte Carlo VaR'!$C$17+_xlfn.NORM.S.INV(RAND())*'Monte Carlo VaR'!$C$18</f>
        <v>0.26775743760662696</v>
      </c>
      <c r="C3146" s="18">
        <f t="shared" ca="1" si="49"/>
        <v>30.703006522044983</v>
      </c>
      <c r="D3146" s="19">
        <f ca="1">'Monte Carlo VaR'!$B$9*(EXP(B3146)-1)</f>
        <v>41.611784739327568</v>
      </c>
      <c r="E3146" t="str">
        <f ca="1">IF(B3146&lt;='Monte Carlo VaR'!$B$25,"YES ◀ TAIL","")</f>
        <v/>
      </c>
    </row>
    <row r="3147" spans="1:5" x14ac:dyDescent="0.2">
      <c r="A3147">
        <v>3146</v>
      </c>
      <c r="B3147" s="17">
        <f ca="1">'Monte Carlo VaR'!$C$17+_xlfn.NORM.S.INV(RAND())*'Monte Carlo VaR'!$C$18</f>
        <v>0.11522846892083663</v>
      </c>
      <c r="C3147" s="18">
        <f t="shared" ca="1" si="49"/>
        <v>12.212978006756735</v>
      </c>
      <c r="D3147" s="19">
        <f ca="1">'Monte Carlo VaR'!$B$9*(EXP(B3147)-1)</f>
        <v>16.552249092557403</v>
      </c>
      <c r="E3147" t="str">
        <f ca="1">IF(B3147&lt;='Monte Carlo VaR'!$B$25,"YES ◀ TAIL","")</f>
        <v/>
      </c>
    </row>
    <row r="3148" spans="1:5" x14ac:dyDescent="0.2">
      <c r="A3148">
        <v>3147</v>
      </c>
      <c r="B3148" s="17">
        <f ca="1">'Monte Carlo VaR'!$C$17+_xlfn.NORM.S.INV(RAND())*'Monte Carlo VaR'!$C$18</f>
        <v>0.15934070226390901</v>
      </c>
      <c r="C3148" s="18">
        <f t="shared" ca="1" si="49"/>
        <v>17.273743292228726</v>
      </c>
      <c r="D3148" s="19">
        <f ca="1">'Monte Carlo VaR'!$B$9*(EXP(B3148)-1)</f>
        <v>23.411104283957595</v>
      </c>
      <c r="E3148" t="str">
        <f ca="1">IF(B3148&lt;='Monte Carlo VaR'!$B$25,"YES ◀ TAIL","")</f>
        <v/>
      </c>
    </row>
    <row r="3149" spans="1:5" x14ac:dyDescent="0.2">
      <c r="A3149">
        <v>3148</v>
      </c>
      <c r="B3149" s="17">
        <f ca="1">'Monte Carlo VaR'!$C$17+_xlfn.NORM.S.INV(RAND())*'Monte Carlo VaR'!$C$18</f>
        <v>0.18137422109854218</v>
      </c>
      <c r="C3149" s="18">
        <f t="shared" ca="1" si="49"/>
        <v>19.886373546246094</v>
      </c>
      <c r="D3149" s="19">
        <f ca="1">'Monte Carlo VaR'!$B$9*(EXP(B3149)-1)</f>
        <v>26.952002067227333</v>
      </c>
      <c r="E3149" t="str">
        <f ca="1">IF(B3149&lt;='Monte Carlo VaR'!$B$25,"YES ◀ TAIL","")</f>
        <v/>
      </c>
    </row>
    <row r="3150" spans="1:5" x14ac:dyDescent="0.2">
      <c r="A3150">
        <v>3149</v>
      </c>
      <c r="B3150" s="17">
        <f ca="1">'Monte Carlo VaR'!$C$17+_xlfn.NORM.S.INV(RAND())*'Monte Carlo VaR'!$C$18</f>
        <v>6.2635526541120604E-2</v>
      </c>
      <c r="C3150" s="18">
        <f t="shared" ca="1" si="49"/>
        <v>6.4638735946381143</v>
      </c>
      <c r="D3150" s="19">
        <f ca="1">'Monte Carlo VaR'!$B$9*(EXP(B3150)-1)</f>
        <v>8.7604878828130364</v>
      </c>
      <c r="E3150" t="str">
        <f ca="1">IF(B3150&lt;='Monte Carlo VaR'!$B$25,"YES ◀ TAIL","")</f>
        <v/>
      </c>
    </row>
    <row r="3151" spans="1:5" x14ac:dyDescent="0.2">
      <c r="A3151">
        <v>3150</v>
      </c>
      <c r="B3151" s="17">
        <f ca="1">'Monte Carlo VaR'!$C$17+_xlfn.NORM.S.INV(RAND())*'Monte Carlo VaR'!$C$18</f>
        <v>-0.34187822507087107</v>
      </c>
      <c r="C3151" s="18">
        <f t="shared" ca="1" si="49"/>
        <v>-28.956528742139952</v>
      </c>
      <c r="D3151" s="19">
        <f ca="1">'Monte Carlo VaR'!$B$9*(EXP(B3151)-1)</f>
        <v>-39.244783404222282</v>
      </c>
      <c r="E3151" t="str">
        <f ca="1">IF(B3151&lt;='Monte Carlo VaR'!$B$25,"YES ◀ TAIL","")</f>
        <v>YES ◀ TAIL</v>
      </c>
    </row>
    <row r="3152" spans="1:5" x14ac:dyDescent="0.2">
      <c r="A3152">
        <v>3151</v>
      </c>
      <c r="B3152" s="17">
        <f ca="1">'Monte Carlo VaR'!$C$17+_xlfn.NORM.S.INV(RAND())*'Monte Carlo VaR'!$C$18</f>
        <v>-0.10466347928812809</v>
      </c>
      <c r="C3152" s="18">
        <f t="shared" ca="1" si="49"/>
        <v>-9.9372448579598149</v>
      </c>
      <c r="D3152" s="19">
        <f ca="1">'Monte Carlo VaR'!$B$9*(EXP(B3152)-1)</f>
        <v>-13.467947955992937</v>
      </c>
      <c r="E3152" t="str">
        <f ca="1">IF(B3152&lt;='Monte Carlo VaR'!$B$25,"YES ◀ TAIL","")</f>
        <v/>
      </c>
    </row>
    <row r="3153" spans="1:5" x14ac:dyDescent="0.2">
      <c r="A3153">
        <v>3152</v>
      </c>
      <c r="B3153" s="17">
        <f ca="1">'Monte Carlo VaR'!$C$17+_xlfn.NORM.S.INV(RAND())*'Monte Carlo VaR'!$C$18</f>
        <v>9.9377712381899713E-2</v>
      </c>
      <c r="C3153" s="18">
        <f t="shared" ca="1" si="49"/>
        <v>10.448339783729676</v>
      </c>
      <c r="D3153" s="19">
        <f ca="1">'Monte Carlo VaR'!$B$9*(EXP(B3153)-1)</f>
        <v>14.160634908888831</v>
      </c>
      <c r="E3153" t="str">
        <f ca="1">IF(B3153&lt;='Monte Carlo VaR'!$B$25,"YES ◀ TAIL","")</f>
        <v/>
      </c>
    </row>
    <row r="3154" spans="1:5" x14ac:dyDescent="0.2">
      <c r="A3154">
        <v>3153</v>
      </c>
      <c r="B3154" s="17">
        <f ca="1">'Monte Carlo VaR'!$C$17+_xlfn.NORM.S.INV(RAND())*'Monte Carlo VaR'!$C$18</f>
        <v>-0.21035462288819123</v>
      </c>
      <c r="C3154" s="18">
        <f t="shared" ca="1" si="49"/>
        <v>-18.970315479378474</v>
      </c>
      <c r="D3154" s="19">
        <f ca="1">'Monte Carlo VaR'!$B$9*(EXP(B3154)-1)</f>
        <v>-25.710468569201648</v>
      </c>
      <c r="E3154" t="str">
        <f ca="1">IF(B3154&lt;='Monte Carlo VaR'!$B$25,"YES ◀ TAIL","")</f>
        <v/>
      </c>
    </row>
    <row r="3155" spans="1:5" x14ac:dyDescent="0.2">
      <c r="A3155">
        <v>3154</v>
      </c>
      <c r="B3155" s="17">
        <f ca="1">'Monte Carlo VaR'!$C$17+_xlfn.NORM.S.INV(RAND())*'Monte Carlo VaR'!$C$18</f>
        <v>-2.4936113527560727E-2</v>
      </c>
      <c r="C3155" s="18">
        <f t="shared" ca="1" si="49"/>
        <v>-2.4627776871455787</v>
      </c>
      <c r="D3155" s="19">
        <f ca="1">'Monte Carlo VaR'!$B$9*(EXP(B3155)-1)</f>
        <v>-3.3378025993884028</v>
      </c>
      <c r="E3155" t="str">
        <f ca="1">IF(B3155&lt;='Monte Carlo VaR'!$B$25,"YES ◀ TAIL","")</f>
        <v/>
      </c>
    </row>
    <row r="3156" spans="1:5" x14ac:dyDescent="0.2">
      <c r="A3156">
        <v>3155</v>
      </c>
      <c r="B3156" s="17">
        <f ca="1">'Monte Carlo VaR'!$C$17+_xlfn.NORM.S.INV(RAND())*'Monte Carlo VaR'!$C$18</f>
        <v>0.10089819151754828</v>
      </c>
      <c r="C3156" s="18">
        <f t="shared" ca="1" si="49"/>
        <v>10.616401915041983</v>
      </c>
      <c r="D3156" s="19">
        <f ca="1">'Monte Carlo VaR'!$B$9*(EXP(B3156)-1)</f>
        <v>14.3884095154564</v>
      </c>
      <c r="E3156" t="str">
        <f ca="1">IF(B3156&lt;='Monte Carlo VaR'!$B$25,"YES ◀ TAIL","")</f>
        <v/>
      </c>
    </row>
    <row r="3157" spans="1:5" x14ac:dyDescent="0.2">
      <c r="A3157">
        <v>3156</v>
      </c>
      <c r="B3157" s="17">
        <f ca="1">'Monte Carlo VaR'!$C$17+_xlfn.NORM.S.INV(RAND())*'Monte Carlo VaR'!$C$18</f>
        <v>-1.02868320381415E-2</v>
      </c>
      <c r="C3157" s="18">
        <f t="shared" ca="1" si="49"/>
        <v>-1.023410353940557</v>
      </c>
      <c r="D3157" s="19">
        <f ca="1">'Monte Carlo VaR'!$B$9*(EXP(B3157)-1)</f>
        <v>-1.3870280526956369</v>
      </c>
      <c r="E3157" t="str">
        <f ca="1">IF(B3157&lt;='Monte Carlo VaR'!$B$25,"YES ◀ TAIL","")</f>
        <v/>
      </c>
    </row>
    <row r="3158" spans="1:5" x14ac:dyDescent="0.2">
      <c r="A3158">
        <v>3157</v>
      </c>
      <c r="B3158" s="17">
        <f ca="1">'Monte Carlo VaR'!$C$17+_xlfn.NORM.S.INV(RAND())*'Monte Carlo VaR'!$C$18</f>
        <v>-0.34664856680296519</v>
      </c>
      <c r="C3158" s="18">
        <f t="shared" ca="1" si="49"/>
        <v>-29.294623323384695</v>
      </c>
      <c r="D3158" s="19">
        <f ca="1">'Monte Carlo VaR'!$B$9*(EXP(B3158)-1)</f>
        <v>-39.703002990183279</v>
      </c>
      <c r="E3158" t="str">
        <f ca="1">IF(B3158&lt;='Monte Carlo VaR'!$B$25,"YES ◀ TAIL","")</f>
        <v>YES ◀ TAIL</v>
      </c>
    </row>
    <row r="3159" spans="1:5" x14ac:dyDescent="0.2">
      <c r="A3159">
        <v>3158</v>
      </c>
      <c r="B3159" s="17">
        <f ca="1">'Monte Carlo VaR'!$C$17+_xlfn.NORM.S.INV(RAND())*'Monte Carlo VaR'!$C$18</f>
        <v>7.2602997199489122E-2</v>
      </c>
      <c r="C3159" s="18">
        <f t="shared" ca="1" si="49"/>
        <v>7.5303553641339116</v>
      </c>
      <c r="D3159" s="19">
        <f ca="1">'Monte Carlo VaR'!$B$9*(EXP(B3159)-1)</f>
        <v>10.20589062501069</v>
      </c>
      <c r="E3159" t="str">
        <f ca="1">IF(B3159&lt;='Monte Carlo VaR'!$B$25,"YES ◀ TAIL","")</f>
        <v/>
      </c>
    </row>
    <row r="3160" spans="1:5" x14ac:dyDescent="0.2">
      <c r="A3160">
        <v>3159</v>
      </c>
      <c r="B3160" s="17">
        <f ca="1">'Monte Carlo VaR'!$C$17+_xlfn.NORM.S.INV(RAND())*'Monte Carlo VaR'!$C$18</f>
        <v>-6.3694631281142111E-2</v>
      </c>
      <c r="C3160" s="18">
        <f t="shared" ca="1" si="49"/>
        <v>-6.1708519345320845</v>
      </c>
      <c r="D3160" s="19">
        <f ca="1">'Monte Carlo VaR'!$B$9*(EXP(B3160)-1)</f>
        <v>-8.3633556268713338</v>
      </c>
      <c r="E3160" t="str">
        <f ca="1">IF(B3160&lt;='Monte Carlo VaR'!$B$25,"YES ◀ TAIL","")</f>
        <v/>
      </c>
    </row>
    <row r="3161" spans="1:5" x14ac:dyDescent="0.2">
      <c r="A3161">
        <v>3160</v>
      </c>
      <c r="B3161" s="17">
        <f ca="1">'Monte Carlo VaR'!$C$17+_xlfn.NORM.S.INV(RAND())*'Monte Carlo VaR'!$C$18</f>
        <v>0.35127175541114053</v>
      </c>
      <c r="C3161" s="18">
        <f t="shared" ca="1" si="49"/>
        <v>42.087340348642719</v>
      </c>
      <c r="D3161" s="19">
        <f ca="1">'Monte Carlo VaR'!$B$9*(EXP(B3161)-1)</f>
        <v>57.040972374515484</v>
      </c>
      <c r="E3161" t="str">
        <f ca="1">IF(B3161&lt;='Monte Carlo VaR'!$B$25,"YES ◀ TAIL","")</f>
        <v/>
      </c>
    </row>
    <row r="3162" spans="1:5" x14ac:dyDescent="0.2">
      <c r="A3162">
        <v>3161</v>
      </c>
      <c r="B3162" s="17">
        <f ca="1">'Monte Carlo VaR'!$C$17+_xlfn.NORM.S.INV(RAND())*'Monte Carlo VaR'!$C$18</f>
        <v>-0.29597465292925695</v>
      </c>
      <c r="C3162" s="18">
        <f t="shared" ca="1" si="49"/>
        <v>-25.619371890833055</v>
      </c>
      <c r="D3162" s="19">
        <f ca="1">'Monte Carlo VaR'!$B$9*(EXP(B3162)-1)</f>
        <v>-34.721934723646037</v>
      </c>
      <c r="E3162" t="str">
        <f ca="1">IF(B3162&lt;='Monte Carlo VaR'!$B$25,"YES ◀ TAIL","")</f>
        <v>YES ◀ TAIL</v>
      </c>
    </row>
    <row r="3163" spans="1:5" x14ac:dyDescent="0.2">
      <c r="A3163">
        <v>3162</v>
      </c>
      <c r="B3163" s="17">
        <f ca="1">'Monte Carlo VaR'!$C$17+_xlfn.NORM.S.INV(RAND())*'Monte Carlo VaR'!$C$18</f>
        <v>-0.14048524501967286</v>
      </c>
      <c r="C3163" s="18">
        <f t="shared" ca="1" si="49"/>
        <v>-13.106351402105476</v>
      </c>
      <c r="D3163" s="19">
        <f ca="1">'Monte Carlo VaR'!$B$9*(EXP(B3163)-1)</f>
        <v>-17.763038055273551</v>
      </c>
      <c r="E3163" t="str">
        <f ca="1">IF(B3163&lt;='Monte Carlo VaR'!$B$25,"YES ◀ TAIL","")</f>
        <v/>
      </c>
    </row>
    <row r="3164" spans="1:5" x14ac:dyDescent="0.2">
      <c r="A3164">
        <v>3163</v>
      </c>
      <c r="B3164" s="17">
        <f ca="1">'Monte Carlo VaR'!$C$17+_xlfn.NORM.S.INV(RAND())*'Monte Carlo VaR'!$C$18</f>
        <v>0.14451584237658094</v>
      </c>
      <c r="C3164" s="18">
        <f t="shared" ca="1" si="49"/>
        <v>15.548000036804943</v>
      </c>
      <c r="D3164" s="19">
        <f ca="1">'Monte Carlo VaR'!$B$9*(EXP(B3164)-1)</f>
        <v>21.072204449881738</v>
      </c>
      <c r="E3164" t="str">
        <f ca="1">IF(B3164&lt;='Monte Carlo VaR'!$B$25,"YES ◀ TAIL","")</f>
        <v/>
      </c>
    </row>
    <row r="3165" spans="1:5" x14ac:dyDescent="0.2">
      <c r="A3165">
        <v>3164</v>
      </c>
      <c r="B3165" s="17">
        <f ca="1">'Monte Carlo VaR'!$C$17+_xlfn.NORM.S.INV(RAND())*'Monte Carlo VaR'!$C$18</f>
        <v>0.30521008744798234</v>
      </c>
      <c r="C3165" s="18">
        <f t="shared" ca="1" si="49"/>
        <v>35.691004283157099</v>
      </c>
      <c r="D3165" s="19">
        <f ca="1">'Monte Carlo VaR'!$B$9*(EXP(B3165)-1)</f>
        <v>48.37201810496282</v>
      </c>
      <c r="E3165" t="str">
        <f ca="1">IF(B3165&lt;='Monte Carlo VaR'!$B$25,"YES ◀ TAIL","")</f>
        <v/>
      </c>
    </row>
    <row r="3166" spans="1:5" x14ac:dyDescent="0.2">
      <c r="A3166">
        <v>3165</v>
      </c>
      <c r="B3166" s="17">
        <f ca="1">'Monte Carlo VaR'!$C$17+_xlfn.NORM.S.INV(RAND())*'Monte Carlo VaR'!$C$18</f>
        <v>-4.1345610445784053E-3</v>
      </c>
      <c r="C3166" s="18">
        <f t="shared" ca="1" si="49"/>
        <v>-0.41260255146712277</v>
      </c>
      <c r="D3166" s="19">
        <f ca="1">'Monte Carlo VaR'!$B$9*(EXP(B3166)-1)</f>
        <v>-0.55920023800339147</v>
      </c>
      <c r="E3166" t="str">
        <f ca="1">IF(B3166&lt;='Monte Carlo VaR'!$B$25,"YES ◀ TAIL","")</f>
        <v/>
      </c>
    </row>
    <row r="3167" spans="1:5" x14ac:dyDescent="0.2">
      <c r="A3167">
        <v>3166</v>
      </c>
      <c r="B3167" s="17">
        <f ca="1">'Monte Carlo VaR'!$C$17+_xlfn.NORM.S.INV(RAND())*'Monte Carlo VaR'!$C$18</f>
        <v>-0.10322220456395846</v>
      </c>
      <c r="C3167" s="18">
        <f t="shared" ca="1" si="49"/>
        <v>-9.8073460979710365</v>
      </c>
      <c r="D3167" s="19">
        <f ca="1">'Monte Carlo VaR'!$B$9*(EXP(B3167)-1)</f>
        <v>-13.291896166580146</v>
      </c>
      <c r="E3167" t="str">
        <f ca="1">IF(B3167&lt;='Monte Carlo VaR'!$B$25,"YES ◀ TAIL","")</f>
        <v/>
      </c>
    </row>
    <row r="3168" spans="1:5" x14ac:dyDescent="0.2">
      <c r="A3168">
        <v>3167</v>
      </c>
      <c r="B3168" s="17">
        <f ca="1">'Monte Carlo VaR'!$C$17+_xlfn.NORM.S.INV(RAND())*'Monte Carlo VaR'!$C$18</f>
        <v>-0.43569005821849827</v>
      </c>
      <c r="C3168" s="18">
        <f t="shared" ca="1" si="49"/>
        <v>-35.318182915311148</v>
      </c>
      <c r="D3168" s="19">
        <f ca="1">'Monte Carlo VaR'!$B$9*(EXP(B3168)-1)</f>
        <v>-47.866733305121201</v>
      </c>
      <c r="E3168" t="str">
        <f ca="1">IF(B3168&lt;='Monte Carlo VaR'!$B$25,"YES ◀ TAIL","")</f>
        <v>YES ◀ TAIL</v>
      </c>
    </row>
    <row r="3169" spans="1:5" x14ac:dyDescent="0.2">
      <c r="A3169">
        <v>3168</v>
      </c>
      <c r="B3169" s="17">
        <f ca="1">'Monte Carlo VaR'!$C$17+_xlfn.NORM.S.INV(RAND())*'Monte Carlo VaR'!$C$18</f>
        <v>0.16098207060468533</v>
      </c>
      <c r="C3169" s="18">
        <f t="shared" ca="1" si="49"/>
        <v>17.466390761150329</v>
      </c>
      <c r="D3169" s="19">
        <f ca="1">'Monte Carlo VaR'!$B$9*(EXP(B3169)-1)</f>
        <v>23.672199398587043</v>
      </c>
      <c r="E3169" t="str">
        <f ca="1">IF(B3169&lt;='Monte Carlo VaR'!$B$25,"YES ◀ TAIL","")</f>
        <v/>
      </c>
    </row>
    <row r="3170" spans="1:5" x14ac:dyDescent="0.2">
      <c r="A3170">
        <v>3169</v>
      </c>
      <c r="B3170" s="17">
        <f ca="1">'Monte Carlo VaR'!$C$17+_xlfn.NORM.S.INV(RAND())*'Monte Carlo VaR'!$C$18</f>
        <v>-6.6662693697310718E-2</v>
      </c>
      <c r="C3170" s="18">
        <f t="shared" ca="1" si="49"/>
        <v>-6.4489298220415154</v>
      </c>
      <c r="D3170" s="19">
        <f ca="1">'Monte Carlo VaR'!$B$9*(EXP(B3170)-1)</f>
        <v>-8.740234587812866</v>
      </c>
      <c r="E3170" t="str">
        <f ca="1">IF(B3170&lt;='Monte Carlo VaR'!$B$25,"YES ◀ TAIL","")</f>
        <v/>
      </c>
    </row>
    <row r="3171" spans="1:5" x14ac:dyDescent="0.2">
      <c r="A3171">
        <v>3170</v>
      </c>
      <c r="B3171" s="17">
        <f ca="1">'Monte Carlo VaR'!$C$17+_xlfn.NORM.S.INV(RAND())*'Monte Carlo VaR'!$C$18</f>
        <v>4.6622213305499427E-3</v>
      </c>
      <c r="C3171" s="18">
        <f t="shared" ca="1" si="49"/>
        <v>0.46731063940348427</v>
      </c>
      <c r="D3171" s="19">
        <f ca="1">'Monte Carlo VaR'!$B$9*(EXP(B3171)-1)</f>
        <v>0.63334610958354221</v>
      </c>
      <c r="E3171" t="str">
        <f ca="1">IF(B3171&lt;='Monte Carlo VaR'!$B$25,"YES ◀ TAIL","")</f>
        <v/>
      </c>
    </row>
    <row r="3172" spans="1:5" x14ac:dyDescent="0.2">
      <c r="A3172">
        <v>3171</v>
      </c>
      <c r="B3172" s="17">
        <f ca="1">'Monte Carlo VaR'!$C$17+_xlfn.NORM.S.INV(RAND())*'Monte Carlo VaR'!$C$18</f>
        <v>-4.9929436572648686E-2</v>
      </c>
      <c r="C3172" s="18">
        <f t="shared" ca="1" si="49"/>
        <v>-4.8703451122660617</v>
      </c>
      <c r="D3172" s="19">
        <f ca="1">'Monte Carlo VaR'!$B$9*(EXP(B3172)-1)</f>
        <v>-6.6007787306541932</v>
      </c>
      <c r="E3172" t="str">
        <f ca="1">IF(B3172&lt;='Monte Carlo VaR'!$B$25,"YES ◀ TAIL","")</f>
        <v/>
      </c>
    </row>
    <row r="3173" spans="1:5" x14ac:dyDescent="0.2">
      <c r="A3173">
        <v>3172</v>
      </c>
      <c r="B3173" s="17">
        <f ca="1">'Monte Carlo VaR'!$C$17+_xlfn.NORM.S.INV(RAND())*'Monte Carlo VaR'!$C$18</f>
        <v>-2.5648528500873777E-2</v>
      </c>
      <c r="C3173" s="18">
        <f t="shared" ca="1" si="49"/>
        <v>-2.5322399188717593</v>
      </c>
      <c r="D3173" s="19">
        <f ca="1">'Monte Carlo VaR'!$B$9*(EXP(B3173)-1)</f>
        <v>-3.4319447620468955</v>
      </c>
      <c r="E3173" t="str">
        <f ca="1">IF(B3173&lt;='Monte Carlo VaR'!$B$25,"YES ◀ TAIL","")</f>
        <v/>
      </c>
    </row>
    <row r="3174" spans="1:5" x14ac:dyDescent="0.2">
      <c r="A3174">
        <v>3173</v>
      </c>
      <c r="B3174" s="17">
        <f ca="1">'Monte Carlo VaR'!$C$17+_xlfn.NORM.S.INV(RAND())*'Monte Carlo VaR'!$C$18</f>
        <v>0.15251669483376934</v>
      </c>
      <c r="C3174" s="18">
        <f t="shared" ca="1" si="49"/>
        <v>16.476190743872099</v>
      </c>
      <c r="D3174" s="19">
        <f ca="1">'Monte Carlo VaR'!$B$9*(EXP(B3174)-1)</f>
        <v>22.330181315169856</v>
      </c>
      <c r="E3174" t="str">
        <f ca="1">IF(B3174&lt;='Monte Carlo VaR'!$B$25,"YES ◀ TAIL","")</f>
        <v/>
      </c>
    </row>
    <row r="3175" spans="1:5" x14ac:dyDescent="0.2">
      <c r="A3175">
        <v>3174</v>
      </c>
      <c r="B3175" s="17">
        <f ca="1">'Monte Carlo VaR'!$C$17+_xlfn.NORM.S.INV(RAND())*'Monte Carlo VaR'!$C$18</f>
        <v>-4.8195051589198942E-2</v>
      </c>
      <c r="C3175" s="18">
        <f t="shared" ca="1" si="49"/>
        <v>-4.7052105052516886</v>
      </c>
      <c r="D3175" s="19">
        <f ca="1">'Monte Carlo VaR'!$B$9*(EXP(B3175)-1)</f>
        <v>-6.3769717977676139</v>
      </c>
      <c r="E3175" t="str">
        <f ca="1">IF(B3175&lt;='Monte Carlo VaR'!$B$25,"YES ◀ TAIL","")</f>
        <v/>
      </c>
    </row>
    <row r="3176" spans="1:5" x14ac:dyDescent="0.2">
      <c r="A3176">
        <v>3175</v>
      </c>
      <c r="B3176" s="17">
        <f ca="1">'Monte Carlo VaR'!$C$17+_xlfn.NORM.S.INV(RAND())*'Monte Carlo VaR'!$C$18</f>
        <v>0.1822751541516297</v>
      </c>
      <c r="C3176" s="18">
        <f t="shared" ca="1" si="49"/>
        <v>19.994431812111312</v>
      </c>
      <c r="D3176" s="19">
        <f ca="1">'Monte Carlo VaR'!$B$9*(EXP(B3176)-1)</f>
        <v>27.098453434954461</v>
      </c>
      <c r="E3176" t="str">
        <f ca="1">IF(B3176&lt;='Monte Carlo VaR'!$B$25,"YES ◀ TAIL","")</f>
        <v/>
      </c>
    </row>
    <row r="3177" spans="1:5" x14ac:dyDescent="0.2">
      <c r="A3177">
        <v>3176</v>
      </c>
      <c r="B3177" s="17">
        <f ca="1">'Monte Carlo VaR'!$C$17+_xlfn.NORM.S.INV(RAND())*'Monte Carlo VaR'!$C$18</f>
        <v>1.9543416571191158E-2</v>
      </c>
      <c r="C3177" s="18">
        <f t="shared" ca="1" si="49"/>
        <v>1.9735639324553134</v>
      </c>
      <c r="D3177" s="19">
        <f ca="1">'Monte Carlo VaR'!$B$9*(EXP(B3177)-1)</f>
        <v>2.6747711976566864</v>
      </c>
      <c r="E3177" t="str">
        <f ca="1">IF(B3177&lt;='Monte Carlo VaR'!$B$25,"YES ◀ TAIL","")</f>
        <v/>
      </c>
    </row>
    <row r="3178" spans="1:5" x14ac:dyDescent="0.2">
      <c r="A3178">
        <v>3177</v>
      </c>
      <c r="B3178" s="17">
        <f ca="1">'Monte Carlo VaR'!$C$17+_xlfn.NORM.S.INV(RAND())*'Monte Carlo VaR'!$C$18</f>
        <v>0.20008521219031816</v>
      </c>
      <c r="C3178" s="18">
        <f t="shared" ca="1" si="49"/>
        <v>22.150684099895358</v>
      </c>
      <c r="D3178" s="19">
        <f ca="1">'Monte Carlo VaR'!$B$9*(EXP(B3178)-1)</f>
        <v>30.020822160588178</v>
      </c>
      <c r="E3178" t="str">
        <f ca="1">IF(B3178&lt;='Monte Carlo VaR'!$B$25,"YES ◀ TAIL","")</f>
        <v/>
      </c>
    </row>
    <row r="3179" spans="1:5" x14ac:dyDescent="0.2">
      <c r="A3179">
        <v>3178</v>
      </c>
      <c r="B3179" s="17">
        <f ca="1">'Monte Carlo VaR'!$C$17+_xlfn.NORM.S.INV(RAND())*'Monte Carlo VaR'!$C$18</f>
        <v>-0.11821415094829878</v>
      </c>
      <c r="C3179" s="18">
        <f t="shared" ca="1" si="49"/>
        <v>-11.14942421111742</v>
      </c>
      <c r="D3179" s="19">
        <f ca="1">'Monte Carlo VaR'!$B$9*(EXP(B3179)-1)</f>
        <v>-15.11081463332744</v>
      </c>
      <c r="E3179" t="str">
        <f ca="1">IF(B3179&lt;='Monte Carlo VaR'!$B$25,"YES ◀ TAIL","")</f>
        <v/>
      </c>
    </row>
    <row r="3180" spans="1:5" x14ac:dyDescent="0.2">
      <c r="A3180">
        <v>3179</v>
      </c>
      <c r="B3180" s="17">
        <f ca="1">'Monte Carlo VaR'!$C$17+_xlfn.NORM.S.INV(RAND())*'Monte Carlo VaR'!$C$18</f>
        <v>7.7520984840125165E-3</v>
      </c>
      <c r="C3180" s="18">
        <f t="shared" ca="1" si="49"/>
        <v>0.778222379394089</v>
      </c>
      <c r="D3180" s="19">
        <f ca="1">'Monte Carlo VaR'!$B$9*(EXP(B3180)-1)</f>
        <v>1.0547247907928088</v>
      </c>
      <c r="E3180" t="str">
        <f ca="1">IF(B3180&lt;='Monte Carlo VaR'!$B$25,"YES ◀ TAIL","")</f>
        <v/>
      </c>
    </row>
    <row r="3181" spans="1:5" x14ac:dyDescent="0.2">
      <c r="A3181">
        <v>3180</v>
      </c>
      <c r="B3181" s="17">
        <f ca="1">'Monte Carlo VaR'!$C$17+_xlfn.NORM.S.INV(RAND())*'Monte Carlo VaR'!$C$18</f>
        <v>0.1595088371427073</v>
      </c>
      <c r="C3181" s="18">
        <f t="shared" ca="1" si="49"/>
        <v>17.293462756561805</v>
      </c>
      <c r="D3181" s="19">
        <f ca="1">'Monte Carlo VaR'!$B$9*(EXP(B3181)-1)</f>
        <v>23.437830073968215</v>
      </c>
      <c r="E3181" t="str">
        <f ca="1">IF(B3181&lt;='Monte Carlo VaR'!$B$25,"YES ◀ TAIL","")</f>
        <v/>
      </c>
    </row>
    <row r="3182" spans="1:5" x14ac:dyDescent="0.2">
      <c r="A3182">
        <v>3181</v>
      </c>
      <c r="B3182" s="17">
        <f ca="1">'Monte Carlo VaR'!$C$17+_xlfn.NORM.S.INV(RAND())*'Monte Carlo VaR'!$C$18</f>
        <v>-0.34709044074800777</v>
      </c>
      <c r="C3182" s="18">
        <f t="shared" ca="1" si="49"/>
        <v>-29.325859285425395</v>
      </c>
      <c r="D3182" s="19">
        <f ca="1">'Monte Carlo VaR'!$B$9*(EXP(B3182)-1)</f>
        <v>-39.745337089537038</v>
      </c>
      <c r="E3182" t="str">
        <f ca="1">IF(B3182&lt;='Monte Carlo VaR'!$B$25,"YES ◀ TAIL","")</f>
        <v>YES ◀ TAIL</v>
      </c>
    </row>
    <row r="3183" spans="1:5" x14ac:dyDescent="0.2">
      <c r="A3183">
        <v>3182</v>
      </c>
      <c r="B3183" s="17">
        <f ca="1">'Monte Carlo VaR'!$C$17+_xlfn.NORM.S.INV(RAND())*'Monte Carlo VaR'!$C$18</f>
        <v>9.8090004140153064E-2</v>
      </c>
      <c r="C3183" s="18">
        <f t="shared" ca="1" si="49"/>
        <v>10.30620607931465</v>
      </c>
      <c r="D3183" s="19">
        <f ca="1">'Monte Carlo VaR'!$B$9*(EXP(B3183)-1)</f>
        <v>13.968001099295146</v>
      </c>
      <c r="E3183" t="str">
        <f ca="1">IF(B3183&lt;='Monte Carlo VaR'!$B$25,"YES ◀ TAIL","")</f>
        <v/>
      </c>
    </row>
    <row r="3184" spans="1:5" x14ac:dyDescent="0.2">
      <c r="A3184">
        <v>3183</v>
      </c>
      <c r="B3184" s="17">
        <f ca="1">'Monte Carlo VaR'!$C$17+_xlfn.NORM.S.INV(RAND())*'Monte Carlo VaR'!$C$18</f>
        <v>0.45754969367401582</v>
      </c>
      <c r="C3184" s="18">
        <f t="shared" ca="1" si="49"/>
        <v>58.019726999751327</v>
      </c>
      <c r="D3184" s="19">
        <f ca="1">'Monte Carlo VaR'!$B$9*(EXP(B3184)-1)</f>
        <v>78.634136002762986</v>
      </c>
      <c r="E3184" t="str">
        <f ca="1">IF(B3184&lt;='Monte Carlo VaR'!$B$25,"YES ◀ TAIL","")</f>
        <v/>
      </c>
    </row>
    <row r="3185" spans="1:5" x14ac:dyDescent="0.2">
      <c r="A3185">
        <v>3184</v>
      </c>
      <c r="B3185" s="17">
        <f ca="1">'Monte Carlo VaR'!$C$17+_xlfn.NORM.S.INV(RAND())*'Monte Carlo VaR'!$C$18</f>
        <v>4.0661612081282314E-2</v>
      </c>
      <c r="C3185" s="18">
        <f t="shared" ca="1" si="49"/>
        <v>4.14996150225031</v>
      </c>
      <c r="D3185" s="19">
        <f ca="1">'Monte Carlo VaR'!$B$9*(EXP(B3185)-1)</f>
        <v>5.6244428239998454</v>
      </c>
      <c r="E3185" t="str">
        <f ca="1">IF(B3185&lt;='Monte Carlo VaR'!$B$25,"YES ◀ TAIL","")</f>
        <v/>
      </c>
    </row>
    <row r="3186" spans="1:5" x14ac:dyDescent="0.2">
      <c r="A3186">
        <v>3185</v>
      </c>
      <c r="B3186" s="17">
        <f ca="1">'Monte Carlo VaR'!$C$17+_xlfn.NORM.S.INV(RAND())*'Monte Carlo VaR'!$C$18</f>
        <v>0.41703304655331186</v>
      </c>
      <c r="C3186" s="18">
        <f t="shared" ca="1" si="49"/>
        <v>51.745265868669144</v>
      </c>
      <c r="D3186" s="19">
        <f ca="1">'Monte Carlo VaR'!$B$9*(EXP(B3186)-1)</f>
        <v>70.130358831807285</v>
      </c>
      <c r="E3186" t="str">
        <f ca="1">IF(B3186&lt;='Monte Carlo VaR'!$B$25,"YES ◀ TAIL","")</f>
        <v/>
      </c>
    </row>
    <row r="3187" spans="1:5" x14ac:dyDescent="0.2">
      <c r="A3187">
        <v>3186</v>
      </c>
      <c r="B3187" s="17">
        <f ca="1">'Monte Carlo VaR'!$C$17+_xlfn.NORM.S.INV(RAND())*'Monte Carlo VaR'!$C$18</f>
        <v>-5.3381894824761772E-3</v>
      </c>
      <c r="C3187" s="18">
        <f t="shared" ca="1" si="49"/>
        <v>-0.53239666682807218</v>
      </c>
      <c r="D3187" s="19">
        <f ca="1">'Monte Carlo VaR'!$B$9*(EXP(B3187)-1)</f>
        <v>-0.72155720255208622</v>
      </c>
      <c r="E3187" t="str">
        <f ca="1">IF(B3187&lt;='Monte Carlo VaR'!$B$25,"YES ◀ TAIL","")</f>
        <v/>
      </c>
    </row>
    <row r="3188" spans="1:5" x14ac:dyDescent="0.2">
      <c r="A3188">
        <v>3187</v>
      </c>
      <c r="B3188" s="17">
        <f ca="1">'Monte Carlo VaR'!$C$17+_xlfn.NORM.S.INV(RAND())*'Monte Carlo VaR'!$C$18</f>
        <v>1.5721280442728906E-2</v>
      </c>
      <c r="C3188" s="18">
        <f t="shared" ca="1" si="49"/>
        <v>1.5845509933872348</v>
      </c>
      <c r="D3188" s="19">
        <f ca="1">'Monte Carlo VaR'!$B$9*(EXP(B3188)-1)</f>
        <v>2.1475419613377196</v>
      </c>
      <c r="E3188" t="str">
        <f ca="1">IF(B3188&lt;='Monte Carlo VaR'!$B$25,"YES ◀ TAIL","")</f>
        <v/>
      </c>
    </row>
    <row r="3189" spans="1:5" x14ac:dyDescent="0.2">
      <c r="A3189">
        <v>3188</v>
      </c>
      <c r="B3189" s="17">
        <f ca="1">'Monte Carlo VaR'!$C$17+_xlfn.NORM.S.INV(RAND())*'Monte Carlo VaR'!$C$18</f>
        <v>0.28109014775103752</v>
      </c>
      <c r="C3189" s="18">
        <f t="shared" ca="1" si="49"/>
        <v>32.457300583083097</v>
      </c>
      <c r="D3189" s="19">
        <f ca="1">'Monte Carlo VaR'!$B$9*(EXP(B3189)-1)</f>
        <v>43.989379480252516</v>
      </c>
      <c r="E3189" t="str">
        <f ca="1">IF(B3189&lt;='Monte Carlo VaR'!$B$25,"YES ◀ TAIL","")</f>
        <v/>
      </c>
    </row>
    <row r="3190" spans="1:5" x14ac:dyDescent="0.2">
      <c r="A3190">
        <v>3189</v>
      </c>
      <c r="B3190" s="17">
        <f ca="1">'Monte Carlo VaR'!$C$17+_xlfn.NORM.S.INV(RAND())*'Monte Carlo VaR'!$C$18</f>
        <v>0.13603041832323787</v>
      </c>
      <c r="C3190" s="18">
        <f t="shared" ca="1" si="49"/>
        <v>14.571674384706945</v>
      </c>
      <c r="D3190" s="19">
        <f ca="1">'Monte Carlo VaR'!$B$9*(EXP(B3190)-1)</f>
        <v>19.748990293593323</v>
      </c>
      <c r="E3190" t="str">
        <f ca="1">IF(B3190&lt;='Monte Carlo VaR'!$B$25,"YES ◀ TAIL","")</f>
        <v/>
      </c>
    </row>
    <row r="3191" spans="1:5" x14ac:dyDescent="0.2">
      <c r="A3191">
        <v>3190</v>
      </c>
      <c r="B3191" s="17">
        <f ca="1">'Monte Carlo VaR'!$C$17+_xlfn.NORM.S.INV(RAND())*'Monte Carlo VaR'!$C$18</f>
        <v>0.2397790156611434</v>
      </c>
      <c r="C3191" s="18">
        <f t="shared" ca="1" si="49"/>
        <v>27.096825520625266</v>
      </c>
      <c r="D3191" s="19">
        <f ca="1">'Monte Carlo VaR'!$B$9*(EXP(B3191)-1)</f>
        <v>36.724327628103424</v>
      </c>
      <c r="E3191" t="str">
        <f ca="1">IF(B3191&lt;='Monte Carlo VaR'!$B$25,"YES ◀ TAIL","")</f>
        <v/>
      </c>
    </row>
    <row r="3192" spans="1:5" x14ac:dyDescent="0.2">
      <c r="A3192">
        <v>3191</v>
      </c>
      <c r="B3192" s="17">
        <f ca="1">'Monte Carlo VaR'!$C$17+_xlfn.NORM.S.INV(RAND())*'Monte Carlo VaR'!$C$18</f>
        <v>0.10771211467236719</v>
      </c>
      <c r="C3192" s="18">
        <f t="shared" ca="1" si="49"/>
        <v>11.372707354686185</v>
      </c>
      <c r="D3192" s="19">
        <f ca="1">'Monte Carlo VaR'!$B$9*(EXP(B3192)-1)</f>
        <v>15.413430277806187</v>
      </c>
      <c r="E3192" t="str">
        <f ca="1">IF(B3192&lt;='Monte Carlo VaR'!$B$25,"YES ◀ TAIL","")</f>
        <v/>
      </c>
    </row>
    <row r="3193" spans="1:5" x14ac:dyDescent="0.2">
      <c r="A3193">
        <v>3192</v>
      </c>
      <c r="B3193" s="17">
        <f ca="1">'Monte Carlo VaR'!$C$17+_xlfn.NORM.S.INV(RAND())*'Monte Carlo VaR'!$C$18</f>
        <v>0.37740667357603003</v>
      </c>
      <c r="C3193" s="18">
        <f t="shared" ca="1" si="49"/>
        <v>45.849732110315557</v>
      </c>
      <c r="D3193" s="19">
        <f ca="1">'Monte Carlo VaR'!$B$9*(EXP(B3193)-1)</f>
        <v>62.140141929110669</v>
      </c>
      <c r="E3193" t="str">
        <f ca="1">IF(B3193&lt;='Monte Carlo VaR'!$B$25,"YES ◀ TAIL","")</f>
        <v/>
      </c>
    </row>
    <row r="3194" spans="1:5" x14ac:dyDescent="0.2">
      <c r="A3194">
        <v>3193</v>
      </c>
      <c r="B3194" s="17">
        <f ca="1">'Monte Carlo VaR'!$C$17+_xlfn.NORM.S.INV(RAND())*'Monte Carlo VaR'!$C$18</f>
        <v>0.27822066398230771</v>
      </c>
      <c r="C3194" s="18">
        <f t="shared" ca="1" si="49"/>
        <v>32.077761310326736</v>
      </c>
      <c r="D3194" s="19">
        <f ca="1">'Monte Carlo VaR'!$B$9*(EXP(B3194)-1)</f>
        <v>43.474989903885827</v>
      </c>
      <c r="E3194" t="str">
        <f ca="1">IF(B3194&lt;='Monte Carlo VaR'!$B$25,"YES ◀ TAIL","")</f>
        <v/>
      </c>
    </row>
    <row r="3195" spans="1:5" x14ac:dyDescent="0.2">
      <c r="A3195">
        <v>3194</v>
      </c>
      <c r="B3195" s="17">
        <f ca="1">'Monte Carlo VaR'!$C$17+_xlfn.NORM.S.INV(RAND())*'Monte Carlo VaR'!$C$18</f>
        <v>0.18757138776410964</v>
      </c>
      <c r="C3195" s="18">
        <f t="shared" ca="1" si="49"/>
        <v>20.631636257516451</v>
      </c>
      <c r="D3195" s="19">
        <f ca="1">'Monte Carlo VaR'!$B$9*(EXP(B3195)-1)</f>
        <v>27.962056619812046</v>
      </c>
      <c r="E3195" t="str">
        <f ca="1">IF(B3195&lt;='Monte Carlo VaR'!$B$25,"YES ◀ TAIL","")</f>
        <v/>
      </c>
    </row>
    <row r="3196" spans="1:5" x14ac:dyDescent="0.2">
      <c r="A3196">
        <v>3195</v>
      </c>
      <c r="B3196" s="17">
        <f ca="1">'Monte Carlo VaR'!$C$17+_xlfn.NORM.S.INV(RAND())*'Monte Carlo VaR'!$C$18</f>
        <v>-4.0919545782861499E-2</v>
      </c>
      <c r="C3196" s="18">
        <f t="shared" ca="1" si="49"/>
        <v>-4.0093644644451203</v>
      </c>
      <c r="D3196" s="19">
        <f ca="1">'Monte Carlo VaR'!$B$9*(EXP(B3196)-1)</f>
        <v>-5.4338916586624713</v>
      </c>
      <c r="E3196" t="str">
        <f ca="1">IF(B3196&lt;='Monte Carlo VaR'!$B$25,"YES ◀ TAIL","")</f>
        <v/>
      </c>
    </row>
    <row r="3197" spans="1:5" x14ac:dyDescent="0.2">
      <c r="A3197">
        <v>3196</v>
      </c>
      <c r="B3197" s="17">
        <f ca="1">'Monte Carlo VaR'!$C$17+_xlfn.NORM.S.INV(RAND())*'Monte Carlo VaR'!$C$18</f>
        <v>-0.13675322389706762</v>
      </c>
      <c r="C3197" s="18">
        <f t="shared" ca="1" si="49"/>
        <v>-12.781456590061302</v>
      </c>
      <c r="D3197" s="19">
        <f ca="1">'Monte Carlo VaR'!$B$9*(EXP(B3197)-1)</f>
        <v>-17.322708116510082</v>
      </c>
      <c r="E3197" t="str">
        <f ca="1">IF(B3197&lt;='Monte Carlo VaR'!$B$25,"YES ◀ TAIL","")</f>
        <v/>
      </c>
    </row>
    <row r="3198" spans="1:5" x14ac:dyDescent="0.2">
      <c r="A3198">
        <v>3197</v>
      </c>
      <c r="B3198" s="17">
        <f ca="1">'Monte Carlo VaR'!$C$17+_xlfn.NORM.S.INV(RAND())*'Monte Carlo VaR'!$C$18</f>
        <v>8.9193568390488656E-2</v>
      </c>
      <c r="C3198" s="18">
        <f t="shared" ca="1" si="49"/>
        <v>9.3292262669138371</v>
      </c>
      <c r="D3198" s="19">
        <f ca="1">'Monte Carlo VaR'!$B$9*(EXP(B3198)-1)</f>
        <v>12.643900359548324</v>
      </c>
      <c r="E3198" t="str">
        <f ca="1">IF(B3198&lt;='Monte Carlo VaR'!$B$25,"YES ◀ TAIL","")</f>
        <v/>
      </c>
    </row>
    <row r="3199" spans="1:5" x14ac:dyDescent="0.2">
      <c r="A3199">
        <v>3198</v>
      </c>
      <c r="B3199" s="17">
        <f ca="1">'Monte Carlo VaR'!$C$17+_xlfn.NORM.S.INV(RAND())*'Monte Carlo VaR'!$C$18</f>
        <v>5.0931405290656262E-2</v>
      </c>
      <c r="C3199" s="18">
        <f t="shared" ca="1" si="49"/>
        <v>5.225071197585951</v>
      </c>
      <c r="D3199" s="19">
        <f ca="1">'Monte Carlo VaR'!$B$9*(EXP(B3199)-1)</f>
        <v>7.0815389940882394</v>
      </c>
      <c r="E3199" t="str">
        <f ca="1">IF(B3199&lt;='Monte Carlo VaR'!$B$25,"YES ◀ TAIL","")</f>
        <v/>
      </c>
    </row>
    <row r="3200" spans="1:5" x14ac:dyDescent="0.2">
      <c r="A3200">
        <v>3199</v>
      </c>
      <c r="B3200" s="17">
        <f ca="1">'Monte Carlo VaR'!$C$17+_xlfn.NORM.S.INV(RAND())*'Monte Carlo VaR'!$C$18</f>
        <v>0.1276173074477705</v>
      </c>
      <c r="C3200" s="18">
        <f t="shared" ca="1" si="49"/>
        <v>13.611813554323193</v>
      </c>
      <c r="D3200" s="19">
        <f ca="1">'Monte Carlo VaR'!$B$9*(EXP(B3200)-1)</f>
        <v>18.448090910174223</v>
      </c>
      <c r="E3200" t="str">
        <f ca="1">IF(B3200&lt;='Monte Carlo VaR'!$B$25,"YES ◀ TAIL","")</f>
        <v/>
      </c>
    </row>
    <row r="3201" spans="1:5" x14ac:dyDescent="0.2">
      <c r="A3201">
        <v>3200</v>
      </c>
      <c r="B3201" s="17">
        <f ca="1">'Monte Carlo VaR'!$C$17+_xlfn.NORM.S.INV(RAND())*'Monte Carlo VaR'!$C$18</f>
        <v>-0.20974765772292608</v>
      </c>
      <c r="C3201" s="18">
        <f t="shared" ca="1" si="49"/>
        <v>-18.921118354561916</v>
      </c>
      <c r="D3201" s="19">
        <f ca="1">'Monte Carlo VaR'!$B$9*(EXP(B3201)-1)</f>
        <v>-25.643791705937765</v>
      </c>
      <c r="E3201" t="str">
        <f ca="1">IF(B3201&lt;='Monte Carlo VaR'!$B$25,"YES ◀ TAIL","")</f>
        <v/>
      </c>
    </row>
    <row r="3202" spans="1:5" x14ac:dyDescent="0.2">
      <c r="A3202">
        <v>3201</v>
      </c>
      <c r="B3202" s="17">
        <f ca="1">'Monte Carlo VaR'!$C$17+_xlfn.NORM.S.INV(RAND())*'Monte Carlo VaR'!$C$18</f>
        <v>-6.8229783846972938E-2</v>
      </c>
      <c r="C3202" s="18">
        <f t="shared" ca="1" si="49"/>
        <v>-6.5954179725604467</v>
      </c>
      <c r="D3202" s="19">
        <f ca="1">'Monte Carlo VaR'!$B$9*(EXP(B3202)-1)</f>
        <v>-8.9387699782111731</v>
      </c>
      <c r="E3202" t="str">
        <f ca="1">IF(B3202&lt;='Monte Carlo VaR'!$B$25,"YES ◀ TAIL","")</f>
        <v/>
      </c>
    </row>
    <row r="3203" spans="1:5" x14ac:dyDescent="0.2">
      <c r="A3203">
        <v>3202</v>
      </c>
      <c r="B3203" s="17">
        <f ca="1">'Monte Carlo VaR'!$C$17+_xlfn.NORM.S.INV(RAND())*'Monte Carlo VaR'!$C$18</f>
        <v>3.9233336147331446E-2</v>
      </c>
      <c r="C3203" s="18">
        <f t="shared" ref="C3203:C3266" ca="1" si="50">(EXP(B3203)-1)*100</f>
        <v>4.001312799666934</v>
      </c>
      <c r="D3203" s="19">
        <f ca="1">'Monte Carlo VaR'!$B$9*(EXP(B3203)-1)</f>
        <v>5.4229792373885957</v>
      </c>
      <c r="E3203" t="str">
        <f ca="1">IF(B3203&lt;='Monte Carlo VaR'!$B$25,"YES ◀ TAIL","")</f>
        <v/>
      </c>
    </row>
    <row r="3204" spans="1:5" x14ac:dyDescent="0.2">
      <c r="A3204">
        <v>3203</v>
      </c>
      <c r="B3204" s="17">
        <f ca="1">'Monte Carlo VaR'!$C$17+_xlfn.NORM.S.INV(RAND())*'Monte Carlo VaR'!$C$18</f>
        <v>0.16196456875026008</v>
      </c>
      <c r="C3204" s="18">
        <f t="shared" ca="1" si="50"/>
        <v>17.581857986119331</v>
      </c>
      <c r="D3204" s="19">
        <f ca="1">'Monte Carlo VaR'!$B$9*(EXP(B3204)-1)</f>
        <v>23.82869212858753</v>
      </c>
      <c r="E3204" t="str">
        <f ca="1">IF(B3204&lt;='Monte Carlo VaR'!$B$25,"YES ◀ TAIL","")</f>
        <v/>
      </c>
    </row>
    <row r="3205" spans="1:5" x14ac:dyDescent="0.2">
      <c r="A3205">
        <v>3204</v>
      </c>
      <c r="B3205" s="17">
        <f ca="1">'Monte Carlo VaR'!$C$17+_xlfn.NORM.S.INV(RAND())*'Monte Carlo VaR'!$C$18</f>
        <v>8.4396620762632379E-2</v>
      </c>
      <c r="C3205" s="18">
        <f t="shared" ca="1" si="50"/>
        <v>8.8060355567839643</v>
      </c>
      <c r="D3205" s="19">
        <f ca="1">'Monte Carlo VaR'!$B$9*(EXP(B3205)-1)</f>
        <v>11.934819990109307</v>
      </c>
      <c r="E3205" t="str">
        <f ca="1">IF(B3205&lt;='Monte Carlo VaR'!$B$25,"YES ◀ TAIL","")</f>
        <v/>
      </c>
    </row>
    <row r="3206" spans="1:5" x14ac:dyDescent="0.2">
      <c r="A3206">
        <v>3205</v>
      </c>
      <c r="B3206" s="17">
        <f ca="1">'Monte Carlo VaR'!$C$17+_xlfn.NORM.S.INV(RAND())*'Monte Carlo VaR'!$C$18</f>
        <v>-8.5256294977949884E-2</v>
      </c>
      <c r="C3206" s="18">
        <f t="shared" ca="1" si="50"/>
        <v>-8.172309551958568</v>
      </c>
      <c r="D3206" s="19">
        <f ca="1">'Monte Carlo VaR'!$B$9*(EXP(B3206)-1)</f>
        <v>-11.075931135769446</v>
      </c>
      <c r="E3206" t="str">
        <f ca="1">IF(B3206&lt;='Monte Carlo VaR'!$B$25,"YES ◀ TAIL","")</f>
        <v/>
      </c>
    </row>
    <row r="3207" spans="1:5" x14ac:dyDescent="0.2">
      <c r="A3207">
        <v>3206</v>
      </c>
      <c r="B3207" s="17">
        <f ca="1">'Monte Carlo VaR'!$C$17+_xlfn.NORM.S.INV(RAND())*'Monte Carlo VaR'!$C$18</f>
        <v>0.11354666376411202</v>
      </c>
      <c r="C3207" s="18">
        <f t="shared" ca="1" si="50"/>
        <v>12.024416248207558</v>
      </c>
      <c r="D3207" s="19">
        <f ca="1">'Monte Carlo VaR'!$B$9*(EXP(B3207)-1)</f>
        <v>16.296691341195704</v>
      </c>
      <c r="E3207" t="str">
        <f ca="1">IF(B3207&lt;='Monte Carlo VaR'!$B$25,"YES ◀ TAIL","")</f>
        <v/>
      </c>
    </row>
    <row r="3208" spans="1:5" x14ac:dyDescent="0.2">
      <c r="A3208">
        <v>3207</v>
      </c>
      <c r="B3208" s="17">
        <f ca="1">'Monte Carlo VaR'!$C$17+_xlfn.NORM.S.INV(RAND())*'Monte Carlo VaR'!$C$18</f>
        <v>8.1294630681314012E-2</v>
      </c>
      <c r="C3208" s="18">
        <f t="shared" ca="1" si="50"/>
        <v>8.4690432573057084</v>
      </c>
      <c r="D3208" s="19">
        <f ca="1">'Monte Carlo VaR'!$B$9*(EXP(B3208)-1)</f>
        <v>11.478094326626426</v>
      </c>
      <c r="E3208" t="str">
        <f ca="1">IF(B3208&lt;='Monte Carlo VaR'!$B$25,"YES ◀ TAIL","")</f>
        <v/>
      </c>
    </row>
    <row r="3209" spans="1:5" x14ac:dyDescent="0.2">
      <c r="A3209">
        <v>3208</v>
      </c>
      <c r="B3209" s="17">
        <f ca="1">'Monte Carlo VaR'!$C$17+_xlfn.NORM.S.INV(RAND())*'Monte Carlo VaR'!$C$18</f>
        <v>-7.80542200830837E-2</v>
      </c>
      <c r="C3209" s="18">
        <f t="shared" ca="1" si="50"/>
        <v>-7.5085723744928723</v>
      </c>
      <c r="D3209" s="19">
        <f ca="1">'Monte Carlo VaR'!$B$9*(EXP(B3209)-1)</f>
        <v>-10.17636813915019</v>
      </c>
      <c r="E3209" t="str">
        <f ca="1">IF(B3209&lt;='Monte Carlo VaR'!$B$25,"YES ◀ TAIL","")</f>
        <v/>
      </c>
    </row>
    <row r="3210" spans="1:5" x14ac:dyDescent="0.2">
      <c r="A3210">
        <v>3209</v>
      </c>
      <c r="B3210" s="17">
        <f ca="1">'Monte Carlo VaR'!$C$17+_xlfn.NORM.S.INV(RAND())*'Monte Carlo VaR'!$C$18</f>
        <v>-2.6150036753737574E-2</v>
      </c>
      <c r="C3210" s="18">
        <f t="shared" ca="1" si="50"/>
        <v>-2.5811085499054642</v>
      </c>
      <c r="D3210" s="19">
        <f ca="1">'Monte Carlo VaR'!$B$9*(EXP(B3210)-1)</f>
        <v>-3.4981764176868757</v>
      </c>
      <c r="E3210" t="str">
        <f ca="1">IF(B3210&lt;='Monte Carlo VaR'!$B$25,"YES ◀ TAIL","")</f>
        <v/>
      </c>
    </row>
    <row r="3211" spans="1:5" x14ac:dyDescent="0.2">
      <c r="A3211">
        <v>3210</v>
      </c>
      <c r="B3211" s="17">
        <f ca="1">'Monte Carlo VaR'!$C$17+_xlfn.NORM.S.INV(RAND())*'Monte Carlo VaR'!$C$18</f>
        <v>3.8830629720987164E-2</v>
      </c>
      <c r="C3211" s="18">
        <f t="shared" ca="1" si="50"/>
        <v>3.9594392345970286</v>
      </c>
      <c r="D3211" s="19">
        <f ca="1">'Monte Carlo VaR'!$B$9*(EXP(B3211)-1)</f>
        <v>5.3662279946493525</v>
      </c>
      <c r="E3211" t="str">
        <f ca="1">IF(B3211&lt;='Monte Carlo VaR'!$B$25,"YES ◀ TAIL","")</f>
        <v/>
      </c>
    </row>
    <row r="3212" spans="1:5" x14ac:dyDescent="0.2">
      <c r="A3212">
        <v>3211</v>
      </c>
      <c r="B3212" s="17">
        <f ca="1">'Monte Carlo VaR'!$C$17+_xlfn.NORM.S.INV(RAND())*'Monte Carlo VaR'!$C$18</f>
        <v>-9.1258567111461811E-2</v>
      </c>
      <c r="C3212" s="18">
        <f t="shared" ca="1" si="50"/>
        <v>-8.7218334934795028</v>
      </c>
      <c r="D3212" s="19">
        <f ca="1">'Monte Carlo VaR'!$B$9*(EXP(B3212)-1)</f>
        <v>-11.82070093371277</v>
      </c>
      <c r="E3212" t="str">
        <f ca="1">IF(B3212&lt;='Monte Carlo VaR'!$B$25,"YES ◀ TAIL","")</f>
        <v/>
      </c>
    </row>
    <row r="3213" spans="1:5" x14ac:dyDescent="0.2">
      <c r="A3213">
        <v>3212</v>
      </c>
      <c r="B3213" s="17">
        <f ca="1">'Monte Carlo VaR'!$C$17+_xlfn.NORM.S.INV(RAND())*'Monte Carlo VaR'!$C$18</f>
        <v>-0.15585546111258558</v>
      </c>
      <c r="C3213" s="18">
        <f t="shared" ca="1" si="50"/>
        <v>-14.431713911810441</v>
      </c>
      <c r="D3213" s="19">
        <f ca="1">'Monte Carlo VaR'!$B$9*(EXP(B3213)-1)</f>
        <v>-19.559301864676691</v>
      </c>
      <c r="E3213" t="str">
        <f ca="1">IF(B3213&lt;='Monte Carlo VaR'!$B$25,"YES ◀ TAIL","")</f>
        <v/>
      </c>
    </row>
    <row r="3214" spans="1:5" x14ac:dyDescent="0.2">
      <c r="A3214">
        <v>3213</v>
      </c>
      <c r="B3214" s="17">
        <f ca="1">'Monte Carlo VaR'!$C$17+_xlfn.NORM.S.INV(RAND())*'Monte Carlo VaR'!$C$18</f>
        <v>0.12219535164526832</v>
      </c>
      <c r="C3214" s="18">
        <f t="shared" ca="1" si="50"/>
        <v>12.997482266124184</v>
      </c>
      <c r="D3214" s="19">
        <f ca="1">'Monte Carlo VaR'!$B$9*(EXP(B3214)-1)</f>
        <v>17.615487715278107</v>
      </c>
      <c r="E3214" t="str">
        <f ca="1">IF(B3214&lt;='Monte Carlo VaR'!$B$25,"YES ◀ TAIL","")</f>
        <v/>
      </c>
    </row>
    <row r="3215" spans="1:5" x14ac:dyDescent="0.2">
      <c r="A3215">
        <v>3214</v>
      </c>
      <c r="B3215" s="17">
        <f ca="1">'Monte Carlo VaR'!$C$17+_xlfn.NORM.S.INV(RAND())*'Monte Carlo VaR'!$C$18</f>
        <v>-0.18024316031052962</v>
      </c>
      <c r="C3215" s="18">
        <f t="shared" ca="1" si="50"/>
        <v>-16.493286846122778</v>
      </c>
      <c r="D3215" s="19">
        <f ca="1">'Monte Carlo VaR'!$B$9*(EXP(B3215)-1)</f>
        <v>-22.353351662550203</v>
      </c>
      <c r="E3215" t="str">
        <f ca="1">IF(B3215&lt;='Monte Carlo VaR'!$B$25,"YES ◀ TAIL","")</f>
        <v/>
      </c>
    </row>
    <row r="3216" spans="1:5" x14ac:dyDescent="0.2">
      <c r="A3216">
        <v>3215</v>
      </c>
      <c r="B3216" s="17">
        <f ca="1">'Monte Carlo VaR'!$C$17+_xlfn.NORM.S.INV(RAND())*'Monte Carlo VaR'!$C$18</f>
        <v>0.29824633081047486</v>
      </c>
      <c r="C3216" s="18">
        <f t="shared" ca="1" si="50"/>
        <v>34.749367621008574</v>
      </c>
      <c r="D3216" s="19">
        <f ca="1">'Monte Carlo VaR'!$B$9*(EXP(B3216)-1)</f>
        <v>47.095817936752923</v>
      </c>
      <c r="E3216" t="str">
        <f ca="1">IF(B3216&lt;='Monte Carlo VaR'!$B$25,"YES ◀ TAIL","")</f>
        <v/>
      </c>
    </row>
    <row r="3217" spans="1:5" x14ac:dyDescent="0.2">
      <c r="A3217">
        <v>3216</v>
      </c>
      <c r="B3217" s="17">
        <f ca="1">'Monte Carlo VaR'!$C$17+_xlfn.NORM.S.INV(RAND())*'Monte Carlo VaR'!$C$18</f>
        <v>0.12067620144779187</v>
      </c>
      <c r="C3217" s="18">
        <f t="shared" ca="1" si="50"/>
        <v>12.825952441397103</v>
      </c>
      <c r="D3217" s="19">
        <f ca="1">'Monte Carlo VaR'!$B$9*(EXP(B3217)-1)</f>
        <v>17.383013343825496</v>
      </c>
      <c r="E3217" t="str">
        <f ca="1">IF(B3217&lt;='Monte Carlo VaR'!$B$25,"YES ◀ TAIL","")</f>
        <v/>
      </c>
    </row>
    <row r="3218" spans="1:5" x14ac:dyDescent="0.2">
      <c r="A3218">
        <v>3217</v>
      </c>
      <c r="B3218" s="17">
        <f ca="1">'Monte Carlo VaR'!$C$17+_xlfn.NORM.S.INV(RAND())*'Monte Carlo VaR'!$C$18</f>
        <v>0.17523905765677458</v>
      </c>
      <c r="C3218" s="18">
        <f t="shared" ca="1" si="50"/>
        <v>19.153102718326043</v>
      </c>
      <c r="D3218" s="19">
        <f ca="1">'Monte Carlo VaR'!$B$9*(EXP(B3218)-1)</f>
        <v>25.958200114147285</v>
      </c>
      <c r="E3218" t="str">
        <f ca="1">IF(B3218&lt;='Monte Carlo VaR'!$B$25,"YES ◀ TAIL","")</f>
        <v/>
      </c>
    </row>
    <row r="3219" spans="1:5" x14ac:dyDescent="0.2">
      <c r="A3219">
        <v>3218</v>
      </c>
      <c r="B3219" s="17">
        <f ca="1">'Monte Carlo VaR'!$C$17+_xlfn.NORM.S.INV(RAND())*'Monte Carlo VaR'!$C$18</f>
        <v>1.8155350874460865E-2</v>
      </c>
      <c r="C3219" s="18">
        <f t="shared" ca="1" si="50"/>
        <v>1.8321161185274715</v>
      </c>
      <c r="D3219" s="19">
        <f ca="1">'Monte Carlo VaR'!$B$9*(EXP(B3219)-1)</f>
        <v>2.4830669754402823</v>
      </c>
      <c r="E3219" t="str">
        <f ca="1">IF(B3219&lt;='Monte Carlo VaR'!$B$25,"YES ◀ TAIL","")</f>
        <v/>
      </c>
    </row>
    <row r="3220" spans="1:5" x14ac:dyDescent="0.2">
      <c r="A3220">
        <v>3219</v>
      </c>
      <c r="B3220" s="17">
        <f ca="1">'Monte Carlo VaR'!$C$17+_xlfn.NORM.S.INV(RAND())*'Monte Carlo VaR'!$C$18</f>
        <v>0.10881441162685437</v>
      </c>
      <c r="C3220" s="18">
        <f t="shared" ca="1" si="50"/>
        <v>11.49554083786597</v>
      </c>
      <c r="D3220" s="19">
        <f ca="1">'Monte Carlo VaR'!$B$9*(EXP(B3220)-1)</f>
        <v>15.579906497559749</v>
      </c>
      <c r="E3220" t="str">
        <f ca="1">IF(B3220&lt;='Monte Carlo VaR'!$B$25,"YES ◀ TAIL","")</f>
        <v/>
      </c>
    </row>
    <row r="3221" spans="1:5" x14ac:dyDescent="0.2">
      <c r="A3221">
        <v>3220</v>
      </c>
      <c r="B3221" s="17">
        <f ca="1">'Monte Carlo VaR'!$C$17+_xlfn.NORM.S.INV(RAND())*'Monte Carlo VaR'!$C$18</f>
        <v>0.18550240062668572</v>
      </c>
      <c r="C3221" s="18">
        <f t="shared" ca="1" si="50"/>
        <v>20.382308970149964</v>
      </c>
      <c r="D3221" s="19">
        <f ca="1">'Monte Carlo VaR'!$B$9*(EXP(B3221)-1)</f>
        <v>27.624143347244246</v>
      </c>
      <c r="E3221" t="str">
        <f ca="1">IF(B3221&lt;='Monte Carlo VaR'!$B$25,"YES ◀ TAIL","")</f>
        <v/>
      </c>
    </row>
    <row r="3222" spans="1:5" x14ac:dyDescent="0.2">
      <c r="A3222">
        <v>3221</v>
      </c>
      <c r="B3222" s="17">
        <f ca="1">'Monte Carlo VaR'!$C$17+_xlfn.NORM.S.INV(RAND())*'Monte Carlo VaR'!$C$18</f>
        <v>0.2018212474737428</v>
      </c>
      <c r="C3222" s="18">
        <f t="shared" ca="1" si="50"/>
        <v>22.362926173946907</v>
      </c>
      <c r="D3222" s="19">
        <f ca="1">'Monte Carlo VaR'!$B$9*(EXP(B3222)-1)</f>
        <v>30.308473843550242</v>
      </c>
      <c r="E3222" t="str">
        <f ca="1">IF(B3222&lt;='Monte Carlo VaR'!$B$25,"YES ◀ TAIL","")</f>
        <v/>
      </c>
    </row>
    <row r="3223" spans="1:5" x14ac:dyDescent="0.2">
      <c r="A3223">
        <v>3222</v>
      </c>
      <c r="B3223" s="17">
        <f ca="1">'Monte Carlo VaR'!$C$17+_xlfn.NORM.S.INV(RAND())*'Monte Carlo VaR'!$C$18</f>
        <v>0.17946609100670594</v>
      </c>
      <c r="C3223" s="18">
        <f t="shared" ca="1" si="50"/>
        <v>19.657832861302737</v>
      </c>
      <c r="D3223" s="19">
        <f ca="1">'Monte Carlo VaR'!$B$9*(EXP(B3223)-1)</f>
        <v>26.642260876923601</v>
      </c>
      <c r="E3223" t="str">
        <f ca="1">IF(B3223&lt;='Monte Carlo VaR'!$B$25,"YES ◀ TAIL","")</f>
        <v/>
      </c>
    </row>
    <row r="3224" spans="1:5" x14ac:dyDescent="0.2">
      <c r="A3224">
        <v>3223</v>
      </c>
      <c r="B3224" s="17">
        <f ca="1">'Monte Carlo VaR'!$C$17+_xlfn.NORM.S.INV(RAND())*'Monte Carlo VaR'!$C$18</f>
        <v>-3.6589372305412454E-2</v>
      </c>
      <c r="C3224" s="18">
        <f t="shared" ca="1" si="50"/>
        <v>-3.5928071284861751</v>
      </c>
      <c r="D3224" s="19">
        <f ca="1">'Monte Carlo VaR'!$B$9*(EXP(B3224)-1)</f>
        <v>-4.8693315012373128</v>
      </c>
      <c r="E3224" t="str">
        <f ca="1">IF(B3224&lt;='Monte Carlo VaR'!$B$25,"YES ◀ TAIL","")</f>
        <v/>
      </c>
    </row>
    <row r="3225" spans="1:5" x14ac:dyDescent="0.2">
      <c r="A3225">
        <v>3224</v>
      </c>
      <c r="B3225" s="17">
        <f ca="1">'Monte Carlo VaR'!$C$17+_xlfn.NORM.S.INV(RAND())*'Monte Carlo VaR'!$C$18</f>
        <v>-0.32104835393017955</v>
      </c>
      <c r="C3225" s="18">
        <f t="shared" ca="1" si="50"/>
        <v>-27.461182522704451</v>
      </c>
      <c r="D3225" s="19">
        <f ca="1">'Monte Carlo VaR'!$B$9*(EXP(B3225)-1)</f>
        <v>-37.218140673021345</v>
      </c>
      <c r="E3225" t="str">
        <f ca="1">IF(B3225&lt;='Monte Carlo VaR'!$B$25,"YES ◀ TAIL","")</f>
        <v>YES ◀ TAIL</v>
      </c>
    </row>
    <row r="3226" spans="1:5" x14ac:dyDescent="0.2">
      <c r="A3226">
        <v>3225</v>
      </c>
      <c r="B3226" s="17">
        <f ca="1">'Monte Carlo VaR'!$C$17+_xlfn.NORM.S.INV(RAND())*'Monte Carlo VaR'!$C$18</f>
        <v>0.24161288630228867</v>
      </c>
      <c r="C3226" s="18">
        <f t="shared" ca="1" si="50"/>
        <v>27.330118506727352</v>
      </c>
      <c r="D3226" s="19">
        <f ca="1">'Monte Carlo VaR'!$B$9*(EXP(B3226)-1)</f>
        <v>37.040509612167583</v>
      </c>
      <c r="E3226" t="str">
        <f ca="1">IF(B3226&lt;='Monte Carlo VaR'!$B$25,"YES ◀ TAIL","")</f>
        <v/>
      </c>
    </row>
    <row r="3227" spans="1:5" x14ac:dyDescent="0.2">
      <c r="A3227">
        <v>3226</v>
      </c>
      <c r="B3227" s="17">
        <f ca="1">'Monte Carlo VaR'!$C$17+_xlfn.NORM.S.INV(RAND())*'Monte Carlo VaR'!$C$18</f>
        <v>0.12775279415570218</v>
      </c>
      <c r="C3227" s="18">
        <f t="shared" ca="1" si="50"/>
        <v>13.627207487736936</v>
      </c>
      <c r="D3227" s="19">
        <f ca="1">'Monte Carlo VaR'!$B$9*(EXP(B3227)-1)</f>
        <v>18.46895430812987</v>
      </c>
      <c r="E3227" t="str">
        <f ca="1">IF(B3227&lt;='Monte Carlo VaR'!$B$25,"YES ◀ TAIL","")</f>
        <v/>
      </c>
    </row>
    <row r="3228" spans="1:5" x14ac:dyDescent="0.2">
      <c r="A3228">
        <v>3227</v>
      </c>
      <c r="B3228" s="17">
        <f ca="1">'Monte Carlo VaR'!$C$17+_xlfn.NORM.S.INV(RAND())*'Monte Carlo VaR'!$C$18</f>
        <v>0.13872186277203519</v>
      </c>
      <c r="C3228" s="18">
        <f t="shared" ca="1" si="50"/>
        <v>14.880453025602458</v>
      </c>
      <c r="D3228" s="19">
        <f ca="1">'Monte Carlo VaR'!$B$9*(EXP(B3228)-1)</f>
        <v>20.16747798559901</v>
      </c>
      <c r="E3228" t="str">
        <f ca="1">IF(B3228&lt;='Monte Carlo VaR'!$B$25,"YES ◀ TAIL","")</f>
        <v/>
      </c>
    </row>
    <row r="3229" spans="1:5" x14ac:dyDescent="0.2">
      <c r="A3229">
        <v>3228</v>
      </c>
      <c r="B3229" s="17">
        <f ca="1">'Monte Carlo VaR'!$C$17+_xlfn.NORM.S.INV(RAND())*'Monte Carlo VaR'!$C$18</f>
        <v>-6.1720980355898347E-2</v>
      </c>
      <c r="C3229" s="18">
        <f t="shared" ca="1" si="50"/>
        <v>-5.9854830831075123</v>
      </c>
      <c r="D3229" s="19">
        <f ca="1">'Monte Carlo VaR'!$B$9*(EXP(B3229)-1)</f>
        <v>-8.112125222535612</v>
      </c>
      <c r="E3229" t="str">
        <f ca="1">IF(B3229&lt;='Monte Carlo VaR'!$B$25,"YES ◀ TAIL","")</f>
        <v/>
      </c>
    </row>
    <row r="3230" spans="1:5" x14ac:dyDescent="0.2">
      <c r="A3230">
        <v>3229</v>
      </c>
      <c r="B3230" s="17">
        <f ca="1">'Monte Carlo VaR'!$C$17+_xlfn.NORM.S.INV(RAND())*'Monte Carlo VaR'!$C$18</f>
        <v>-0.14239905951283571</v>
      </c>
      <c r="C3230" s="18">
        <f t="shared" ca="1" si="50"/>
        <v>-13.272490695552419</v>
      </c>
      <c r="D3230" s="19">
        <f ca="1">'Monte Carlo VaR'!$B$9*(EXP(B3230)-1)</f>
        <v>-17.988206639682193</v>
      </c>
      <c r="E3230" t="str">
        <f ca="1">IF(B3230&lt;='Monte Carlo VaR'!$B$25,"YES ◀ TAIL","")</f>
        <v/>
      </c>
    </row>
    <row r="3231" spans="1:5" x14ac:dyDescent="0.2">
      <c r="A3231">
        <v>3230</v>
      </c>
      <c r="B3231" s="17">
        <f ca="1">'Monte Carlo VaR'!$C$17+_xlfn.NORM.S.INV(RAND())*'Monte Carlo VaR'!$C$18</f>
        <v>0.11732195597829378</v>
      </c>
      <c r="C3231" s="18">
        <f t="shared" ca="1" si="50"/>
        <v>12.448140492816107</v>
      </c>
      <c r="D3231" s="19">
        <f ca="1">'Monte Carlo VaR'!$B$9*(EXP(B3231)-1)</f>
        <v>16.870964809913669</v>
      </c>
      <c r="E3231" t="str">
        <f ca="1">IF(B3231&lt;='Monte Carlo VaR'!$B$25,"YES ◀ TAIL","")</f>
        <v/>
      </c>
    </row>
    <row r="3232" spans="1:5" x14ac:dyDescent="0.2">
      <c r="A3232">
        <v>3231</v>
      </c>
      <c r="B3232" s="17">
        <f ca="1">'Monte Carlo VaR'!$C$17+_xlfn.NORM.S.INV(RAND())*'Monte Carlo VaR'!$C$18</f>
        <v>0.11245514110272169</v>
      </c>
      <c r="C3232" s="18">
        <f t="shared" ca="1" si="50"/>
        <v>11.90220576913099</v>
      </c>
      <c r="D3232" s="19">
        <f ca="1">'Monte Carlo VaR'!$B$9*(EXP(B3232)-1)</f>
        <v>16.131059478903232</v>
      </c>
      <c r="E3232" t="str">
        <f ca="1">IF(B3232&lt;='Monte Carlo VaR'!$B$25,"YES ◀ TAIL","")</f>
        <v/>
      </c>
    </row>
    <row r="3233" spans="1:5" x14ac:dyDescent="0.2">
      <c r="A3233">
        <v>3232</v>
      </c>
      <c r="B3233" s="17">
        <f ca="1">'Monte Carlo VaR'!$C$17+_xlfn.NORM.S.INV(RAND())*'Monte Carlo VaR'!$C$18</f>
        <v>-9.9582739267506173E-2</v>
      </c>
      <c r="C3233" s="18">
        <f t="shared" ca="1" si="50"/>
        <v>-9.4784950060199495</v>
      </c>
      <c r="D3233" s="19">
        <f ca="1">'Monte Carlo VaR'!$B$9*(EXP(B3233)-1)</f>
        <v>-12.846204281658837</v>
      </c>
      <c r="E3233" t="str">
        <f ca="1">IF(B3233&lt;='Monte Carlo VaR'!$B$25,"YES ◀ TAIL","")</f>
        <v/>
      </c>
    </row>
    <row r="3234" spans="1:5" x14ac:dyDescent="0.2">
      <c r="A3234">
        <v>3233</v>
      </c>
      <c r="B3234" s="17">
        <f ca="1">'Monte Carlo VaR'!$C$17+_xlfn.NORM.S.INV(RAND())*'Monte Carlo VaR'!$C$18</f>
        <v>0.12939379350117042</v>
      </c>
      <c r="C3234" s="18">
        <f t="shared" ca="1" si="50"/>
        <v>13.813822736724735</v>
      </c>
      <c r="D3234" s="19">
        <f ca="1">'Monte Carlo VaR'!$B$9*(EXP(B3234)-1)</f>
        <v>18.721873955083034</v>
      </c>
      <c r="E3234" t="str">
        <f ca="1">IF(B3234&lt;='Monte Carlo VaR'!$B$25,"YES ◀ TAIL","")</f>
        <v/>
      </c>
    </row>
    <row r="3235" spans="1:5" x14ac:dyDescent="0.2">
      <c r="A3235">
        <v>3234</v>
      </c>
      <c r="B3235" s="17">
        <f ca="1">'Monte Carlo VaR'!$C$17+_xlfn.NORM.S.INV(RAND())*'Monte Carlo VaR'!$C$18</f>
        <v>-0.18163414959502183</v>
      </c>
      <c r="C3235" s="18">
        <f t="shared" ca="1" si="50"/>
        <v>-16.609363040216063</v>
      </c>
      <c r="D3235" s="19">
        <f ca="1">'Monte Carlo VaR'!$B$9*(EXP(B3235)-1)</f>
        <v>-22.510669728404832</v>
      </c>
      <c r="E3235" t="str">
        <f ca="1">IF(B3235&lt;='Monte Carlo VaR'!$B$25,"YES ◀ TAIL","")</f>
        <v/>
      </c>
    </row>
    <row r="3236" spans="1:5" x14ac:dyDescent="0.2">
      <c r="A3236">
        <v>3235</v>
      </c>
      <c r="B3236" s="17">
        <f ca="1">'Monte Carlo VaR'!$C$17+_xlfn.NORM.S.INV(RAND())*'Monte Carlo VaR'!$C$18</f>
        <v>5.882389703280512E-3</v>
      </c>
      <c r="C3236" s="18">
        <f t="shared" ca="1" si="50"/>
        <v>0.58997249317789269</v>
      </c>
      <c r="D3236" s="19">
        <f ca="1">'Monte Carlo VaR'!$B$9*(EXP(B3236)-1)</f>
        <v>0.79958972000399797</v>
      </c>
      <c r="E3236" t="str">
        <f ca="1">IF(B3236&lt;='Monte Carlo VaR'!$B$25,"YES ◀ TAIL","")</f>
        <v/>
      </c>
    </row>
    <row r="3237" spans="1:5" x14ac:dyDescent="0.2">
      <c r="A3237">
        <v>3236</v>
      </c>
      <c r="B3237" s="17">
        <f ca="1">'Monte Carlo VaR'!$C$17+_xlfn.NORM.S.INV(RAND())*'Monte Carlo VaR'!$C$18</f>
        <v>3.7415778021701748E-2</v>
      </c>
      <c r="C3237" s="18">
        <f t="shared" ca="1" si="50"/>
        <v>3.8124560495630622</v>
      </c>
      <c r="D3237" s="19">
        <f ca="1">'Monte Carlo VaR'!$B$9*(EXP(B3237)-1)</f>
        <v>5.167021683972818</v>
      </c>
      <c r="E3237" t="str">
        <f ca="1">IF(B3237&lt;='Monte Carlo VaR'!$B$25,"YES ◀ TAIL","")</f>
        <v/>
      </c>
    </row>
    <row r="3238" spans="1:5" x14ac:dyDescent="0.2">
      <c r="A3238">
        <v>3237</v>
      </c>
      <c r="B3238" s="17">
        <f ca="1">'Monte Carlo VaR'!$C$17+_xlfn.NORM.S.INV(RAND())*'Monte Carlo VaR'!$C$18</f>
        <v>7.0258495602223178E-2</v>
      </c>
      <c r="C3238" s="18">
        <f t="shared" ca="1" si="50"/>
        <v>7.2785455737992555</v>
      </c>
      <c r="D3238" s="19">
        <f ca="1">'Monte Carlo VaR'!$B$9*(EXP(B3238)-1)</f>
        <v>9.8646128161701316</v>
      </c>
      <c r="E3238" t="str">
        <f ca="1">IF(B3238&lt;='Monte Carlo VaR'!$B$25,"YES ◀ TAIL","")</f>
        <v/>
      </c>
    </row>
    <row r="3239" spans="1:5" x14ac:dyDescent="0.2">
      <c r="A3239">
        <v>3238</v>
      </c>
      <c r="B3239" s="17">
        <f ca="1">'Monte Carlo VaR'!$C$17+_xlfn.NORM.S.INV(RAND())*'Monte Carlo VaR'!$C$18</f>
        <v>-7.4066784473060809E-3</v>
      </c>
      <c r="C3239" s="18">
        <f t="shared" ca="1" si="50"/>
        <v>-0.73793165996393073</v>
      </c>
      <c r="D3239" s="19">
        <f ca="1">'Monte Carlo VaR'!$B$9*(EXP(B3239)-1)</f>
        <v>-1.0001187787491153</v>
      </c>
      <c r="E3239" t="str">
        <f ca="1">IF(B3239&lt;='Monte Carlo VaR'!$B$25,"YES ◀ TAIL","")</f>
        <v/>
      </c>
    </row>
    <row r="3240" spans="1:5" x14ac:dyDescent="0.2">
      <c r="A3240">
        <v>3239</v>
      </c>
      <c r="B3240" s="17">
        <f ca="1">'Monte Carlo VaR'!$C$17+_xlfn.NORM.S.INV(RAND())*'Monte Carlo VaR'!$C$18</f>
        <v>0.10175008360644655</v>
      </c>
      <c r="C3240" s="18">
        <f t="shared" ca="1" si="50"/>
        <v>10.710675302410898</v>
      </c>
      <c r="D3240" s="19">
        <f ca="1">'Monte Carlo VaR'!$B$9*(EXP(B3240)-1)</f>
        <v>14.516178237357492</v>
      </c>
      <c r="E3240" t="str">
        <f ca="1">IF(B3240&lt;='Monte Carlo VaR'!$B$25,"YES ◀ TAIL","")</f>
        <v/>
      </c>
    </row>
    <row r="3241" spans="1:5" x14ac:dyDescent="0.2">
      <c r="A3241">
        <v>3240</v>
      </c>
      <c r="B3241" s="17">
        <f ca="1">'Monte Carlo VaR'!$C$17+_xlfn.NORM.S.INV(RAND())*'Monte Carlo VaR'!$C$18</f>
        <v>5.7511181049594781E-3</v>
      </c>
      <c r="C3241" s="18">
        <f t="shared" ca="1" si="50"/>
        <v>0.57676875337060451</v>
      </c>
      <c r="D3241" s="19">
        <f ca="1">'Monte Carlo VaR'!$B$9*(EXP(B3241)-1)</f>
        <v>0.78169469144318027</v>
      </c>
      <c r="E3241" t="str">
        <f ca="1">IF(B3241&lt;='Monte Carlo VaR'!$B$25,"YES ◀ TAIL","")</f>
        <v/>
      </c>
    </row>
    <row r="3242" spans="1:5" x14ac:dyDescent="0.2">
      <c r="A3242">
        <v>3241</v>
      </c>
      <c r="B3242" s="17">
        <f ca="1">'Monte Carlo VaR'!$C$17+_xlfn.NORM.S.INV(RAND())*'Monte Carlo VaR'!$C$18</f>
        <v>2.1352298492212499E-2</v>
      </c>
      <c r="C3242" s="18">
        <f t="shared" ca="1" si="50"/>
        <v>2.1581890008070648</v>
      </c>
      <c r="D3242" s="19">
        <f ca="1">'Monte Carlo VaR'!$B$9*(EXP(B3242)-1)</f>
        <v>2.9249935527938149</v>
      </c>
      <c r="E3242" t="str">
        <f ca="1">IF(B3242&lt;='Monte Carlo VaR'!$B$25,"YES ◀ TAIL","")</f>
        <v/>
      </c>
    </row>
    <row r="3243" spans="1:5" x14ac:dyDescent="0.2">
      <c r="A3243">
        <v>3242</v>
      </c>
      <c r="B3243" s="17">
        <f ca="1">'Monte Carlo VaR'!$C$17+_xlfn.NORM.S.INV(RAND())*'Monte Carlo VaR'!$C$18</f>
        <v>0.17878334672773566</v>
      </c>
      <c r="C3243" s="18">
        <f t="shared" ca="1" si="50"/>
        <v>19.576165042773042</v>
      </c>
      <c r="D3243" s="19">
        <f ca="1">'Monte Carlo VaR'!$B$9*(EXP(B3243)-1)</f>
        <v>26.531576482470303</v>
      </c>
      <c r="E3243" t="str">
        <f ca="1">IF(B3243&lt;='Monte Carlo VaR'!$B$25,"YES ◀ TAIL","")</f>
        <v/>
      </c>
    </row>
    <row r="3244" spans="1:5" x14ac:dyDescent="0.2">
      <c r="A3244">
        <v>3243</v>
      </c>
      <c r="B3244" s="17">
        <f ca="1">'Monte Carlo VaR'!$C$17+_xlfn.NORM.S.INV(RAND())*'Monte Carlo VaR'!$C$18</f>
        <v>-8.4444403814556299E-2</v>
      </c>
      <c r="C3244" s="18">
        <f t="shared" ca="1" si="50"/>
        <v>-8.0977251884330919</v>
      </c>
      <c r="D3244" s="19">
        <f ca="1">'Monte Carlo VaR'!$B$9*(EXP(B3244)-1)</f>
        <v>-10.974846947883369</v>
      </c>
      <c r="E3244" t="str">
        <f ca="1">IF(B3244&lt;='Monte Carlo VaR'!$B$25,"YES ◀ TAIL","")</f>
        <v/>
      </c>
    </row>
    <row r="3245" spans="1:5" x14ac:dyDescent="0.2">
      <c r="A3245">
        <v>3244</v>
      </c>
      <c r="B3245" s="17">
        <f ca="1">'Monte Carlo VaR'!$C$17+_xlfn.NORM.S.INV(RAND())*'Monte Carlo VaR'!$C$18</f>
        <v>-4.2096061068326904E-2</v>
      </c>
      <c r="C3245" s="18">
        <f t="shared" ca="1" si="50"/>
        <v>-4.1222325059070091</v>
      </c>
      <c r="D3245" s="19">
        <f ca="1">'Monte Carlo VaR'!$B$9*(EXP(B3245)-1)</f>
        <v>-5.5868617152557691</v>
      </c>
      <c r="E3245" t="str">
        <f ca="1">IF(B3245&lt;='Monte Carlo VaR'!$B$25,"YES ◀ TAIL","")</f>
        <v/>
      </c>
    </row>
    <row r="3246" spans="1:5" x14ac:dyDescent="0.2">
      <c r="A3246">
        <v>3245</v>
      </c>
      <c r="B3246" s="17">
        <f ca="1">'Monte Carlo VaR'!$C$17+_xlfn.NORM.S.INV(RAND())*'Monte Carlo VaR'!$C$18</f>
        <v>0.20669594359736804</v>
      </c>
      <c r="C3246" s="18">
        <f t="shared" ca="1" si="50"/>
        <v>22.960864455504137</v>
      </c>
      <c r="D3246" s="19">
        <f ca="1">'Monte Carlo VaR'!$B$9*(EXP(B3246)-1)</f>
        <v>31.118859596544759</v>
      </c>
      <c r="E3246" t="str">
        <f ca="1">IF(B3246&lt;='Monte Carlo VaR'!$B$25,"YES ◀ TAIL","")</f>
        <v/>
      </c>
    </row>
    <row r="3247" spans="1:5" x14ac:dyDescent="0.2">
      <c r="A3247">
        <v>3246</v>
      </c>
      <c r="B3247" s="17">
        <f ca="1">'Monte Carlo VaR'!$C$17+_xlfn.NORM.S.INV(RAND())*'Monte Carlo VaR'!$C$18</f>
        <v>0.11714820254659375</v>
      </c>
      <c r="C3247" s="18">
        <f t="shared" ca="1" si="50"/>
        <v>12.428603939837913</v>
      </c>
      <c r="D3247" s="19">
        <f ca="1">'Monte Carlo VaR'!$B$9*(EXP(B3247)-1)</f>
        <v>16.844486919662323</v>
      </c>
      <c r="E3247" t="str">
        <f ca="1">IF(B3247&lt;='Monte Carlo VaR'!$B$25,"YES ◀ TAIL","")</f>
        <v/>
      </c>
    </row>
    <row r="3248" spans="1:5" x14ac:dyDescent="0.2">
      <c r="A3248">
        <v>3247</v>
      </c>
      <c r="B3248" s="17">
        <f ca="1">'Monte Carlo VaR'!$C$17+_xlfn.NORM.S.INV(RAND())*'Monte Carlo VaR'!$C$18</f>
        <v>9.7554494462240987E-2</v>
      </c>
      <c r="C3248" s="18">
        <f t="shared" ca="1" si="50"/>
        <v>10.247151851891822</v>
      </c>
      <c r="D3248" s="19">
        <f ca="1">'Monte Carlo VaR'!$B$9*(EXP(B3248)-1)</f>
        <v>13.887964904868987</v>
      </c>
      <c r="E3248" t="str">
        <f ca="1">IF(B3248&lt;='Monte Carlo VaR'!$B$25,"YES ◀ TAIL","")</f>
        <v/>
      </c>
    </row>
    <row r="3249" spans="1:5" x14ac:dyDescent="0.2">
      <c r="A3249">
        <v>3248</v>
      </c>
      <c r="B3249" s="17">
        <f ca="1">'Monte Carlo VaR'!$C$17+_xlfn.NORM.S.INV(RAND())*'Monte Carlo VaR'!$C$18</f>
        <v>9.7655223010726488E-2</v>
      </c>
      <c r="C3249" s="18">
        <f t="shared" ca="1" si="50"/>
        <v>10.258257446788367</v>
      </c>
      <c r="D3249" s="19">
        <f ca="1">'Monte Carlo VaR'!$B$9*(EXP(B3249)-1)</f>
        <v>13.903016317632272</v>
      </c>
      <c r="E3249" t="str">
        <f ca="1">IF(B3249&lt;='Monte Carlo VaR'!$B$25,"YES ◀ TAIL","")</f>
        <v/>
      </c>
    </row>
    <row r="3250" spans="1:5" x14ac:dyDescent="0.2">
      <c r="A3250">
        <v>3249</v>
      </c>
      <c r="B3250" s="17">
        <f ca="1">'Monte Carlo VaR'!$C$17+_xlfn.NORM.S.INV(RAND())*'Monte Carlo VaR'!$C$18</f>
        <v>0.18264742809942686</v>
      </c>
      <c r="C3250" s="18">
        <f t="shared" ca="1" si="50"/>
        <v>20.039110928875292</v>
      </c>
      <c r="D3250" s="19">
        <f ca="1">'Monte Carlo VaR'!$B$9*(EXP(B3250)-1)</f>
        <v>27.159007041904683</v>
      </c>
      <c r="E3250" t="str">
        <f ca="1">IF(B3250&lt;='Monte Carlo VaR'!$B$25,"YES ◀ TAIL","")</f>
        <v/>
      </c>
    </row>
    <row r="3251" spans="1:5" x14ac:dyDescent="0.2">
      <c r="A3251">
        <v>3250</v>
      </c>
      <c r="B3251" s="17">
        <f ca="1">'Monte Carlo VaR'!$C$17+_xlfn.NORM.S.INV(RAND())*'Monte Carlo VaR'!$C$18</f>
        <v>-3.3187317712771863E-3</v>
      </c>
      <c r="C3251" s="18">
        <f t="shared" ca="1" si="50"/>
        <v>-0.33132308680157152</v>
      </c>
      <c r="D3251" s="19">
        <f ca="1">'Monte Carlo VaR'!$B$9*(EXP(B3251)-1)</f>
        <v>-0.44904217954216991</v>
      </c>
      <c r="E3251" t="str">
        <f ca="1">IF(B3251&lt;='Monte Carlo VaR'!$B$25,"YES ◀ TAIL","")</f>
        <v/>
      </c>
    </row>
    <row r="3252" spans="1:5" x14ac:dyDescent="0.2">
      <c r="A3252">
        <v>3251</v>
      </c>
      <c r="B3252" s="17">
        <f ca="1">'Monte Carlo VaR'!$C$17+_xlfn.NORM.S.INV(RAND())*'Monte Carlo VaR'!$C$18</f>
        <v>0.38310768453891508</v>
      </c>
      <c r="C3252" s="18">
        <f t="shared" ca="1" si="50"/>
        <v>46.683597711987844</v>
      </c>
      <c r="D3252" s="19">
        <f ca="1">'Monte Carlo VaR'!$B$9*(EXP(B3252)-1)</f>
        <v>63.270279979057129</v>
      </c>
      <c r="E3252" t="str">
        <f ca="1">IF(B3252&lt;='Monte Carlo VaR'!$B$25,"YES ◀ TAIL","")</f>
        <v/>
      </c>
    </row>
    <row r="3253" spans="1:5" x14ac:dyDescent="0.2">
      <c r="A3253">
        <v>3252</v>
      </c>
      <c r="B3253" s="17">
        <f ca="1">'Monte Carlo VaR'!$C$17+_xlfn.NORM.S.INV(RAND())*'Monte Carlo VaR'!$C$18</f>
        <v>0.19786599164955915</v>
      </c>
      <c r="C3253" s="18">
        <f t="shared" ca="1" si="50"/>
        <v>21.879905362671682</v>
      </c>
      <c r="D3253" s="19">
        <f ca="1">'Monte Carlo VaR'!$B$9*(EXP(B3253)-1)</f>
        <v>29.653835738028931</v>
      </c>
      <c r="E3253" t="str">
        <f ca="1">IF(B3253&lt;='Monte Carlo VaR'!$B$25,"YES ◀ TAIL","")</f>
        <v/>
      </c>
    </row>
    <row r="3254" spans="1:5" x14ac:dyDescent="0.2">
      <c r="A3254">
        <v>3253</v>
      </c>
      <c r="B3254" s="17">
        <f ca="1">'Monte Carlo VaR'!$C$17+_xlfn.NORM.S.INV(RAND())*'Monte Carlo VaR'!$C$18</f>
        <v>0.28289135024528922</v>
      </c>
      <c r="C3254" s="18">
        <f t="shared" ca="1" si="50"/>
        <v>32.696097999965176</v>
      </c>
      <c r="D3254" s="19">
        <f ca="1">'Monte Carlo VaR'!$B$9*(EXP(B3254)-1)</f>
        <v>44.31302161935281</v>
      </c>
      <c r="E3254" t="str">
        <f ca="1">IF(B3254&lt;='Monte Carlo VaR'!$B$25,"YES ◀ TAIL","")</f>
        <v/>
      </c>
    </row>
    <row r="3255" spans="1:5" x14ac:dyDescent="0.2">
      <c r="A3255">
        <v>3254</v>
      </c>
      <c r="B3255" s="17">
        <f ca="1">'Monte Carlo VaR'!$C$17+_xlfn.NORM.S.INV(RAND())*'Monte Carlo VaR'!$C$18</f>
        <v>-0.18901800085811615</v>
      </c>
      <c r="C3255" s="18">
        <f t="shared" ca="1" si="50"/>
        <v>-17.222839403861045</v>
      </c>
      <c r="D3255" s="19">
        <f ca="1">'Monte Carlo VaR'!$B$9*(EXP(B3255)-1)</f>
        <v>-23.342114244052876</v>
      </c>
      <c r="E3255" t="str">
        <f ca="1">IF(B3255&lt;='Monte Carlo VaR'!$B$25,"YES ◀ TAIL","")</f>
        <v/>
      </c>
    </row>
    <row r="3256" spans="1:5" x14ac:dyDescent="0.2">
      <c r="A3256">
        <v>3255</v>
      </c>
      <c r="B3256" s="17">
        <f ca="1">'Monte Carlo VaR'!$C$17+_xlfn.NORM.S.INV(RAND())*'Monte Carlo VaR'!$C$18</f>
        <v>0.14854434701944147</v>
      </c>
      <c r="C3256" s="18">
        <f t="shared" ca="1" si="50"/>
        <v>16.014424557305375</v>
      </c>
      <c r="D3256" s="19">
        <f ca="1">'Monte Carlo VaR'!$B$9*(EXP(B3256)-1)</f>
        <v>21.704349602515972</v>
      </c>
      <c r="E3256" t="str">
        <f ca="1">IF(B3256&lt;='Monte Carlo VaR'!$B$25,"YES ◀ TAIL","")</f>
        <v/>
      </c>
    </row>
    <row r="3257" spans="1:5" x14ac:dyDescent="0.2">
      <c r="A3257">
        <v>3256</v>
      </c>
      <c r="B3257" s="17">
        <f ca="1">'Monte Carlo VaR'!$C$17+_xlfn.NORM.S.INV(RAND())*'Monte Carlo VaR'!$C$18</f>
        <v>0.25864269005519064</v>
      </c>
      <c r="C3257" s="18">
        <f t="shared" ca="1" si="50"/>
        <v>29.517094468194326</v>
      </c>
      <c r="D3257" s="19">
        <f ca="1">'Monte Carlo VaR'!$B$9*(EXP(B3257)-1)</f>
        <v>40.004518132743769</v>
      </c>
      <c r="E3257" t="str">
        <f ca="1">IF(B3257&lt;='Monte Carlo VaR'!$B$25,"YES ◀ TAIL","")</f>
        <v/>
      </c>
    </row>
    <row r="3258" spans="1:5" x14ac:dyDescent="0.2">
      <c r="A3258">
        <v>3257</v>
      </c>
      <c r="B3258" s="17">
        <f ca="1">'Monte Carlo VaR'!$C$17+_xlfn.NORM.S.INV(RAND())*'Monte Carlo VaR'!$C$18</f>
        <v>0.32267386885498156</v>
      </c>
      <c r="C3258" s="18">
        <f t="shared" ca="1" si="50"/>
        <v>38.081495070392378</v>
      </c>
      <c r="D3258" s="19">
        <f ca="1">'Monte Carlo VaR'!$B$9*(EXP(B3258)-1)</f>
        <v>51.611850268902792</v>
      </c>
      <c r="E3258" t="str">
        <f ca="1">IF(B3258&lt;='Monte Carlo VaR'!$B$25,"YES ◀ TAIL","")</f>
        <v/>
      </c>
    </row>
    <row r="3259" spans="1:5" x14ac:dyDescent="0.2">
      <c r="A3259">
        <v>3258</v>
      </c>
      <c r="B3259" s="17">
        <f ca="1">'Monte Carlo VaR'!$C$17+_xlfn.NORM.S.INV(RAND())*'Monte Carlo VaR'!$C$18</f>
        <v>-0.11228656024031906</v>
      </c>
      <c r="C3259" s="18">
        <f t="shared" ca="1" si="50"/>
        <v>-10.621190333242014</v>
      </c>
      <c r="D3259" s="19">
        <f ca="1">'Monte Carlo VaR'!$B$9*(EXP(B3259)-1)</f>
        <v>-14.394899258642901</v>
      </c>
      <c r="E3259" t="str">
        <f ca="1">IF(B3259&lt;='Monte Carlo VaR'!$B$25,"YES ◀ TAIL","")</f>
        <v/>
      </c>
    </row>
    <row r="3260" spans="1:5" x14ac:dyDescent="0.2">
      <c r="A3260">
        <v>3259</v>
      </c>
      <c r="B3260" s="17">
        <f ca="1">'Monte Carlo VaR'!$C$17+_xlfn.NORM.S.INV(RAND())*'Monte Carlo VaR'!$C$18</f>
        <v>5.1750688449275078E-2</v>
      </c>
      <c r="C3260" s="18">
        <f t="shared" ca="1" si="50"/>
        <v>5.3113156507724968</v>
      </c>
      <c r="D3260" s="19">
        <f ca="1">'Monte Carlo VaR'!$B$9*(EXP(B3260)-1)</f>
        <v>7.1984261014919646</v>
      </c>
      <c r="E3260" t="str">
        <f ca="1">IF(B3260&lt;='Monte Carlo VaR'!$B$25,"YES ◀ TAIL","")</f>
        <v/>
      </c>
    </row>
    <row r="3261" spans="1:5" x14ac:dyDescent="0.2">
      <c r="A3261">
        <v>3260</v>
      </c>
      <c r="B3261" s="17">
        <f ca="1">'Monte Carlo VaR'!$C$17+_xlfn.NORM.S.INV(RAND())*'Monte Carlo VaR'!$C$18</f>
        <v>0.24389008539440876</v>
      </c>
      <c r="C3261" s="18">
        <f t="shared" ca="1" si="50"/>
        <v>27.620404931538655</v>
      </c>
      <c r="D3261" s="19">
        <f ca="1">'Monte Carlo VaR'!$B$9*(EXP(B3261)-1)</f>
        <v>37.433934803714344</v>
      </c>
      <c r="E3261" t="str">
        <f ca="1">IF(B3261&lt;='Monte Carlo VaR'!$B$25,"YES ◀ TAIL","")</f>
        <v/>
      </c>
    </row>
    <row r="3262" spans="1:5" x14ac:dyDescent="0.2">
      <c r="A3262">
        <v>3261</v>
      </c>
      <c r="B3262" s="17">
        <f ca="1">'Monte Carlo VaR'!$C$17+_xlfn.NORM.S.INV(RAND())*'Monte Carlo VaR'!$C$18</f>
        <v>-0.21442851698010529</v>
      </c>
      <c r="C3262" s="18">
        <f t="shared" ca="1" si="50"/>
        <v>-19.299750335434705</v>
      </c>
      <c r="D3262" s="19">
        <f ca="1">'Monte Carlo VaR'!$B$9*(EXP(B3262)-1)</f>
        <v>-26.156951629614657</v>
      </c>
      <c r="E3262" t="str">
        <f ca="1">IF(B3262&lt;='Monte Carlo VaR'!$B$25,"YES ◀ TAIL","")</f>
        <v/>
      </c>
    </row>
    <row r="3263" spans="1:5" x14ac:dyDescent="0.2">
      <c r="A3263">
        <v>3262</v>
      </c>
      <c r="B3263" s="17">
        <f ca="1">'Monte Carlo VaR'!$C$17+_xlfn.NORM.S.INV(RAND())*'Monte Carlo VaR'!$C$18</f>
        <v>0.10259856253245891</v>
      </c>
      <c r="C3263" s="18">
        <f t="shared" ca="1" si="50"/>
        <v>10.804650839783214</v>
      </c>
      <c r="D3263" s="19">
        <f ca="1">'Monte Carlo VaR'!$B$9*(EXP(B3263)-1)</f>
        <v>14.64354328315819</v>
      </c>
      <c r="E3263" t="str">
        <f ca="1">IF(B3263&lt;='Monte Carlo VaR'!$B$25,"YES ◀ TAIL","")</f>
        <v/>
      </c>
    </row>
    <row r="3264" spans="1:5" x14ac:dyDescent="0.2">
      <c r="A3264">
        <v>3263</v>
      </c>
      <c r="B3264" s="17">
        <f ca="1">'Monte Carlo VaR'!$C$17+_xlfn.NORM.S.INV(RAND())*'Monte Carlo VaR'!$C$18</f>
        <v>0.34412474299365331</v>
      </c>
      <c r="C3264" s="18">
        <f t="shared" ca="1" si="50"/>
        <v>41.075460628478751</v>
      </c>
      <c r="D3264" s="19">
        <f ca="1">'Monte Carlo VaR'!$B$9*(EXP(B3264)-1)</f>
        <v>55.669571789777258</v>
      </c>
      <c r="E3264" t="str">
        <f ca="1">IF(B3264&lt;='Monte Carlo VaR'!$B$25,"YES ◀ TAIL","")</f>
        <v/>
      </c>
    </row>
    <row r="3265" spans="1:5" x14ac:dyDescent="0.2">
      <c r="A3265">
        <v>3264</v>
      </c>
      <c r="B3265" s="17">
        <f ca="1">'Monte Carlo VaR'!$C$17+_xlfn.NORM.S.INV(RAND())*'Monte Carlo VaR'!$C$18</f>
        <v>0.24302938939839236</v>
      </c>
      <c r="C3265" s="18">
        <f t="shared" ca="1" si="50"/>
        <v>27.510609816889865</v>
      </c>
      <c r="D3265" s="19">
        <f ca="1">'Monte Carlo VaR'!$B$9*(EXP(B3265)-1)</f>
        <v>37.285129484830833</v>
      </c>
      <c r="E3265" t="str">
        <f ca="1">IF(B3265&lt;='Monte Carlo VaR'!$B$25,"YES ◀ TAIL","")</f>
        <v/>
      </c>
    </row>
    <row r="3266" spans="1:5" x14ac:dyDescent="0.2">
      <c r="A3266">
        <v>3265</v>
      </c>
      <c r="B3266" s="17">
        <f ca="1">'Monte Carlo VaR'!$C$17+_xlfn.NORM.S.INV(RAND())*'Monte Carlo VaR'!$C$18</f>
        <v>6.3091278689890215E-2</v>
      </c>
      <c r="C3266" s="18">
        <f t="shared" ca="1" si="50"/>
        <v>6.5124057922818279</v>
      </c>
      <c r="D3266" s="19">
        <f ca="1">'Monte Carlo VaR'!$B$9*(EXP(B3266)-1)</f>
        <v>8.8262635702795613</v>
      </c>
      <c r="E3266" t="str">
        <f ca="1">IF(B3266&lt;='Monte Carlo VaR'!$B$25,"YES ◀ TAIL","")</f>
        <v/>
      </c>
    </row>
    <row r="3267" spans="1:5" x14ac:dyDescent="0.2">
      <c r="A3267">
        <v>3266</v>
      </c>
      <c r="B3267" s="17">
        <f ca="1">'Monte Carlo VaR'!$C$17+_xlfn.NORM.S.INV(RAND())*'Monte Carlo VaR'!$C$18</f>
        <v>0.12746238139263799</v>
      </c>
      <c r="C3267" s="18">
        <f t="shared" ref="C3267:C3330" ca="1" si="51">(EXP(B3267)-1)*100</f>
        <v>13.594213487622419</v>
      </c>
      <c r="D3267" s="19">
        <f ca="1">'Monte Carlo VaR'!$B$9*(EXP(B3267)-1)</f>
        <v>18.424237539774666</v>
      </c>
      <c r="E3267" t="str">
        <f ca="1">IF(B3267&lt;='Monte Carlo VaR'!$B$25,"YES ◀ TAIL","")</f>
        <v/>
      </c>
    </row>
    <row r="3268" spans="1:5" x14ac:dyDescent="0.2">
      <c r="A3268">
        <v>3267</v>
      </c>
      <c r="B3268" s="17">
        <f ca="1">'Monte Carlo VaR'!$C$17+_xlfn.NORM.S.INV(RAND())*'Monte Carlo VaR'!$C$18</f>
        <v>1.9565327138761926E-2</v>
      </c>
      <c r="C3268" s="18">
        <f t="shared" ca="1" si="51"/>
        <v>1.9757982555958398</v>
      </c>
      <c r="D3268" s="19">
        <f ca="1">'Monte Carlo VaR'!$B$9*(EXP(B3268)-1)</f>
        <v>2.6777993758090415</v>
      </c>
      <c r="E3268" t="str">
        <f ca="1">IF(B3268&lt;='Monte Carlo VaR'!$B$25,"YES ◀ TAIL","")</f>
        <v/>
      </c>
    </row>
    <row r="3269" spans="1:5" x14ac:dyDescent="0.2">
      <c r="A3269">
        <v>3268</v>
      </c>
      <c r="B3269" s="17">
        <f ca="1">'Monte Carlo VaR'!$C$17+_xlfn.NORM.S.INV(RAND())*'Monte Carlo VaR'!$C$18</f>
        <v>-0.21463734728142886</v>
      </c>
      <c r="C3269" s="18">
        <f t="shared" ca="1" si="51"/>
        <v>-19.316601233338758</v>
      </c>
      <c r="D3269" s="19">
        <f ca="1">'Monte Carlo VaR'!$B$9*(EXP(B3269)-1)</f>
        <v>-26.17978965154402</v>
      </c>
      <c r="E3269" t="str">
        <f ca="1">IF(B3269&lt;='Monte Carlo VaR'!$B$25,"YES ◀ TAIL","")</f>
        <v/>
      </c>
    </row>
    <row r="3270" spans="1:5" x14ac:dyDescent="0.2">
      <c r="A3270">
        <v>3269</v>
      </c>
      <c r="B3270" s="17">
        <f ca="1">'Monte Carlo VaR'!$C$17+_xlfn.NORM.S.INV(RAND())*'Monte Carlo VaR'!$C$18</f>
        <v>-8.8495944529229167E-2</v>
      </c>
      <c r="C3270" s="18">
        <f t="shared" ca="1" si="51"/>
        <v>-8.4693177271463416</v>
      </c>
      <c r="D3270" s="19">
        <f ca="1">'Monte Carlo VaR'!$B$9*(EXP(B3270)-1)</f>
        <v>-11.478466315601437</v>
      </c>
      <c r="E3270" t="str">
        <f ca="1">IF(B3270&lt;='Monte Carlo VaR'!$B$25,"YES ◀ TAIL","")</f>
        <v/>
      </c>
    </row>
    <row r="3271" spans="1:5" x14ac:dyDescent="0.2">
      <c r="A3271">
        <v>3270</v>
      </c>
      <c r="B3271" s="17">
        <f ca="1">'Monte Carlo VaR'!$C$17+_xlfn.NORM.S.INV(RAND())*'Monte Carlo VaR'!$C$18</f>
        <v>-0.103787463657999</v>
      </c>
      <c r="C3271" s="18">
        <f t="shared" ca="1" si="51"/>
        <v>-9.8583139094382553</v>
      </c>
      <c r="D3271" s="19">
        <f ca="1">'Monte Carlo VaR'!$B$9*(EXP(B3271)-1)</f>
        <v>-13.360972841461667</v>
      </c>
      <c r="E3271" t="str">
        <f ca="1">IF(B3271&lt;='Monte Carlo VaR'!$B$25,"YES ◀ TAIL","")</f>
        <v/>
      </c>
    </row>
    <row r="3272" spans="1:5" x14ac:dyDescent="0.2">
      <c r="A3272">
        <v>3271</v>
      </c>
      <c r="B3272" s="17">
        <f ca="1">'Monte Carlo VaR'!$C$17+_xlfn.NORM.S.INV(RAND())*'Monte Carlo VaR'!$C$18</f>
        <v>-7.0996294834295703E-3</v>
      </c>
      <c r="C3272" s="18">
        <f t="shared" ca="1" si="51"/>
        <v>-0.70744866508137827</v>
      </c>
      <c r="D3272" s="19">
        <f ca="1">'Monte Carlo VaR'!$B$9*(EXP(B3272)-1)</f>
        <v>-0.95880517578479196</v>
      </c>
      <c r="E3272" t="str">
        <f ca="1">IF(B3272&lt;='Monte Carlo VaR'!$B$25,"YES ◀ TAIL","")</f>
        <v/>
      </c>
    </row>
    <row r="3273" spans="1:5" x14ac:dyDescent="0.2">
      <c r="A3273">
        <v>3272</v>
      </c>
      <c r="B3273" s="17">
        <f ca="1">'Monte Carlo VaR'!$C$17+_xlfn.NORM.S.INV(RAND())*'Monte Carlo VaR'!$C$18</f>
        <v>-2.8969359339479125E-2</v>
      </c>
      <c r="C3273" s="18">
        <f t="shared" ca="1" si="51"/>
        <v>-2.855377023527117</v>
      </c>
      <c r="D3273" s="19">
        <f ca="1">'Monte Carlo VaR'!$B$9*(EXP(B3273)-1)</f>
        <v>-3.8698924799863015</v>
      </c>
      <c r="E3273" t="str">
        <f ca="1">IF(B3273&lt;='Monte Carlo VaR'!$B$25,"YES ◀ TAIL","")</f>
        <v/>
      </c>
    </row>
    <row r="3274" spans="1:5" x14ac:dyDescent="0.2">
      <c r="A3274">
        <v>3273</v>
      </c>
      <c r="B3274" s="17">
        <f ca="1">'Monte Carlo VaR'!$C$17+_xlfn.NORM.S.INV(RAND())*'Monte Carlo VaR'!$C$18</f>
        <v>1.081357450622706E-2</v>
      </c>
      <c r="C3274" s="18">
        <f t="shared" ca="1" si="51"/>
        <v>1.0872252518648651</v>
      </c>
      <c r="D3274" s="19">
        <f ca="1">'Monte Carlo VaR'!$B$9*(EXP(B3274)-1)</f>
        <v>1.4735163838524516</v>
      </c>
      <c r="E3274" t="str">
        <f ca="1">IF(B3274&lt;='Monte Carlo VaR'!$B$25,"YES ◀ TAIL","")</f>
        <v/>
      </c>
    </row>
    <row r="3275" spans="1:5" x14ac:dyDescent="0.2">
      <c r="A3275">
        <v>3274</v>
      </c>
      <c r="B3275" s="17">
        <f ca="1">'Monte Carlo VaR'!$C$17+_xlfn.NORM.S.INV(RAND())*'Monte Carlo VaR'!$C$18</f>
        <v>0.17804458628462938</v>
      </c>
      <c r="C3275" s="18">
        <f t="shared" ca="1" si="51"/>
        <v>19.487859524429197</v>
      </c>
      <c r="D3275" s="19">
        <f ca="1">'Monte Carlo VaR'!$B$9*(EXP(B3275)-1)</f>
        <v>26.41189601345889</v>
      </c>
      <c r="E3275" t="str">
        <f ca="1">IF(B3275&lt;='Monte Carlo VaR'!$B$25,"YES ◀ TAIL","")</f>
        <v/>
      </c>
    </row>
    <row r="3276" spans="1:5" x14ac:dyDescent="0.2">
      <c r="A3276">
        <v>3275</v>
      </c>
      <c r="B3276" s="17">
        <f ca="1">'Monte Carlo VaR'!$C$17+_xlfn.NORM.S.INV(RAND())*'Monte Carlo VaR'!$C$18</f>
        <v>-0.32288249051780565</v>
      </c>
      <c r="C3276" s="18">
        <f t="shared" ca="1" si="51"/>
        <v>-27.594106684065125</v>
      </c>
      <c r="D3276" s="19">
        <f ca="1">'Monte Carlo VaR'!$B$9*(EXP(B3276)-1)</f>
        <v>-37.398292788913459</v>
      </c>
      <c r="E3276" t="str">
        <f ca="1">IF(B3276&lt;='Monte Carlo VaR'!$B$25,"YES ◀ TAIL","")</f>
        <v>YES ◀ TAIL</v>
      </c>
    </row>
    <row r="3277" spans="1:5" x14ac:dyDescent="0.2">
      <c r="A3277">
        <v>3276</v>
      </c>
      <c r="B3277" s="17">
        <f ca="1">'Monte Carlo VaR'!$C$17+_xlfn.NORM.S.INV(RAND())*'Monte Carlo VaR'!$C$18</f>
        <v>7.7927106361938767E-2</v>
      </c>
      <c r="C3277" s="18">
        <f t="shared" ca="1" si="51"/>
        <v>8.1043854578495491</v>
      </c>
      <c r="D3277" s="19">
        <f ca="1">'Monte Carlo VaR'!$B$9*(EXP(B3277)-1)</f>
        <v>10.983873611023496</v>
      </c>
      <c r="E3277" t="str">
        <f ca="1">IF(B3277&lt;='Monte Carlo VaR'!$B$25,"YES ◀ TAIL","")</f>
        <v/>
      </c>
    </row>
    <row r="3278" spans="1:5" x14ac:dyDescent="0.2">
      <c r="A3278">
        <v>3277</v>
      </c>
      <c r="B3278" s="17">
        <f ca="1">'Monte Carlo VaR'!$C$17+_xlfn.NORM.S.INV(RAND())*'Monte Carlo VaR'!$C$18</f>
        <v>-0.28969733029240075</v>
      </c>
      <c r="C3278" s="18">
        <f t="shared" ca="1" si="51"/>
        <v>-25.150992142894989</v>
      </c>
      <c r="D3278" s="19">
        <f ca="1">'Monte Carlo VaR'!$B$9*(EXP(B3278)-1)</f>
        <v>-34.087139651265581</v>
      </c>
      <c r="E3278" t="str">
        <f ca="1">IF(B3278&lt;='Monte Carlo VaR'!$B$25,"YES ◀ TAIL","")</f>
        <v>YES ◀ TAIL</v>
      </c>
    </row>
    <row r="3279" spans="1:5" x14ac:dyDescent="0.2">
      <c r="A3279">
        <v>3278</v>
      </c>
      <c r="B3279" s="17">
        <f ca="1">'Monte Carlo VaR'!$C$17+_xlfn.NORM.S.INV(RAND())*'Monte Carlo VaR'!$C$18</f>
        <v>0.21394713052090203</v>
      </c>
      <c r="C3279" s="18">
        <f t="shared" ca="1" si="51"/>
        <v>23.855717118995166</v>
      </c>
      <c r="D3279" s="19">
        <f ca="1">'Monte Carlo VaR'!$B$9*(EXP(B3279)-1)</f>
        <v>32.331653411374148</v>
      </c>
      <c r="E3279" t="str">
        <f ca="1">IF(B3279&lt;='Monte Carlo VaR'!$B$25,"YES ◀ TAIL","")</f>
        <v/>
      </c>
    </row>
    <row r="3280" spans="1:5" x14ac:dyDescent="0.2">
      <c r="A3280">
        <v>3279</v>
      </c>
      <c r="B3280" s="17">
        <f ca="1">'Monte Carlo VaR'!$C$17+_xlfn.NORM.S.INV(RAND())*'Monte Carlo VaR'!$C$18</f>
        <v>0.14069625200815555</v>
      </c>
      <c r="C3280" s="18">
        <f t="shared" ca="1" si="51"/>
        <v>15.107495817163642</v>
      </c>
      <c r="D3280" s="19">
        <f ca="1">'Monte Carlo VaR'!$B$9*(EXP(B3280)-1)</f>
        <v>20.475189081001883</v>
      </c>
      <c r="E3280" t="str">
        <f ca="1">IF(B3280&lt;='Monte Carlo VaR'!$B$25,"YES ◀ TAIL","")</f>
        <v/>
      </c>
    </row>
    <row r="3281" spans="1:5" x14ac:dyDescent="0.2">
      <c r="A3281">
        <v>3280</v>
      </c>
      <c r="B3281" s="17">
        <f ca="1">'Monte Carlo VaR'!$C$17+_xlfn.NORM.S.INV(RAND())*'Monte Carlo VaR'!$C$18</f>
        <v>-0.13940733379414794</v>
      </c>
      <c r="C3281" s="18">
        <f t="shared" ca="1" si="51"/>
        <v>-13.012637264168159</v>
      </c>
      <c r="D3281" s="19">
        <f ca="1">'Monte Carlo VaR'!$B$9*(EXP(B3281)-1)</f>
        <v>-17.636027284127106</v>
      </c>
      <c r="E3281" t="str">
        <f ca="1">IF(B3281&lt;='Monte Carlo VaR'!$B$25,"YES ◀ TAIL","")</f>
        <v/>
      </c>
    </row>
    <row r="3282" spans="1:5" x14ac:dyDescent="0.2">
      <c r="A3282">
        <v>3281</v>
      </c>
      <c r="B3282" s="17">
        <f ca="1">'Monte Carlo VaR'!$C$17+_xlfn.NORM.S.INV(RAND())*'Monte Carlo VaR'!$C$18</f>
        <v>0.14609313962023351</v>
      </c>
      <c r="C3282" s="18">
        <f t="shared" ca="1" si="51"/>
        <v>15.730397388377471</v>
      </c>
      <c r="D3282" s="19">
        <f ca="1">'Monte Carlo VaR'!$B$9*(EXP(B3282)-1)</f>
        <v>21.319407580467985</v>
      </c>
      <c r="E3282" t="str">
        <f ca="1">IF(B3282&lt;='Monte Carlo VaR'!$B$25,"YES ◀ TAIL","")</f>
        <v/>
      </c>
    </row>
    <row r="3283" spans="1:5" x14ac:dyDescent="0.2">
      <c r="A3283">
        <v>3282</v>
      </c>
      <c r="B3283" s="17">
        <f ca="1">'Monte Carlo VaR'!$C$17+_xlfn.NORM.S.INV(RAND())*'Monte Carlo VaR'!$C$18</f>
        <v>0.49038205853121897</v>
      </c>
      <c r="C3283" s="18">
        <f t="shared" ca="1" si="51"/>
        <v>63.29399794415891</v>
      </c>
      <c r="D3283" s="19">
        <f ca="1">'Monte Carlo VaR'!$B$9*(EXP(B3283)-1)</f>
        <v>85.782355413718562</v>
      </c>
      <c r="E3283" t="str">
        <f ca="1">IF(B3283&lt;='Monte Carlo VaR'!$B$25,"YES ◀ TAIL","")</f>
        <v/>
      </c>
    </row>
    <row r="3284" spans="1:5" x14ac:dyDescent="0.2">
      <c r="A3284">
        <v>3283</v>
      </c>
      <c r="B3284" s="17">
        <f ca="1">'Monte Carlo VaR'!$C$17+_xlfn.NORM.S.INV(RAND())*'Monte Carlo VaR'!$C$18</f>
        <v>-7.1552941877663909E-2</v>
      </c>
      <c r="C3284" s="18">
        <f t="shared" ca="1" si="51"/>
        <v>-6.9053009791477322</v>
      </c>
      <c r="D3284" s="19">
        <f ca="1">'Monte Carlo VaR'!$B$9*(EXP(B3284)-1)</f>
        <v>-9.3587544170389219</v>
      </c>
      <c r="E3284" t="str">
        <f ca="1">IF(B3284&lt;='Monte Carlo VaR'!$B$25,"YES ◀ TAIL","")</f>
        <v/>
      </c>
    </row>
    <row r="3285" spans="1:5" x14ac:dyDescent="0.2">
      <c r="A3285">
        <v>3284</v>
      </c>
      <c r="B3285" s="17">
        <f ca="1">'Monte Carlo VaR'!$C$17+_xlfn.NORM.S.INV(RAND())*'Monte Carlo VaR'!$C$18</f>
        <v>-0.16643624371255877</v>
      </c>
      <c r="C3285" s="18">
        <f t="shared" ca="1" si="51"/>
        <v>-15.332320381614961</v>
      </c>
      <c r="D3285" s="19">
        <f ca="1">'Monte Carlo VaR'!$B$9*(EXP(B3285)-1)</f>
        <v>-20.779893813202758</v>
      </c>
      <c r="E3285" t="str">
        <f ca="1">IF(B3285&lt;='Monte Carlo VaR'!$B$25,"YES ◀ TAIL","")</f>
        <v/>
      </c>
    </row>
    <row r="3286" spans="1:5" x14ac:dyDescent="0.2">
      <c r="A3286">
        <v>3285</v>
      </c>
      <c r="B3286" s="17">
        <f ca="1">'Monte Carlo VaR'!$C$17+_xlfn.NORM.S.INV(RAND())*'Monte Carlo VaR'!$C$18</f>
        <v>-8.7407581865139736E-2</v>
      </c>
      <c r="C3286" s="18">
        <f t="shared" ca="1" si="51"/>
        <v>-8.3696449196996259</v>
      </c>
      <c r="D3286" s="19">
        <f ca="1">'Monte Carlo VaR'!$B$9*(EXP(B3286)-1)</f>
        <v>-11.343379759668903</v>
      </c>
      <c r="E3286" t="str">
        <f ca="1">IF(B3286&lt;='Monte Carlo VaR'!$B$25,"YES ◀ TAIL","")</f>
        <v/>
      </c>
    </row>
    <row r="3287" spans="1:5" x14ac:dyDescent="0.2">
      <c r="A3287">
        <v>3286</v>
      </c>
      <c r="B3287" s="17">
        <f ca="1">'Monte Carlo VaR'!$C$17+_xlfn.NORM.S.INV(RAND())*'Monte Carlo VaR'!$C$18</f>
        <v>0.23692530638595544</v>
      </c>
      <c r="C3287" s="18">
        <f t="shared" ca="1" si="51"/>
        <v>26.734645155313341</v>
      </c>
      <c r="D3287" s="19">
        <f ca="1">'Monte Carlo VaR'!$B$9*(EXP(B3287)-1)</f>
        <v>36.23346457899617</v>
      </c>
      <c r="E3287" t="str">
        <f ca="1">IF(B3287&lt;='Monte Carlo VaR'!$B$25,"YES ◀ TAIL","")</f>
        <v/>
      </c>
    </row>
    <row r="3288" spans="1:5" x14ac:dyDescent="0.2">
      <c r="A3288">
        <v>3287</v>
      </c>
      <c r="B3288" s="17">
        <f ca="1">'Monte Carlo VaR'!$C$17+_xlfn.NORM.S.INV(RAND())*'Monte Carlo VaR'!$C$18</f>
        <v>-0.10454968012718836</v>
      </c>
      <c r="C3288" s="18">
        <f t="shared" ca="1" si="51"/>
        <v>-9.9269952088030582</v>
      </c>
      <c r="D3288" s="19">
        <f ca="1">'Monte Carlo VaR'!$B$9*(EXP(B3288)-1)</f>
        <v>-13.454056606490784</v>
      </c>
      <c r="E3288" t="str">
        <f ca="1">IF(B3288&lt;='Monte Carlo VaR'!$B$25,"YES ◀ TAIL","")</f>
        <v/>
      </c>
    </row>
    <row r="3289" spans="1:5" x14ac:dyDescent="0.2">
      <c r="A3289">
        <v>3288</v>
      </c>
      <c r="B3289" s="17">
        <f ca="1">'Monte Carlo VaR'!$C$17+_xlfn.NORM.S.INV(RAND())*'Monte Carlo VaR'!$C$18</f>
        <v>7.7735870753438796E-2</v>
      </c>
      <c r="C3289" s="18">
        <f t="shared" ca="1" si="51"/>
        <v>8.0837140265348939</v>
      </c>
      <c r="D3289" s="19">
        <f ca="1">'Monte Carlo VaR'!$B$9*(EXP(B3289)-1)</f>
        <v>10.955857620162742</v>
      </c>
      <c r="E3289" t="str">
        <f ca="1">IF(B3289&lt;='Monte Carlo VaR'!$B$25,"YES ◀ TAIL","")</f>
        <v/>
      </c>
    </row>
    <row r="3290" spans="1:5" x14ac:dyDescent="0.2">
      <c r="A3290">
        <v>3289</v>
      </c>
      <c r="B3290" s="17">
        <f ca="1">'Monte Carlo VaR'!$C$17+_xlfn.NORM.S.INV(RAND())*'Monte Carlo VaR'!$C$18</f>
        <v>-8.4616800051650801E-2</v>
      </c>
      <c r="C3290" s="18">
        <f t="shared" ca="1" si="51"/>
        <v>-8.1135674291804456</v>
      </c>
      <c r="D3290" s="19">
        <f ca="1">'Monte Carlo VaR'!$B$9*(EXP(B3290)-1)</f>
        <v>-10.996317936768259</v>
      </c>
      <c r="E3290" t="str">
        <f ca="1">IF(B3290&lt;='Monte Carlo VaR'!$B$25,"YES ◀ TAIL","")</f>
        <v/>
      </c>
    </row>
    <row r="3291" spans="1:5" x14ac:dyDescent="0.2">
      <c r="A3291">
        <v>3290</v>
      </c>
      <c r="B3291" s="17">
        <f ca="1">'Monte Carlo VaR'!$C$17+_xlfn.NORM.S.INV(RAND())*'Monte Carlo VaR'!$C$18</f>
        <v>0.18985620585245327</v>
      </c>
      <c r="C3291" s="18">
        <f t="shared" ca="1" si="51"/>
        <v>20.907572714326594</v>
      </c>
      <c r="D3291" s="19">
        <f ca="1">'Monte Carlo VaR'!$B$9*(EXP(B3291)-1)</f>
        <v>28.336033299726832</v>
      </c>
      <c r="E3291" t="str">
        <f ca="1">IF(B3291&lt;='Monte Carlo VaR'!$B$25,"YES ◀ TAIL","")</f>
        <v/>
      </c>
    </row>
    <row r="3292" spans="1:5" x14ac:dyDescent="0.2">
      <c r="A3292">
        <v>3291</v>
      </c>
      <c r="B3292" s="17">
        <f ca="1">'Monte Carlo VaR'!$C$17+_xlfn.NORM.S.INV(RAND())*'Monte Carlo VaR'!$C$18</f>
        <v>-0.39357009749929045</v>
      </c>
      <c r="C3292" s="18">
        <f t="shared" ca="1" si="51"/>
        <v>-32.535597493971991</v>
      </c>
      <c r="D3292" s="19">
        <f ca="1">'Monte Carlo VaR'!$B$9*(EXP(B3292)-1)</f>
        <v>-44.095495283580242</v>
      </c>
      <c r="E3292" t="str">
        <f ca="1">IF(B3292&lt;='Monte Carlo VaR'!$B$25,"YES ◀ TAIL","")</f>
        <v>YES ◀ TAIL</v>
      </c>
    </row>
    <row r="3293" spans="1:5" x14ac:dyDescent="0.2">
      <c r="A3293">
        <v>3292</v>
      </c>
      <c r="B3293" s="17">
        <f ca="1">'Monte Carlo VaR'!$C$17+_xlfn.NORM.S.INV(RAND())*'Monte Carlo VaR'!$C$18</f>
        <v>0.14972402841419458</v>
      </c>
      <c r="C3293" s="18">
        <f t="shared" ca="1" si="51"/>
        <v>16.151365372863637</v>
      </c>
      <c r="D3293" s="19">
        <f ca="1">'Monte Carlo VaR'!$B$9*(EXP(B3293)-1)</f>
        <v>21.889945489842084</v>
      </c>
      <c r="E3293" t="str">
        <f ca="1">IF(B3293&lt;='Monte Carlo VaR'!$B$25,"YES ◀ TAIL","")</f>
        <v/>
      </c>
    </row>
    <row r="3294" spans="1:5" x14ac:dyDescent="0.2">
      <c r="A3294">
        <v>3293</v>
      </c>
      <c r="B3294" s="17">
        <f ca="1">'Monte Carlo VaR'!$C$17+_xlfn.NORM.S.INV(RAND())*'Monte Carlo VaR'!$C$18</f>
        <v>5.7962469734945066E-2</v>
      </c>
      <c r="C3294" s="18">
        <f t="shared" ca="1" si="51"/>
        <v>5.9675225071921911</v>
      </c>
      <c r="D3294" s="19">
        <f ca="1">'Monte Carlo VaR'!$B$9*(EXP(B3294)-1)</f>
        <v>8.0877832539975767</v>
      </c>
      <c r="E3294" t="str">
        <f ca="1">IF(B3294&lt;='Monte Carlo VaR'!$B$25,"YES ◀ TAIL","")</f>
        <v/>
      </c>
    </row>
    <row r="3295" spans="1:5" x14ac:dyDescent="0.2">
      <c r="A3295">
        <v>3294</v>
      </c>
      <c r="B3295" s="17">
        <f ca="1">'Monte Carlo VaR'!$C$17+_xlfn.NORM.S.INV(RAND())*'Monte Carlo VaR'!$C$18</f>
        <v>-9.6342414158137463E-3</v>
      </c>
      <c r="C3295" s="18">
        <f t="shared" ca="1" si="51"/>
        <v>-0.95879807931836813</v>
      </c>
      <c r="D3295" s="19">
        <f ca="1">'Monte Carlo VaR'!$B$9*(EXP(B3295)-1)</f>
        <v>-1.2994590369001844</v>
      </c>
      <c r="E3295" t="str">
        <f ca="1">IF(B3295&lt;='Monte Carlo VaR'!$B$25,"YES ◀ TAIL","")</f>
        <v/>
      </c>
    </row>
    <row r="3296" spans="1:5" x14ac:dyDescent="0.2">
      <c r="A3296">
        <v>3295</v>
      </c>
      <c r="B3296" s="17">
        <f ca="1">'Monte Carlo VaR'!$C$17+_xlfn.NORM.S.INV(RAND())*'Monte Carlo VaR'!$C$18</f>
        <v>0.36452795592600096</v>
      </c>
      <c r="C3296" s="18">
        <f t="shared" ca="1" si="51"/>
        <v>43.983418251461238</v>
      </c>
      <c r="D3296" s="19">
        <f ca="1">'Monte Carlo VaR'!$B$9*(EXP(B3296)-1)</f>
        <v>59.610726756205416</v>
      </c>
      <c r="E3296" t="str">
        <f ca="1">IF(B3296&lt;='Monte Carlo VaR'!$B$25,"YES ◀ TAIL","")</f>
        <v/>
      </c>
    </row>
    <row r="3297" spans="1:5" x14ac:dyDescent="0.2">
      <c r="A3297">
        <v>3296</v>
      </c>
      <c r="B3297" s="17">
        <f ca="1">'Monte Carlo VaR'!$C$17+_xlfn.NORM.S.INV(RAND())*'Monte Carlo VaR'!$C$18</f>
        <v>0.27088671693686611</v>
      </c>
      <c r="C3297" s="18">
        <f t="shared" ca="1" si="51"/>
        <v>31.112653354151675</v>
      </c>
      <c r="D3297" s="19">
        <f ca="1">'Monte Carlo VaR'!$B$9*(EXP(B3297)-1)</f>
        <v>42.166979090881767</v>
      </c>
      <c r="E3297" t="str">
        <f ca="1">IF(B3297&lt;='Monte Carlo VaR'!$B$25,"YES ◀ TAIL","")</f>
        <v/>
      </c>
    </row>
    <row r="3298" spans="1:5" x14ac:dyDescent="0.2">
      <c r="A3298">
        <v>3297</v>
      </c>
      <c r="B3298" s="17">
        <f ca="1">'Monte Carlo VaR'!$C$17+_xlfn.NORM.S.INV(RAND())*'Monte Carlo VaR'!$C$18</f>
        <v>0.25391294773142331</v>
      </c>
      <c r="C3298" s="18">
        <f t="shared" ca="1" si="51"/>
        <v>28.905958382225073</v>
      </c>
      <c r="D3298" s="19">
        <f ca="1">'Monte Carlo VaR'!$B$9*(EXP(B3298)-1)</f>
        <v>39.176245395429639</v>
      </c>
      <c r="E3298" t="str">
        <f ca="1">IF(B3298&lt;='Monte Carlo VaR'!$B$25,"YES ◀ TAIL","")</f>
        <v/>
      </c>
    </row>
    <row r="3299" spans="1:5" x14ac:dyDescent="0.2">
      <c r="A3299">
        <v>3298</v>
      </c>
      <c r="B3299" s="17">
        <f ca="1">'Monte Carlo VaR'!$C$17+_xlfn.NORM.S.INV(RAND())*'Monte Carlo VaR'!$C$18</f>
        <v>4.705674312479706E-2</v>
      </c>
      <c r="C3299" s="18">
        <f t="shared" ca="1" si="51"/>
        <v>4.8181484485013693</v>
      </c>
      <c r="D3299" s="19">
        <f ca="1">'Monte Carlo VaR'!$B$9*(EXP(B3299)-1)</f>
        <v>6.5300365922539054</v>
      </c>
      <c r="E3299" t="str">
        <f ca="1">IF(B3299&lt;='Monte Carlo VaR'!$B$25,"YES ◀ TAIL","")</f>
        <v/>
      </c>
    </row>
    <row r="3300" spans="1:5" x14ac:dyDescent="0.2">
      <c r="A3300">
        <v>3299</v>
      </c>
      <c r="B3300" s="17">
        <f ca="1">'Monte Carlo VaR'!$C$17+_xlfn.NORM.S.INV(RAND())*'Monte Carlo VaR'!$C$18</f>
        <v>0.14396535925659973</v>
      </c>
      <c r="C3300" s="18">
        <f t="shared" ca="1" si="51"/>
        <v>15.484410317376462</v>
      </c>
      <c r="D3300" s="19">
        <f ca="1">'Monte Carlo VaR'!$B$9*(EXP(B3300)-1)</f>
        <v>20.986021303140319</v>
      </c>
      <c r="E3300" t="str">
        <f ca="1">IF(B3300&lt;='Monte Carlo VaR'!$B$25,"YES ◀ TAIL","")</f>
        <v/>
      </c>
    </row>
    <row r="3301" spans="1:5" x14ac:dyDescent="0.2">
      <c r="A3301">
        <v>3300</v>
      </c>
      <c r="B3301" s="17">
        <f ca="1">'Monte Carlo VaR'!$C$17+_xlfn.NORM.S.INV(RAND())*'Monte Carlo VaR'!$C$18</f>
        <v>0.176103538336251</v>
      </c>
      <c r="C3301" s="18">
        <f t="shared" ca="1" si="51"/>
        <v>19.256152809514472</v>
      </c>
      <c r="D3301" s="19">
        <f ca="1">'Monte Carlo VaR'!$B$9*(EXP(B3301)-1)</f>
        <v>26.097863902734961</v>
      </c>
      <c r="E3301" t="str">
        <f ca="1">IF(B3301&lt;='Monte Carlo VaR'!$B$25,"YES ◀ TAIL","")</f>
        <v/>
      </c>
    </row>
    <row r="3302" spans="1:5" x14ac:dyDescent="0.2">
      <c r="A3302">
        <v>3301</v>
      </c>
      <c r="B3302" s="17">
        <f ca="1">'Monte Carlo VaR'!$C$17+_xlfn.NORM.S.INV(RAND())*'Monte Carlo VaR'!$C$18</f>
        <v>0.27945887441605982</v>
      </c>
      <c r="C3302" s="18">
        <f t="shared" ca="1" si="51"/>
        <v>32.241402662755348</v>
      </c>
      <c r="D3302" s="19">
        <f ca="1">'Monte Carlo VaR'!$B$9*(EXP(B3302)-1)</f>
        <v>43.696773028832325</v>
      </c>
      <c r="E3302" t="str">
        <f ca="1">IF(B3302&lt;='Monte Carlo VaR'!$B$25,"YES ◀ TAIL","")</f>
        <v/>
      </c>
    </row>
    <row r="3303" spans="1:5" x14ac:dyDescent="0.2">
      <c r="A3303">
        <v>3302</v>
      </c>
      <c r="B3303" s="17">
        <f ca="1">'Monte Carlo VaR'!$C$17+_xlfn.NORM.S.INV(RAND())*'Monte Carlo VaR'!$C$18</f>
        <v>0.2347585802475276</v>
      </c>
      <c r="C3303" s="18">
        <f t="shared" ca="1" si="51"/>
        <v>26.4603431629731</v>
      </c>
      <c r="D3303" s="19">
        <f ca="1">'Monte Carlo VaR'!$B$9*(EXP(B3303)-1)</f>
        <v>35.861703088777439</v>
      </c>
      <c r="E3303" t="str">
        <f ca="1">IF(B3303&lt;='Monte Carlo VaR'!$B$25,"YES ◀ TAIL","")</f>
        <v/>
      </c>
    </row>
    <row r="3304" spans="1:5" x14ac:dyDescent="0.2">
      <c r="A3304">
        <v>3303</v>
      </c>
      <c r="B3304" s="17">
        <f ca="1">'Monte Carlo VaR'!$C$17+_xlfn.NORM.S.INV(RAND())*'Monte Carlo VaR'!$C$18</f>
        <v>-0.21586325267895179</v>
      </c>
      <c r="C3304" s="18">
        <f t="shared" ca="1" si="51"/>
        <v>-19.415450844861525</v>
      </c>
      <c r="D3304" s="19">
        <f ca="1">'Monte Carlo VaR'!$B$9*(EXP(B3304)-1)</f>
        <v>-26.313760530040827</v>
      </c>
      <c r="E3304" t="str">
        <f ca="1">IF(B3304&lt;='Monte Carlo VaR'!$B$25,"YES ◀ TAIL","")</f>
        <v/>
      </c>
    </row>
    <row r="3305" spans="1:5" x14ac:dyDescent="0.2">
      <c r="A3305">
        <v>3304</v>
      </c>
      <c r="B3305" s="17">
        <f ca="1">'Monte Carlo VaR'!$C$17+_xlfn.NORM.S.INV(RAND())*'Monte Carlo VaR'!$C$18</f>
        <v>0.19593620755287228</v>
      </c>
      <c r="C3305" s="18">
        <f t="shared" ca="1" si="51"/>
        <v>21.644930258128923</v>
      </c>
      <c r="D3305" s="19">
        <f ca="1">'Monte Carlo VaR'!$B$9*(EXP(B3305)-1)</f>
        <v>29.335373978842131</v>
      </c>
      <c r="E3305" t="str">
        <f ca="1">IF(B3305&lt;='Monte Carlo VaR'!$B$25,"YES ◀ TAIL","")</f>
        <v/>
      </c>
    </row>
    <row r="3306" spans="1:5" x14ac:dyDescent="0.2">
      <c r="A3306">
        <v>3305</v>
      </c>
      <c r="B3306" s="17">
        <f ca="1">'Monte Carlo VaR'!$C$17+_xlfn.NORM.S.INV(RAND())*'Monte Carlo VaR'!$C$18</f>
        <v>6.4820985490698479E-2</v>
      </c>
      <c r="C3306" s="18">
        <f t="shared" ca="1" si="51"/>
        <v>6.6968004533268344</v>
      </c>
      <c r="D3306" s="19">
        <f ca="1">'Monte Carlo VaR'!$B$9*(EXP(B3306)-1)</f>
        <v>9.0761736543938589</v>
      </c>
      <c r="E3306" t="str">
        <f ca="1">IF(B3306&lt;='Monte Carlo VaR'!$B$25,"YES ◀ TAIL","")</f>
        <v/>
      </c>
    </row>
    <row r="3307" spans="1:5" x14ac:dyDescent="0.2">
      <c r="A3307">
        <v>3306</v>
      </c>
      <c r="B3307" s="17">
        <f ca="1">'Monte Carlo VaR'!$C$17+_xlfn.NORM.S.INV(RAND())*'Monte Carlo VaR'!$C$18</f>
        <v>-9.7903538081856187E-2</v>
      </c>
      <c r="C3307" s="18">
        <f t="shared" ca="1" si="51"/>
        <v>-9.3263634935464967</v>
      </c>
      <c r="D3307" s="19">
        <f ca="1">'Monte Carlo VaR'!$B$9*(EXP(B3307)-1)</f>
        <v>-12.640020442803568</v>
      </c>
      <c r="E3307" t="str">
        <f ca="1">IF(B3307&lt;='Monte Carlo VaR'!$B$25,"YES ◀ TAIL","")</f>
        <v/>
      </c>
    </row>
    <row r="3308" spans="1:5" x14ac:dyDescent="0.2">
      <c r="A3308">
        <v>3307</v>
      </c>
      <c r="B3308" s="17">
        <f ca="1">'Monte Carlo VaR'!$C$17+_xlfn.NORM.S.INV(RAND())*'Monte Carlo VaR'!$C$18</f>
        <v>5.9345574833368428E-3</v>
      </c>
      <c r="C3308" s="18">
        <f t="shared" ca="1" si="51"/>
        <v>0.59522018561781742</v>
      </c>
      <c r="D3308" s="19">
        <f ca="1">'Monte Carlo VaR'!$B$9*(EXP(B3308)-1)</f>
        <v>0.80670191756782794</v>
      </c>
      <c r="E3308" t="str">
        <f ca="1">IF(B3308&lt;='Monte Carlo VaR'!$B$25,"YES ◀ TAIL","")</f>
        <v/>
      </c>
    </row>
    <row r="3309" spans="1:5" x14ac:dyDescent="0.2">
      <c r="A3309">
        <v>3308</v>
      </c>
      <c r="B3309" s="17">
        <f ca="1">'Monte Carlo VaR'!$C$17+_xlfn.NORM.S.INV(RAND())*'Monte Carlo VaR'!$C$18</f>
        <v>0.15826467118619214</v>
      </c>
      <c r="C3309" s="18">
        <f t="shared" ca="1" si="51"/>
        <v>17.147620967785613</v>
      </c>
      <c r="D3309" s="19">
        <f ca="1">'Monte Carlo VaR'!$B$9*(EXP(B3309)-1)</f>
        <v>23.240170697639844</v>
      </c>
      <c r="E3309" t="str">
        <f ca="1">IF(B3309&lt;='Monte Carlo VaR'!$B$25,"YES ◀ TAIL","")</f>
        <v/>
      </c>
    </row>
    <row r="3310" spans="1:5" x14ac:dyDescent="0.2">
      <c r="A3310">
        <v>3309</v>
      </c>
      <c r="B3310" s="17">
        <f ca="1">'Monte Carlo VaR'!$C$17+_xlfn.NORM.S.INV(RAND())*'Monte Carlo VaR'!$C$18</f>
        <v>0.29635392404814909</v>
      </c>
      <c r="C3310" s="18">
        <f t="shared" ca="1" si="51"/>
        <v>34.494608136817575</v>
      </c>
      <c r="D3310" s="19">
        <f ca="1">'Monte Carlo VaR'!$B$9*(EXP(B3310)-1)</f>
        <v>46.75054240782886</v>
      </c>
      <c r="E3310" t="str">
        <f ca="1">IF(B3310&lt;='Monte Carlo VaR'!$B$25,"YES ◀ TAIL","")</f>
        <v/>
      </c>
    </row>
    <row r="3311" spans="1:5" x14ac:dyDescent="0.2">
      <c r="A3311">
        <v>3310</v>
      </c>
      <c r="B3311" s="17">
        <f ca="1">'Monte Carlo VaR'!$C$17+_xlfn.NORM.S.INV(RAND())*'Monte Carlo VaR'!$C$18</f>
        <v>-5.3397996670623948E-2</v>
      </c>
      <c r="C3311" s="18">
        <f t="shared" ca="1" si="51"/>
        <v>-5.1997364502782801</v>
      </c>
      <c r="D3311" s="19">
        <f ca="1">'Monte Carlo VaR'!$B$9*(EXP(B3311)-1)</f>
        <v>-7.0472028110621538</v>
      </c>
      <c r="E3311" t="str">
        <f ca="1">IF(B3311&lt;='Monte Carlo VaR'!$B$25,"YES ◀ TAIL","")</f>
        <v/>
      </c>
    </row>
    <row r="3312" spans="1:5" x14ac:dyDescent="0.2">
      <c r="A3312">
        <v>3311</v>
      </c>
      <c r="B3312" s="17">
        <f ca="1">'Monte Carlo VaR'!$C$17+_xlfn.NORM.S.INV(RAND())*'Monte Carlo VaR'!$C$18</f>
        <v>5.7313221500612424E-2</v>
      </c>
      <c r="C3312" s="18">
        <f t="shared" ca="1" si="51"/>
        <v>5.8987456093634538</v>
      </c>
      <c r="D3312" s="19">
        <f ca="1">'Monte Carlo VaR'!$B$9*(EXP(B3312)-1)</f>
        <v>7.994569924370289</v>
      </c>
      <c r="E3312" t="str">
        <f ca="1">IF(B3312&lt;='Monte Carlo VaR'!$B$25,"YES ◀ TAIL","")</f>
        <v/>
      </c>
    </row>
    <row r="3313" spans="1:5" x14ac:dyDescent="0.2">
      <c r="A3313">
        <v>3312</v>
      </c>
      <c r="B3313" s="17">
        <f ca="1">'Monte Carlo VaR'!$C$17+_xlfn.NORM.S.INV(RAND())*'Monte Carlo VaR'!$C$18</f>
        <v>1.7315106498586849E-2</v>
      </c>
      <c r="C3313" s="18">
        <f t="shared" ca="1" si="51"/>
        <v>1.7465881928867333</v>
      </c>
      <c r="D3313" s="19">
        <f ca="1">'Monte Carlo VaR'!$B$9*(EXP(B3313)-1)</f>
        <v>2.3671509778193895</v>
      </c>
      <c r="E3313" t="str">
        <f ca="1">IF(B3313&lt;='Monte Carlo VaR'!$B$25,"YES ◀ TAIL","")</f>
        <v/>
      </c>
    </row>
    <row r="3314" spans="1:5" x14ac:dyDescent="0.2">
      <c r="A3314">
        <v>3313</v>
      </c>
      <c r="B3314" s="17">
        <f ca="1">'Monte Carlo VaR'!$C$17+_xlfn.NORM.S.INV(RAND())*'Monte Carlo VaR'!$C$18</f>
        <v>0.41643017839394031</v>
      </c>
      <c r="C3314" s="18">
        <f t="shared" ca="1" si="51"/>
        <v>51.653811049910622</v>
      </c>
      <c r="D3314" s="19">
        <f ca="1">'Monte Carlo VaR'!$B$9*(EXP(B3314)-1)</f>
        <v>70.006410115943865</v>
      </c>
      <c r="E3314" t="str">
        <f ca="1">IF(B3314&lt;='Monte Carlo VaR'!$B$25,"YES ◀ TAIL","")</f>
        <v/>
      </c>
    </row>
    <row r="3315" spans="1:5" x14ac:dyDescent="0.2">
      <c r="A3315">
        <v>3314</v>
      </c>
      <c r="B3315" s="17">
        <f ca="1">'Monte Carlo VaR'!$C$17+_xlfn.NORM.S.INV(RAND())*'Monte Carlo VaR'!$C$18</f>
        <v>3.5651528609745145E-2</v>
      </c>
      <c r="C3315" s="18">
        <f t="shared" ca="1" si="51"/>
        <v>3.6294664521327791</v>
      </c>
      <c r="D3315" s="19">
        <f ca="1">'Monte Carlo VaR'!$B$9*(EXP(B3315)-1)</f>
        <v>4.9190158825755557</v>
      </c>
      <c r="E3315" t="str">
        <f ca="1">IF(B3315&lt;='Monte Carlo VaR'!$B$25,"YES ◀ TAIL","")</f>
        <v/>
      </c>
    </row>
    <row r="3316" spans="1:5" x14ac:dyDescent="0.2">
      <c r="A3316">
        <v>3315</v>
      </c>
      <c r="B3316" s="17">
        <f ca="1">'Monte Carlo VaR'!$C$17+_xlfn.NORM.S.INV(RAND())*'Monte Carlo VaR'!$C$18</f>
        <v>-8.9484129341840954E-2</v>
      </c>
      <c r="C3316" s="18">
        <f t="shared" ca="1" si="51"/>
        <v>-8.5597222816957359</v>
      </c>
      <c r="D3316" s="19">
        <f ca="1">'Monte Carlo VaR'!$B$9*(EXP(B3316)-1)</f>
        <v>-11.600991608382232</v>
      </c>
      <c r="E3316" t="str">
        <f ca="1">IF(B3316&lt;='Monte Carlo VaR'!$B$25,"YES ◀ TAIL","")</f>
        <v/>
      </c>
    </row>
    <row r="3317" spans="1:5" x14ac:dyDescent="0.2">
      <c r="A3317">
        <v>3316</v>
      </c>
      <c r="B3317" s="17">
        <f ca="1">'Monte Carlo VaR'!$C$17+_xlfn.NORM.S.INV(RAND())*'Monte Carlo VaR'!$C$18</f>
        <v>8.6998221853102714E-2</v>
      </c>
      <c r="C3317" s="18">
        <f t="shared" ca="1" si="51"/>
        <v>9.0894739945456049</v>
      </c>
      <c r="D3317" s="19">
        <f ca="1">'Monte Carlo VaR'!$B$9*(EXP(B3317)-1)</f>
        <v>12.318964104807659</v>
      </c>
      <c r="E3317" t="str">
        <f ca="1">IF(B3317&lt;='Monte Carlo VaR'!$B$25,"YES ◀ TAIL","")</f>
        <v/>
      </c>
    </row>
    <row r="3318" spans="1:5" x14ac:dyDescent="0.2">
      <c r="A3318">
        <v>3317</v>
      </c>
      <c r="B3318" s="17">
        <f ca="1">'Monte Carlo VaR'!$C$17+_xlfn.NORM.S.INV(RAND())*'Monte Carlo VaR'!$C$18</f>
        <v>0.13786369775234802</v>
      </c>
      <c r="C3318" s="18">
        <f t="shared" ca="1" si="51"/>
        <v>14.781908928966093</v>
      </c>
      <c r="D3318" s="19">
        <f ca="1">'Monte Carlo VaR'!$B$9*(EXP(B3318)-1)</f>
        <v>20.033921171427746</v>
      </c>
      <c r="E3318" t="str">
        <f ca="1">IF(B3318&lt;='Monte Carlo VaR'!$B$25,"YES ◀ TAIL","")</f>
        <v/>
      </c>
    </row>
    <row r="3319" spans="1:5" x14ac:dyDescent="0.2">
      <c r="A3319">
        <v>3318</v>
      </c>
      <c r="B3319" s="17">
        <f ca="1">'Monte Carlo VaR'!$C$17+_xlfn.NORM.S.INV(RAND())*'Monte Carlo VaR'!$C$18</f>
        <v>3.0092055661670017E-2</v>
      </c>
      <c r="C3319" s="18">
        <f t="shared" ca="1" si="51"/>
        <v>3.0549397493756736</v>
      </c>
      <c r="D3319" s="19">
        <f ca="1">'Monte Carlo VaR'!$B$9*(EXP(B3319)-1)</f>
        <v>4.1403598423288503</v>
      </c>
      <c r="E3319" t="str">
        <f ca="1">IF(B3319&lt;='Monte Carlo VaR'!$B$25,"YES ◀ TAIL","")</f>
        <v/>
      </c>
    </row>
    <row r="3320" spans="1:5" x14ac:dyDescent="0.2">
      <c r="A3320">
        <v>3319</v>
      </c>
      <c r="B3320" s="17">
        <f ca="1">'Monte Carlo VaR'!$C$17+_xlfn.NORM.S.INV(RAND())*'Monte Carlo VaR'!$C$18</f>
        <v>9.9257172336375432E-2</v>
      </c>
      <c r="C3320" s="18">
        <f t="shared" ca="1" si="51"/>
        <v>10.435027138193643</v>
      </c>
      <c r="D3320" s="19">
        <f ca="1">'Monte Carlo VaR'!$B$9*(EXP(B3320)-1)</f>
        <v>14.142592280393844</v>
      </c>
      <c r="E3320" t="str">
        <f ca="1">IF(B3320&lt;='Monte Carlo VaR'!$B$25,"YES ◀ TAIL","")</f>
        <v/>
      </c>
    </row>
    <row r="3321" spans="1:5" x14ac:dyDescent="0.2">
      <c r="A3321">
        <v>3320</v>
      </c>
      <c r="B3321" s="17">
        <f ca="1">'Monte Carlo VaR'!$C$17+_xlfn.NORM.S.INV(RAND())*'Monte Carlo VaR'!$C$18</f>
        <v>0.12627841665936007</v>
      </c>
      <c r="C3321" s="18">
        <f t="shared" ca="1" si="51"/>
        <v>13.459801530158554</v>
      </c>
      <c r="D3321" s="19">
        <f ca="1">'Monte Carlo VaR'!$B$9*(EXP(B3321)-1)</f>
        <v>18.24206901382389</v>
      </c>
      <c r="E3321" t="str">
        <f ca="1">IF(B3321&lt;='Monte Carlo VaR'!$B$25,"YES ◀ TAIL","")</f>
        <v/>
      </c>
    </row>
    <row r="3322" spans="1:5" x14ac:dyDescent="0.2">
      <c r="A3322">
        <v>3321</v>
      </c>
      <c r="B3322" s="17">
        <f ca="1">'Monte Carlo VaR'!$C$17+_xlfn.NORM.S.INV(RAND())*'Monte Carlo VaR'!$C$18</f>
        <v>-0.10422820158926736</v>
      </c>
      <c r="C3322" s="18">
        <f t="shared" ca="1" si="51"/>
        <v>-9.898034015965095</v>
      </c>
      <c r="D3322" s="19">
        <f ca="1">'Monte Carlo VaR'!$B$9*(EXP(B3322)-1)</f>
        <v>-13.414805501837495</v>
      </c>
      <c r="E3322" t="str">
        <f ca="1">IF(B3322&lt;='Monte Carlo VaR'!$B$25,"YES ◀ TAIL","")</f>
        <v/>
      </c>
    </row>
    <row r="3323" spans="1:5" x14ac:dyDescent="0.2">
      <c r="A3323">
        <v>3322</v>
      </c>
      <c r="B3323" s="17">
        <f ca="1">'Monte Carlo VaR'!$C$17+_xlfn.NORM.S.INV(RAND())*'Monte Carlo VaR'!$C$18</f>
        <v>0.10796706198205083</v>
      </c>
      <c r="C3323" s="18">
        <f t="shared" ca="1" si="51"/>
        <v>11.401105146614965</v>
      </c>
      <c r="D3323" s="19">
        <f ca="1">'Monte Carlo VaR'!$B$9*(EXP(B3323)-1)</f>
        <v>15.451917805207263</v>
      </c>
      <c r="E3323" t="str">
        <f ca="1">IF(B3323&lt;='Monte Carlo VaR'!$B$25,"YES ◀ TAIL","")</f>
        <v/>
      </c>
    </row>
    <row r="3324" spans="1:5" x14ac:dyDescent="0.2">
      <c r="A3324">
        <v>3323</v>
      </c>
      <c r="B3324" s="17">
        <f ca="1">'Monte Carlo VaR'!$C$17+_xlfn.NORM.S.INV(RAND())*'Monte Carlo VaR'!$C$18</f>
        <v>2.0570683036772404E-2</v>
      </c>
      <c r="C3324" s="18">
        <f t="shared" ca="1" si="51"/>
        <v>2.0783717786350131</v>
      </c>
      <c r="D3324" s="19">
        <f ca="1">'Monte Carlo VaR'!$B$9*(EXP(B3324)-1)</f>
        <v>2.8168172715840334</v>
      </c>
      <c r="E3324" t="str">
        <f ca="1">IF(B3324&lt;='Monte Carlo VaR'!$B$25,"YES ◀ TAIL","")</f>
        <v/>
      </c>
    </row>
    <row r="3325" spans="1:5" x14ac:dyDescent="0.2">
      <c r="A3325">
        <v>3324</v>
      </c>
      <c r="B3325" s="17">
        <f ca="1">'Monte Carlo VaR'!$C$17+_xlfn.NORM.S.INV(RAND())*'Monte Carlo VaR'!$C$18</f>
        <v>9.4433259235032527E-2</v>
      </c>
      <c r="C3325" s="18">
        <f t="shared" ca="1" si="51"/>
        <v>9.9035810194502574</v>
      </c>
      <c r="D3325" s="19">
        <f ca="1">'Monte Carlo VaR'!$B$9*(EXP(B3325)-1)</f>
        <v>13.422323355660936</v>
      </c>
      <c r="E3325" t="str">
        <f ca="1">IF(B3325&lt;='Monte Carlo VaR'!$B$25,"YES ◀ TAIL","")</f>
        <v/>
      </c>
    </row>
    <row r="3326" spans="1:5" x14ac:dyDescent="0.2">
      <c r="A3326">
        <v>3325</v>
      </c>
      <c r="B3326" s="17">
        <f ca="1">'Monte Carlo VaR'!$C$17+_xlfn.NORM.S.INV(RAND())*'Monte Carlo VaR'!$C$18</f>
        <v>0.26426819238081289</v>
      </c>
      <c r="C3326" s="18">
        <f t="shared" ca="1" si="51"/>
        <v>30.247746399535735</v>
      </c>
      <c r="D3326" s="19">
        <f ca="1">'Monte Carlo VaR'!$B$9*(EXP(B3326)-1)</f>
        <v>40.994770695290782</v>
      </c>
      <c r="E3326" t="str">
        <f ca="1">IF(B3326&lt;='Monte Carlo VaR'!$B$25,"YES ◀ TAIL","")</f>
        <v/>
      </c>
    </row>
    <row r="3327" spans="1:5" x14ac:dyDescent="0.2">
      <c r="A3327">
        <v>3326</v>
      </c>
      <c r="B3327" s="17">
        <f ca="1">'Monte Carlo VaR'!$C$17+_xlfn.NORM.S.INV(RAND())*'Monte Carlo VaR'!$C$18</f>
        <v>9.5327709932233134E-2</v>
      </c>
      <c r="C3327" s="18">
        <f t="shared" ca="1" si="51"/>
        <v>10.001928330971799</v>
      </c>
      <c r="D3327" s="19">
        <f ca="1">'Monte Carlo VaR'!$B$9*(EXP(B3327)-1)</f>
        <v>13.555613466966079</v>
      </c>
      <c r="E3327" t="str">
        <f ca="1">IF(B3327&lt;='Monte Carlo VaR'!$B$25,"YES ◀ TAIL","")</f>
        <v/>
      </c>
    </row>
    <row r="3328" spans="1:5" x14ac:dyDescent="0.2">
      <c r="A3328">
        <v>3327</v>
      </c>
      <c r="B3328" s="17">
        <f ca="1">'Monte Carlo VaR'!$C$17+_xlfn.NORM.S.INV(RAND())*'Monte Carlo VaR'!$C$18</f>
        <v>-7.1979108024085442E-3</v>
      </c>
      <c r="C3328" s="18">
        <f t="shared" ca="1" si="51"/>
        <v>-0.71720678846288743</v>
      </c>
      <c r="D3328" s="19">
        <f ca="1">'Monte Carlo VaR'!$B$9*(EXP(B3328)-1)</f>
        <v>-0.97203036040375135</v>
      </c>
      <c r="E3328" t="str">
        <f ca="1">IF(B3328&lt;='Monte Carlo VaR'!$B$25,"YES ◀ TAIL","")</f>
        <v/>
      </c>
    </row>
    <row r="3329" spans="1:5" x14ac:dyDescent="0.2">
      <c r="A3329">
        <v>3328</v>
      </c>
      <c r="B3329" s="17">
        <f ca="1">'Monte Carlo VaR'!$C$17+_xlfn.NORM.S.INV(RAND())*'Monte Carlo VaR'!$C$18</f>
        <v>0.15495431732222131</v>
      </c>
      <c r="C3329" s="18">
        <f t="shared" ca="1" si="51"/>
        <v>16.760462058111038</v>
      </c>
      <c r="D3329" s="19">
        <f ca="1">'Monte Carlo VaR'!$B$9*(EXP(B3329)-1)</f>
        <v>22.715454227357888</v>
      </c>
      <c r="E3329" t="str">
        <f ca="1">IF(B3329&lt;='Monte Carlo VaR'!$B$25,"YES ◀ TAIL","")</f>
        <v/>
      </c>
    </row>
    <row r="3330" spans="1:5" x14ac:dyDescent="0.2">
      <c r="A3330">
        <v>3329</v>
      </c>
      <c r="B3330" s="17">
        <f ca="1">'Monte Carlo VaR'!$C$17+_xlfn.NORM.S.INV(RAND())*'Monte Carlo VaR'!$C$18</f>
        <v>-3.6930097713168408E-3</v>
      </c>
      <c r="C3330" s="18">
        <f t="shared" ca="1" si="51"/>
        <v>-0.3686198997395751</v>
      </c>
      <c r="D3330" s="19">
        <f ca="1">'Monte Carlo VaR'!$B$9*(EXP(B3330)-1)</f>
        <v>-0.49959055011704612</v>
      </c>
      <c r="E3330" t="str">
        <f ca="1">IF(B3330&lt;='Monte Carlo VaR'!$B$25,"YES ◀ TAIL","")</f>
        <v/>
      </c>
    </row>
    <row r="3331" spans="1:5" x14ac:dyDescent="0.2">
      <c r="A3331">
        <v>3330</v>
      </c>
      <c r="B3331" s="17">
        <f ca="1">'Monte Carlo VaR'!$C$17+_xlfn.NORM.S.INV(RAND())*'Monte Carlo VaR'!$C$18</f>
        <v>5.0754035497633576E-2</v>
      </c>
      <c r="C3331" s="18">
        <f t="shared" ref="C3331:C3394" ca="1" si="52">(EXP(B3331)-1)*100</f>
        <v>5.2064091035816551</v>
      </c>
      <c r="D3331" s="19">
        <f ca="1">'Monte Carlo VaR'!$B$9*(EXP(B3331)-1)</f>
        <v>7.0562462580842169</v>
      </c>
      <c r="E3331" t="str">
        <f ca="1">IF(B3331&lt;='Monte Carlo VaR'!$B$25,"YES ◀ TAIL","")</f>
        <v/>
      </c>
    </row>
    <row r="3332" spans="1:5" x14ac:dyDescent="0.2">
      <c r="A3332">
        <v>3331</v>
      </c>
      <c r="B3332" s="17">
        <f ca="1">'Monte Carlo VaR'!$C$17+_xlfn.NORM.S.INV(RAND())*'Monte Carlo VaR'!$C$18</f>
        <v>2.0889663026447132E-2</v>
      </c>
      <c r="C3332" s="18">
        <f t="shared" ca="1" si="52"/>
        <v>2.1109379303102083</v>
      </c>
      <c r="D3332" s="19">
        <f ca="1">'Monte Carlo VaR'!$B$9*(EXP(B3332)-1)</f>
        <v>2.8609541769494253</v>
      </c>
      <c r="E3332" t="str">
        <f ca="1">IF(B3332&lt;='Monte Carlo VaR'!$B$25,"YES ◀ TAIL","")</f>
        <v/>
      </c>
    </row>
    <row r="3333" spans="1:5" x14ac:dyDescent="0.2">
      <c r="A3333">
        <v>3332</v>
      </c>
      <c r="B3333" s="17">
        <f ca="1">'Monte Carlo VaR'!$C$17+_xlfn.NORM.S.INV(RAND())*'Monte Carlo VaR'!$C$18</f>
        <v>0.19645123448448576</v>
      </c>
      <c r="C3333" s="18">
        <f t="shared" ca="1" si="52"/>
        <v>21.707596809401707</v>
      </c>
      <c r="D3333" s="19">
        <f ca="1">'Monte Carlo VaR'!$B$9*(EXP(B3333)-1)</f>
        <v>29.420305955782133</v>
      </c>
      <c r="E3333" t="str">
        <f ca="1">IF(B3333&lt;='Monte Carlo VaR'!$B$25,"YES ◀ TAIL","")</f>
        <v/>
      </c>
    </row>
    <row r="3334" spans="1:5" x14ac:dyDescent="0.2">
      <c r="A3334">
        <v>3333</v>
      </c>
      <c r="B3334" s="17">
        <f ca="1">'Monte Carlo VaR'!$C$17+_xlfn.NORM.S.INV(RAND())*'Monte Carlo VaR'!$C$18</f>
        <v>0.26221013004366556</v>
      </c>
      <c r="C3334" s="18">
        <f t="shared" ca="1" si="52"/>
        <v>29.979964069055697</v>
      </c>
      <c r="D3334" s="19">
        <f ca="1">'Monte Carlo VaR'!$B$9*(EXP(B3334)-1)</f>
        <v>40.631845302791184</v>
      </c>
      <c r="E3334" t="str">
        <f ca="1">IF(B3334&lt;='Monte Carlo VaR'!$B$25,"YES ◀ TAIL","")</f>
        <v/>
      </c>
    </row>
    <row r="3335" spans="1:5" x14ac:dyDescent="0.2">
      <c r="A3335">
        <v>3334</v>
      </c>
      <c r="B3335" s="17">
        <f ca="1">'Monte Carlo VaR'!$C$17+_xlfn.NORM.S.INV(RAND())*'Monte Carlo VaR'!$C$18</f>
        <v>-0.14058684598876309</v>
      </c>
      <c r="C3335" s="18">
        <f t="shared" ca="1" si="52"/>
        <v>-13.115179432534985</v>
      </c>
      <c r="D3335" s="19">
        <f ca="1">'Monte Carlo VaR'!$B$9*(EXP(B3335)-1)</f>
        <v>-17.775002684914664</v>
      </c>
      <c r="E3335" t="str">
        <f ca="1">IF(B3335&lt;='Monte Carlo VaR'!$B$25,"YES ◀ TAIL","")</f>
        <v/>
      </c>
    </row>
    <row r="3336" spans="1:5" x14ac:dyDescent="0.2">
      <c r="A3336">
        <v>3335</v>
      </c>
      <c r="B3336" s="17">
        <f ca="1">'Monte Carlo VaR'!$C$17+_xlfn.NORM.S.INV(RAND())*'Monte Carlo VaR'!$C$18</f>
        <v>0.3903560830723658</v>
      </c>
      <c r="C3336" s="18">
        <f t="shared" ca="1" si="52"/>
        <v>47.750681538967264</v>
      </c>
      <c r="D3336" s="19">
        <f ca="1">'Monte Carlo VaR'!$B$9*(EXP(B3336)-1)</f>
        <v>64.716498689762332</v>
      </c>
      <c r="E3336" t="str">
        <f ca="1">IF(B3336&lt;='Monte Carlo VaR'!$B$25,"YES ◀ TAIL","")</f>
        <v/>
      </c>
    </row>
    <row r="3337" spans="1:5" x14ac:dyDescent="0.2">
      <c r="A3337">
        <v>3336</v>
      </c>
      <c r="B3337" s="17">
        <f ca="1">'Monte Carlo VaR'!$C$17+_xlfn.NORM.S.INV(RAND())*'Monte Carlo VaR'!$C$18</f>
        <v>-2.2459047248998304E-2</v>
      </c>
      <c r="C3337" s="18">
        <f t="shared" ca="1" si="52"/>
        <v>-2.2208720383787184</v>
      </c>
      <c r="D3337" s="19">
        <f ca="1">'Monte Carlo VaR'!$B$9*(EXP(B3337)-1)</f>
        <v>-3.009947873614677</v>
      </c>
      <c r="E3337" t="str">
        <f ca="1">IF(B3337&lt;='Monte Carlo VaR'!$B$25,"YES ◀ TAIL","")</f>
        <v/>
      </c>
    </row>
    <row r="3338" spans="1:5" x14ac:dyDescent="0.2">
      <c r="A3338">
        <v>3337</v>
      </c>
      <c r="B3338" s="17">
        <f ca="1">'Monte Carlo VaR'!$C$17+_xlfn.NORM.S.INV(RAND())*'Monte Carlo VaR'!$C$18</f>
        <v>0.24834579834361054</v>
      </c>
      <c r="C3338" s="18">
        <f t="shared" ca="1" si="52"/>
        <v>28.190313554105238</v>
      </c>
      <c r="D3338" s="19">
        <f ca="1">'Monte Carlo VaR'!$B$9*(EXP(B3338)-1)</f>
        <v>38.206331959878831</v>
      </c>
      <c r="E3338" t="str">
        <f ca="1">IF(B3338&lt;='Monte Carlo VaR'!$B$25,"YES ◀ TAIL","")</f>
        <v/>
      </c>
    </row>
    <row r="3339" spans="1:5" x14ac:dyDescent="0.2">
      <c r="A3339">
        <v>3338</v>
      </c>
      <c r="B3339" s="17">
        <f ca="1">'Monte Carlo VaR'!$C$17+_xlfn.NORM.S.INV(RAND())*'Monte Carlo VaR'!$C$18</f>
        <v>-0.35626614965209541</v>
      </c>
      <c r="C3339" s="18">
        <f t="shared" ca="1" si="52"/>
        <v>-29.971378550191417</v>
      </c>
      <c r="D3339" s="19">
        <f ca="1">'Monte Carlo VaR'!$B$9*(EXP(B3339)-1)</f>
        <v>-40.620209349074429</v>
      </c>
      <c r="E3339" t="str">
        <f ca="1">IF(B3339&lt;='Monte Carlo VaR'!$B$25,"YES ◀ TAIL","")</f>
        <v>YES ◀ TAIL</v>
      </c>
    </row>
    <row r="3340" spans="1:5" x14ac:dyDescent="0.2">
      <c r="A3340">
        <v>3339</v>
      </c>
      <c r="B3340" s="17">
        <f ca="1">'Monte Carlo VaR'!$C$17+_xlfn.NORM.S.INV(RAND())*'Monte Carlo VaR'!$C$18</f>
        <v>0.36636263858218709</v>
      </c>
      <c r="C3340" s="18">
        <f t="shared" ca="1" si="52"/>
        <v>44.24782460841692</v>
      </c>
      <c r="D3340" s="19">
        <f ca="1">'Monte Carlo VaR'!$B$9*(EXP(B3340)-1)</f>
        <v>59.96907669178745</v>
      </c>
      <c r="E3340" t="str">
        <f ca="1">IF(B3340&lt;='Monte Carlo VaR'!$B$25,"YES ◀ TAIL","")</f>
        <v/>
      </c>
    </row>
    <row r="3341" spans="1:5" x14ac:dyDescent="0.2">
      <c r="A3341">
        <v>3340</v>
      </c>
      <c r="B3341" s="17">
        <f ca="1">'Monte Carlo VaR'!$C$17+_xlfn.NORM.S.INV(RAND())*'Monte Carlo VaR'!$C$18</f>
        <v>-3.4611582019290779E-2</v>
      </c>
      <c r="C3341" s="18">
        <f t="shared" ca="1" si="52"/>
        <v>-3.4019452387323401</v>
      </c>
      <c r="D3341" s="19">
        <f ca="1">'Monte Carlo VaR'!$B$9*(EXP(B3341)-1)</f>
        <v>-4.610656382053941</v>
      </c>
      <c r="E3341" t="str">
        <f ca="1">IF(B3341&lt;='Monte Carlo VaR'!$B$25,"YES ◀ TAIL","")</f>
        <v/>
      </c>
    </row>
    <row r="3342" spans="1:5" x14ac:dyDescent="0.2">
      <c r="A3342">
        <v>3341</v>
      </c>
      <c r="B3342" s="17">
        <f ca="1">'Monte Carlo VaR'!$C$17+_xlfn.NORM.S.INV(RAND())*'Monte Carlo VaR'!$C$18</f>
        <v>0.1212025688017469</v>
      </c>
      <c r="C3342" s="18">
        <f t="shared" ca="1" si="52"/>
        <v>12.885355972109224</v>
      </c>
      <c r="D3342" s="19">
        <f ca="1">'Monte Carlo VaR'!$B$9*(EXP(B3342)-1)</f>
        <v>17.463522948999632</v>
      </c>
      <c r="E3342" t="str">
        <f ca="1">IF(B3342&lt;='Monte Carlo VaR'!$B$25,"YES ◀ TAIL","")</f>
        <v/>
      </c>
    </row>
    <row r="3343" spans="1:5" x14ac:dyDescent="0.2">
      <c r="A3343">
        <v>3342</v>
      </c>
      <c r="B3343" s="17">
        <f ca="1">'Monte Carlo VaR'!$C$17+_xlfn.NORM.S.INV(RAND())*'Monte Carlo VaR'!$C$18</f>
        <v>0.24761630344375063</v>
      </c>
      <c r="C3343" s="18">
        <f t="shared" ca="1" si="52"/>
        <v>28.096833474922136</v>
      </c>
      <c r="D3343" s="19">
        <f ca="1">'Monte Carlo VaR'!$B$9*(EXP(B3343)-1)</f>
        <v>38.079638408561969</v>
      </c>
      <c r="E3343" t="str">
        <f ca="1">IF(B3343&lt;='Monte Carlo VaR'!$B$25,"YES ◀ TAIL","")</f>
        <v/>
      </c>
    </row>
    <row r="3344" spans="1:5" x14ac:dyDescent="0.2">
      <c r="A3344">
        <v>3343</v>
      </c>
      <c r="B3344" s="17">
        <f ca="1">'Monte Carlo VaR'!$C$17+_xlfn.NORM.S.INV(RAND())*'Monte Carlo VaR'!$C$18</f>
        <v>-0.14089016811375543</v>
      </c>
      <c r="C3344" s="18">
        <f t="shared" ca="1" si="52"/>
        <v>-13.141529524454132</v>
      </c>
      <c r="D3344" s="19">
        <f ca="1">'Monte Carlo VaR'!$B$9*(EXP(B3344)-1)</f>
        <v>-17.810714964492686</v>
      </c>
      <c r="E3344" t="str">
        <f ca="1">IF(B3344&lt;='Monte Carlo VaR'!$B$25,"YES ◀ TAIL","")</f>
        <v/>
      </c>
    </row>
    <row r="3345" spans="1:5" x14ac:dyDescent="0.2">
      <c r="A3345">
        <v>3344</v>
      </c>
      <c r="B3345" s="17">
        <f ca="1">'Monte Carlo VaR'!$C$17+_xlfn.NORM.S.INV(RAND())*'Monte Carlo VaR'!$C$18</f>
        <v>4.727644394158674E-3</v>
      </c>
      <c r="C3345" s="18">
        <f t="shared" ca="1" si="52"/>
        <v>0.47388373367167613</v>
      </c>
      <c r="D3345" s="19">
        <f ca="1">'Monte Carlo VaR'!$B$9*(EXP(B3345)-1)</f>
        <v>0.64225462424522262</v>
      </c>
      <c r="E3345" t="str">
        <f ca="1">IF(B3345&lt;='Monte Carlo VaR'!$B$25,"YES ◀ TAIL","")</f>
        <v/>
      </c>
    </row>
    <row r="3346" spans="1:5" x14ac:dyDescent="0.2">
      <c r="A3346">
        <v>3345</v>
      </c>
      <c r="B3346" s="17">
        <f ca="1">'Monte Carlo VaR'!$C$17+_xlfn.NORM.S.INV(RAND())*'Monte Carlo VaR'!$C$18</f>
        <v>0.156568705995698</v>
      </c>
      <c r="C3346" s="18">
        <f t="shared" ca="1" si="52"/>
        <v>16.949111061002121</v>
      </c>
      <c r="D3346" s="19">
        <f ca="1">'Monte Carlo VaR'!$B$9*(EXP(B3346)-1)</f>
        <v>22.971130220976175</v>
      </c>
      <c r="E3346" t="str">
        <f ca="1">IF(B3346&lt;='Monte Carlo VaR'!$B$25,"YES ◀ TAIL","")</f>
        <v/>
      </c>
    </row>
    <row r="3347" spans="1:5" x14ac:dyDescent="0.2">
      <c r="A3347">
        <v>3346</v>
      </c>
      <c r="B3347" s="17">
        <f ca="1">'Monte Carlo VaR'!$C$17+_xlfn.NORM.S.INV(RAND())*'Monte Carlo VaR'!$C$18</f>
        <v>0.21905159132212104</v>
      </c>
      <c r="C3347" s="18">
        <f t="shared" ca="1" si="52"/>
        <v>24.489550083560331</v>
      </c>
      <c r="D3347" s="19">
        <f ca="1">'Monte Carlo VaR'!$B$9*(EXP(B3347)-1)</f>
        <v>33.190687228249317</v>
      </c>
      <c r="E3347" t="str">
        <f ca="1">IF(B3347&lt;='Monte Carlo VaR'!$B$25,"YES ◀ TAIL","")</f>
        <v/>
      </c>
    </row>
    <row r="3348" spans="1:5" x14ac:dyDescent="0.2">
      <c r="A3348">
        <v>3347</v>
      </c>
      <c r="B3348" s="17">
        <f ca="1">'Monte Carlo VaR'!$C$17+_xlfn.NORM.S.INV(RAND())*'Monte Carlo VaR'!$C$18</f>
        <v>2.9555030166380274E-2</v>
      </c>
      <c r="C3348" s="18">
        <f t="shared" ca="1" si="52"/>
        <v>2.9996114769908599</v>
      </c>
      <c r="D3348" s="19">
        <f ca="1">'Monte Carlo VaR'!$B$9*(EXP(B3348)-1)</f>
        <v>4.0653734347657124</v>
      </c>
      <c r="E3348" t="str">
        <f ca="1">IF(B3348&lt;='Monte Carlo VaR'!$B$25,"YES ◀ TAIL","")</f>
        <v/>
      </c>
    </row>
    <row r="3349" spans="1:5" x14ac:dyDescent="0.2">
      <c r="A3349">
        <v>3348</v>
      </c>
      <c r="B3349" s="17">
        <f ca="1">'Monte Carlo VaR'!$C$17+_xlfn.NORM.S.INV(RAND())*'Monte Carlo VaR'!$C$18</f>
        <v>8.051614384927902E-2</v>
      </c>
      <c r="C3349" s="18">
        <f t="shared" ca="1" si="52"/>
        <v>8.3846343953031912</v>
      </c>
      <c r="D3349" s="19">
        <f ca="1">'Monte Carlo VaR'!$B$9*(EXP(B3349)-1)</f>
        <v>11.363694995954416</v>
      </c>
      <c r="E3349" t="str">
        <f ca="1">IF(B3349&lt;='Monte Carlo VaR'!$B$25,"YES ◀ TAIL","")</f>
        <v/>
      </c>
    </row>
    <row r="3350" spans="1:5" x14ac:dyDescent="0.2">
      <c r="A3350">
        <v>3349</v>
      </c>
      <c r="B3350" s="17">
        <f ca="1">'Monte Carlo VaR'!$C$17+_xlfn.NORM.S.INV(RAND())*'Monte Carlo VaR'!$C$18</f>
        <v>8.6852440733309527E-2</v>
      </c>
      <c r="C3350" s="18">
        <f t="shared" ca="1" si="52"/>
        <v>9.073571968004801</v>
      </c>
      <c r="D3350" s="19">
        <f ca="1">'Monte Carlo VaR'!$B$9*(EXP(B3350)-1)</f>
        <v>12.297412088236907</v>
      </c>
      <c r="E3350" t="str">
        <f ca="1">IF(B3350&lt;='Monte Carlo VaR'!$B$25,"YES ◀ TAIL","")</f>
        <v/>
      </c>
    </row>
    <row r="3351" spans="1:5" x14ac:dyDescent="0.2">
      <c r="A3351">
        <v>3350</v>
      </c>
      <c r="B3351" s="17">
        <f ca="1">'Monte Carlo VaR'!$C$17+_xlfn.NORM.S.INV(RAND())*'Monte Carlo VaR'!$C$18</f>
        <v>-4.2518889967689877E-2</v>
      </c>
      <c r="C3351" s="18">
        <f t="shared" ca="1" si="52"/>
        <v>-4.1627638272990435</v>
      </c>
      <c r="D3351" s="19">
        <f ca="1">'Monte Carlo VaR'!$B$9*(EXP(B3351)-1)</f>
        <v>-5.6417938151383931</v>
      </c>
      <c r="E3351" t="str">
        <f ca="1">IF(B3351&lt;='Monte Carlo VaR'!$B$25,"YES ◀ TAIL","")</f>
        <v/>
      </c>
    </row>
    <row r="3352" spans="1:5" x14ac:dyDescent="0.2">
      <c r="A3352">
        <v>3351</v>
      </c>
      <c r="B3352" s="17">
        <f ca="1">'Monte Carlo VaR'!$C$17+_xlfn.NORM.S.INV(RAND())*'Monte Carlo VaR'!$C$18</f>
        <v>0.19462778602389963</v>
      </c>
      <c r="C3352" s="18">
        <f t="shared" ca="1" si="52"/>
        <v>21.485871493137012</v>
      </c>
      <c r="D3352" s="19">
        <f ca="1">'Monte Carlo VaR'!$B$9*(EXP(B3352)-1)</f>
        <v>29.119801634648589</v>
      </c>
      <c r="E3352" t="str">
        <f ca="1">IF(B3352&lt;='Monte Carlo VaR'!$B$25,"YES ◀ TAIL","")</f>
        <v/>
      </c>
    </row>
    <row r="3353" spans="1:5" x14ac:dyDescent="0.2">
      <c r="A3353">
        <v>3352</v>
      </c>
      <c r="B3353" s="17">
        <f ca="1">'Monte Carlo VaR'!$C$17+_xlfn.NORM.S.INV(RAND())*'Monte Carlo VaR'!$C$18</f>
        <v>5.7427900792705239E-2</v>
      </c>
      <c r="C3353" s="18">
        <f t="shared" ca="1" si="52"/>
        <v>5.9108906989252752</v>
      </c>
      <c r="D3353" s="19">
        <f ca="1">'Monte Carlo VaR'!$B$9*(EXP(B3353)-1)</f>
        <v>8.011030164253425</v>
      </c>
      <c r="E3353" t="str">
        <f ca="1">IF(B3353&lt;='Monte Carlo VaR'!$B$25,"YES ◀ TAIL","")</f>
        <v/>
      </c>
    </row>
    <row r="3354" spans="1:5" x14ac:dyDescent="0.2">
      <c r="A3354">
        <v>3353</v>
      </c>
      <c r="B3354" s="17">
        <f ca="1">'Monte Carlo VaR'!$C$17+_xlfn.NORM.S.INV(RAND())*'Monte Carlo VaR'!$C$18</f>
        <v>0.31922666660350624</v>
      </c>
      <c r="C3354" s="18">
        <f t="shared" ca="1" si="52"/>
        <v>37.606319713029855</v>
      </c>
      <c r="D3354" s="19">
        <f ca="1">'Monte Carlo VaR'!$B$9*(EXP(B3354)-1)</f>
        <v>50.967845107069365</v>
      </c>
      <c r="E3354" t="str">
        <f ca="1">IF(B3354&lt;='Monte Carlo VaR'!$B$25,"YES ◀ TAIL","")</f>
        <v/>
      </c>
    </row>
    <row r="3355" spans="1:5" x14ac:dyDescent="0.2">
      <c r="A3355">
        <v>3354</v>
      </c>
      <c r="B3355" s="17">
        <f ca="1">'Monte Carlo VaR'!$C$17+_xlfn.NORM.S.INV(RAND())*'Monte Carlo VaR'!$C$18</f>
        <v>6.6454992230593812E-2</v>
      </c>
      <c r="C3355" s="18">
        <f t="shared" ca="1" si="52"/>
        <v>6.8712862610629921</v>
      </c>
      <c r="D3355" s="19">
        <f ca="1">'Monte Carlo VaR'!$B$9*(EXP(B3355)-1)</f>
        <v>9.3126542696186725</v>
      </c>
      <c r="E3355" t="str">
        <f ca="1">IF(B3355&lt;='Monte Carlo VaR'!$B$25,"YES ◀ TAIL","")</f>
        <v/>
      </c>
    </row>
    <row r="3356" spans="1:5" x14ac:dyDescent="0.2">
      <c r="A3356">
        <v>3355</v>
      </c>
      <c r="B3356" s="17">
        <f ca="1">'Monte Carlo VaR'!$C$17+_xlfn.NORM.S.INV(RAND())*'Monte Carlo VaR'!$C$18</f>
        <v>-4.9677668382646673E-2</v>
      </c>
      <c r="C3356" s="18">
        <f t="shared" ca="1" si="52"/>
        <v>-4.8463914759841682</v>
      </c>
      <c r="D3356" s="19">
        <f ca="1">'Monte Carlo VaR'!$B$9*(EXP(B3356)-1)</f>
        <v>-6.568314367401344</v>
      </c>
      <c r="E3356" t="str">
        <f ca="1">IF(B3356&lt;='Monte Carlo VaR'!$B$25,"YES ◀ TAIL","")</f>
        <v/>
      </c>
    </row>
    <row r="3357" spans="1:5" x14ac:dyDescent="0.2">
      <c r="A3357">
        <v>3356</v>
      </c>
      <c r="B3357" s="17">
        <f ca="1">'Monte Carlo VaR'!$C$17+_xlfn.NORM.S.INV(RAND())*'Monte Carlo VaR'!$C$18</f>
        <v>-1.0169411577484563E-2</v>
      </c>
      <c r="C3357" s="18">
        <f t="shared" ca="1" si="52"/>
        <v>-1.011787794840302</v>
      </c>
      <c r="D3357" s="19">
        <f ca="1">'Monte Carlo VaR'!$B$9*(EXP(B3357)-1)</f>
        <v>-1.3712759983470613</v>
      </c>
      <c r="E3357" t="str">
        <f ca="1">IF(B3357&lt;='Monte Carlo VaR'!$B$25,"YES ◀ TAIL","")</f>
        <v/>
      </c>
    </row>
    <row r="3358" spans="1:5" x14ac:dyDescent="0.2">
      <c r="A3358">
        <v>3357</v>
      </c>
      <c r="B3358" s="17">
        <f ca="1">'Monte Carlo VaR'!$C$17+_xlfn.NORM.S.INV(RAND())*'Monte Carlo VaR'!$C$18</f>
        <v>5.0320636227516154E-2</v>
      </c>
      <c r="C3358" s="18">
        <f t="shared" ca="1" si="52"/>
        <v>5.1608226019563164</v>
      </c>
      <c r="D3358" s="19">
        <f ca="1">'Monte Carlo VaR'!$B$9*(EXP(B3358)-1)</f>
        <v>6.994462872431396</v>
      </c>
      <c r="E3358" t="str">
        <f ca="1">IF(B3358&lt;='Monte Carlo VaR'!$B$25,"YES ◀ TAIL","")</f>
        <v/>
      </c>
    </row>
    <row r="3359" spans="1:5" x14ac:dyDescent="0.2">
      <c r="A3359">
        <v>3358</v>
      </c>
      <c r="B3359" s="17">
        <f ca="1">'Monte Carlo VaR'!$C$17+_xlfn.NORM.S.INV(RAND())*'Monte Carlo VaR'!$C$18</f>
        <v>-0.29948356316729219</v>
      </c>
      <c r="C3359" s="18">
        <f t="shared" ca="1" si="52"/>
        <v>-25.879909469506902</v>
      </c>
      <c r="D3359" s="19">
        <f ca="1">'Monte Carlo VaR'!$B$9*(EXP(B3359)-1)</f>
        <v>-35.075041304022704</v>
      </c>
      <c r="E3359" t="str">
        <f ca="1">IF(B3359&lt;='Monte Carlo VaR'!$B$25,"YES ◀ TAIL","")</f>
        <v>YES ◀ TAIL</v>
      </c>
    </row>
    <row r="3360" spans="1:5" x14ac:dyDescent="0.2">
      <c r="A3360">
        <v>3359</v>
      </c>
      <c r="B3360" s="17">
        <f ca="1">'Monte Carlo VaR'!$C$17+_xlfn.NORM.S.INV(RAND())*'Monte Carlo VaR'!$C$18</f>
        <v>-0.10867560814353198</v>
      </c>
      <c r="C3360" s="18">
        <f t="shared" ca="1" si="52"/>
        <v>-10.297864327027352</v>
      </c>
      <c r="D3360" s="19">
        <f ca="1">'Monte Carlo VaR'!$B$9*(EXP(B3360)-1)</f>
        <v>-13.956695522420169</v>
      </c>
      <c r="E3360" t="str">
        <f ca="1">IF(B3360&lt;='Monte Carlo VaR'!$B$25,"YES ◀ TAIL","")</f>
        <v/>
      </c>
    </row>
    <row r="3361" spans="1:5" x14ac:dyDescent="0.2">
      <c r="A3361">
        <v>3360</v>
      </c>
      <c r="B3361" s="17">
        <f ca="1">'Monte Carlo VaR'!$C$17+_xlfn.NORM.S.INV(RAND())*'Monte Carlo VaR'!$C$18</f>
        <v>0.30268848620056116</v>
      </c>
      <c r="C3361" s="18">
        <f t="shared" ca="1" si="52"/>
        <v>35.34927670890373</v>
      </c>
      <c r="D3361" s="19">
        <f ca="1">'Monte Carlo VaR'!$B$9*(EXP(B3361)-1)</f>
        <v>47.908874723577227</v>
      </c>
      <c r="E3361" t="str">
        <f ca="1">IF(B3361&lt;='Monte Carlo VaR'!$B$25,"YES ◀ TAIL","")</f>
        <v/>
      </c>
    </row>
    <row r="3362" spans="1:5" x14ac:dyDescent="0.2">
      <c r="A3362">
        <v>3361</v>
      </c>
      <c r="B3362" s="17">
        <f ca="1">'Monte Carlo VaR'!$C$17+_xlfn.NORM.S.INV(RAND())*'Monte Carlo VaR'!$C$18</f>
        <v>-7.0337865681350545E-2</v>
      </c>
      <c r="C3362" s="18">
        <f t="shared" ca="1" si="52"/>
        <v>-6.7921150755416493</v>
      </c>
      <c r="D3362" s="19">
        <f ca="1">'Monte Carlo VaR'!$B$9*(EXP(B3362)-1)</f>
        <v>-9.2053535618815978</v>
      </c>
      <c r="E3362" t="str">
        <f ca="1">IF(B3362&lt;='Monte Carlo VaR'!$B$25,"YES ◀ TAIL","")</f>
        <v/>
      </c>
    </row>
    <row r="3363" spans="1:5" x14ac:dyDescent="0.2">
      <c r="A3363">
        <v>3362</v>
      </c>
      <c r="B3363" s="17">
        <f ca="1">'Monte Carlo VaR'!$C$17+_xlfn.NORM.S.INV(RAND())*'Monte Carlo VaR'!$C$18</f>
        <v>5.5062722141710992E-2</v>
      </c>
      <c r="C3363" s="18">
        <f t="shared" ca="1" si="52"/>
        <v>5.6606885243945637</v>
      </c>
      <c r="D3363" s="19">
        <f ca="1">'Monte Carlo VaR'!$B$9*(EXP(B3363)-1)</f>
        <v>7.6719311571119526</v>
      </c>
      <c r="E3363" t="str">
        <f ca="1">IF(B3363&lt;='Monte Carlo VaR'!$B$25,"YES ◀ TAIL","")</f>
        <v/>
      </c>
    </row>
    <row r="3364" spans="1:5" x14ac:dyDescent="0.2">
      <c r="A3364">
        <v>3363</v>
      </c>
      <c r="B3364" s="17">
        <f ca="1">'Monte Carlo VaR'!$C$17+_xlfn.NORM.S.INV(RAND())*'Monte Carlo VaR'!$C$18</f>
        <v>7.5051321372549662E-2</v>
      </c>
      <c r="C3364" s="18">
        <f t="shared" ca="1" si="52"/>
        <v>7.7939470798239263</v>
      </c>
      <c r="D3364" s="19">
        <f ca="1">'Monte Carlo VaR'!$B$9*(EXP(B3364)-1)</f>
        <v>10.563136477285367</v>
      </c>
      <c r="E3364" t="str">
        <f ca="1">IF(B3364&lt;='Monte Carlo VaR'!$B$25,"YES ◀ TAIL","")</f>
        <v/>
      </c>
    </row>
    <row r="3365" spans="1:5" x14ac:dyDescent="0.2">
      <c r="A3365">
        <v>3364</v>
      </c>
      <c r="B3365" s="17">
        <f ca="1">'Monte Carlo VaR'!$C$17+_xlfn.NORM.S.INV(RAND())*'Monte Carlo VaR'!$C$18</f>
        <v>-0.20713021536515286</v>
      </c>
      <c r="C3365" s="18">
        <f t="shared" ca="1" si="52"/>
        <v>-18.708621077053035</v>
      </c>
      <c r="D3365" s="19">
        <f ca="1">'Monte Carlo VaR'!$B$9*(EXP(B3365)-1)</f>
        <v>-25.355794145729977</v>
      </c>
      <c r="E3365" t="str">
        <f ca="1">IF(B3365&lt;='Monte Carlo VaR'!$B$25,"YES ◀ TAIL","")</f>
        <v/>
      </c>
    </row>
    <row r="3366" spans="1:5" x14ac:dyDescent="0.2">
      <c r="A3366">
        <v>3365</v>
      </c>
      <c r="B3366" s="17">
        <f ca="1">'Monte Carlo VaR'!$C$17+_xlfn.NORM.S.INV(RAND())*'Monte Carlo VaR'!$C$18</f>
        <v>2.4006283440366913E-2</v>
      </c>
      <c r="C3366" s="18">
        <f t="shared" ca="1" si="52"/>
        <v>2.4296753977972818</v>
      </c>
      <c r="D3366" s="19">
        <f ca="1">'Monte Carlo VaR'!$B$9*(EXP(B3366)-1)</f>
        <v>3.2929390666346561</v>
      </c>
      <c r="E3366" t="str">
        <f ca="1">IF(B3366&lt;='Monte Carlo VaR'!$B$25,"YES ◀ TAIL","")</f>
        <v/>
      </c>
    </row>
    <row r="3367" spans="1:5" x14ac:dyDescent="0.2">
      <c r="A3367">
        <v>3366</v>
      </c>
      <c r="B3367" s="17">
        <f ca="1">'Monte Carlo VaR'!$C$17+_xlfn.NORM.S.INV(RAND())*'Monte Carlo VaR'!$C$18</f>
        <v>2.7105551680243395E-2</v>
      </c>
      <c r="C3367" s="18">
        <f t="shared" ca="1" si="52"/>
        <v>2.7476248884533483</v>
      </c>
      <c r="D3367" s="19">
        <f ca="1">'Monte Carlo VaR'!$B$9*(EXP(B3367)-1)</f>
        <v>3.723856011320823</v>
      </c>
      <c r="E3367" t="str">
        <f ca="1">IF(B3367&lt;='Monte Carlo VaR'!$B$25,"YES ◀ TAIL","")</f>
        <v/>
      </c>
    </row>
    <row r="3368" spans="1:5" x14ac:dyDescent="0.2">
      <c r="A3368">
        <v>3367</v>
      </c>
      <c r="B3368" s="17">
        <f ca="1">'Monte Carlo VaR'!$C$17+_xlfn.NORM.S.INV(RAND())*'Monte Carlo VaR'!$C$18</f>
        <v>3.1108194368841199E-2</v>
      </c>
      <c r="C3368" s="18">
        <f t="shared" ca="1" si="52"/>
        <v>3.1597110847098042</v>
      </c>
      <c r="D3368" s="19">
        <f ca="1">'Monte Carlo VaR'!$B$9*(EXP(B3368)-1)</f>
        <v>4.2823564331071973</v>
      </c>
      <c r="E3368" t="str">
        <f ca="1">IF(B3368&lt;='Monte Carlo VaR'!$B$25,"YES ◀ TAIL","")</f>
        <v/>
      </c>
    </row>
    <row r="3369" spans="1:5" x14ac:dyDescent="0.2">
      <c r="A3369">
        <v>3368</v>
      </c>
      <c r="B3369" s="17">
        <f ca="1">'Monte Carlo VaR'!$C$17+_xlfn.NORM.S.INV(RAND())*'Monte Carlo VaR'!$C$18</f>
        <v>-0.17708841983095669</v>
      </c>
      <c r="C3369" s="18">
        <f t="shared" ca="1" si="52"/>
        <v>-16.229428854912008</v>
      </c>
      <c r="D3369" s="19">
        <f ca="1">'Monte Carlo VaR'!$B$9*(EXP(B3369)-1)</f>
        <v>-21.995744927062248</v>
      </c>
      <c r="E3369" t="str">
        <f ca="1">IF(B3369&lt;='Monte Carlo VaR'!$B$25,"YES ◀ TAIL","")</f>
        <v/>
      </c>
    </row>
    <row r="3370" spans="1:5" x14ac:dyDescent="0.2">
      <c r="A3370">
        <v>3369</v>
      </c>
      <c r="B3370" s="17">
        <f ca="1">'Monte Carlo VaR'!$C$17+_xlfn.NORM.S.INV(RAND())*'Monte Carlo VaR'!$C$18</f>
        <v>-0.10224310309936281</v>
      </c>
      <c r="C3370" s="18">
        <f t="shared" ca="1" si="52"/>
        <v>-9.7189950931987781</v>
      </c>
      <c r="D3370" s="19">
        <f ca="1">'Monte Carlo VaR'!$B$9*(EXP(B3370)-1)</f>
        <v>-13.172154049812304</v>
      </c>
      <c r="E3370" t="str">
        <f ca="1">IF(B3370&lt;='Monte Carlo VaR'!$B$25,"YES ◀ TAIL","")</f>
        <v/>
      </c>
    </row>
    <row r="3371" spans="1:5" x14ac:dyDescent="0.2">
      <c r="A3371">
        <v>3370</v>
      </c>
      <c r="B3371" s="17">
        <f ca="1">'Monte Carlo VaR'!$C$17+_xlfn.NORM.S.INV(RAND())*'Monte Carlo VaR'!$C$18</f>
        <v>-0.3282596087523309</v>
      </c>
      <c r="C3371" s="18">
        <f t="shared" ca="1" si="52"/>
        <v>-27.982396856652347</v>
      </c>
      <c r="D3371" s="19">
        <f ca="1">'Monte Carlo VaR'!$B$9*(EXP(B3371)-1)</f>
        <v>-37.924542459820927</v>
      </c>
      <c r="E3371" t="str">
        <f ca="1">IF(B3371&lt;='Monte Carlo VaR'!$B$25,"YES ◀ TAIL","")</f>
        <v>YES ◀ TAIL</v>
      </c>
    </row>
    <row r="3372" spans="1:5" x14ac:dyDescent="0.2">
      <c r="A3372">
        <v>3371</v>
      </c>
      <c r="B3372" s="17">
        <f ca="1">'Monte Carlo VaR'!$C$17+_xlfn.NORM.S.INV(RAND())*'Monte Carlo VaR'!$C$18</f>
        <v>-0.34233994495446185</v>
      </c>
      <c r="C3372" s="18">
        <f t="shared" ca="1" si="52"/>
        <v>-28.989323353874251</v>
      </c>
      <c r="D3372" s="19">
        <f ca="1">'Monte Carlo VaR'!$B$9*(EXP(B3372)-1)</f>
        <v>-39.289229941505774</v>
      </c>
      <c r="E3372" t="str">
        <f ca="1">IF(B3372&lt;='Monte Carlo VaR'!$B$25,"YES ◀ TAIL","")</f>
        <v>YES ◀ TAIL</v>
      </c>
    </row>
    <row r="3373" spans="1:5" x14ac:dyDescent="0.2">
      <c r="A3373">
        <v>3372</v>
      </c>
      <c r="B3373" s="17">
        <f ca="1">'Monte Carlo VaR'!$C$17+_xlfn.NORM.S.INV(RAND())*'Monte Carlo VaR'!$C$18</f>
        <v>0.24280219314350171</v>
      </c>
      <c r="C3373" s="18">
        <f t="shared" ca="1" si="52"/>
        <v>27.481643174561565</v>
      </c>
      <c r="D3373" s="19">
        <f ca="1">'Monte Carlo VaR'!$B$9*(EXP(B3373)-1)</f>
        <v>37.24587099448329</v>
      </c>
      <c r="E3373" t="str">
        <f ca="1">IF(B3373&lt;='Monte Carlo VaR'!$B$25,"YES ◀ TAIL","")</f>
        <v/>
      </c>
    </row>
    <row r="3374" spans="1:5" x14ac:dyDescent="0.2">
      <c r="A3374">
        <v>3373</v>
      </c>
      <c r="B3374" s="17">
        <f ca="1">'Monte Carlo VaR'!$C$17+_xlfn.NORM.S.INV(RAND())*'Monte Carlo VaR'!$C$18</f>
        <v>0.1616208308946846</v>
      </c>
      <c r="C3374" s="18">
        <f t="shared" ca="1" si="52"/>
        <v>17.541447596088911</v>
      </c>
      <c r="D3374" s="19">
        <f ca="1">'Monte Carlo VaR'!$B$9*(EXP(B3374)-1)</f>
        <v>23.7739239269793</v>
      </c>
      <c r="E3374" t="str">
        <f ca="1">IF(B3374&lt;='Monte Carlo VaR'!$B$25,"YES ◀ TAIL","")</f>
        <v/>
      </c>
    </row>
    <row r="3375" spans="1:5" x14ac:dyDescent="0.2">
      <c r="A3375">
        <v>3374</v>
      </c>
      <c r="B3375" s="17">
        <f ca="1">'Monte Carlo VaR'!$C$17+_xlfn.NORM.S.INV(RAND())*'Monte Carlo VaR'!$C$18</f>
        <v>-1.5579636990932899E-2</v>
      </c>
      <c r="C3375" s="18">
        <f t="shared" ca="1" si="52"/>
        <v>-1.5458902260828244</v>
      </c>
      <c r="D3375" s="19">
        <f ca="1">'Monte Carlo VaR'!$B$9*(EXP(B3375)-1)</f>
        <v>-2.0951450234100522</v>
      </c>
      <c r="E3375" t="str">
        <f ca="1">IF(B3375&lt;='Monte Carlo VaR'!$B$25,"YES ◀ TAIL","")</f>
        <v/>
      </c>
    </row>
    <row r="3376" spans="1:5" x14ac:dyDescent="0.2">
      <c r="A3376">
        <v>3375</v>
      </c>
      <c r="B3376" s="17">
        <f ca="1">'Monte Carlo VaR'!$C$17+_xlfn.NORM.S.INV(RAND())*'Monte Carlo VaR'!$C$18</f>
        <v>-0.10443650296753045</v>
      </c>
      <c r="C3376" s="18">
        <f t="shared" ca="1" si="52"/>
        <v>-9.9168004250614779</v>
      </c>
      <c r="D3376" s="19">
        <f ca="1">'Monte Carlo VaR'!$B$9*(EXP(B3376)-1)</f>
        <v>-13.440239616085822</v>
      </c>
      <c r="E3376" t="str">
        <f ca="1">IF(B3376&lt;='Monte Carlo VaR'!$B$25,"YES ◀ TAIL","")</f>
        <v/>
      </c>
    </row>
    <row r="3377" spans="1:5" x14ac:dyDescent="0.2">
      <c r="A3377">
        <v>3376</v>
      </c>
      <c r="B3377" s="17">
        <f ca="1">'Monte Carlo VaR'!$C$17+_xlfn.NORM.S.INV(RAND())*'Monte Carlo VaR'!$C$18</f>
        <v>0.12691891416078988</v>
      </c>
      <c r="C3377" s="18">
        <f t="shared" ca="1" si="52"/>
        <v>13.532495527227951</v>
      </c>
      <c r="D3377" s="19">
        <f ca="1">'Monte Carlo VaR'!$B$9*(EXP(B3377)-1)</f>
        <v>18.340591188052041</v>
      </c>
      <c r="E3377" t="str">
        <f ca="1">IF(B3377&lt;='Monte Carlo VaR'!$B$25,"YES ◀ TAIL","")</f>
        <v/>
      </c>
    </row>
    <row r="3378" spans="1:5" x14ac:dyDescent="0.2">
      <c r="A3378">
        <v>3377</v>
      </c>
      <c r="B3378" s="17">
        <f ca="1">'Monte Carlo VaR'!$C$17+_xlfn.NORM.S.INV(RAND())*'Monte Carlo VaR'!$C$18</f>
        <v>0.11099769717773825</v>
      </c>
      <c r="C3378" s="18">
        <f t="shared" ca="1" si="52"/>
        <v>11.739233369555425</v>
      </c>
      <c r="D3378" s="19">
        <f ca="1">'Monte Carlo VaR'!$B$9*(EXP(B3378)-1)</f>
        <v>15.910182985758466</v>
      </c>
      <c r="E3378" t="str">
        <f ca="1">IF(B3378&lt;='Monte Carlo VaR'!$B$25,"YES ◀ TAIL","")</f>
        <v/>
      </c>
    </row>
    <row r="3379" spans="1:5" x14ac:dyDescent="0.2">
      <c r="A3379">
        <v>3378</v>
      </c>
      <c r="B3379" s="17">
        <f ca="1">'Monte Carlo VaR'!$C$17+_xlfn.NORM.S.INV(RAND())*'Monte Carlo VaR'!$C$18</f>
        <v>-4.2814136097553662E-2</v>
      </c>
      <c r="C3379" s="18">
        <f t="shared" ca="1" si="52"/>
        <v>-4.1910552237077177</v>
      </c>
      <c r="D3379" s="19">
        <f ca="1">'Monte Carlo VaR'!$B$9*(EXP(B3379)-1)</f>
        <v>-5.68013714469107</v>
      </c>
      <c r="E3379" t="str">
        <f ca="1">IF(B3379&lt;='Monte Carlo VaR'!$B$25,"YES ◀ TAIL","")</f>
        <v/>
      </c>
    </row>
    <row r="3380" spans="1:5" x14ac:dyDescent="0.2">
      <c r="A3380">
        <v>3379</v>
      </c>
      <c r="B3380" s="17">
        <f ca="1">'Monte Carlo VaR'!$C$17+_xlfn.NORM.S.INV(RAND())*'Monte Carlo VaR'!$C$18</f>
        <v>0.26944276936864225</v>
      </c>
      <c r="C3380" s="18">
        <f t="shared" ca="1" si="52"/>
        <v>30.923470175343404</v>
      </c>
      <c r="D3380" s="19">
        <f ca="1">'Monte Carlo VaR'!$B$9*(EXP(B3380)-1)</f>
        <v>41.910579128642915</v>
      </c>
      <c r="E3380" t="str">
        <f ca="1">IF(B3380&lt;='Monte Carlo VaR'!$B$25,"YES ◀ TAIL","")</f>
        <v/>
      </c>
    </row>
    <row r="3381" spans="1:5" x14ac:dyDescent="0.2">
      <c r="A3381">
        <v>3380</v>
      </c>
      <c r="B3381" s="17">
        <f ca="1">'Monte Carlo VaR'!$C$17+_xlfn.NORM.S.INV(RAND())*'Monte Carlo VaR'!$C$18</f>
        <v>0.30324574524838943</v>
      </c>
      <c r="C3381" s="18">
        <f t="shared" ca="1" si="52"/>
        <v>35.424722337393931</v>
      </c>
      <c r="D3381" s="19">
        <f ca="1">'Monte Carlo VaR'!$B$9*(EXP(B3381)-1)</f>
        <v>48.011126183869997</v>
      </c>
      <c r="E3381" t="str">
        <f ca="1">IF(B3381&lt;='Monte Carlo VaR'!$B$25,"YES ◀ TAIL","")</f>
        <v/>
      </c>
    </row>
    <row r="3382" spans="1:5" x14ac:dyDescent="0.2">
      <c r="A3382">
        <v>3381</v>
      </c>
      <c r="B3382" s="17">
        <f ca="1">'Monte Carlo VaR'!$C$17+_xlfn.NORM.S.INV(RAND())*'Monte Carlo VaR'!$C$18</f>
        <v>2.1141179992156582E-2</v>
      </c>
      <c r="C3382" s="18">
        <f t="shared" ca="1" si="52"/>
        <v>2.136623793663972</v>
      </c>
      <c r="D3382" s="19">
        <f ca="1">'Monte Carlo VaR'!$B$9*(EXP(B3382)-1)</f>
        <v>2.8957662275527811</v>
      </c>
      <c r="E3382" t="str">
        <f ca="1">IF(B3382&lt;='Monte Carlo VaR'!$B$25,"YES ◀ TAIL","")</f>
        <v/>
      </c>
    </row>
    <row r="3383" spans="1:5" x14ac:dyDescent="0.2">
      <c r="A3383">
        <v>3382</v>
      </c>
      <c r="B3383" s="17">
        <f ca="1">'Monte Carlo VaR'!$C$17+_xlfn.NORM.S.INV(RAND())*'Monte Carlo VaR'!$C$18</f>
        <v>0.55134204044856205</v>
      </c>
      <c r="C3383" s="18">
        <f t="shared" ca="1" si="52"/>
        <v>73.55806750806741</v>
      </c>
      <c r="D3383" s="19">
        <f ca="1">'Monte Carlo VaR'!$B$9*(EXP(B3383)-1)</f>
        <v>99.693248893683773</v>
      </c>
      <c r="E3383" t="str">
        <f ca="1">IF(B3383&lt;='Monte Carlo VaR'!$B$25,"YES ◀ TAIL","")</f>
        <v/>
      </c>
    </row>
    <row r="3384" spans="1:5" x14ac:dyDescent="0.2">
      <c r="A3384">
        <v>3383</v>
      </c>
      <c r="B3384" s="17">
        <f ca="1">'Monte Carlo VaR'!$C$17+_xlfn.NORM.S.INV(RAND())*'Monte Carlo VaR'!$C$18</f>
        <v>0.20322010039976751</v>
      </c>
      <c r="C3384" s="18">
        <f t="shared" ca="1" si="52"/>
        <v>22.534213686350114</v>
      </c>
      <c r="D3384" s="19">
        <f ca="1">'Monte Carlo VaR'!$B$9*(EXP(B3384)-1)</f>
        <v>30.540619809110307</v>
      </c>
      <c r="E3384" t="str">
        <f ca="1">IF(B3384&lt;='Monte Carlo VaR'!$B$25,"YES ◀ TAIL","")</f>
        <v/>
      </c>
    </row>
    <row r="3385" spans="1:5" x14ac:dyDescent="0.2">
      <c r="A3385">
        <v>3384</v>
      </c>
      <c r="B3385" s="17">
        <f ca="1">'Monte Carlo VaR'!$C$17+_xlfn.NORM.S.INV(RAND())*'Monte Carlo VaR'!$C$18</f>
        <v>0.18181747425222627</v>
      </c>
      <c r="C3385" s="18">
        <f t="shared" ca="1" si="52"/>
        <v>19.939525338383724</v>
      </c>
      <c r="D3385" s="19">
        <f ca="1">'Monte Carlo VaR'!$B$9*(EXP(B3385)-1)</f>
        <v>27.024038691111461</v>
      </c>
      <c r="E3385" t="str">
        <f ca="1">IF(B3385&lt;='Monte Carlo VaR'!$B$25,"YES ◀ TAIL","")</f>
        <v/>
      </c>
    </row>
    <row r="3386" spans="1:5" x14ac:dyDescent="0.2">
      <c r="A3386">
        <v>3385</v>
      </c>
      <c r="B3386" s="17">
        <f ca="1">'Monte Carlo VaR'!$C$17+_xlfn.NORM.S.INV(RAND())*'Monte Carlo VaR'!$C$18</f>
        <v>0.1363802118909539</v>
      </c>
      <c r="C3386" s="18">
        <f t="shared" ca="1" si="52"/>
        <v>14.611757829506033</v>
      </c>
      <c r="D3386" s="19">
        <f ca="1">'Monte Carlo VaR'!$B$9*(EXP(B3386)-1)</f>
        <v>19.803315386329526</v>
      </c>
      <c r="E3386" t="str">
        <f ca="1">IF(B3386&lt;='Monte Carlo VaR'!$B$25,"YES ◀ TAIL","")</f>
        <v/>
      </c>
    </row>
    <row r="3387" spans="1:5" x14ac:dyDescent="0.2">
      <c r="A3387">
        <v>3386</v>
      </c>
      <c r="B3387" s="17">
        <f ca="1">'Monte Carlo VaR'!$C$17+_xlfn.NORM.S.INV(RAND())*'Monte Carlo VaR'!$C$18</f>
        <v>-0.17568836006572042</v>
      </c>
      <c r="C3387" s="18">
        <f t="shared" ca="1" si="52"/>
        <v>-16.112062908242443</v>
      </c>
      <c r="D3387" s="19">
        <f ca="1">'Monte Carlo VaR'!$B$9*(EXP(B3387)-1)</f>
        <v>-21.836678859540982</v>
      </c>
      <c r="E3387" t="str">
        <f ca="1">IF(B3387&lt;='Monte Carlo VaR'!$B$25,"YES ◀ TAIL","")</f>
        <v/>
      </c>
    </row>
    <row r="3388" spans="1:5" x14ac:dyDescent="0.2">
      <c r="A3388">
        <v>3387</v>
      </c>
      <c r="B3388" s="17">
        <f ca="1">'Monte Carlo VaR'!$C$17+_xlfn.NORM.S.INV(RAND())*'Monte Carlo VaR'!$C$18</f>
        <v>-9.2093301391674112E-2</v>
      </c>
      <c r="C3388" s="18">
        <f t="shared" ca="1" si="52"/>
        <v>-8.7979947164832808</v>
      </c>
      <c r="D3388" s="19">
        <f ca="1">'Monte Carlo VaR'!$B$9*(EXP(B3388)-1)</f>
        <v>-11.923922239249793</v>
      </c>
      <c r="E3388" t="str">
        <f ca="1">IF(B3388&lt;='Monte Carlo VaR'!$B$25,"YES ◀ TAIL","")</f>
        <v/>
      </c>
    </row>
    <row r="3389" spans="1:5" x14ac:dyDescent="0.2">
      <c r="A3389">
        <v>3388</v>
      </c>
      <c r="B3389" s="17">
        <f ca="1">'Monte Carlo VaR'!$C$17+_xlfn.NORM.S.INV(RAND())*'Monte Carlo VaR'!$C$18</f>
        <v>0.11146777007715268</v>
      </c>
      <c r="C3389" s="18">
        <f t="shared" ca="1" si="52"/>
        <v>11.791771302325561</v>
      </c>
      <c r="D3389" s="19">
        <f ca="1">'Monte Carlo VaR'!$B$9*(EXP(B3389)-1)</f>
        <v>15.981387646041831</v>
      </c>
      <c r="E3389" t="str">
        <f ca="1">IF(B3389&lt;='Monte Carlo VaR'!$B$25,"YES ◀ TAIL","")</f>
        <v/>
      </c>
    </row>
    <row r="3390" spans="1:5" x14ac:dyDescent="0.2">
      <c r="A3390">
        <v>3389</v>
      </c>
      <c r="B3390" s="17">
        <f ca="1">'Monte Carlo VaR'!$C$17+_xlfn.NORM.S.INV(RAND())*'Monte Carlo VaR'!$C$18</f>
        <v>0.10390082563209321</v>
      </c>
      <c r="C3390" s="18">
        <f t="shared" ca="1" si="52"/>
        <v>10.949041644842517</v>
      </c>
      <c r="D3390" s="19">
        <f ca="1">'Monte Carlo VaR'!$B$9*(EXP(B3390)-1)</f>
        <v>14.839236141255062</v>
      </c>
      <c r="E3390" t="str">
        <f ca="1">IF(B3390&lt;='Monte Carlo VaR'!$B$25,"YES ◀ TAIL","")</f>
        <v/>
      </c>
    </row>
    <row r="3391" spans="1:5" x14ac:dyDescent="0.2">
      <c r="A3391">
        <v>3390</v>
      </c>
      <c r="B3391" s="17">
        <f ca="1">'Monte Carlo VaR'!$C$17+_xlfn.NORM.S.INV(RAND())*'Monte Carlo VaR'!$C$18</f>
        <v>-0.20266352227149509</v>
      </c>
      <c r="C3391" s="18">
        <f t="shared" ca="1" si="52"/>
        <v>-18.344705291231033</v>
      </c>
      <c r="D3391" s="19">
        <f ca="1">'Monte Carlo VaR'!$B$9*(EXP(B3391)-1)</f>
        <v>-24.862579081205421</v>
      </c>
      <c r="E3391" t="str">
        <f ca="1">IF(B3391&lt;='Monte Carlo VaR'!$B$25,"YES ◀ TAIL","")</f>
        <v/>
      </c>
    </row>
    <row r="3392" spans="1:5" x14ac:dyDescent="0.2">
      <c r="A3392">
        <v>3391</v>
      </c>
      <c r="B3392" s="17">
        <f ca="1">'Monte Carlo VaR'!$C$17+_xlfn.NORM.S.INV(RAND())*'Monte Carlo VaR'!$C$18</f>
        <v>0.22010255381813998</v>
      </c>
      <c r="C3392" s="18">
        <f t="shared" ca="1" si="52"/>
        <v>24.62045270666944</v>
      </c>
      <c r="D3392" s="19">
        <f ca="1">'Monte Carlo VaR'!$B$9*(EXP(B3392)-1)</f>
        <v>33.36809955334909</v>
      </c>
      <c r="E3392" t="str">
        <f ca="1">IF(B3392&lt;='Monte Carlo VaR'!$B$25,"YES ◀ TAIL","")</f>
        <v/>
      </c>
    </row>
    <row r="3393" spans="1:5" x14ac:dyDescent="0.2">
      <c r="A3393">
        <v>3392</v>
      </c>
      <c r="B3393" s="17">
        <f ca="1">'Monte Carlo VaR'!$C$17+_xlfn.NORM.S.INV(RAND())*'Monte Carlo VaR'!$C$18</f>
        <v>0.30027025838430982</v>
      </c>
      <c r="C3393" s="18">
        <f t="shared" ca="1" si="52"/>
        <v>35.022366753739597</v>
      </c>
      <c r="D3393" s="19">
        <f ca="1">'Monte Carlo VaR'!$B$9*(EXP(B3393)-1)</f>
        <v>47.465813661343276</v>
      </c>
      <c r="E3393" t="str">
        <f ca="1">IF(B3393&lt;='Monte Carlo VaR'!$B$25,"YES ◀ TAIL","")</f>
        <v/>
      </c>
    </row>
    <row r="3394" spans="1:5" x14ac:dyDescent="0.2">
      <c r="A3394">
        <v>3393</v>
      </c>
      <c r="B3394" s="17">
        <f ca="1">'Monte Carlo VaR'!$C$17+_xlfn.NORM.S.INV(RAND())*'Monte Carlo VaR'!$C$18</f>
        <v>0.30502019497906196</v>
      </c>
      <c r="C3394" s="18">
        <f t="shared" ca="1" si="52"/>
        <v>35.665240029639754</v>
      </c>
      <c r="D3394" s="19">
        <f ca="1">'Monte Carlo VaR'!$B$9*(EXP(B3394)-1)</f>
        <v>48.337099812170763</v>
      </c>
      <c r="E3394" t="str">
        <f ca="1">IF(B3394&lt;='Monte Carlo VaR'!$B$25,"YES ◀ TAIL","")</f>
        <v/>
      </c>
    </row>
    <row r="3395" spans="1:5" x14ac:dyDescent="0.2">
      <c r="A3395">
        <v>3394</v>
      </c>
      <c r="B3395" s="17">
        <f ca="1">'Monte Carlo VaR'!$C$17+_xlfn.NORM.S.INV(RAND())*'Monte Carlo VaR'!$C$18</f>
        <v>4.621790991411899E-2</v>
      </c>
      <c r="C3395" s="18">
        <f t="shared" ref="C3395:C3458" ca="1" si="53">(EXP(B3395)-1)*100</f>
        <v>4.730260371373407</v>
      </c>
      <c r="D3395" s="19">
        <f ca="1">'Monte Carlo VaR'!$B$9*(EXP(B3395)-1)</f>
        <v>6.4109218813223787</v>
      </c>
      <c r="E3395" t="str">
        <f ca="1">IF(B3395&lt;='Monte Carlo VaR'!$B$25,"YES ◀ TAIL","")</f>
        <v/>
      </c>
    </row>
    <row r="3396" spans="1:5" x14ac:dyDescent="0.2">
      <c r="A3396">
        <v>3395</v>
      </c>
      <c r="B3396" s="17">
        <f ca="1">'Monte Carlo VaR'!$C$17+_xlfn.NORM.S.INV(RAND())*'Monte Carlo VaR'!$C$18</f>
        <v>-8.2050764302764825E-2</v>
      </c>
      <c r="C3396" s="18">
        <f t="shared" ca="1" si="53"/>
        <v>-7.8774807845245824</v>
      </c>
      <c r="D3396" s="19">
        <f ca="1">'Monte Carlo VaR'!$B$9*(EXP(B3396)-1)</f>
        <v>-10.676349707266166</v>
      </c>
      <c r="E3396" t="str">
        <f ca="1">IF(B3396&lt;='Monte Carlo VaR'!$B$25,"YES ◀ TAIL","")</f>
        <v/>
      </c>
    </row>
    <row r="3397" spans="1:5" x14ac:dyDescent="0.2">
      <c r="A3397">
        <v>3396</v>
      </c>
      <c r="B3397" s="17">
        <f ca="1">'Monte Carlo VaR'!$C$17+_xlfn.NORM.S.INV(RAND())*'Monte Carlo VaR'!$C$18</f>
        <v>0.18921369058266513</v>
      </c>
      <c r="C3397" s="18">
        <f t="shared" ca="1" si="53"/>
        <v>20.829912704167477</v>
      </c>
      <c r="D3397" s="19">
        <f ca="1">'Monte Carlo VaR'!$B$9*(EXP(B3397)-1)</f>
        <v>28.23078068795818</v>
      </c>
      <c r="E3397" t="str">
        <f ca="1">IF(B3397&lt;='Monte Carlo VaR'!$B$25,"YES ◀ TAIL","")</f>
        <v/>
      </c>
    </row>
    <row r="3398" spans="1:5" x14ac:dyDescent="0.2">
      <c r="A3398">
        <v>3397</v>
      </c>
      <c r="B3398" s="17">
        <f ca="1">'Monte Carlo VaR'!$C$17+_xlfn.NORM.S.INV(RAND())*'Monte Carlo VaR'!$C$18</f>
        <v>0.19799984886146643</v>
      </c>
      <c r="C3398" s="18">
        <f t="shared" ca="1" si="53"/>
        <v>21.896220958946788</v>
      </c>
      <c r="D3398" s="19">
        <f ca="1">'Monte Carlo VaR'!$B$9*(EXP(B3398)-1)</f>
        <v>29.675948265660583</v>
      </c>
      <c r="E3398" t="str">
        <f ca="1">IF(B3398&lt;='Monte Carlo VaR'!$B$25,"YES ◀ TAIL","")</f>
        <v/>
      </c>
    </row>
    <row r="3399" spans="1:5" x14ac:dyDescent="0.2">
      <c r="A3399">
        <v>3398</v>
      </c>
      <c r="B3399" s="17">
        <f ca="1">'Monte Carlo VaR'!$C$17+_xlfn.NORM.S.INV(RAND())*'Monte Carlo VaR'!$C$18</f>
        <v>0.40759360039737869</v>
      </c>
      <c r="C3399" s="18">
        <f t="shared" ca="1" si="53"/>
        <v>50.319613870544643</v>
      </c>
      <c r="D3399" s="19">
        <f ca="1">'Monte Carlo VaR'!$B$9*(EXP(B3399)-1)</f>
        <v>68.19817267874916</v>
      </c>
      <c r="E3399" t="str">
        <f ca="1">IF(B3399&lt;='Monte Carlo VaR'!$B$25,"YES ◀ TAIL","")</f>
        <v/>
      </c>
    </row>
    <row r="3400" spans="1:5" x14ac:dyDescent="0.2">
      <c r="A3400">
        <v>3399</v>
      </c>
      <c r="B3400" s="17">
        <f ca="1">'Monte Carlo VaR'!$C$17+_xlfn.NORM.S.INV(RAND())*'Monte Carlo VaR'!$C$18</f>
        <v>5.6409797766992231E-2</v>
      </c>
      <c r="C3400" s="18">
        <f t="shared" ca="1" si="53"/>
        <v>5.8031173721330154</v>
      </c>
      <c r="D3400" s="19">
        <f ca="1">'Monte Carlo VaR'!$B$9*(EXP(B3400)-1)</f>
        <v>7.8649649744518761</v>
      </c>
      <c r="E3400" t="str">
        <f ca="1">IF(B3400&lt;='Monte Carlo VaR'!$B$25,"YES ◀ TAIL","")</f>
        <v/>
      </c>
    </row>
    <row r="3401" spans="1:5" x14ac:dyDescent="0.2">
      <c r="A3401">
        <v>3400</v>
      </c>
      <c r="B3401" s="17">
        <f ca="1">'Monte Carlo VaR'!$C$17+_xlfn.NORM.S.INV(RAND())*'Monte Carlo VaR'!$C$18</f>
        <v>-2.7644612156169757E-2</v>
      </c>
      <c r="C3401" s="18">
        <f t="shared" ca="1" si="53"/>
        <v>-2.7265996779856971</v>
      </c>
      <c r="D3401" s="19">
        <f ca="1">'Monte Carlo VaR'!$B$9*(EXP(B3401)-1)</f>
        <v>-3.6953605435740156</v>
      </c>
      <c r="E3401" t="str">
        <f ca="1">IF(B3401&lt;='Monte Carlo VaR'!$B$25,"YES ◀ TAIL","")</f>
        <v/>
      </c>
    </row>
    <row r="3402" spans="1:5" x14ac:dyDescent="0.2">
      <c r="A3402">
        <v>3401</v>
      </c>
      <c r="B3402" s="17">
        <f ca="1">'Monte Carlo VaR'!$C$17+_xlfn.NORM.S.INV(RAND())*'Monte Carlo VaR'!$C$18</f>
        <v>0.14578170345617283</v>
      </c>
      <c r="C3402" s="18">
        <f t="shared" ca="1" si="53"/>
        <v>15.694360369256399</v>
      </c>
      <c r="D3402" s="19">
        <f ca="1">'Monte Carlo VaR'!$B$9*(EXP(B3402)-1)</f>
        <v>21.270566608453198</v>
      </c>
      <c r="E3402" t="str">
        <f ca="1">IF(B3402&lt;='Monte Carlo VaR'!$B$25,"YES ◀ TAIL","")</f>
        <v/>
      </c>
    </row>
    <row r="3403" spans="1:5" x14ac:dyDescent="0.2">
      <c r="A3403">
        <v>3402</v>
      </c>
      <c r="B3403" s="17">
        <f ca="1">'Monte Carlo VaR'!$C$17+_xlfn.NORM.S.INV(RAND())*'Monte Carlo VaR'!$C$18</f>
        <v>-6.4513805813537356E-2</v>
      </c>
      <c r="C3403" s="18">
        <f t="shared" ca="1" si="53"/>
        <v>-6.2476829097381277</v>
      </c>
      <c r="D3403" s="19">
        <f ca="1">'Monte Carlo VaR'!$B$9*(EXP(B3403)-1)</f>
        <v>-8.4674846475680852</v>
      </c>
      <c r="E3403" t="str">
        <f ca="1">IF(B3403&lt;='Monte Carlo VaR'!$B$25,"YES ◀ TAIL","")</f>
        <v/>
      </c>
    </row>
    <row r="3404" spans="1:5" x14ac:dyDescent="0.2">
      <c r="A3404">
        <v>3403</v>
      </c>
      <c r="B3404" s="17">
        <f ca="1">'Monte Carlo VaR'!$C$17+_xlfn.NORM.S.INV(RAND())*'Monte Carlo VaR'!$C$18</f>
        <v>0.13111306509091036</v>
      </c>
      <c r="C3404" s="18">
        <f t="shared" ca="1" si="53"/>
        <v>14.009667915960545</v>
      </c>
      <c r="D3404" s="19">
        <f ca="1">'Monte Carlo VaR'!$B$9*(EXP(B3404)-1)</f>
        <v>18.987302926501325</v>
      </c>
      <c r="E3404" t="str">
        <f ca="1">IF(B3404&lt;='Monte Carlo VaR'!$B$25,"YES ◀ TAIL","")</f>
        <v/>
      </c>
    </row>
    <row r="3405" spans="1:5" x14ac:dyDescent="0.2">
      <c r="A3405">
        <v>3404</v>
      </c>
      <c r="B3405" s="17">
        <f ca="1">'Monte Carlo VaR'!$C$17+_xlfn.NORM.S.INV(RAND())*'Monte Carlo VaR'!$C$18</f>
        <v>-0.14801081802741189</v>
      </c>
      <c r="C3405" s="18">
        <f t="shared" ca="1" si="53"/>
        <v>-13.757821481093202</v>
      </c>
      <c r="D3405" s="19">
        <f ca="1">'Monte Carlo VaR'!$B$9*(EXP(B3405)-1)</f>
        <v>-18.645975453325615</v>
      </c>
      <c r="E3405" t="str">
        <f ca="1">IF(B3405&lt;='Monte Carlo VaR'!$B$25,"YES ◀ TAIL","")</f>
        <v/>
      </c>
    </row>
    <row r="3406" spans="1:5" x14ac:dyDescent="0.2">
      <c r="A3406">
        <v>3405</v>
      </c>
      <c r="B3406" s="17">
        <f ca="1">'Monte Carlo VaR'!$C$17+_xlfn.NORM.S.INV(RAND())*'Monte Carlo VaR'!$C$18</f>
        <v>0.1050517454173937</v>
      </c>
      <c r="C3406" s="18">
        <f t="shared" ca="1" si="53"/>
        <v>11.076808602688025</v>
      </c>
      <c r="D3406" s="19">
        <f ca="1">'Monte Carlo VaR'!$B$9*(EXP(B3406)-1)</f>
        <v>15.012398699223082</v>
      </c>
      <c r="E3406" t="str">
        <f ca="1">IF(B3406&lt;='Monte Carlo VaR'!$B$25,"YES ◀ TAIL","")</f>
        <v/>
      </c>
    </row>
    <row r="3407" spans="1:5" x14ac:dyDescent="0.2">
      <c r="A3407">
        <v>3406</v>
      </c>
      <c r="B3407" s="17">
        <f ca="1">'Monte Carlo VaR'!$C$17+_xlfn.NORM.S.INV(RAND())*'Monte Carlo VaR'!$C$18</f>
        <v>-7.7468900310605368E-2</v>
      </c>
      <c r="C3407" s="18">
        <f t="shared" ca="1" si="53"/>
        <v>-7.4544194662810153</v>
      </c>
      <c r="D3407" s="19">
        <f ca="1">'Monte Carlo VaR'!$B$9*(EXP(B3407)-1)</f>
        <v>-10.102974702650659</v>
      </c>
      <c r="E3407" t="str">
        <f ca="1">IF(B3407&lt;='Monte Carlo VaR'!$B$25,"YES ◀ TAIL","")</f>
        <v/>
      </c>
    </row>
    <row r="3408" spans="1:5" x14ac:dyDescent="0.2">
      <c r="A3408">
        <v>3407</v>
      </c>
      <c r="B3408" s="17">
        <f ca="1">'Monte Carlo VaR'!$C$17+_xlfn.NORM.S.INV(RAND())*'Monte Carlo VaR'!$C$18</f>
        <v>3.6299088413037986E-2</v>
      </c>
      <c r="C3408" s="18">
        <f t="shared" ca="1" si="53"/>
        <v>3.6965944613983392</v>
      </c>
      <c r="D3408" s="19">
        <f ca="1">'Monte Carlo VaR'!$B$9*(EXP(B3408)-1)</f>
        <v>5.009994473533169</v>
      </c>
      <c r="E3408" t="str">
        <f ca="1">IF(B3408&lt;='Monte Carlo VaR'!$B$25,"YES ◀ TAIL","")</f>
        <v/>
      </c>
    </row>
    <row r="3409" spans="1:5" x14ac:dyDescent="0.2">
      <c r="A3409">
        <v>3408</v>
      </c>
      <c r="B3409" s="17">
        <f ca="1">'Monte Carlo VaR'!$C$17+_xlfn.NORM.S.INV(RAND())*'Monte Carlo VaR'!$C$18</f>
        <v>0.37411376991851841</v>
      </c>
      <c r="C3409" s="18">
        <f t="shared" ca="1" si="53"/>
        <v>45.370252866737793</v>
      </c>
      <c r="D3409" s="19">
        <f ca="1">'Monte Carlo VaR'!$B$9*(EXP(B3409)-1)</f>
        <v>61.49030371028973</v>
      </c>
      <c r="E3409" t="str">
        <f ca="1">IF(B3409&lt;='Monte Carlo VaR'!$B$25,"YES ◀ TAIL","")</f>
        <v/>
      </c>
    </row>
    <row r="3410" spans="1:5" x14ac:dyDescent="0.2">
      <c r="A3410">
        <v>3409</v>
      </c>
      <c r="B3410" s="17">
        <f ca="1">'Monte Carlo VaR'!$C$17+_xlfn.NORM.S.INV(RAND())*'Monte Carlo VaR'!$C$18</f>
        <v>-4.8238600909115789E-2</v>
      </c>
      <c r="C3410" s="18">
        <f t="shared" ca="1" si="53"/>
        <v>-4.7093604381617693</v>
      </c>
      <c r="D3410" s="19">
        <f ca="1">'Monte Carlo VaR'!$B$9*(EXP(B3410)-1)</f>
        <v>-6.3825962018406459</v>
      </c>
      <c r="E3410" t="str">
        <f ca="1">IF(B3410&lt;='Monte Carlo VaR'!$B$25,"YES ◀ TAIL","")</f>
        <v/>
      </c>
    </row>
    <row r="3411" spans="1:5" x14ac:dyDescent="0.2">
      <c r="A3411">
        <v>3410</v>
      </c>
      <c r="B3411" s="17">
        <f ca="1">'Monte Carlo VaR'!$C$17+_xlfn.NORM.S.INV(RAND())*'Monte Carlo VaR'!$C$18</f>
        <v>-3.9116929343127133E-2</v>
      </c>
      <c r="C3411" s="18">
        <f t="shared" ca="1" si="53"/>
        <v>-3.836174115780755</v>
      </c>
      <c r="D3411" s="19">
        <f ca="1">'Monte Carlo VaR'!$B$9*(EXP(B3411)-1)</f>
        <v>-5.1991667791176575</v>
      </c>
      <c r="E3411" t="str">
        <f ca="1">IF(B3411&lt;='Monte Carlo VaR'!$B$25,"YES ◀ TAIL","")</f>
        <v/>
      </c>
    </row>
    <row r="3412" spans="1:5" x14ac:dyDescent="0.2">
      <c r="A3412">
        <v>3411</v>
      </c>
      <c r="B3412" s="17">
        <f ca="1">'Monte Carlo VaR'!$C$17+_xlfn.NORM.S.INV(RAND())*'Monte Carlo VaR'!$C$18</f>
        <v>-0.15042593074402055</v>
      </c>
      <c r="C3412" s="18">
        <f t="shared" ca="1" si="53"/>
        <v>-13.965854750127992</v>
      </c>
      <c r="D3412" s="19">
        <f ca="1">'Monte Carlo VaR'!$B$9*(EXP(B3412)-1)</f>
        <v>-18.927922942848468</v>
      </c>
      <c r="E3412" t="str">
        <f ca="1">IF(B3412&lt;='Monte Carlo VaR'!$B$25,"YES ◀ TAIL","")</f>
        <v/>
      </c>
    </row>
    <row r="3413" spans="1:5" x14ac:dyDescent="0.2">
      <c r="A3413">
        <v>3412</v>
      </c>
      <c r="B3413" s="17">
        <f ca="1">'Monte Carlo VaR'!$C$17+_xlfn.NORM.S.INV(RAND())*'Monte Carlo VaR'!$C$18</f>
        <v>2.0991466348621667E-2</v>
      </c>
      <c r="C3413" s="18">
        <f t="shared" ca="1" si="53"/>
        <v>2.121333692174443</v>
      </c>
      <c r="D3413" s="19">
        <f ca="1">'Monte Carlo VaR'!$B$9*(EXP(B3413)-1)</f>
        <v>2.8750435530040228</v>
      </c>
      <c r="E3413" t="str">
        <f ca="1">IF(B3413&lt;='Monte Carlo VaR'!$B$25,"YES ◀ TAIL","")</f>
        <v/>
      </c>
    </row>
    <row r="3414" spans="1:5" x14ac:dyDescent="0.2">
      <c r="A3414">
        <v>3413</v>
      </c>
      <c r="B3414" s="17">
        <f ca="1">'Monte Carlo VaR'!$C$17+_xlfn.NORM.S.INV(RAND())*'Monte Carlo VaR'!$C$18</f>
        <v>-0.17684101698867688</v>
      </c>
      <c r="C3414" s="18">
        <f t="shared" ca="1" si="53"/>
        <v>-16.208701213578347</v>
      </c>
      <c r="D3414" s="19">
        <f ca="1">'Monte Carlo VaR'!$B$9*(EXP(B3414)-1)</f>
        <v>-21.967652754762735</v>
      </c>
      <c r="E3414" t="str">
        <f ca="1">IF(B3414&lt;='Monte Carlo VaR'!$B$25,"YES ◀ TAIL","")</f>
        <v/>
      </c>
    </row>
    <row r="3415" spans="1:5" x14ac:dyDescent="0.2">
      <c r="A3415">
        <v>3414</v>
      </c>
      <c r="B3415" s="17">
        <f ca="1">'Monte Carlo VaR'!$C$17+_xlfn.NORM.S.INV(RAND())*'Monte Carlo VaR'!$C$18</f>
        <v>-0.18469263591377516</v>
      </c>
      <c r="C3415" s="18">
        <f t="shared" ca="1" si="53"/>
        <v>-16.864022527676291</v>
      </c>
      <c r="D3415" s="19">
        <f ca="1">'Monte Carlo VaR'!$B$9*(EXP(B3415)-1)</f>
        <v>-22.855809731759678</v>
      </c>
      <c r="E3415" t="str">
        <f ca="1">IF(B3415&lt;='Monte Carlo VaR'!$B$25,"YES ◀ TAIL","")</f>
        <v/>
      </c>
    </row>
    <row r="3416" spans="1:5" x14ac:dyDescent="0.2">
      <c r="A3416">
        <v>3415</v>
      </c>
      <c r="B3416" s="17">
        <f ca="1">'Monte Carlo VaR'!$C$17+_xlfn.NORM.S.INV(RAND())*'Monte Carlo VaR'!$C$18</f>
        <v>0.29903796457685544</v>
      </c>
      <c r="C3416" s="18">
        <f t="shared" ca="1" si="53"/>
        <v>34.856082004197319</v>
      </c>
      <c r="D3416" s="19">
        <f ca="1">'Monte Carlo VaR'!$B$9*(EXP(B3416)-1)</f>
        <v>47.240447940288625</v>
      </c>
      <c r="E3416" t="str">
        <f ca="1">IF(B3416&lt;='Monte Carlo VaR'!$B$25,"YES ◀ TAIL","")</f>
        <v/>
      </c>
    </row>
    <row r="3417" spans="1:5" x14ac:dyDescent="0.2">
      <c r="A3417">
        <v>3416</v>
      </c>
      <c r="B3417" s="17">
        <f ca="1">'Monte Carlo VaR'!$C$17+_xlfn.NORM.S.INV(RAND())*'Monte Carlo VaR'!$C$18</f>
        <v>-0.36538287103315709</v>
      </c>
      <c r="C3417" s="18">
        <f t="shared" ca="1" si="53"/>
        <v>-30.606908603622742</v>
      </c>
      <c r="D3417" s="19">
        <f ca="1">'Monte Carlo VaR'!$B$9*(EXP(B3417)-1)</f>
        <v>-41.481543230489898</v>
      </c>
      <c r="E3417" t="str">
        <f ca="1">IF(B3417&lt;='Monte Carlo VaR'!$B$25,"YES ◀ TAIL","")</f>
        <v>YES ◀ TAIL</v>
      </c>
    </row>
    <row r="3418" spans="1:5" x14ac:dyDescent="0.2">
      <c r="A3418">
        <v>3417</v>
      </c>
      <c r="B3418" s="17">
        <f ca="1">'Monte Carlo VaR'!$C$17+_xlfn.NORM.S.INV(RAND())*'Monte Carlo VaR'!$C$18</f>
        <v>0.21336161928787017</v>
      </c>
      <c r="C3418" s="18">
        <f t="shared" ca="1" si="53"/>
        <v>23.783219431523129</v>
      </c>
      <c r="D3418" s="19">
        <f ca="1">'Monte Carlo VaR'!$B$9*(EXP(B3418)-1)</f>
        <v>32.233397295543298</v>
      </c>
      <c r="E3418" t="str">
        <f ca="1">IF(B3418&lt;='Monte Carlo VaR'!$B$25,"YES ◀ TAIL","")</f>
        <v/>
      </c>
    </row>
    <row r="3419" spans="1:5" x14ac:dyDescent="0.2">
      <c r="A3419">
        <v>3418</v>
      </c>
      <c r="B3419" s="17">
        <f ca="1">'Monte Carlo VaR'!$C$17+_xlfn.NORM.S.INV(RAND())*'Monte Carlo VaR'!$C$18</f>
        <v>4.8630261559192575E-2</v>
      </c>
      <c r="C3419" s="18">
        <f t="shared" ca="1" si="53"/>
        <v>4.9832115682176603</v>
      </c>
      <c r="D3419" s="19">
        <f ca="1">'Monte Carlo VaR'!$B$9*(EXP(B3419)-1)</f>
        <v>6.7537466384053948</v>
      </c>
      <c r="E3419" t="str">
        <f ca="1">IF(B3419&lt;='Monte Carlo VaR'!$B$25,"YES ◀ TAIL","")</f>
        <v/>
      </c>
    </row>
    <row r="3420" spans="1:5" x14ac:dyDescent="0.2">
      <c r="A3420">
        <v>3419</v>
      </c>
      <c r="B3420" s="17">
        <f ca="1">'Monte Carlo VaR'!$C$17+_xlfn.NORM.S.INV(RAND())*'Monte Carlo VaR'!$C$18</f>
        <v>0.20620616178970363</v>
      </c>
      <c r="C3420" s="18">
        <f t="shared" ca="1" si="53"/>
        <v>22.900655206940069</v>
      </c>
      <c r="D3420" s="19">
        <f ca="1">'Monte Carlo VaR'!$B$9*(EXP(B3420)-1)</f>
        <v>31.037258001965874</v>
      </c>
      <c r="E3420" t="str">
        <f ca="1">IF(B3420&lt;='Monte Carlo VaR'!$B$25,"YES ◀ TAIL","")</f>
        <v/>
      </c>
    </row>
    <row r="3421" spans="1:5" x14ac:dyDescent="0.2">
      <c r="A3421">
        <v>3420</v>
      </c>
      <c r="B3421" s="17">
        <f ca="1">'Monte Carlo VaR'!$C$17+_xlfn.NORM.S.INV(RAND())*'Monte Carlo VaR'!$C$18</f>
        <v>-0.28445949554884981</v>
      </c>
      <c r="C3421" s="18">
        <f t="shared" ca="1" si="53"/>
        <v>-24.757916876041008</v>
      </c>
      <c r="D3421" s="19">
        <f ca="1">'Monte Carlo VaR'!$B$9*(EXP(B3421)-1)</f>
        <v>-33.554404742098377</v>
      </c>
      <c r="E3421" t="str">
        <f ca="1">IF(B3421&lt;='Monte Carlo VaR'!$B$25,"YES ◀ TAIL","")</f>
        <v>YES ◀ TAIL</v>
      </c>
    </row>
    <row r="3422" spans="1:5" x14ac:dyDescent="0.2">
      <c r="A3422">
        <v>3421</v>
      </c>
      <c r="B3422" s="17">
        <f ca="1">'Monte Carlo VaR'!$C$17+_xlfn.NORM.S.INV(RAND())*'Monte Carlo VaR'!$C$18</f>
        <v>1.096773233861472E-2</v>
      </c>
      <c r="C3422" s="18">
        <f t="shared" ca="1" si="53"/>
        <v>1.1028098406041353</v>
      </c>
      <c r="D3422" s="19">
        <f ca="1">'Monte Carlo VaR'!$B$9*(EXP(B3422)-1)</f>
        <v>1.4946381769707846</v>
      </c>
      <c r="E3422" t="str">
        <f ca="1">IF(B3422&lt;='Monte Carlo VaR'!$B$25,"YES ◀ TAIL","")</f>
        <v/>
      </c>
    </row>
    <row r="3423" spans="1:5" x14ac:dyDescent="0.2">
      <c r="A3423">
        <v>3422</v>
      </c>
      <c r="B3423" s="17">
        <f ca="1">'Monte Carlo VaR'!$C$17+_xlfn.NORM.S.INV(RAND())*'Monte Carlo VaR'!$C$18</f>
        <v>0.34755035951074886</v>
      </c>
      <c r="C3423" s="18">
        <f t="shared" ca="1" si="53"/>
        <v>41.559559752139094</v>
      </c>
      <c r="D3423" s="19">
        <f ca="1">'Monte Carlo VaR'!$B$9*(EXP(B3423)-1)</f>
        <v>56.325671332074116</v>
      </c>
      <c r="E3423" t="str">
        <f ca="1">IF(B3423&lt;='Monte Carlo VaR'!$B$25,"YES ◀ TAIL","")</f>
        <v/>
      </c>
    </row>
    <row r="3424" spans="1:5" x14ac:dyDescent="0.2">
      <c r="A3424">
        <v>3423</v>
      </c>
      <c r="B3424" s="17">
        <f ca="1">'Monte Carlo VaR'!$C$17+_xlfn.NORM.S.INV(RAND())*'Monte Carlo VaR'!$C$18</f>
        <v>0.11099337426520238</v>
      </c>
      <c r="C3424" s="18">
        <f t="shared" ca="1" si="53"/>
        <v>11.738750331666825</v>
      </c>
      <c r="D3424" s="19">
        <f ca="1">'Monte Carlo VaR'!$B$9*(EXP(B3424)-1)</f>
        <v>15.909528324508049</v>
      </c>
      <c r="E3424" t="str">
        <f ca="1">IF(B3424&lt;='Monte Carlo VaR'!$B$25,"YES ◀ TAIL","")</f>
        <v/>
      </c>
    </row>
    <row r="3425" spans="1:5" x14ac:dyDescent="0.2">
      <c r="A3425">
        <v>3424</v>
      </c>
      <c r="B3425" s="17">
        <f ca="1">'Monte Carlo VaR'!$C$17+_xlfn.NORM.S.INV(RAND())*'Monte Carlo VaR'!$C$18</f>
        <v>0.12804808173429724</v>
      </c>
      <c r="C3425" s="18">
        <f t="shared" ca="1" si="53"/>
        <v>13.660765145034359</v>
      </c>
      <c r="D3425" s="19">
        <f ca="1">'Monte Carlo VaR'!$B$9*(EXP(B3425)-1)</f>
        <v>18.514435001065067</v>
      </c>
      <c r="E3425" t="str">
        <f ca="1">IF(B3425&lt;='Monte Carlo VaR'!$B$25,"YES ◀ TAIL","")</f>
        <v/>
      </c>
    </row>
    <row r="3426" spans="1:5" x14ac:dyDescent="0.2">
      <c r="A3426">
        <v>3425</v>
      </c>
      <c r="B3426" s="17">
        <f ca="1">'Monte Carlo VaR'!$C$17+_xlfn.NORM.S.INV(RAND())*'Monte Carlo VaR'!$C$18</f>
        <v>9.3351307807474665E-2</v>
      </c>
      <c r="C3426" s="18">
        <f t="shared" ca="1" si="53"/>
        <v>9.7847349874831338</v>
      </c>
      <c r="D3426" s="19">
        <f ca="1">'Monte Carlo VaR'!$B$9*(EXP(B3426)-1)</f>
        <v>13.261251328535893</v>
      </c>
      <c r="E3426" t="str">
        <f ca="1">IF(B3426&lt;='Monte Carlo VaR'!$B$25,"YES ◀ TAIL","")</f>
        <v/>
      </c>
    </row>
    <row r="3427" spans="1:5" x14ac:dyDescent="0.2">
      <c r="A3427">
        <v>3426</v>
      </c>
      <c r="B3427" s="17">
        <f ca="1">'Monte Carlo VaR'!$C$17+_xlfn.NORM.S.INV(RAND())*'Monte Carlo VaR'!$C$18</f>
        <v>0.17245253495268179</v>
      </c>
      <c r="C3427" s="18">
        <f t="shared" ca="1" si="53"/>
        <v>18.821542057532191</v>
      </c>
      <c r="D3427" s="19">
        <f ca="1">'Monte Carlo VaR'!$B$9*(EXP(B3427)-1)</f>
        <v>25.508835950573381</v>
      </c>
      <c r="E3427" t="str">
        <f ca="1">IF(B3427&lt;='Monte Carlo VaR'!$B$25,"YES ◀ TAIL","")</f>
        <v/>
      </c>
    </row>
    <row r="3428" spans="1:5" x14ac:dyDescent="0.2">
      <c r="A3428">
        <v>3427</v>
      </c>
      <c r="B3428" s="17">
        <f ca="1">'Monte Carlo VaR'!$C$17+_xlfn.NORM.S.INV(RAND())*'Monte Carlo VaR'!$C$18</f>
        <v>-0.20788271991286339</v>
      </c>
      <c r="C3428" s="18">
        <f t="shared" ca="1" si="53"/>
        <v>-18.769770199000501</v>
      </c>
      <c r="D3428" s="19">
        <f ca="1">'Monte Carlo VaR'!$B$9*(EXP(B3428)-1)</f>
        <v>-25.438669550705381</v>
      </c>
      <c r="E3428" t="str">
        <f ca="1">IF(B3428&lt;='Monte Carlo VaR'!$B$25,"YES ◀ TAIL","")</f>
        <v/>
      </c>
    </row>
    <row r="3429" spans="1:5" x14ac:dyDescent="0.2">
      <c r="A3429">
        <v>3428</v>
      </c>
      <c r="B3429" s="17">
        <f ca="1">'Monte Carlo VaR'!$C$17+_xlfn.NORM.S.INV(RAND())*'Monte Carlo VaR'!$C$18</f>
        <v>-0.13427881283557258</v>
      </c>
      <c r="C3429" s="18">
        <f t="shared" ca="1" si="53"/>
        <v>-12.565374834187292</v>
      </c>
      <c r="D3429" s="19">
        <f ca="1">'Monte Carlo VaR'!$B$9*(EXP(B3429)-1)</f>
        <v>-17.029852512774038</v>
      </c>
      <c r="E3429" t="str">
        <f ca="1">IF(B3429&lt;='Monte Carlo VaR'!$B$25,"YES ◀ TAIL","")</f>
        <v/>
      </c>
    </row>
    <row r="3430" spans="1:5" x14ac:dyDescent="0.2">
      <c r="A3430">
        <v>3429</v>
      </c>
      <c r="B3430" s="17">
        <f ca="1">'Monte Carlo VaR'!$C$17+_xlfn.NORM.S.INV(RAND())*'Monte Carlo VaR'!$C$18</f>
        <v>2.8476357137447998E-2</v>
      </c>
      <c r="C3430" s="18">
        <f t="shared" ca="1" si="53"/>
        <v>2.8885684744129669</v>
      </c>
      <c r="D3430" s="19">
        <f ca="1">'Monte Carlo VaR'!$B$9*(EXP(B3430)-1)</f>
        <v>3.9148768533718941</v>
      </c>
      <c r="E3430" t="str">
        <f ca="1">IF(B3430&lt;='Monte Carlo VaR'!$B$25,"YES ◀ TAIL","")</f>
        <v/>
      </c>
    </row>
    <row r="3431" spans="1:5" x14ac:dyDescent="0.2">
      <c r="A3431">
        <v>3430</v>
      </c>
      <c r="B3431" s="17">
        <f ca="1">'Monte Carlo VaR'!$C$17+_xlfn.NORM.S.INV(RAND())*'Monte Carlo VaR'!$C$18</f>
        <v>-4.1518539743980024E-2</v>
      </c>
      <c r="C3431" s="18">
        <f t="shared" ca="1" si="53"/>
        <v>-4.0668450584718574</v>
      </c>
      <c r="D3431" s="19">
        <f ca="1">'Monte Carlo VaR'!$B$9*(EXP(B3431)-1)</f>
        <v>-5.5117951077469085</v>
      </c>
      <c r="E3431" t="str">
        <f ca="1">IF(B3431&lt;='Monte Carlo VaR'!$B$25,"YES ◀ TAIL","")</f>
        <v/>
      </c>
    </row>
    <row r="3432" spans="1:5" x14ac:dyDescent="0.2">
      <c r="A3432">
        <v>3431</v>
      </c>
      <c r="B3432" s="17">
        <f ca="1">'Monte Carlo VaR'!$C$17+_xlfn.NORM.S.INV(RAND())*'Monte Carlo VaR'!$C$18</f>
        <v>0.16836148544029095</v>
      </c>
      <c r="C3432" s="18">
        <f t="shared" ca="1" si="53"/>
        <v>18.336430230684364</v>
      </c>
      <c r="D3432" s="19">
        <f ca="1">'Monte Carlo VaR'!$B$9*(EXP(B3432)-1)</f>
        <v>24.851363891646518</v>
      </c>
      <c r="E3432" t="str">
        <f ca="1">IF(B3432&lt;='Monte Carlo VaR'!$B$25,"YES ◀ TAIL","")</f>
        <v/>
      </c>
    </row>
    <row r="3433" spans="1:5" x14ac:dyDescent="0.2">
      <c r="A3433">
        <v>3432</v>
      </c>
      <c r="B3433" s="17">
        <f ca="1">'Monte Carlo VaR'!$C$17+_xlfn.NORM.S.INV(RAND())*'Monte Carlo VaR'!$C$18</f>
        <v>-4.8859965853791681E-2</v>
      </c>
      <c r="C3433" s="18">
        <f t="shared" ca="1" si="53"/>
        <v>-4.7685523093598858</v>
      </c>
      <c r="D3433" s="19">
        <f ca="1">'Monte Carlo VaR'!$B$9*(EXP(B3433)-1)</f>
        <v>-6.4628189448754529</v>
      </c>
      <c r="E3433" t="str">
        <f ca="1">IF(B3433&lt;='Monte Carlo VaR'!$B$25,"YES ◀ TAIL","")</f>
        <v/>
      </c>
    </row>
    <row r="3434" spans="1:5" x14ac:dyDescent="0.2">
      <c r="A3434">
        <v>3433</v>
      </c>
      <c r="B3434" s="17">
        <f ca="1">'Monte Carlo VaR'!$C$17+_xlfn.NORM.S.INV(RAND())*'Monte Carlo VaR'!$C$18</f>
        <v>2.6185082865351254E-2</v>
      </c>
      <c r="C3434" s="18">
        <f t="shared" ca="1" si="53"/>
        <v>2.653092417709435</v>
      </c>
      <c r="D3434" s="19">
        <f ca="1">'Monte Carlo VaR'!$B$9*(EXP(B3434)-1)</f>
        <v>3.5957361537215973</v>
      </c>
      <c r="E3434" t="str">
        <f ca="1">IF(B3434&lt;='Monte Carlo VaR'!$B$25,"YES ◀ TAIL","")</f>
        <v/>
      </c>
    </row>
    <row r="3435" spans="1:5" x14ac:dyDescent="0.2">
      <c r="A3435">
        <v>3434</v>
      </c>
      <c r="B3435" s="17">
        <f ca="1">'Monte Carlo VaR'!$C$17+_xlfn.NORM.S.INV(RAND())*'Monte Carlo VaR'!$C$18</f>
        <v>2.6447893867885722E-2</v>
      </c>
      <c r="C3435" s="18">
        <f t="shared" ca="1" si="53"/>
        <v>2.6800743252567871</v>
      </c>
      <c r="D3435" s="19">
        <f ca="1">'Monte Carlo VaR'!$B$9*(EXP(B3435)-1)</f>
        <v>3.6323047330205238</v>
      </c>
      <c r="E3435" t="str">
        <f ca="1">IF(B3435&lt;='Monte Carlo VaR'!$B$25,"YES ◀ TAIL","")</f>
        <v/>
      </c>
    </row>
    <row r="3436" spans="1:5" x14ac:dyDescent="0.2">
      <c r="A3436">
        <v>3435</v>
      </c>
      <c r="B3436" s="17">
        <f ca="1">'Monte Carlo VaR'!$C$17+_xlfn.NORM.S.INV(RAND())*'Monte Carlo VaR'!$C$18</f>
        <v>-0.11314845550730764</v>
      </c>
      <c r="C3436" s="18">
        <f t="shared" ca="1" si="53"/>
        <v>-10.698192317673062</v>
      </c>
      <c r="D3436" s="19">
        <f ca="1">'Monte Carlo VaR'!$B$9*(EXP(B3436)-1)</f>
        <v>-14.4992600481423</v>
      </c>
      <c r="E3436" t="str">
        <f ca="1">IF(B3436&lt;='Monte Carlo VaR'!$B$25,"YES ◀ TAIL","")</f>
        <v/>
      </c>
    </row>
    <row r="3437" spans="1:5" x14ac:dyDescent="0.2">
      <c r="A3437">
        <v>3436</v>
      </c>
      <c r="B3437" s="17">
        <f ca="1">'Monte Carlo VaR'!$C$17+_xlfn.NORM.S.INV(RAND())*'Monte Carlo VaR'!$C$18</f>
        <v>-5.1981531824272759E-2</v>
      </c>
      <c r="C3437" s="18">
        <f t="shared" ca="1" si="53"/>
        <v>-5.0653600622878159</v>
      </c>
      <c r="D3437" s="19">
        <f ca="1">'Monte Carlo VaR'!$B$9*(EXP(B3437)-1)</f>
        <v>-6.8650824924186766</v>
      </c>
      <c r="E3437" t="str">
        <f ca="1">IF(B3437&lt;='Monte Carlo VaR'!$B$25,"YES ◀ TAIL","")</f>
        <v/>
      </c>
    </row>
    <row r="3438" spans="1:5" x14ac:dyDescent="0.2">
      <c r="A3438">
        <v>3437</v>
      </c>
      <c r="B3438" s="17">
        <f ca="1">'Monte Carlo VaR'!$C$17+_xlfn.NORM.S.INV(RAND())*'Monte Carlo VaR'!$C$18</f>
        <v>7.0406533397338808E-2</v>
      </c>
      <c r="C3438" s="18">
        <f t="shared" ca="1" si="53"/>
        <v>7.2944280287219998</v>
      </c>
      <c r="D3438" s="19">
        <f ca="1">'Monte Carlo VaR'!$B$9*(EXP(B3438)-1)</f>
        <v>9.8861383073269256</v>
      </c>
      <c r="E3438" t="str">
        <f ca="1">IF(B3438&lt;='Monte Carlo VaR'!$B$25,"YES ◀ TAIL","")</f>
        <v/>
      </c>
    </row>
    <row r="3439" spans="1:5" x14ac:dyDescent="0.2">
      <c r="A3439">
        <v>3438</v>
      </c>
      <c r="B3439" s="17">
        <f ca="1">'Monte Carlo VaR'!$C$17+_xlfn.NORM.S.INV(RAND())*'Monte Carlo VaR'!$C$18</f>
        <v>-0.42312065243625091</v>
      </c>
      <c r="C3439" s="18">
        <f t="shared" ca="1" si="53"/>
        <v>-34.500039895341303</v>
      </c>
      <c r="D3439" s="19">
        <f ca="1">'Monte Carlo VaR'!$B$9*(EXP(B3439)-1)</f>
        <v>-46.757904070156073</v>
      </c>
      <c r="E3439" t="str">
        <f ca="1">IF(B3439&lt;='Monte Carlo VaR'!$B$25,"YES ◀ TAIL","")</f>
        <v>YES ◀ TAIL</v>
      </c>
    </row>
    <row r="3440" spans="1:5" x14ac:dyDescent="0.2">
      <c r="A3440">
        <v>3439</v>
      </c>
      <c r="B3440" s="17">
        <f ca="1">'Monte Carlo VaR'!$C$17+_xlfn.NORM.S.INV(RAND())*'Monte Carlo VaR'!$C$18</f>
        <v>0.21302479737627283</v>
      </c>
      <c r="C3440" s="18">
        <f t="shared" ca="1" si="53"/>
        <v>23.741533551683492</v>
      </c>
      <c r="D3440" s="19">
        <f ca="1">'Monte Carlo VaR'!$B$9*(EXP(B3440)-1)</f>
        <v>32.176900422596638</v>
      </c>
      <c r="E3440" t="str">
        <f ca="1">IF(B3440&lt;='Monte Carlo VaR'!$B$25,"YES ◀ TAIL","")</f>
        <v/>
      </c>
    </row>
    <row r="3441" spans="1:5" x14ac:dyDescent="0.2">
      <c r="A3441">
        <v>3440</v>
      </c>
      <c r="B3441" s="17">
        <f ca="1">'Monte Carlo VaR'!$C$17+_xlfn.NORM.S.INV(RAND())*'Monte Carlo VaR'!$C$18</f>
        <v>-6.5718090126772197E-2</v>
      </c>
      <c r="C3441" s="18">
        <f t="shared" ca="1" si="53"/>
        <v>-6.3605193972961498</v>
      </c>
      <c r="D3441" s="19">
        <f ca="1">'Monte Carlo VaR'!$B$9*(EXP(B3441)-1)</f>
        <v>-8.6204119391554705</v>
      </c>
      <c r="E3441" t="str">
        <f ca="1">IF(B3441&lt;='Monte Carlo VaR'!$B$25,"YES ◀ TAIL","")</f>
        <v/>
      </c>
    </row>
    <row r="3442" spans="1:5" x14ac:dyDescent="0.2">
      <c r="A3442">
        <v>3441</v>
      </c>
      <c r="B3442" s="17">
        <f ca="1">'Monte Carlo VaR'!$C$17+_xlfn.NORM.S.INV(RAND())*'Monte Carlo VaR'!$C$18</f>
        <v>-4.2059537970400948E-2</v>
      </c>
      <c r="C3442" s="18">
        <f t="shared" ca="1" si="53"/>
        <v>-4.1187306888676893</v>
      </c>
      <c r="D3442" s="19">
        <f ca="1">'Monte Carlo VaR'!$B$9*(EXP(B3442)-1)</f>
        <v>-5.5821157026223789</v>
      </c>
      <c r="E3442" t="str">
        <f ca="1">IF(B3442&lt;='Monte Carlo VaR'!$B$25,"YES ◀ TAIL","")</f>
        <v/>
      </c>
    </row>
    <row r="3443" spans="1:5" x14ac:dyDescent="0.2">
      <c r="A3443">
        <v>3442</v>
      </c>
      <c r="B3443" s="17">
        <f ca="1">'Monte Carlo VaR'!$C$17+_xlfn.NORM.S.INV(RAND())*'Monte Carlo VaR'!$C$18</f>
        <v>-0.3003760299121141</v>
      </c>
      <c r="C3443" s="18">
        <f t="shared" ca="1" si="53"/>
        <v>-25.946029675997117</v>
      </c>
      <c r="D3443" s="19">
        <f ca="1">'Monte Carlo VaR'!$B$9*(EXP(B3443)-1)</f>
        <v>-35.164654019878895</v>
      </c>
      <c r="E3443" t="str">
        <f ca="1">IF(B3443&lt;='Monte Carlo VaR'!$B$25,"YES ◀ TAIL","")</f>
        <v>YES ◀ TAIL</v>
      </c>
    </row>
    <row r="3444" spans="1:5" x14ac:dyDescent="0.2">
      <c r="A3444">
        <v>3443</v>
      </c>
      <c r="B3444" s="17">
        <f ca="1">'Monte Carlo VaR'!$C$17+_xlfn.NORM.S.INV(RAND())*'Monte Carlo VaR'!$C$18</f>
        <v>-0.16428923675687912</v>
      </c>
      <c r="C3444" s="18">
        <f t="shared" ca="1" si="53"/>
        <v>-15.150343001106325</v>
      </c>
      <c r="D3444" s="19">
        <f ca="1">'Monte Carlo VaR'!$B$9*(EXP(B3444)-1)</f>
        <v>-20.533259869399402</v>
      </c>
      <c r="E3444" t="str">
        <f ca="1">IF(B3444&lt;='Monte Carlo VaR'!$B$25,"YES ◀ TAIL","")</f>
        <v/>
      </c>
    </row>
    <row r="3445" spans="1:5" x14ac:dyDescent="0.2">
      <c r="A3445">
        <v>3444</v>
      </c>
      <c r="B3445" s="17">
        <f ca="1">'Monte Carlo VaR'!$C$17+_xlfn.NORM.S.INV(RAND())*'Monte Carlo VaR'!$C$18</f>
        <v>0.12561048214862275</v>
      </c>
      <c r="C3445" s="18">
        <f t="shared" ca="1" si="53"/>
        <v>13.384043116781097</v>
      </c>
      <c r="D3445" s="19">
        <f ca="1">'Monte Carlo VaR'!$B$9*(EXP(B3445)-1)</f>
        <v>18.13939363617342</v>
      </c>
      <c r="E3445" t="str">
        <f ca="1">IF(B3445&lt;='Monte Carlo VaR'!$B$25,"YES ◀ TAIL","")</f>
        <v/>
      </c>
    </row>
    <row r="3446" spans="1:5" x14ac:dyDescent="0.2">
      <c r="A3446">
        <v>3445</v>
      </c>
      <c r="B3446" s="17">
        <f ca="1">'Monte Carlo VaR'!$C$17+_xlfn.NORM.S.INV(RAND())*'Monte Carlo VaR'!$C$18</f>
        <v>-0.26553723807527368</v>
      </c>
      <c r="C3446" s="18">
        <f t="shared" ca="1" si="53"/>
        <v>-23.320611157455986</v>
      </c>
      <c r="D3446" s="19">
        <f ca="1">'Monte Carlo VaR'!$B$9*(EXP(B3446)-1)</f>
        <v>-31.606424301700095</v>
      </c>
      <c r="E3446" t="str">
        <f ca="1">IF(B3446&lt;='Monte Carlo VaR'!$B$25,"YES ◀ TAIL","")</f>
        <v>YES ◀ TAIL</v>
      </c>
    </row>
    <row r="3447" spans="1:5" x14ac:dyDescent="0.2">
      <c r="A3447">
        <v>3446</v>
      </c>
      <c r="B3447" s="17">
        <f ca="1">'Monte Carlo VaR'!$C$17+_xlfn.NORM.S.INV(RAND())*'Monte Carlo VaR'!$C$18</f>
        <v>0.12712342708568253</v>
      </c>
      <c r="C3447" s="18">
        <f t="shared" ca="1" si="53"/>
        <v>13.555716764399218</v>
      </c>
      <c r="D3447" s="19">
        <f ca="1">'Monte Carlo VaR'!$B$9*(EXP(B3447)-1)</f>
        <v>18.372062930790261</v>
      </c>
      <c r="E3447" t="str">
        <f ca="1">IF(B3447&lt;='Monte Carlo VaR'!$B$25,"YES ◀ TAIL","")</f>
        <v/>
      </c>
    </row>
    <row r="3448" spans="1:5" x14ac:dyDescent="0.2">
      <c r="A3448">
        <v>3447</v>
      </c>
      <c r="B3448" s="17">
        <f ca="1">'Monte Carlo VaR'!$C$17+_xlfn.NORM.S.INV(RAND())*'Monte Carlo VaR'!$C$18</f>
        <v>0.20002662540052679</v>
      </c>
      <c r="C3448" s="18">
        <f t="shared" ca="1" si="53"/>
        <v>22.143527893074765</v>
      </c>
      <c r="D3448" s="19">
        <f ca="1">'Monte Carlo VaR'!$B$9*(EXP(B3448)-1)</f>
        <v>30.01112335348423</v>
      </c>
      <c r="E3448" t="str">
        <f ca="1">IF(B3448&lt;='Monte Carlo VaR'!$B$25,"YES ◀ TAIL","")</f>
        <v/>
      </c>
    </row>
    <row r="3449" spans="1:5" x14ac:dyDescent="0.2">
      <c r="A3449">
        <v>3448</v>
      </c>
      <c r="B3449" s="17">
        <f ca="1">'Monte Carlo VaR'!$C$17+_xlfn.NORM.S.INV(RAND())*'Monte Carlo VaR'!$C$18</f>
        <v>-0.16385568458358868</v>
      </c>
      <c r="C3449" s="18">
        <f t="shared" ca="1" si="53"/>
        <v>-15.113548272270528</v>
      </c>
      <c r="D3449" s="19">
        <f ca="1">'Monte Carlo VaR'!$B$9*(EXP(B3449)-1)</f>
        <v>-20.483391973408246</v>
      </c>
      <c r="E3449" t="str">
        <f ca="1">IF(B3449&lt;='Monte Carlo VaR'!$B$25,"YES ◀ TAIL","")</f>
        <v/>
      </c>
    </row>
    <row r="3450" spans="1:5" x14ac:dyDescent="0.2">
      <c r="A3450">
        <v>3449</v>
      </c>
      <c r="B3450" s="17">
        <f ca="1">'Monte Carlo VaR'!$C$17+_xlfn.NORM.S.INV(RAND())*'Monte Carlo VaR'!$C$18</f>
        <v>-0.24742220639155094</v>
      </c>
      <c r="C3450" s="18">
        <f t="shared" ca="1" si="53"/>
        <v>-21.918903944954881</v>
      </c>
      <c r="D3450" s="19">
        <f ca="1">'Monte Carlo VaR'!$B$9*(EXP(B3450)-1)</f>
        <v>-29.706690516597352</v>
      </c>
      <c r="E3450" t="str">
        <f ca="1">IF(B3450&lt;='Monte Carlo VaR'!$B$25,"YES ◀ TAIL","")</f>
        <v/>
      </c>
    </row>
    <row r="3451" spans="1:5" x14ac:dyDescent="0.2">
      <c r="A3451">
        <v>3450</v>
      </c>
      <c r="B3451" s="17">
        <f ca="1">'Monte Carlo VaR'!$C$17+_xlfn.NORM.S.INV(RAND())*'Monte Carlo VaR'!$C$18</f>
        <v>0.21624292634708708</v>
      </c>
      <c r="C3451" s="18">
        <f t="shared" ca="1" si="53"/>
        <v>24.140391209164669</v>
      </c>
      <c r="D3451" s="19">
        <f ca="1">'Monte Carlo VaR'!$B$9*(EXP(B3451)-1)</f>
        <v>32.717472205780879</v>
      </c>
      <c r="E3451" t="str">
        <f ca="1">IF(B3451&lt;='Monte Carlo VaR'!$B$25,"YES ◀ TAIL","")</f>
        <v/>
      </c>
    </row>
    <row r="3452" spans="1:5" x14ac:dyDescent="0.2">
      <c r="A3452">
        <v>3451</v>
      </c>
      <c r="B3452" s="17">
        <f ca="1">'Monte Carlo VaR'!$C$17+_xlfn.NORM.S.INV(RAND())*'Monte Carlo VaR'!$C$18</f>
        <v>0.25543954359823307</v>
      </c>
      <c r="C3452" s="18">
        <f t="shared" ca="1" si="53"/>
        <v>29.10289596930491</v>
      </c>
      <c r="D3452" s="19">
        <f ca="1">'Monte Carlo VaR'!$B$9*(EXP(B3452)-1)</f>
        <v>39.443154907198945</v>
      </c>
      <c r="E3452" t="str">
        <f ca="1">IF(B3452&lt;='Monte Carlo VaR'!$B$25,"YES ◀ TAIL","")</f>
        <v/>
      </c>
    </row>
    <row r="3453" spans="1:5" x14ac:dyDescent="0.2">
      <c r="A3453">
        <v>3452</v>
      </c>
      <c r="B3453" s="17">
        <f ca="1">'Monte Carlo VaR'!$C$17+_xlfn.NORM.S.INV(RAND())*'Monte Carlo VaR'!$C$18</f>
        <v>-0.37790750410616164</v>
      </c>
      <c r="C3453" s="18">
        <f t="shared" ca="1" si="53"/>
        <v>-31.470611539515346</v>
      </c>
      <c r="D3453" s="19">
        <f ca="1">'Monte Carlo VaR'!$B$9*(EXP(B3453)-1)</f>
        <v>-42.652119819505153</v>
      </c>
      <c r="E3453" t="str">
        <f ca="1">IF(B3453&lt;='Monte Carlo VaR'!$B$25,"YES ◀ TAIL","")</f>
        <v>YES ◀ TAIL</v>
      </c>
    </row>
    <row r="3454" spans="1:5" x14ac:dyDescent="0.2">
      <c r="A3454">
        <v>3453</v>
      </c>
      <c r="B3454" s="17">
        <f ca="1">'Monte Carlo VaR'!$C$17+_xlfn.NORM.S.INV(RAND())*'Monte Carlo VaR'!$C$18</f>
        <v>-0.15145166649518249</v>
      </c>
      <c r="C3454" s="18">
        <f t="shared" ca="1" si="53"/>
        <v>-14.054057804484877</v>
      </c>
      <c r="D3454" s="19">
        <f ca="1">'Monte Carlo VaR'!$B$9*(EXP(B3454)-1)</f>
        <v>-19.047464542418354</v>
      </c>
      <c r="E3454" t="str">
        <f ca="1">IF(B3454&lt;='Monte Carlo VaR'!$B$25,"YES ◀ TAIL","")</f>
        <v/>
      </c>
    </row>
    <row r="3455" spans="1:5" x14ac:dyDescent="0.2">
      <c r="A3455">
        <v>3454</v>
      </c>
      <c r="B3455" s="17">
        <f ca="1">'Monte Carlo VaR'!$C$17+_xlfn.NORM.S.INV(RAND())*'Monte Carlo VaR'!$C$18</f>
        <v>0.57235910514617938</v>
      </c>
      <c r="C3455" s="18">
        <f t="shared" ca="1" si="53"/>
        <v>77.244350374269843</v>
      </c>
      <c r="D3455" s="19">
        <f ca="1">'Monte Carlo VaR'!$B$9*(EXP(B3455)-1)</f>
        <v>104.68926806224792</v>
      </c>
      <c r="E3455" t="str">
        <f ca="1">IF(B3455&lt;='Monte Carlo VaR'!$B$25,"YES ◀ TAIL","")</f>
        <v/>
      </c>
    </row>
    <row r="3456" spans="1:5" x14ac:dyDescent="0.2">
      <c r="A3456">
        <v>3455</v>
      </c>
      <c r="B3456" s="17">
        <f ca="1">'Monte Carlo VaR'!$C$17+_xlfn.NORM.S.INV(RAND())*'Monte Carlo VaR'!$C$18</f>
        <v>6.5634533864819433E-2</v>
      </c>
      <c r="C3456" s="18">
        <f t="shared" ca="1" si="53"/>
        <v>6.7836387806599729</v>
      </c>
      <c r="D3456" s="19">
        <f ca="1">'Monte Carlo VaR'!$B$9*(EXP(B3456)-1)</f>
        <v>9.193865639428461</v>
      </c>
      <c r="E3456" t="str">
        <f ca="1">IF(B3456&lt;='Monte Carlo VaR'!$B$25,"YES ◀ TAIL","")</f>
        <v/>
      </c>
    </row>
    <row r="3457" spans="1:5" x14ac:dyDescent="0.2">
      <c r="A3457">
        <v>3456</v>
      </c>
      <c r="B3457" s="17">
        <f ca="1">'Monte Carlo VaR'!$C$17+_xlfn.NORM.S.INV(RAND())*'Monte Carlo VaR'!$C$18</f>
        <v>6.5790178029289215E-2</v>
      </c>
      <c r="C3457" s="18">
        <f t="shared" ca="1" si="53"/>
        <v>6.8002603243866311</v>
      </c>
      <c r="D3457" s="19">
        <f ca="1">'Monte Carlo VaR'!$B$9*(EXP(B3457)-1)</f>
        <v>9.2163928176412018</v>
      </c>
      <c r="E3457" t="str">
        <f ca="1">IF(B3457&lt;='Monte Carlo VaR'!$B$25,"YES ◀ TAIL","")</f>
        <v/>
      </c>
    </row>
    <row r="3458" spans="1:5" x14ac:dyDescent="0.2">
      <c r="A3458">
        <v>3457</v>
      </c>
      <c r="B3458" s="17">
        <f ca="1">'Monte Carlo VaR'!$C$17+_xlfn.NORM.S.INV(RAND())*'Monte Carlo VaR'!$C$18</f>
        <v>0.27529350763838523</v>
      </c>
      <c r="C3458" s="18">
        <f t="shared" ca="1" si="53"/>
        <v>31.691714338982102</v>
      </c>
      <c r="D3458" s="19">
        <f ca="1">'Monte Carlo VaR'!$B$9*(EXP(B3458)-1)</f>
        <v>42.951780443622447</v>
      </c>
      <c r="E3458" t="str">
        <f ca="1">IF(B3458&lt;='Monte Carlo VaR'!$B$25,"YES ◀ TAIL","")</f>
        <v/>
      </c>
    </row>
    <row r="3459" spans="1:5" x14ac:dyDescent="0.2">
      <c r="A3459">
        <v>3458</v>
      </c>
      <c r="B3459" s="17">
        <f ca="1">'Monte Carlo VaR'!$C$17+_xlfn.NORM.S.INV(RAND())*'Monte Carlo VaR'!$C$18</f>
        <v>0.10560308661175394</v>
      </c>
      <c r="C3459" s="18">
        <f t="shared" ref="C3459:C3522" ca="1" si="54">(EXP(B3459)-1)*100</f>
        <v>11.138066708515604</v>
      </c>
      <c r="D3459" s="19">
        <f ca="1">'Monte Carlo VaR'!$B$9*(EXP(B3459)-1)</f>
        <v>15.095421810051198</v>
      </c>
      <c r="E3459" t="str">
        <f ca="1">IF(B3459&lt;='Monte Carlo VaR'!$B$25,"YES ◀ TAIL","")</f>
        <v/>
      </c>
    </row>
    <row r="3460" spans="1:5" x14ac:dyDescent="0.2">
      <c r="A3460">
        <v>3459</v>
      </c>
      <c r="B3460" s="17">
        <f ca="1">'Monte Carlo VaR'!$C$17+_xlfn.NORM.S.INV(RAND())*'Monte Carlo VaR'!$C$18</f>
        <v>-0.13635298171983729</v>
      </c>
      <c r="C3460" s="18">
        <f t="shared" ca="1" si="54"/>
        <v>-12.746541063484962</v>
      </c>
      <c r="D3460" s="19">
        <f ca="1">'Monte Carlo VaR'!$B$9*(EXP(B3460)-1)</f>
        <v>-17.275387103341171</v>
      </c>
      <c r="E3460" t="str">
        <f ca="1">IF(B3460&lt;='Monte Carlo VaR'!$B$25,"YES ◀ TAIL","")</f>
        <v/>
      </c>
    </row>
    <row r="3461" spans="1:5" x14ac:dyDescent="0.2">
      <c r="A3461">
        <v>3460</v>
      </c>
      <c r="B3461" s="17">
        <f ca="1">'Monte Carlo VaR'!$C$17+_xlfn.NORM.S.INV(RAND())*'Monte Carlo VaR'!$C$18</f>
        <v>-0.25802411770554456</v>
      </c>
      <c r="C3461" s="18">
        <f t="shared" ca="1" si="54"/>
        <v>-22.742340089269153</v>
      </c>
      <c r="D3461" s="19">
        <f ca="1">'Monte Carlo VaR'!$B$9*(EXP(B3461)-1)</f>
        <v>-30.822693522986484</v>
      </c>
      <c r="E3461" t="str">
        <f ca="1">IF(B3461&lt;='Monte Carlo VaR'!$B$25,"YES ◀ TAIL","")</f>
        <v>YES ◀ TAIL</v>
      </c>
    </row>
    <row r="3462" spans="1:5" x14ac:dyDescent="0.2">
      <c r="A3462">
        <v>3461</v>
      </c>
      <c r="B3462" s="17">
        <f ca="1">'Monte Carlo VaR'!$C$17+_xlfn.NORM.S.INV(RAND())*'Monte Carlo VaR'!$C$18</f>
        <v>0.28107441943105982</v>
      </c>
      <c r="C3462" s="18">
        <f t="shared" ca="1" si="54"/>
        <v>32.455217268659695</v>
      </c>
      <c r="D3462" s="19">
        <f ca="1">'Monte Carlo VaR'!$B$9*(EXP(B3462)-1)</f>
        <v>43.986555964214489</v>
      </c>
      <c r="E3462" t="str">
        <f ca="1">IF(B3462&lt;='Monte Carlo VaR'!$B$25,"YES ◀ TAIL","")</f>
        <v/>
      </c>
    </row>
    <row r="3463" spans="1:5" x14ac:dyDescent="0.2">
      <c r="A3463">
        <v>3462</v>
      </c>
      <c r="B3463" s="17">
        <f ca="1">'Monte Carlo VaR'!$C$17+_xlfn.NORM.S.INV(RAND())*'Monte Carlo VaR'!$C$18</f>
        <v>-8.8175919143171619E-2</v>
      </c>
      <c r="C3463" s="18">
        <f t="shared" ca="1" si="54"/>
        <v>-8.4400208976013076</v>
      </c>
      <c r="D3463" s="19">
        <f ca="1">'Monte Carlo VaR'!$B$9*(EXP(B3463)-1)</f>
        <v>-11.438760322519054</v>
      </c>
      <c r="E3463" t="str">
        <f ca="1">IF(B3463&lt;='Monte Carlo VaR'!$B$25,"YES ◀ TAIL","")</f>
        <v/>
      </c>
    </row>
    <row r="3464" spans="1:5" x14ac:dyDescent="0.2">
      <c r="A3464">
        <v>3463</v>
      </c>
      <c r="B3464" s="17">
        <f ca="1">'Monte Carlo VaR'!$C$17+_xlfn.NORM.S.INV(RAND())*'Monte Carlo VaR'!$C$18</f>
        <v>-0.14125765240818111</v>
      </c>
      <c r="C3464" s="18">
        <f t="shared" ca="1" si="54"/>
        <v>-13.173442784021749</v>
      </c>
      <c r="D3464" s="19">
        <f ca="1">'Monte Carlo VaR'!$B$9*(EXP(B3464)-1)</f>
        <v>-17.853967005184678</v>
      </c>
      <c r="E3464" t="str">
        <f ca="1">IF(B3464&lt;='Monte Carlo VaR'!$B$25,"YES ◀ TAIL","")</f>
        <v/>
      </c>
    </row>
    <row r="3465" spans="1:5" x14ac:dyDescent="0.2">
      <c r="A3465">
        <v>3464</v>
      </c>
      <c r="B3465" s="17">
        <f ca="1">'Monte Carlo VaR'!$C$17+_xlfn.NORM.S.INV(RAND())*'Monte Carlo VaR'!$C$18</f>
        <v>0.11694921410532141</v>
      </c>
      <c r="C3465" s="18">
        <f t="shared" ca="1" si="54"/>
        <v>12.406234172921838</v>
      </c>
      <c r="D3465" s="19">
        <f ca="1">'Monte Carlo VaR'!$B$9*(EXP(B3465)-1)</f>
        <v>16.814169174560966</v>
      </c>
      <c r="E3465" t="str">
        <f ca="1">IF(B3465&lt;='Monte Carlo VaR'!$B$25,"YES ◀ TAIL","")</f>
        <v/>
      </c>
    </row>
    <row r="3466" spans="1:5" x14ac:dyDescent="0.2">
      <c r="A3466">
        <v>3465</v>
      </c>
      <c r="B3466" s="17">
        <f ca="1">'Monte Carlo VaR'!$C$17+_xlfn.NORM.S.INV(RAND())*'Monte Carlo VaR'!$C$18</f>
        <v>0.13313633790691912</v>
      </c>
      <c r="C3466" s="18">
        <f t="shared" ca="1" si="54"/>
        <v>14.240574092141323</v>
      </c>
      <c r="D3466" s="19">
        <f ca="1">'Monte Carlo VaR'!$B$9*(EXP(B3466)-1)</f>
        <v>19.300250067079133</v>
      </c>
      <c r="E3466" t="str">
        <f ca="1">IF(B3466&lt;='Monte Carlo VaR'!$B$25,"YES ◀ TAIL","")</f>
        <v/>
      </c>
    </row>
    <row r="3467" spans="1:5" x14ac:dyDescent="0.2">
      <c r="A3467">
        <v>3466</v>
      </c>
      <c r="B3467" s="17">
        <f ca="1">'Monte Carlo VaR'!$C$17+_xlfn.NORM.S.INV(RAND())*'Monte Carlo VaR'!$C$18</f>
        <v>0.23445529355286532</v>
      </c>
      <c r="C3467" s="18">
        <f t="shared" ca="1" si="54"/>
        <v>26.421995238990846</v>
      </c>
      <c r="D3467" s="19">
        <f ca="1">'Monte Carlo VaR'!$B$9*(EXP(B3467)-1)</f>
        <v>35.809730147404295</v>
      </c>
      <c r="E3467" t="str">
        <f ca="1">IF(B3467&lt;='Monte Carlo VaR'!$B$25,"YES ◀ TAIL","")</f>
        <v/>
      </c>
    </row>
    <row r="3468" spans="1:5" x14ac:dyDescent="0.2">
      <c r="A3468">
        <v>3467</v>
      </c>
      <c r="B3468" s="17">
        <f ca="1">'Monte Carlo VaR'!$C$17+_xlfn.NORM.S.INV(RAND())*'Monte Carlo VaR'!$C$18</f>
        <v>-0.44838822127007039</v>
      </c>
      <c r="C3468" s="18">
        <f t="shared" ca="1" si="54"/>
        <v>-36.134330421570169</v>
      </c>
      <c r="D3468" s="19">
        <f ca="1">'Monte Carlo VaR'!$B$9*(EXP(B3468)-1)</f>
        <v>-48.972858020354053</v>
      </c>
      <c r="E3468" t="str">
        <f ca="1">IF(B3468&lt;='Monte Carlo VaR'!$B$25,"YES ◀ TAIL","")</f>
        <v>YES ◀ TAIL</v>
      </c>
    </row>
    <row r="3469" spans="1:5" x14ac:dyDescent="0.2">
      <c r="A3469">
        <v>3468</v>
      </c>
      <c r="B3469" s="17">
        <f ca="1">'Monte Carlo VaR'!$C$17+_xlfn.NORM.S.INV(RAND())*'Monte Carlo VaR'!$C$18</f>
        <v>0.10445643851890402</v>
      </c>
      <c r="C3469" s="18">
        <f t="shared" ca="1" si="54"/>
        <v>11.01070349063149</v>
      </c>
      <c r="D3469" s="19">
        <f ca="1">'Monte Carlo VaR'!$B$9*(EXP(B3469)-1)</f>
        <v>14.92280644085286</v>
      </c>
      <c r="E3469" t="str">
        <f ca="1">IF(B3469&lt;='Monte Carlo VaR'!$B$25,"YES ◀ TAIL","")</f>
        <v/>
      </c>
    </row>
    <row r="3470" spans="1:5" x14ac:dyDescent="0.2">
      <c r="A3470">
        <v>3469</v>
      </c>
      <c r="B3470" s="17">
        <f ca="1">'Monte Carlo VaR'!$C$17+_xlfn.NORM.S.INV(RAND())*'Monte Carlo VaR'!$C$18</f>
        <v>0.24129703470097003</v>
      </c>
      <c r="C3470" s="18">
        <f t="shared" ca="1" si="54"/>
        <v>27.289907435600824</v>
      </c>
      <c r="D3470" s="19">
        <f ca="1">'Monte Carlo VaR'!$B$9*(EXP(B3470)-1)</f>
        <v>36.986011547469801</v>
      </c>
      <c r="E3470" t="str">
        <f ca="1">IF(B3470&lt;='Monte Carlo VaR'!$B$25,"YES ◀ TAIL","")</f>
        <v/>
      </c>
    </row>
    <row r="3471" spans="1:5" x14ac:dyDescent="0.2">
      <c r="A3471">
        <v>3470</v>
      </c>
      <c r="B3471" s="17">
        <f ca="1">'Monte Carlo VaR'!$C$17+_xlfn.NORM.S.INV(RAND())*'Monte Carlo VaR'!$C$18</f>
        <v>7.9500318462773154E-2</v>
      </c>
      <c r="C3471" s="18">
        <f t="shared" ca="1" si="54"/>
        <v>8.2745904343647361</v>
      </c>
      <c r="D3471" s="19">
        <f ca="1">'Monte Carlo VaR'!$B$9*(EXP(B3471)-1)</f>
        <v>11.214552415694529</v>
      </c>
      <c r="E3471" t="str">
        <f ca="1">IF(B3471&lt;='Monte Carlo VaR'!$B$25,"YES ◀ TAIL","")</f>
        <v/>
      </c>
    </row>
    <row r="3472" spans="1:5" x14ac:dyDescent="0.2">
      <c r="A3472">
        <v>3471</v>
      </c>
      <c r="B3472" s="17">
        <f ca="1">'Monte Carlo VaR'!$C$17+_xlfn.NORM.S.INV(RAND())*'Monte Carlo VaR'!$C$18</f>
        <v>0.30702868658012056</v>
      </c>
      <c r="C3472" s="18">
        <f t="shared" ca="1" si="54"/>
        <v>35.937996347489218</v>
      </c>
      <c r="D3472" s="19">
        <f ca="1">'Monte Carlo VaR'!$B$9*(EXP(B3472)-1)</f>
        <v>48.706766449752138</v>
      </c>
      <c r="E3472" t="str">
        <f ca="1">IF(B3472&lt;='Monte Carlo VaR'!$B$25,"YES ◀ TAIL","")</f>
        <v/>
      </c>
    </row>
    <row r="3473" spans="1:5" x14ac:dyDescent="0.2">
      <c r="A3473">
        <v>3472</v>
      </c>
      <c r="B3473" s="17">
        <f ca="1">'Monte Carlo VaR'!$C$17+_xlfn.NORM.S.INV(RAND())*'Monte Carlo VaR'!$C$18</f>
        <v>0.41211297653341483</v>
      </c>
      <c r="C3473" s="18">
        <f t="shared" ca="1" si="54"/>
        <v>51.000502182528919</v>
      </c>
      <c r="D3473" s="19">
        <f ca="1">'Monte Carlo VaR'!$B$9*(EXP(B3473)-1)</f>
        <v>69.120980607981437</v>
      </c>
      <c r="E3473" t="str">
        <f ca="1">IF(B3473&lt;='Monte Carlo VaR'!$B$25,"YES ◀ TAIL","")</f>
        <v/>
      </c>
    </row>
    <row r="3474" spans="1:5" x14ac:dyDescent="0.2">
      <c r="A3474">
        <v>3473</v>
      </c>
      <c r="B3474" s="17">
        <f ca="1">'Monte Carlo VaR'!$C$17+_xlfn.NORM.S.INV(RAND())*'Monte Carlo VaR'!$C$18</f>
        <v>0.1260214339607208</v>
      </c>
      <c r="C3474" s="18">
        <f t="shared" ca="1" si="54"/>
        <v>13.430648070302098</v>
      </c>
      <c r="D3474" s="19">
        <f ca="1">'Monte Carlo VaR'!$B$9*(EXP(B3474)-1)</f>
        <v>18.202557329680435</v>
      </c>
      <c r="E3474" t="str">
        <f ca="1">IF(B3474&lt;='Monte Carlo VaR'!$B$25,"YES ◀ TAIL","")</f>
        <v/>
      </c>
    </row>
    <row r="3475" spans="1:5" x14ac:dyDescent="0.2">
      <c r="A3475">
        <v>3474</v>
      </c>
      <c r="B3475" s="17">
        <f ca="1">'Monte Carlo VaR'!$C$17+_xlfn.NORM.S.INV(RAND())*'Monte Carlo VaR'!$C$18</f>
        <v>0.18631826408685553</v>
      </c>
      <c r="C3475" s="18">
        <f t="shared" ca="1" si="54"/>
        <v>20.480564573417624</v>
      </c>
      <c r="D3475" s="19">
        <f ca="1">'Monte Carlo VaR'!$B$9*(EXP(B3475)-1)</f>
        <v>27.757309166352908</v>
      </c>
      <c r="E3475" t="str">
        <f ca="1">IF(B3475&lt;='Monte Carlo VaR'!$B$25,"YES ◀ TAIL","")</f>
        <v/>
      </c>
    </row>
    <row r="3476" spans="1:5" x14ac:dyDescent="0.2">
      <c r="A3476">
        <v>3475</v>
      </c>
      <c r="B3476" s="17">
        <f ca="1">'Monte Carlo VaR'!$C$17+_xlfn.NORM.S.INV(RAND())*'Monte Carlo VaR'!$C$18</f>
        <v>-0.25118114231342831</v>
      </c>
      <c r="C3476" s="18">
        <f t="shared" ca="1" si="54"/>
        <v>-22.211854844965238</v>
      </c>
      <c r="D3476" s="19">
        <f ca="1">'Monte Carlo VaR'!$B$9*(EXP(B3476)-1)</f>
        <v>-30.10372687138139</v>
      </c>
      <c r="E3476" t="str">
        <f ca="1">IF(B3476&lt;='Monte Carlo VaR'!$B$25,"YES ◀ TAIL","")</f>
        <v>YES ◀ TAIL</v>
      </c>
    </row>
    <row r="3477" spans="1:5" x14ac:dyDescent="0.2">
      <c r="A3477">
        <v>3476</v>
      </c>
      <c r="B3477" s="17">
        <f ca="1">'Monte Carlo VaR'!$C$17+_xlfn.NORM.S.INV(RAND())*'Monte Carlo VaR'!$C$18</f>
        <v>3.3118343289513685E-2</v>
      </c>
      <c r="C3477" s="18">
        <f t="shared" ca="1" si="54"/>
        <v>3.3672860249790437</v>
      </c>
      <c r="D3477" s="19">
        <f ca="1">'Monte Carlo VaR'!$B$9*(EXP(B3477)-1)</f>
        <v>4.5636827496540979</v>
      </c>
      <c r="E3477" t="str">
        <f ca="1">IF(B3477&lt;='Monte Carlo VaR'!$B$25,"YES ◀ TAIL","")</f>
        <v/>
      </c>
    </row>
    <row r="3478" spans="1:5" x14ac:dyDescent="0.2">
      <c r="A3478">
        <v>3477</v>
      </c>
      <c r="B3478" s="17">
        <f ca="1">'Monte Carlo VaR'!$C$17+_xlfn.NORM.S.INV(RAND())*'Monte Carlo VaR'!$C$18</f>
        <v>4.9284294278232256E-2</v>
      </c>
      <c r="C3478" s="18">
        <f t="shared" ca="1" si="54"/>
        <v>5.0518964821752776</v>
      </c>
      <c r="D3478" s="19">
        <f ca="1">'Monte Carlo VaR'!$B$9*(EXP(B3478)-1)</f>
        <v>6.8468353022921535</v>
      </c>
      <c r="E3478" t="str">
        <f ca="1">IF(B3478&lt;='Monte Carlo VaR'!$B$25,"YES ◀ TAIL","")</f>
        <v/>
      </c>
    </row>
    <row r="3479" spans="1:5" x14ac:dyDescent="0.2">
      <c r="A3479">
        <v>3478</v>
      </c>
      <c r="B3479" s="17">
        <f ca="1">'Monte Carlo VaR'!$C$17+_xlfn.NORM.S.INV(RAND())*'Monte Carlo VaR'!$C$18</f>
        <v>-0.28217939710447354</v>
      </c>
      <c r="C3479" s="18">
        <f t="shared" ca="1" si="54"/>
        <v>-24.586161784510661</v>
      </c>
      <c r="D3479" s="19">
        <f ca="1">'Monte Carlo VaR'!$B$9*(EXP(B3479)-1)</f>
        <v>-33.321625066547298</v>
      </c>
      <c r="E3479" t="str">
        <f ca="1">IF(B3479&lt;='Monte Carlo VaR'!$B$25,"YES ◀ TAIL","")</f>
        <v>YES ◀ TAIL</v>
      </c>
    </row>
    <row r="3480" spans="1:5" x14ac:dyDescent="0.2">
      <c r="A3480">
        <v>3479</v>
      </c>
      <c r="B3480" s="17">
        <f ca="1">'Monte Carlo VaR'!$C$17+_xlfn.NORM.S.INV(RAND())*'Monte Carlo VaR'!$C$18</f>
        <v>3.8090808166116243E-2</v>
      </c>
      <c r="C3480" s="18">
        <f t="shared" ca="1" si="54"/>
        <v>3.8825562439725569</v>
      </c>
      <c r="D3480" s="19">
        <f ca="1">'Monte Carlo VaR'!$B$9*(EXP(B3480)-1)</f>
        <v>5.2620284774560062</v>
      </c>
      <c r="E3480" t="str">
        <f ca="1">IF(B3480&lt;='Monte Carlo VaR'!$B$25,"YES ◀ TAIL","")</f>
        <v/>
      </c>
    </row>
    <row r="3481" spans="1:5" x14ac:dyDescent="0.2">
      <c r="A3481">
        <v>3480</v>
      </c>
      <c r="B3481" s="17">
        <f ca="1">'Monte Carlo VaR'!$C$17+_xlfn.NORM.S.INV(RAND())*'Monte Carlo VaR'!$C$18</f>
        <v>9.0865911729131832E-2</v>
      </c>
      <c r="C3481" s="18">
        <f t="shared" ca="1" si="54"/>
        <v>9.5122152377259184</v>
      </c>
      <c r="D3481" s="19">
        <f ca="1">'Monte Carlo VaR'!$B$9*(EXP(B3481)-1)</f>
        <v>12.891905311689937</v>
      </c>
      <c r="E3481" t="str">
        <f ca="1">IF(B3481&lt;='Monte Carlo VaR'!$B$25,"YES ◀ TAIL","")</f>
        <v/>
      </c>
    </row>
    <row r="3482" spans="1:5" x14ac:dyDescent="0.2">
      <c r="A3482">
        <v>3481</v>
      </c>
      <c r="B3482" s="17">
        <f ca="1">'Monte Carlo VaR'!$C$17+_xlfn.NORM.S.INV(RAND())*'Monte Carlo VaR'!$C$18</f>
        <v>0.41194943402700718</v>
      </c>
      <c r="C3482" s="18">
        <f t="shared" ca="1" si="54"/>
        <v>50.975809201164246</v>
      </c>
      <c r="D3482" s="19">
        <f ca="1">'Monte Carlo VaR'!$B$9*(EXP(B3482)-1)</f>
        <v>69.087514210337901</v>
      </c>
      <c r="E3482" t="str">
        <f ca="1">IF(B3482&lt;='Monte Carlo VaR'!$B$25,"YES ◀ TAIL","")</f>
        <v/>
      </c>
    </row>
    <row r="3483" spans="1:5" x14ac:dyDescent="0.2">
      <c r="A3483">
        <v>3482</v>
      </c>
      <c r="B3483" s="17">
        <f ca="1">'Monte Carlo VaR'!$C$17+_xlfn.NORM.S.INV(RAND())*'Monte Carlo VaR'!$C$18</f>
        <v>-2.414052915053673E-2</v>
      </c>
      <c r="C3483" s="18">
        <f t="shared" ca="1" si="54"/>
        <v>-2.3851477203954752</v>
      </c>
      <c r="D3483" s="19">
        <f ca="1">'Monte Carlo VaR'!$B$9*(EXP(B3483)-1)</f>
        <v>-3.2325907054519876</v>
      </c>
      <c r="E3483" t="str">
        <f ca="1">IF(B3483&lt;='Monte Carlo VaR'!$B$25,"YES ◀ TAIL","")</f>
        <v/>
      </c>
    </row>
    <row r="3484" spans="1:5" x14ac:dyDescent="0.2">
      <c r="A3484">
        <v>3483</v>
      </c>
      <c r="B3484" s="17">
        <f ca="1">'Monte Carlo VaR'!$C$17+_xlfn.NORM.S.INV(RAND())*'Monte Carlo VaR'!$C$18</f>
        <v>-0.16034007354978069</v>
      </c>
      <c r="C3484" s="18">
        <f t="shared" ca="1" si="54"/>
        <v>-14.814595332738845</v>
      </c>
      <c r="D3484" s="19">
        <f ca="1">'Monte Carlo VaR'!$B$9*(EXP(B3484)-1)</f>
        <v>-20.078221054460958</v>
      </c>
      <c r="E3484" t="str">
        <f ca="1">IF(B3484&lt;='Monte Carlo VaR'!$B$25,"YES ◀ TAIL","")</f>
        <v/>
      </c>
    </row>
    <row r="3485" spans="1:5" x14ac:dyDescent="0.2">
      <c r="A3485">
        <v>3484</v>
      </c>
      <c r="B3485" s="17">
        <f ca="1">'Monte Carlo VaR'!$C$17+_xlfn.NORM.S.INV(RAND())*'Monte Carlo VaR'!$C$18</f>
        <v>-0.10765696824670389</v>
      </c>
      <c r="C3485" s="18">
        <f t="shared" ca="1" si="54"/>
        <v>-10.206443598304393</v>
      </c>
      <c r="D3485" s="19">
        <f ca="1">'Monte Carlo VaR'!$B$9*(EXP(B3485)-1)</f>
        <v>-13.832793008781945</v>
      </c>
      <c r="E3485" t="str">
        <f ca="1">IF(B3485&lt;='Monte Carlo VaR'!$B$25,"YES ◀ TAIL","")</f>
        <v/>
      </c>
    </row>
    <row r="3486" spans="1:5" x14ac:dyDescent="0.2">
      <c r="A3486">
        <v>3485</v>
      </c>
      <c r="B3486" s="17">
        <f ca="1">'Monte Carlo VaR'!$C$17+_xlfn.NORM.S.INV(RAND())*'Monte Carlo VaR'!$C$18</f>
        <v>-0.48700993156867833</v>
      </c>
      <c r="C3486" s="18">
        <f t="shared" ca="1" si="54"/>
        <v>-38.553906964660335</v>
      </c>
      <c r="D3486" s="19">
        <f ca="1">'Monte Carlo VaR'!$B$9*(EXP(B3486)-1)</f>
        <v>-52.252110109204153</v>
      </c>
      <c r="E3486" t="str">
        <f ca="1">IF(B3486&lt;='Monte Carlo VaR'!$B$25,"YES ◀ TAIL","")</f>
        <v>YES ◀ TAIL</v>
      </c>
    </row>
    <row r="3487" spans="1:5" x14ac:dyDescent="0.2">
      <c r="A3487">
        <v>3486</v>
      </c>
      <c r="B3487" s="17">
        <f ca="1">'Monte Carlo VaR'!$C$17+_xlfn.NORM.S.INV(RAND())*'Monte Carlo VaR'!$C$18</f>
        <v>0.20552304656945009</v>
      </c>
      <c r="C3487" s="18">
        <f t="shared" ca="1" si="54"/>
        <v>22.81672856783501</v>
      </c>
      <c r="D3487" s="19">
        <f ca="1">'Monte Carlo VaR'!$B$9*(EXP(B3487)-1)</f>
        <v>30.923512227986787</v>
      </c>
      <c r="E3487" t="str">
        <f ca="1">IF(B3487&lt;='Monte Carlo VaR'!$B$25,"YES ◀ TAIL","")</f>
        <v/>
      </c>
    </row>
    <row r="3488" spans="1:5" x14ac:dyDescent="0.2">
      <c r="A3488">
        <v>3487</v>
      </c>
      <c r="B3488" s="17">
        <f ca="1">'Monte Carlo VaR'!$C$17+_xlfn.NORM.S.INV(RAND())*'Monte Carlo VaR'!$C$18</f>
        <v>0.22218690300426386</v>
      </c>
      <c r="C3488" s="18">
        <f t="shared" ca="1" si="54"/>
        <v>24.880476141520823</v>
      </c>
      <c r="D3488" s="19">
        <f ca="1">'Monte Carlo VaR'!$B$9*(EXP(B3488)-1)</f>
        <v>33.72050931460317</v>
      </c>
      <c r="E3488" t="str">
        <f ca="1">IF(B3488&lt;='Monte Carlo VaR'!$B$25,"YES ◀ TAIL","")</f>
        <v/>
      </c>
    </row>
    <row r="3489" spans="1:5" x14ac:dyDescent="0.2">
      <c r="A3489">
        <v>3488</v>
      </c>
      <c r="B3489" s="17">
        <f ca="1">'Monte Carlo VaR'!$C$17+_xlfn.NORM.S.INV(RAND())*'Monte Carlo VaR'!$C$18</f>
        <v>-7.6411965198205367E-3</v>
      </c>
      <c r="C3489" s="18">
        <f t="shared" ca="1" si="54"/>
        <v>-0.76120767947454038</v>
      </c>
      <c r="D3489" s="19">
        <f ca="1">'Monte Carlo VaR'!$B$9*(EXP(B3489)-1)</f>
        <v>-1.0316647679918445</v>
      </c>
      <c r="E3489" t="str">
        <f ca="1">IF(B3489&lt;='Monte Carlo VaR'!$B$25,"YES ◀ TAIL","")</f>
        <v/>
      </c>
    </row>
    <row r="3490" spans="1:5" x14ac:dyDescent="0.2">
      <c r="A3490">
        <v>3489</v>
      </c>
      <c r="B3490" s="17">
        <f ca="1">'Monte Carlo VaR'!$C$17+_xlfn.NORM.S.INV(RAND())*'Monte Carlo VaR'!$C$18</f>
        <v>0.12373504234230705</v>
      </c>
      <c r="C3490" s="18">
        <f t="shared" ca="1" si="54"/>
        <v>13.171597445722117</v>
      </c>
      <c r="D3490" s="19">
        <f ca="1">'Monte Carlo VaR'!$B$9*(EXP(B3490)-1)</f>
        <v>17.851466018187185</v>
      </c>
      <c r="E3490" t="str">
        <f ca="1">IF(B3490&lt;='Monte Carlo VaR'!$B$25,"YES ◀ TAIL","")</f>
        <v/>
      </c>
    </row>
    <row r="3491" spans="1:5" x14ac:dyDescent="0.2">
      <c r="A3491">
        <v>3490</v>
      </c>
      <c r="B3491" s="17">
        <f ca="1">'Monte Carlo VaR'!$C$17+_xlfn.NORM.S.INV(RAND())*'Monte Carlo VaR'!$C$18</f>
        <v>0.30331165543669236</v>
      </c>
      <c r="C3491" s="18">
        <f t="shared" ca="1" si="54"/>
        <v>35.433648500503367</v>
      </c>
      <c r="D3491" s="19">
        <f ca="1">'Monte Carlo VaR'!$B$9*(EXP(B3491)-1)</f>
        <v>48.023223812732212</v>
      </c>
      <c r="E3491" t="str">
        <f ca="1">IF(B3491&lt;='Monte Carlo VaR'!$B$25,"YES ◀ TAIL","")</f>
        <v/>
      </c>
    </row>
    <row r="3492" spans="1:5" x14ac:dyDescent="0.2">
      <c r="A3492">
        <v>3491</v>
      </c>
      <c r="B3492" s="17">
        <f ca="1">'Monte Carlo VaR'!$C$17+_xlfn.NORM.S.INV(RAND())*'Monte Carlo VaR'!$C$18</f>
        <v>6.9416531520484354E-2</v>
      </c>
      <c r="C3492" s="18">
        <f t="shared" ca="1" si="54"/>
        <v>7.1882589060842772</v>
      </c>
      <c r="D3492" s="19">
        <f ca="1">'Monte Carlo VaR'!$B$9*(EXP(B3492)-1)</f>
        <v>9.7422472954160213</v>
      </c>
      <c r="E3492" t="str">
        <f ca="1">IF(B3492&lt;='Monte Carlo VaR'!$B$25,"YES ◀ TAIL","")</f>
        <v/>
      </c>
    </row>
    <row r="3493" spans="1:5" x14ac:dyDescent="0.2">
      <c r="A3493">
        <v>3492</v>
      </c>
      <c r="B3493" s="17">
        <f ca="1">'Monte Carlo VaR'!$C$17+_xlfn.NORM.S.INV(RAND())*'Monte Carlo VaR'!$C$18</f>
        <v>3.8340774741331962E-3</v>
      </c>
      <c r="C3493" s="18">
        <f t="shared" ca="1" si="54"/>
        <v>0.38414369517685287</v>
      </c>
      <c r="D3493" s="19">
        <f ca="1">'Monte Carlo VaR'!$B$9*(EXP(B3493)-1)</f>
        <v>0.52062995007318869</v>
      </c>
      <c r="E3493" t="str">
        <f ca="1">IF(B3493&lt;='Monte Carlo VaR'!$B$25,"YES ◀ TAIL","")</f>
        <v/>
      </c>
    </row>
    <row r="3494" spans="1:5" x14ac:dyDescent="0.2">
      <c r="A3494">
        <v>3493</v>
      </c>
      <c r="B3494" s="17">
        <f ca="1">'Monte Carlo VaR'!$C$17+_xlfn.NORM.S.INV(RAND())*'Monte Carlo VaR'!$C$18</f>
        <v>0.1820361410339727</v>
      </c>
      <c r="C3494" s="18">
        <f t="shared" ca="1" si="54"/>
        <v>19.965754996066543</v>
      </c>
      <c r="D3494" s="19">
        <f ca="1">'Monte Carlo VaR'!$B$9*(EXP(B3494)-1)</f>
        <v>27.059587746168987</v>
      </c>
      <c r="E3494" t="str">
        <f ca="1">IF(B3494&lt;='Monte Carlo VaR'!$B$25,"YES ◀ TAIL","")</f>
        <v/>
      </c>
    </row>
    <row r="3495" spans="1:5" x14ac:dyDescent="0.2">
      <c r="A3495">
        <v>3494</v>
      </c>
      <c r="B3495" s="17">
        <f ca="1">'Monte Carlo VaR'!$C$17+_xlfn.NORM.S.INV(RAND())*'Monte Carlo VaR'!$C$18</f>
        <v>0.50600620670890695</v>
      </c>
      <c r="C3495" s="18">
        <f t="shared" ca="1" si="54"/>
        <v>65.865362949861279</v>
      </c>
      <c r="D3495" s="19">
        <f ca="1">'Monte Carlo VaR'!$B$9*(EXP(B3495)-1)</f>
        <v>89.267326405946989</v>
      </c>
      <c r="E3495" t="str">
        <f ca="1">IF(B3495&lt;='Monte Carlo VaR'!$B$25,"YES ◀ TAIL","")</f>
        <v/>
      </c>
    </row>
    <row r="3496" spans="1:5" x14ac:dyDescent="0.2">
      <c r="A3496">
        <v>3495</v>
      </c>
      <c r="B3496" s="17">
        <f ca="1">'Monte Carlo VaR'!$C$17+_xlfn.NORM.S.INV(RAND())*'Monte Carlo VaR'!$C$18</f>
        <v>0.24223843588149935</v>
      </c>
      <c r="C3496" s="18">
        <f t="shared" ca="1" si="54"/>
        <v>27.409794726894908</v>
      </c>
      <c r="D3496" s="19">
        <f ca="1">'Monte Carlo VaR'!$B$9*(EXP(B3496)-1)</f>
        <v>37.148494793360669</v>
      </c>
      <c r="E3496" t="str">
        <f ca="1">IF(B3496&lt;='Monte Carlo VaR'!$B$25,"YES ◀ TAIL","")</f>
        <v/>
      </c>
    </row>
    <row r="3497" spans="1:5" x14ac:dyDescent="0.2">
      <c r="A3497">
        <v>3496</v>
      </c>
      <c r="B3497" s="17">
        <f ca="1">'Monte Carlo VaR'!$C$17+_xlfn.NORM.S.INV(RAND())*'Monte Carlo VaR'!$C$18</f>
        <v>-0.21378391311605544</v>
      </c>
      <c r="C3497" s="18">
        <f t="shared" ca="1" si="54"/>
        <v>-19.24771387302059</v>
      </c>
      <c r="D3497" s="19">
        <f ca="1">'Monte Carlo VaR'!$B$9*(EXP(B3497)-1)</f>
        <v>-26.086426612104805</v>
      </c>
      <c r="E3497" t="str">
        <f ca="1">IF(B3497&lt;='Monte Carlo VaR'!$B$25,"YES ◀ TAIL","")</f>
        <v/>
      </c>
    </row>
    <row r="3498" spans="1:5" x14ac:dyDescent="0.2">
      <c r="A3498">
        <v>3497</v>
      </c>
      <c r="B3498" s="17">
        <f ca="1">'Monte Carlo VaR'!$C$17+_xlfn.NORM.S.INV(RAND())*'Monte Carlo VaR'!$C$18</f>
        <v>0.13154725726923183</v>
      </c>
      <c r="C3498" s="18">
        <f t="shared" ca="1" si="54"/>
        <v>14.059180770291846</v>
      </c>
      <c r="D3498" s="19">
        <f ca="1">'Monte Carlo VaR'!$B$9*(EXP(B3498)-1)</f>
        <v>19.05440769797654</v>
      </c>
      <c r="E3498" t="str">
        <f ca="1">IF(B3498&lt;='Monte Carlo VaR'!$B$25,"YES ◀ TAIL","")</f>
        <v/>
      </c>
    </row>
    <row r="3499" spans="1:5" x14ac:dyDescent="0.2">
      <c r="A3499">
        <v>3498</v>
      </c>
      <c r="B3499" s="17">
        <f ca="1">'Monte Carlo VaR'!$C$17+_xlfn.NORM.S.INV(RAND())*'Monte Carlo VaR'!$C$18</f>
        <v>0.16351871097780046</v>
      </c>
      <c r="C3499" s="18">
        <f t="shared" ca="1" si="54"/>
        <v>17.764738991544537</v>
      </c>
      <c r="D3499" s="19">
        <f ca="1">'Monte Carlo VaR'!$B$9*(EXP(B3499)-1)</f>
        <v>24.076550755240312</v>
      </c>
      <c r="E3499" t="str">
        <f ca="1">IF(B3499&lt;='Monte Carlo VaR'!$B$25,"YES ◀ TAIL","")</f>
        <v/>
      </c>
    </row>
    <row r="3500" spans="1:5" x14ac:dyDescent="0.2">
      <c r="A3500">
        <v>3499</v>
      </c>
      <c r="B3500" s="17">
        <f ca="1">'Monte Carlo VaR'!$C$17+_xlfn.NORM.S.INV(RAND())*'Monte Carlo VaR'!$C$18</f>
        <v>6.3589340061617788E-2</v>
      </c>
      <c r="C3500" s="18">
        <f t="shared" ca="1" si="54"/>
        <v>6.5654687204172113</v>
      </c>
      <c r="D3500" s="19">
        <f ca="1">'Monte Carlo VaR'!$B$9*(EXP(B3500)-1)</f>
        <v>8.8981797567814471</v>
      </c>
      <c r="E3500" t="str">
        <f ca="1">IF(B3500&lt;='Monte Carlo VaR'!$B$25,"YES ◀ TAIL","")</f>
        <v/>
      </c>
    </row>
    <row r="3501" spans="1:5" x14ac:dyDescent="0.2">
      <c r="A3501">
        <v>3500</v>
      </c>
      <c r="B3501" s="17">
        <f ca="1">'Monte Carlo VaR'!$C$17+_xlfn.NORM.S.INV(RAND())*'Monte Carlo VaR'!$C$18</f>
        <v>7.8221477447814547E-2</v>
      </c>
      <c r="C3501" s="18">
        <f t="shared" ca="1" si="54"/>
        <v>8.1362129475012424</v>
      </c>
      <c r="D3501" s="19">
        <f ca="1">'Monte Carlo VaR'!$B$9*(EXP(B3501)-1)</f>
        <v>11.027009407748434</v>
      </c>
      <c r="E3501" t="str">
        <f ca="1">IF(B3501&lt;='Monte Carlo VaR'!$B$25,"YES ◀ TAIL","")</f>
        <v/>
      </c>
    </row>
    <row r="3502" spans="1:5" x14ac:dyDescent="0.2">
      <c r="A3502">
        <v>3501</v>
      </c>
      <c r="B3502" s="17">
        <f ca="1">'Monte Carlo VaR'!$C$17+_xlfn.NORM.S.INV(RAND())*'Monte Carlo VaR'!$C$18</f>
        <v>-0.22514089418274541</v>
      </c>
      <c r="C3502" s="18">
        <f t="shared" ca="1" si="54"/>
        <v>-20.159627960530536</v>
      </c>
      <c r="D3502" s="19">
        <f ca="1">'Monte Carlo VaR'!$B$9*(EXP(B3502)-1)</f>
        <v>-27.322343774907033</v>
      </c>
      <c r="E3502" t="str">
        <f ca="1">IF(B3502&lt;='Monte Carlo VaR'!$B$25,"YES ◀ TAIL","")</f>
        <v/>
      </c>
    </row>
    <row r="3503" spans="1:5" x14ac:dyDescent="0.2">
      <c r="A3503">
        <v>3502</v>
      </c>
      <c r="B3503" s="17">
        <f ca="1">'Monte Carlo VaR'!$C$17+_xlfn.NORM.S.INV(RAND())*'Monte Carlo VaR'!$C$18</f>
        <v>0.34030348485770268</v>
      </c>
      <c r="C3503" s="18">
        <f t="shared" ca="1" si="54"/>
        <v>40.537403558972663</v>
      </c>
      <c r="D3503" s="19">
        <f ca="1">'Monte Carlo VaR'!$B$9*(EXP(B3503)-1)</f>
        <v>54.94034304347565</v>
      </c>
      <c r="E3503" t="str">
        <f ca="1">IF(B3503&lt;='Monte Carlo VaR'!$B$25,"YES ◀ TAIL","")</f>
        <v/>
      </c>
    </row>
    <row r="3504" spans="1:5" x14ac:dyDescent="0.2">
      <c r="A3504">
        <v>3503</v>
      </c>
      <c r="B3504" s="17">
        <f ca="1">'Monte Carlo VaR'!$C$17+_xlfn.NORM.S.INV(RAND())*'Monte Carlo VaR'!$C$18</f>
        <v>1.1684196339944018E-2</v>
      </c>
      <c r="C3504" s="18">
        <f t="shared" ca="1" si="54"/>
        <v>1.1752723195672665</v>
      </c>
      <c r="D3504" s="19">
        <f ca="1">'Monte Carlo VaR'!$B$9*(EXP(B3504)-1)</f>
        <v>1.5928465747095164</v>
      </c>
      <c r="E3504" t="str">
        <f ca="1">IF(B3504&lt;='Monte Carlo VaR'!$B$25,"YES ◀ TAIL","")</f>
        <v/>
      </c>
    </row>
    <row r="3505" spans="1:5" x14ac:dyDescent="0.2">
      <c r="A3505">
        <v>3504</v>
      </c>
      <c r="B3505" s="17">
        <f ca="1">'Monte Carlo VaR'!$C$17+_xlfn.NORM.S.INV(RAND())*'Monte Carlo VaR'!$C$18</f>
        <v>-9.6347619065920723E-2</v>
      </c>
      <c r="C3505" s="18">
        <f t="shared" ca="1" si="54"/>
        <v>-9.1851728461393449</v>
      </c>
      <c r="D3505" s="19">
        <f ca="1">'Monte Carlo VaR'!$B$9*(EXP(B3505)-1)</f>
        <v>-12.448664758372654</v>
      </c>
      <c r="E3505" t="str">
        <f ca="1">IF(B3505&lt;='Monte Carlo VaR'!$B$25,"YES ◀ TAIL","")</f>
        <v/>
      </c>
    </row>
    <row r="3506" spans="1:5" x14ac:dyDescent="0.2">
      <c r="A3506">
        <v>3505</v>
      </c>
      <c r="B3506" s="17">
        <f ca="1">'Monte Carlo VaR'!$C$17+_xlfn.NORM.S.INV(RAND())*'Monte Carlo VaR'!$C$18</f>
        <v>3.3354040876858511E-2</v>
      </c>
      <c r="C3506" s="18">
        <f t="shared" ca="1" si="54"/>
        <v>3.3916523163307621</v>
      </c>
      <c r="D3506" s="19">
        <f ca="1">'Monte Carlo VaR'!$B$9*(EXP(B3506)-1)</f>
        <v>4.596706384323082</v>
      </c>
      <c r="E3506" t="str">
        <f ca="1">IF(B3506&lt;='Monte Carlo VaR'!$B$25,"YES ◀ TAIL","")</f>
        <v/>
      </c>
    </row>
    <row r="3507" spans="1:5" x14ac:dyDescent="0.2">
      <c r="A3507">
        <v>3506</v>
      </c>
      <c r="B3507" s="17">
        <f ca="1">'Monte Carlo VaR'!$C$17+_xlfn.NORM.S.INV(RAND())*'Monte Carlo VaR'!$C$18</f>
        <v>5.0004692032759861E-2</v>
      </c>
      <c r="C3507" s="18">
        <f t="shared" ca="1" si="54"/>
        <v>5.1276028986019684</v>
      </c>
      <c r="D3507" s="19">
        <f ca="1">'Monte Carlo VaR'!$B$9*(EXP(B3507)-1)</f>
        <v>6.9494402084752478</v>
      </c>
      <c r="E3507" t="str">
        <f ca="1">IF(B3507&lt;='Monte Carlo VaR'!$B$25,"YES ◀ TAIL","")</f>
        <v/>
      </c>
    </row>
    <row r="3508" spans="1:5" x14ac:dyDescent="0.2">
      <c r="A3508">
        <v>3507</v>
      </c>
      <c r="B3508" s="17">
        <f ca="1">'Monte Carlo VaR'!$C$17+_xlfn.NORM.S.INV(RAND())*'Monte Carlo VaR'!$C$18</f>
        <v>0.17323500010610043</v>
      </c>
      <c r="C3508" s="18">
        <f t="shared" ca="1" si="54"/>
        <v>18.914552157503284</v>
      </c>
      <c r="D3508" s="19">
        <f ca="1">'Monte Carlo VaR'!$B$9*(EXP(B3508)-1)</f>
        <v>25.6348925390642</v>
      </c>
      <c r="E3508" t="str">
        <f ca="1">IF(B3508&lt;='Monte Carlo VaR'!$B$25,"YES ◀ TAIL","")</f>
        <v/>
      </c>
    </row>
    <row r="3509" spans="1:5" x14ac:dyDescent="0.2">
      <c r="A3509">
        <v>3508</v>
      </c>
      <c r="B3509" s="17">
        <f ca="1">'Monte Carlo VaR'!$C$17+_xlfn.NORM.S.INV(RAND())*'Monte Carlo VaR'!$C$18</f>
        <v>0.10234501312139783</v>
      </c>
      <c r="C3509" s="18">
        <f t="shared" ca="1" si="54"/>
        <v>10.776559947185094</v>
      </c>
      <c r="D3509" s="19">
        <f ca="1">'Monte Carlo VaR'!$B$9*(EXP(B3509)-1)</f>
        <v>14.605471696419958</v>
      </c>
      <c r="E3509" t="str">
        <f ca="1">IF(B3509&lt;='Monte Carlo VaR'!$B$25,"YES ◀ TAIL","")</f>
        <v/>
      </c>
    </row>
    <row r="3510" spans="1:5" x14ac:dyDescent="0.2">
      <c r="A3510">
        <v>3509</v>
      </c>
      <c r="B3510" s="17">
        <f ca="1">'Monte Carlo VaR'!$C$17+_xlfn.NORM.S.INV(RAND())*'Monte Carlo VaR'!$C$18</f>
        <v>0.11680890656760418</v>
      </c>
      <c r="C3510" s="18">
        <f t="shared" ca="1" si="54"/>
        <v>12.390463837355314</v>
      </c>
      <c r="D3510" s="19">
        <f ca="1">'Monte Carlo VaR'!$B$9*(EXP(B3510)-1)</f>
        <v>16.792795638767657</v>
      </c>
      <c r="E3510" t="str">
        <f ca="1">IF(B3510&lt;='Monte Carlo VaR'!$B$25,"YES ◀ TAIL","")</f>
        <v/>
      </c>
    </row>
    <row r="3511" spans="1:5" x14ac:dyDescent="0.2">
      <c r="A3511">
        <v>3510</v>
      </c>
      <c r="B3511" s="17">
        <f ca="1">'Monte Carlo VaR'!$C$17+_xlfn.NORM.S.INV(RAND())*'Monte Carlo VaR'!$C$18</f>
        <v>-3.7517264733441205E-2</v>
      </c>
      <c r="C3511" s="18">
        <f t="shared" ca="1" si="54"/>
        <v>-3.6822211430502905</v>
      </c>
      <c r="D3511" s="19">
        <f ca="1">'Monte Carlo VaR'!$B$9*(EXP(B3511)-1)</f>
        <v>-4.9905143151760587</v>
      </c>
      <c r="E3511" t="str">
        <f ca="1">IF(B3511&lt;='Monte Carlo VaR'!$B$25,"YES ◀ TAIL","")</f>
        <v/>
      </c>
    </row>
    <row r="3512" spans="1:5" x14ac:dyDescent="0.2">
      <c r="A3512">
        <v>3511</v>
      </c>
      <c r="B3512" s="17">
        <f ca="1">'Monte Carlo VaR'!$C$17+_xlfn.NORM.S.INV(RAND())*'Monte Carlo VaR'!$C$18</f>
        <v>0.14945354207413081</v>
      </c>
      <c r="C3512" s="18">
        <f t="shared" ca="1" si="54"/>
        <v>16.119952263750491</v>
      </c>
      <c r="D3512" s="19">
        <f ca="1">'Monte Carlo VaR'!$B$9*(EXP(B3512)-1)</f>
        <v>21.847371303061042</v>
      </c>
      <c r="E3512" t="str">
        <f ca="1">IF(B3512&lt;='Monte Carlo VaR'!$B$25,"YES ◀ TAIL","")</f>
        <v/>
      </c>
    </row>
    <row r="3513" spans="1:5" x14ac:dyDescent="0.2">
      <c r="A3513">
        <v>3512</v>
      </c>
      <c r="B3513" s="17">
        <f ca="1">'Monte Carlo VaR'!$C$17+_xlfn.NORM.S.INV(RAND())*'Monte Carlo VaR'!$C$18</f>
        <v>6.0793762062761193E-2</v>
      </c>
      <c r="C3513" s="18">
        <f t="shared" ca="1" si="54"/>
        <v>6.2679726710803241</v>
      </c>
      <c r="D3513" s="19">
        <f ca="1">'Monte Carlo VaR'!$B$9*(EXP(B3513)-1)</f>
        <v>8.4949833611151639</v>
      </c>
      <c r="E3513" t="str">
        <f ca="1">IF(B3513&lt;='Monte Carlo VaR'!$B$25,"YES ◀ TAIL","")</f>
        <v/>
      </c>
    </row>
    <row r="3514" spans="1:5" x14ac:dyDescent="0.2">
      <c r="A3514">
        <v>3513</v>
      </c>
      <c r="B3514" s="17">
        <f ca="1">'Monte Carlo VaR'!$C$17+_xlfn.NORM.S.INV(RAND())*'Monte Carlo VaR'!$C$18</f>
        <v>0.25168997266587795</v>
      </c>
      <c r="C3514" s="18">
        <f t="shared" ca="1" si="54"/>
        <v>28.619721917076202</v>
      </c>
      <c r="D3514" s="19">
        <f ca="1">'Monte Carlo VaR'!$B$9*(EXP(B3514)-1)</f>
        <v>38.788309114213376</v>
      </c>
      <c r="E3514" t="str">
        <f ca="1">IF(B3514&lt;='Monte Carlo VaR'!$B$25,"YES ◀ TAIL","")</f>
        <v/>
      </c>
    </row>
    <row r="3515" spans="1:5" x14ac:dyDescent="0.2">
      <c r="A3515">
        <v>3514</v>
      </c>
      <c r="B3515" s="17">
        <f ca="1">'Monte Carlo VaR'!$C$17+_xlfn.NORM.S.INV(RAND())*'Monte Carlo VaR'!$C$18</f>
        <v>2.5808059582167739E-2</v>
      </c>
      <c r="C3515" s="18">
        <f t="shared" ca="1" si="54"/>
        <v>2.614397106752131</v>
      </c>
      <c r="D3515" s="19">
        <f ca="1">'Monte Carlo VaR'!$B$9*(EXP(B3515)-1)</f>
        <v>3.5432923987811633</v>
      </c>
      <c r="E3515" t="str">
        <f ca="1">IF(B3515&lt;='Monte Carlo VaR'!$B$25,"YES ◀ TAIL","")</f>
        <v/>
      </c>
    </row>
    <row r="3516" spans="1:5" x14ac:dyDescent="0.2">
      <c r="A3516">
        <v>3515</v>
      </c>
      <c r="B3516" s="17">
        <f ca="1">'Monte Carlo VaR'!$C$17+_xlfn.NORM.S.INV(RAND())*'Monte Carlo VaR'!$C$18</f>
        <v>-5.1699709576233377E-2</v>
      </c>
      <c r="C3516" s="18">
        <f t="shared" ca="1" si="54"/>
        <v>-5.0386015982556209</v>
      </c>
      <c r="D3516" s="19">
        <f ca="1">'Monte Carlo VaR'!$B$9*(EXP(B3516)-1)</f>
        <v>-6.8288167461158427</v>
      </c>
      <c r="E3516" t="str">
        <f ca="1">IF(B3516&lt;='Monte Carlo VaR'!$B$25,"YES ◀ TAIL","")</f>
        <v/>
      </c>
    </row>
    <row r="3517" spans="1:5" x14ac:dyDescent="0.2">
      <c r="A3517">
        <v>3516</v>
      </c>
      <c r="B3517" s="17">
        <f ca="1">'Monte Carlo VaR'!$C$17+_xlfn.NORM.S.INV(RAND())*'Monte Carlo VaR'!$C$18</f>
        <v>0.48115233437911842</v>
      </c>
      <c r="C3517" s="18">
        <f t="shared" ca="1" si="54"/>
        <v>61.793773367002473</v>
      </c>
      <c r="D3517" s="19">
        <f ca="1">'Monte Carlo VaR'!$B$9*(EXP(B3517)-1)</f>
        <v>83.749101044298442</v>
      </c>
      <c r="E3517" t="str">
        <f ca="1">IF(B3517&lt;='Monte Carlo VaR'!$B$25,"YES ◀ TAIL","")</f>
        <v/>
      </c>
    </row>
    <row r="3518" spans="1:5" x14ac:dyDescent="0.2">
      <c r="A3518">
        <v>3517</v>
      </c>
      <c r="B3518" s="17">
        <f ca="1">'Monte Carlo VaR'!$C$17+_xlfn.NORM.S.INV(RAND())*'Monte Carlo VaR'!$C$18</f>
        <v>-4.4948703455915687E-2</v>
      </c>
      <c r="C3518" s="18">
        <f t="shared" ca="1" si="54"/>
        <v>-4.3953477542132191</v>
      </c>
      <c r="D3518" s="19">
        <f ca="1">'Monte Carlo VaR'!$B$9*(EXP(B3518)-1)</f>
        <v>-5.957014811285176</v>
      </c>
      <c r="E3518" t="str">
        <f ca="1">IF(B3518&lt;='Monte Carlo VaR'!$B$25,"YES ◀ TAIL","")</f>
        <v/>
      </c>
    </row>
    <row r="3519" spans="1:5" x14ac:dyDescent="0.2">
      <c r="A3519">
        <v>3518</v>
      </c>
      <c r="B3519" s="17">
        <f ca="1">'Monte Carlo VaR'!$C$17+_xlfn.NORM.S.INV(RAND())*'Monte Carlo VaR'!$C$18</f>
        <v>-1.3161108380912653E-2</v>
      </c>
      <c r="C3519" s="18">
        <f t="shared" ca="1" si="54"/>
        <v>-1.3074879696884367</v>
      </c>
      <c r="D3519" s="19">
        <f ca="1">'Monte Carlo VaR'!$B$9*(EXP(B3519)-1)</f>
        <v>-1.7720384453187383</v>
      </c>
      <c r="E3519" t="str">
        <f ca="1">IF(B3519&lt;='Monte Carlo VaR'!$B$25,"YES ◀ TAIL","")</f>
        <v/>
      </c>
    </row>
    <row r="3520" spans="1:5" x14ac:dyDescent="0.2">
      <c r="A3520">
        <v>3519</v>
      </c>
      <c r="B3520" s="17">
        <f ca="1">'Monte Carlo VaR'!$C$17+_xlfn.NORM.S.INV(RAND())*'Monte Carlo VaR'!$C$18</f>
        <v>-7.8207220078646972E-3</v>
      </c>
      <c r="C3520" s="18">
        <f t="shared" ca="1" si="54"/>
        <v>-0.77902197299107856</v>
      </c>
      <c r="D3520" s="19">
        <f ca="1">'Monte Carlo VaR'!$B$9*(EXP(B3520)-1)</f>
        <v>-1.0558084799948089</v>
      </c>
      <c r="E3520" t="str">
        <f ca="1">IF(B3520&lt;='Monte Carlo VaR'!$B$25,"YES ◀ TAIL","")</f>
        <v/>
      </c>
    </row>
    <row r="3521" spans="1:5" x14ac:dyDescent="0.2">
      <c r="A3521">
        <v>3520</v>
      </c>
      <c r="B3521" s="17">
        <f ca="1">'Monte Carlo VaR'!$C$17+_xlfn.NORM.S.INV(RAND())*'Monte Carlo VaR'!$C$18</f>
        <v>-0.36411265607467647</v>
      </c>
      <c r="C3521" s="18">
        <f t="shared" ca="1" si="54"/>
        <v>-30.518708456201395</v>
      </c>
      <c r="D3521" s="19">
        <f ca="1">'Monte Carlo VaR'!$B$9*(EXP(B3521)-1)</f>
        <v>-41.362005570689746</v>
      </c>
      <c r="E3521" t="str">
        <f ca="1">IF(B3521&lt;='Monte Carlo VaR'!$B$25,"YES ◀ TAIL","")</f>
        <v>YES ◀ TAIL</v>
      </c>
    </row>
    <row r="3522" spans="1:5" x14ac:dyDescent="0.2">
      <c r="A3522">
        <v>3521</v>
      </c>
      <c r="B3522" s="17">
        <f ca="1">'Monte Carlo VaR'!$C$17+_xlfn.NORM.S.INV(RAND())*'Monte Carlo VaR'!$C$18</f>
        <v>-7.4979133797105774E-3</v>
      </c>
      <c r="C3522" s="18">
        <f t="shared" ca="1" si="54"/>
        <v>-0.74698741495238252</v>
      </c>
      <c r="D3522" s="19">
        <f ca="1">'Monte Carlo VaR'!$B$9*(EXP(B3522)-1)</f>
        <v>-1.012392043484964</v>
      </c>
      <c r="E3522" t="str">
        <f ca="1">IF(B3522&lt;='Monte Carlo VaR'!$B$25,"YES ◀ TAIL","")</f>
        <v/>
      </c>
    </row>
    <row r="3523" spans="1:5" x14ac:dyDescent="0.2">
      <c r="A3523">
        <v>3522</v>
      </c>
      <c r="B3523" s="17">
        <f ca="1">'Monte Carlo VaR'!$C$17+_xlfn.NORM.S.INV(RAND())*'Monte Carlo VaR'!$C$18</f>
        <v>-5.4575044506365938E-2</v>
      </c>
      <c r="C3523" s="18">
        <f t="shared" ref="C3523:C3586" ca="1" si="55">(EXP(B3523)-1)*100</f>
        <v>-5.3112552509605226</v>
      </c>
      <c r="D3523" s="19">
        <f ca="1">'Monte Carlo VaR'!$B$9*(EXP(B3523)-1)</f>
        <v>-7.1983442416267964</v>
      </c>
      <c r="E3523" t="str">
        <f ca="1">IF(B3523&lt;='Monte Carlo VaR'!$B$25,"YES ◀ TAIL","")</f>
        <v/>
      </c>
    </row>
    <row r="3524" spans="1:5" x14ac:dyDescent="0.2">
      <c r="A3524">
        <v>3523</v>
      </c>
      <c r="B3524" s="17">
        <f ca="1">'Monte Carlo VaR'!$C$17+_xlfn.NORM.S.INV(RAND())*'Monte Carlo VaR'!$C$18</f>
        <v>-0.35895533226847531</v>
      </c>
      <c r="C3524" s="18">
        <f t="shared" ca="1" si="55"/>
        <v>-30.159445315368572</v>
      </c>
      <c r="D3524" s="19">
        <f ca="1">'Monte Carlo VaR'!$B$9*(EXP(B3524)-1)</f>
        <v>-40.875096235919024</v>
      </c>
      <c r="E3524" t="str">
        <f ca="1">IF(B3524&lt;='Monte Carlo VaR'!$B$25,"YES ◀ TAIL","")</f>
        <v>YES ◀ TAIL</v>
      </c>
    </row>
    <row r="3525" spans="1:5" x14ac:dyDescent="0.2">
      <c r="A3525">
        <v>3524</v>
      </c>
      <c r="B3525" s="17">
        <f ca="1">'Monte Carlo VaR'!$C$17+_xlfn.NORM.S.INV(RAND())*'Monte Carlo VaR'!$C$18</f>
        <v>6.3628131461819407E-2</v>
      </c>
      <c r="C3525" s="18">
        <f t="shared" ca="1" si="55"/>
        <v>6.5696026243414529</v>
      </c>
      <c r="D3525" s="19">
        <f ca="1">'Monte Carlo VaR'!$B$9*(EXP(B3525)-1)</f>
        <v>8.9037824367699709</v>
      </c>
      <c r="E3525" t="str">
        <f ca="1">IF(B3525&lt;='Monte Carlo VaR'!$B$25,"YES ◀ TAIL","")</f>
        <v/>
      </c>
    </row>
    <row r="3526" spans="1:5" x14ac:dyDescent="0.2">
      <c r="A3526">
        <v>3525</v>
      </c>
      <c r="B3526" s="17">
        <f ca="1">'Monte Carlo VaR'!$C$17+_xlfn.NORM.S.INV(RAND())*'Monte Carlo VaR'!$C$18</f>
        <v>0.29038672100150065</v>
      </c>
      <c r="C3526" s="18">
        <f t="shared" ca="1" si="55"/>
        <v>33.694441254841664</v>
      </c>
      <c r="D3526" s="19">
        <f ca="1">'Monte Carlo VaR'!$B$9*(EXP(B3526)-1)</f>
        <v>45.666076232686912</v>
      </c>
      <c r="E3526" t="str">
        <f ca="1">IF(B3526&lt;='Monte Carlo VaR'!$B$25,"YES ◀ TAIL","")</f>
        <v/>
      </c>
    </row>
    <row r="3527" spans="1:5" x14ac:dyDescent="0.2">
      <c r="A3527">
        <v>3526</v>
      </c>
      <c r="B3527" s="17">
        <f ca="1">'Monte Carlo VaR'!$C$17+_xlfn.NORM.S.INV(RAND())*'Monte Carlo VaR'!$C$18</f>
        <v>0.28128031334139547</v>
      </c>
      <c r="C3527" s="18">
        <f t="shared" ca="1" si="55"/>
        <v>32.482491799021005</v>
      </c>
      <c r="D3527" s="19">
        <f ca="1">'Monte Carlo VaR'!$B$9*(EXP(B3527)-1)</f>
        <v>44.023521135213173</v>
      </c>
      <c r="E3527" t="str">
        <f ca="1">IF(B3527&lt;='Monte Carlo VaR'!$B$25,"YES ◀ TAIL","")</f>
        <v/>
      </c>
    </row>
    <row r="3528" spans="1:5" x14ac:dyDescent="0.2">
      <c r="A3528">
        <v>3527</v>
      </c>
      <c r="B3528" s="17">
        <f ca="1">'Monte Carlo VaR'!$C$17+_xlfn.NORM.S.INV(RAND())*'Monte Carlo VaR'!$C$18</f>
        <v>2.333243906427418E-2</v>
      </c>
      <c r="C3528" s="18">
        <f t="shared" ca="1" si="55"/>
        <v>2.3606769867918986</v>
      </c>
      <c r="D3528" s="19">
        <f ca="1">'Monte Carlo VaR'!$B$9*(EXP(B3528)-1)</f>
        <v>3.1994255201990605</v>
      </c>
      <c r="E3528" t="str">
        <f ca="1">IF(B3528&lt;='Monte Carlo VaR'!$B$25,"YES ◀ TAIL","")</f>
        <v/>
      </c>
    </row>
    <row r="3529" spans="1:5" x14ac:dyDescent="0.2">
      <c r="A3529">
        <v>3528</v>
      </c>
      <c r="B3529" s="17">
        <f ca="1">'Monte Carlo VaR'!$C$17+_xlfn.NORM.S.INV(RAND())*'Monte Carlo VaR'!$C$18</f>
        <v>0.32282236661649227</v>
      </c>
      <c r="C3529" s="18">
        <f t="shared" ca="1" si="55"/>
        <v>38.102001385849668</v>
      </c>
      <c r="D3529" s="19">
        <f ca="1">'Monte Carlo VaR'!$B$9*(EXP(B3529)-1)</f>
        <v>51.63964247824206</v>
      </c>
      <c r="E3529" t="str">
        <f ca="1">IF(B3529&lt;='Monte Carlo VaR'!$B$25,"YES ◀ TAIL","")</f>
        <v/>
      </c>
    </row>
    <row r="3530" spans="1:5" x14ac:dyDescent="0.2">
      <c r="A3530">
        <v>3529</v>
      </c>
      <c r="B3530" s="17">
        <f ca="1">'Monte Carlo VaR'!$C$17+_xlfn.NORM.S.INV(RAND())*'Monte Carlo VaR'!$C$18</f>
        <v>0.29878849084818554</v>
      </c>
      <c r="C3530" s="18">
        <f t="shared" ca="1" si="55"/>
        <v>34.82244315076548</v>
      </c>
      <c r="D3530" s="19">
        <f ca="1">'Monte Carlo VaR'!$B$9*(EXP(B3530)-1)</f>
        <v>47.194857202232456</v>
      </c>
      <c r="E3530" t="str">
        <f ca="1">IF(B3530&lt;='Monte Carlo VaR'!$B$25,"YES ◀ TAIL","")</f>
        <v/>
      </c>
    </row>
    <row r="3531" spans="1:5" x14ac:dyDescent="0.2">
      <c r="A3531">
        <v>3530</v>
      </c>
      <c r="B3531" s="17">
        <f ca="1">'Monte Carlo VaR'!$C$17+_xlfn.NORM.S.INV(RAND())*'Monte Carlo VaR'!$C$18</f>
        <v>-0.12686641934548404</v>
      </c>
      <c r="C3531" s="18">
        <f t="shared" ca="1" si="55"/>
        <v>-11.914867056423951</v>
      </c>
      <c r="D3531" s="19">
        <f ca="1">'Monte Carlo VaR'!$B$9*(EXP(B3531)-1)</f>
        <v>-16.148219321571379</v>
      </c>
      <c r="E3531" t="str">
        <f ca="1">IF(B3531&lt;='Monte Carlo VaR'!$B$25,"YES ◀ TAIL","")</f>
        <v/>
      </c>
    </row>
    <row r="3532" spans="1:5" x14ac:dyDescent="0.2">
      <c r="A3532">
        <v>3531</v>
      </c>
      <c r="B3532" s="17">
        <f ca="1">'Monte Carlo VaR'!$C$17+_xlfn.NORM.S.INV(RAND())*'Monte Carlo VaR'!$C$18</f>
        <v>-1.9186959177786844E-2</v>
      </c>
      <c r="C3532" s="18">
        <f t="shared" ca="1" si="55"/>
        <v>-1.9004061097147584</v>
      </c>
      <c r="D3532" s="19">
        <f ca="1">'Monte Carlo VaR'!$B$9*(EXP(B3532)-1)</f>
        <v>-2.5756204004964123</v>
      </c>
      <c r="E3532" t="str">
        <f ca="1">IF(B3532&lt;='Monte Carlo VaR'!$B$25,"YES ◀ TAIL","")</f>
        <v/>
      </c>
    </row>
    <row r="3533" spans="1:5" x14ac:dyDescent="0.2">
      <c r="A3533">
        <v>3532</v>
      </c>
      <c r="B3533" s="17">
        <f ca="1">'Monte Carlo VaR'!$C$17+_xlfn.NORM.S.INV(RAND())*'Monte Carlo VaR'!$C$18</f>
        <v>0.18358781461832924</v>
      </c>
      <c r="C3533" s="18">
        <f t="shared" ca="1" si="55"/>
        <v>20.152047184077059</v>
      </c>
      <c r="D3533" s="19">
        <f ca="1">'Monte Carlo VaR'!$B$9*(EXP(B3533)-1)</f>
        <v>27.31206954857964</v>
      </c>
      <c r="E3533" t="str">
        <f ca="1">IF(B3533&lt;='Monte Carlo VaR'!$B$25,"YES ◀ TAIL","")</f>
        <v/>
      </c>
    </row>
    <row r="3534" spans="1:5" x14ac:dyDescent="0.2">
      <c r="A3534">
        <v>3533</v>
      </c>
      <c r="B3534" s="17">
        <f ca="1">'Monte Carlo VaR'!$C$17+_xlfn.NORM.S.INV(RAND())*'Monte Carlo VaR'!$C$18</f>
        <v>-0.13974348526654506</v>
      </c>
      <c r="C3534" s="18">
        <f t="shared" ca="1" si="55"/>
        <v>-13.041873280091554</v>
      </c>
      <c r="D3534" s="19">
        <f ca="1">'Monte Carlo VaR'!$B$9*(EXP(B3534)-1)</f>
        <v>-17.675650856508081</v>
      </c>
      <c r="E3534" t="str">
        <f ca="1">IF(B3534&lt;='Monte Carlo VaR'!$B$25,"YES ◀ TAIL","")</f>
        <v/>
      </c>
    </row>
    <row r="3535" spans="1:5" x14ac:dyDescent="0.2">
      <c r="A3535">
        <v>3534</v>
      </c>
      <c r="B3535" s="17">
        <f ca="1">'Monte Carlo VaR'!$C$17+_xlfn.NORM.S.INV(RAND())*'Monte Carlo VaR'!$C$18</f>
        <v>0.38459474974235097</v>
      </c>
      <c r="C3535" s="18">
        <f t="shared" ca="1" si="55"/>
        <v>46.901888051817828</v>
      </c>
      <c r="D3535" s="19">
        <f ca="1">'Monte Carlo VaR'!$B$9*(EXP(B3535)-1)</f>
        <v>63.566128876628703</v>
      </c>
      <c r="E3535" t="str">
        <f ca="1">IF(B3535&lt;='Monte Carlo VaR'!$B$25,"YES ◀ TAIL","")</f>
        <v/>
      </c>
    </row>
    <row r="3536" spans="1:5" x14ac:dyDescent="0.2">
      <c r="A3536">
        <v>3535</v>
      </c>
      <c r="B3536" s="17">
        <f ca="1">'Monte Carlo VaR'!$C$17+_xlfn.NORM.S.INV(RAND())*'Monte Carlo VaR'!$C$18</f>
        <v>-8.4683393596674997E-2</v>
      </c>
      <c r="C3536" s="18">
        <f t="shared" ca="1" si="55"/>
        <v>-8.1196862687251006</v>
      </c>
      <c r="D3536" s="19">
        <f ca="1">'Monte Carlo VaR'!$B$9*(EXP(B3536)-1)</f>
        <v>-11.00461080000313</v>
      </c>
      <c r="E3536" t="str">
        <f ca="1">IF(B3536&lt;='Monte Carlo VaR'!$B$25,"YES ◀ TAIL","")</f>
        <v/>
      </c>
    </row>
    <row r="3537" spans="1:5" x14ac:dyDescent="0.2">
      <c r="A3537">
        <v>3536</v>
      </c>
      <c r="B3537" s="17">
        <f ca="1">'Monte Carlo VaR'!$C$17+_xlfn.NORM.S.INV(RAND())*'Monte Carlo VaR'!$C$18</f>
        <v>0.21142387533940943</v>
      </c>
      <c r="C3537" s="18">
        <f t="shared" ca="1" si="55"/>
        <v>23.543591490925198</v>
      </c>
      <c r="D3537" s="19">
        <f ca="1">'Monte Carlo VaR'!$B$9*(EXP(B3537)-1)</f>
        <v>31.908629547650921</v>
      </c>
      <c r="E3537" t="str">
        <f ca="1">IF(B3537&lt;='Monte Carlo VaR'!$B$25,"YES ◀ TAIL","")</f>
        <v/>
      </c>
    </row>
    <row r="3538" spans="1:5" x14ac:dyDescent="0.2">
      <c r="A3538">
        <v>3537</v>
      </c>
      <c r="B3538" s="17">
        <f ca="1">'Monte Carlo VaR'!$C$17+_xlfn.NORM.S.INV(RAND())*'Monte Carlo VaR'!$C$18</f>
        <v>-0.21874945677836366</v>
      </c>
      <c r="C3538" s="18">
        <f t="shared" ca="1" si="55"/>
        <v>-19.64769898199734</v>
      </c>
      <c r="D3538" s="19">
        <f ca="1">'Monte Carlo VaR'!$B$9*(EXP(B3538)-1)</f>
        <v>-26.628526430300997</v>
      </c>
      <c r="E3538" t="str">
        <f ca="1">IF(B3538&lt;='Monte Carlo VaR'!$B$25,"YES ◀ TAIL","")</f>
        <v/>
      </c>
    </row>
    <row r="3539" spans="1:5" x14ac:dyDescent="0.2">
      <c r="A3539">
        <v>3538</v>
      </c>
      <c r="B3539" s="17">
        <f ca="1">'Monte Carlo VaR'!$C$17+_xlfn.NORM.S.INV(RAND())*'Monte Carlo VaR'!$C$18</f>
        <v>7.9009546289349752E-2</v>
      </c>
      <c r="C3539" s="18">
        <f t="shared" ca="1" si="55"/>
        <v>8.2214653155220354</v>
      </c>
      <c r="D3539" s="19">
        <f ca="1">'Monte Carlo VaR'!$B$9*(EXP(B3539)-1)</f>
        <v>11.142551942127016</v>
      </c>
      <c r="E3539" t="str">
        <f ca="1">IF(B3539&lt;='Monte Carlo VaR'!$B$25,"YES ◀ TAIL","")</f>
        <v/>
      </c>
    </row>
    <row r="3540" spans="1:5" x14ac:dyDescent="0.2">
      <c r="A3540">
        <v>3539</v>
      </c>
      <c r="B3540" s="17">
        <f ca="1">'Monte Carlo VaR'!$C$17+_xlfn.NORM.S.INV(RAND())*'Monte Carlo VaR'!$C$18</f>
        <v>8.8001775207666971E-2</v>
      </c>
      <c r="C3540" s="18">
        <f t="shared" ca="1" si="55"/>
        <v>9.1990060535604545</v>
      </c>
      <c r="D3540" s="19">
        <f ca="1">'Monte Carlo VaR'!$B$9*(EXP(B3540)-1)</f>
        <v>12.467412904390484</v>
      </c>
      <c r="E3540" t="str">
        <f ca="1">IF(B3540&lt;='Monte Carlo VaR'!$B$25,"YES ◀ TAIL","")</f>
        <v/>
      </c>
    </row>
    <row r="3541" spans="1:5" x14ac:dyDescent="0.2">
      <c r="A3541">
        <v>3540</v>
      </c>
      <c r="B3541" s="17">
        <f ca="1">'Monte Carlo VaR'!$C$17+_xlfn.NORM.S.INV(RAND())*'Monte Carlo VaR'!$C$18</f>
        <v>0.29068038603869117</v>
      </c>
      <c r="C3541" s="18">
        <f t="shared" ca="1" si="55"/>
        <v>33.733708403317038</v>
      </c>
      <c r="D3541" s="19">
        <f ca="1">'Monte Carlo VaR'!$B$9*(EXP(B3541)-1)</f>
        <v>45.719294999015588</v>
      </c>
      <c r="E3541" t="str">
        <f ca="1">IF(B3541&lt;='Monte Carlo VaR'!$B$25,"YES ◀ TAIL","")</f>
        <v/>
      </c>
    </row>
    <row r="3542" spans="1:5" x14ac:dyDescent="0.2">
      <c r="A3542">
        <v>3541</v>
      </c>
      <c r="B3542" s="17">
        <f ca="1">'Monte Carlo VaR'!$C$17+_xlfn.NORM.S.INV(RAND())*'Monte Carlo VaR'!$C$18</f>
        <v>0.30510907454974484</v>
      </c>
      <c r="C3542" s="18">
        <f t="shared" ca="1" si="55"/>
        <v>35.677298433795144</v>
      </c>
      <c r="D3542" s="19">
        <f ca="1">'Monte Carlo VaR'!$B$9*(EXP(B3542)-1)</f>
        <v>48.35344256732256</v>
      </c>
      <c r="E3542" t="str">
        <f ca="1">IF(B3542&lt;='Monte Carlo VaR'!$B$25,"YES ◀ TAIL","")</f>
        <v/>
      </c>
    </row>
    <row r="3543" spans="1:5" x14ac:dyDescent="0.2">
      <c r="A3543">
        <v>3542</v>
      </c>
      <c r="B3543" s="17">
        <f ca="1">'Monte Carlo VaR'!$C$17+_xlfn.NORM.S.INV(RAND())*'Monte Carlo VaR'!$C$18</f>
        <v>0.23833107855474039</v>
      </c>
      <c r="C3543" s="18">
        <f t="shared" ca="1" si="55"/>
        <v>26.912930477204778</v>
      </c>
      <c r="D3543" s="19">
        <f ca="1">'Monte Carlo VaR'!$B$9*(EXP(B3543)-1)</f>
        <v>36.475094675755635</v>
      </c>
      <c r="E3543" t="str">
        <f ca="1">IF(B3543&lt;='Monte Carlo VaR'!$B$25,"YES ◀ TAIL","")</f>
        <v/>
      </c>
    </row>
    <row r="3544" spans="1:5" x14ac:dyDescent="0.2">
      <c r="A3544">
        <v>3543</v>
      </c>
      <c r="B3544" s="17">
        <f ca="1">'Monte Carlo VaR'!$C$17+_xlfn.NORM.S.INV(RAND())*'Monte Carlo VaR'!$C$18</f>
        <v>-0.20190869028771724</v>
      </c>
      <c r="C3544" s="18">
        <f t="shared" ca="1" si="55"/>
        <v>-18.283045994863201</v>
      </c>
      <c r="D3544" s="19">
        <f ca="1">'Monte Carlo VaR'!$B$9*(EXP(B3544)-1)</f>
        <v>-24.779012236838096</v>
      </c>
      <c r="E3544" t="str">
        <f ca="1">IF(B3544&lt;='Monte Carlo VaR'!$B$25,"YES ◀ TAIL","")</f>
        <v/>
      </c>
    </row>
    <row r="3545" spans="1:5" x14ac:dyDescent="0.2">
      <c r="A3545">
        <v>3544</v>
      </c>
      <c r="B3545" s="17">
        <f ca="1">'Monte Carlo VaR'!$C$17+_xlfn.NORM.S.INV(RAND())*'Monte Carlo VaR'!$C$18</f>
        <v>0.35251124727682248</v>
      </c>
      <c r="C3545" s="18">
        <f t="shared" ca="1" si="55"/>
        <v>42.263565643569208</v>
      </c>
      <c r="D3545" s="19">
        <f ca="1">'Monte Carlo VaR'!$B$9*(EXP(B3545)-1)</f>
        <v>57.279810516729356</v>
      </c>
      <c r="E3545" t="str">
        <f ca="1">IF(B3545&lt;='Monte Carlo VaR'!$B$25,"YES ◀ TAIL","")</f>
        <v/>
      </c>
    </row>
    <row r="3546" spans="1:5" x14ac:dyDescent="0.2">
      <c r="A3546">
        <v>3545</v>
      </c>
      <c r="B3546" s="17">
        <f ca="1">'Monte Carlo VaR'!$C$17+_xlfn.NORM.S.INV(RAND())*'Monte Carlo VaR'!$C$18</f>
        <v>0.34421090940875237</v>
      </c>
      <c r="C3546" s="18">
        <f t="shared" ca="1" si="55"/>
        <v>41.087617118912647</v>
      </c>
      <c r="D3546" s="19">
        <f ca="1">'Monte Carlo VaR'!$B$9*(EXP(B3546)-1)</f>
        <v>55.686047481262307</v>
      </c>
      <c r="E3546" t="str">
        <f ca="1">IF(B3546&lt;='Monte Carlo VaR'!$B$25,"YES ◀ TAIL","")</f>
        <v/>
      </c>
    </row>
    <row r="3547" spans="1:5" x14ac:dyDescent="0.2">
      <c r="A3547">
        <v>3546</v>
      </c>
      <c r="B3547" s="17">
        <f ca="1">'Monte Carlo VaR'!$C$17+_xlfn.NORM.S.INV(RAND())*'Monte Carlo VaR'!$C$18</f>
        <v>-4.429370021951784E-2</v>
      </c>
      <c r="C3547" s="18">
        <f t="shared" ca="1" si="55"/>
        <v>-4.3327058845034401</v>
      </c>
      <c r="D3547" s="19">
        <f ca="1">'Monte Carlo VaR'!$B$9*(EXP(B3547)-1)</f>
        <v>-5.8721162852675128</v>
      </c>
      <c r="E3547" t="str">
        <f ca="1">IF(B3547&lt;='Monte Carlo VaR'!$B$25,"YES ◀ TAIL","")</f>
        <v/>
      </c>
    </row>
    <row r="3548" spans="1:5" x14ac:dyDescent="0.2">
      <c r="A3548">
        <v>3547</v>
      </c>
      <c r="B3548" s="17">
        <f ca="1">'Monte Carlo VaR'!$C$17+_xlfn.NORM.S.INV(RAND())*'Monte Carlo VaR'!$C$18</f>
        <v>0.13958073217464456</v>
      </c>
      <c r="C3548" s="18">
        <f t="shared" ca="1" si="55"/>
        <v>14.979162714962202</v>
      </c>
      <c r="D3548" s="19">
        <f ca="1">'Monte Carlo VaR'!$B$9*(EXP(B3548)-1)</f>
        <v>20.301259227588272</v>
      </c>
      <c r="E3548" t="str">
        <f ca="1">IF(B3548&lt;='Monte Carlo VaR'!$B$25,"YES ◀ TAIL","")</f>
        <v/>
      </c>
    </row>
    <row r="3549" spans="1:5" x14ac:dyDescent="0.2">
      <c r="A3549">
        <v>3548</v>
      </c>
      <c r="B3549" s="17">
        <f ca="1">'Monte Carlo VaR'!$C$17+_xlfn.NORM.S.INV(RAND())*'Monte Carlo VaR'!$C$18</f>
        <v>1.9971214541456207E-2</v>
      </c>
      <c r="C3549" s="18">
        <f t="shared" ca="1" si="55"/>
        <v>2.0171973486042827</v>
      </c>
      <c r="D3549" s="19">
        <f ca="1">'Monte Carlo VaR'!$B$9*(EXP(B3549)-1)</f>
        <v>2.7339075665633845</v>
      </c>
      <c r="E3549" t="str">
        <f ca="1">IF(B3549&lt;='Monte Carlo VaR'!$B$25,"YES ◀ TAIL","")</f>
        <v/>
      </c>
    </row>
    <row r="3550" spans="1:5" x14ac:dyDescent="0.2">
      <c r="A3550">
        <v>3549</v>
      </c>
      <c r="B3550" s="17">
        <f ca="1">'Monte Carlo VaR'!$C$17+_xlfn.NORM.S.INV(RAND())*'Monte Carlo VaR'!$C$18</f>
        <v>-7.7984313806975056E-2</v>
      </c>
      <c r="C3550" s="18">
        <f t="shared" ca="1" si="55"/>
        <v>-7.5021064172127279</v>
      </c>
      <c r="D3550" s="19">
        <f ca="1">'Monte Carlo VaR'!$B$9*(EXP(B3550)-1)</f>
        <v>-10.167604827248411</v>
      </c>
      <c r="E3550" t="str">
        <f ca="1">IF(B3550&lt;='Monte Carlo VaR'!$B$25,"YES ◀ TAIL","")</f>
        <v/>
      </c>
    </row>
    <row r="3551" spans="1:5" x14ac:dyDescent="0.2">
      <c r="A3551">
        <v>3550</v>
      </c>
      <c r="B3551" s="17">
        <f ca="1">'Monte Carlo VaR'!$C$17+_xlfn.NORM.S.INV(RAND())*'Monte Carlo VaR'!$C$18</f>
        <v>0.2783619621104983</v>
      </c>
      <c r="C3551" s="18">
        <f t="shared" ca="1" si="55"/>
        <v>32.096424969314462</v>
      </c>
      <c r="D3551" s="19">
        <f ca="1">'Monte Carlo VaR'!$B$9*(EXP(B3551)-1)</f>
        <v>43.500284760911896</v>
      </c>
      <c r="E3551" t="str">
        <f ca="1">IF(B3551&lt;='Monte Carlo VaR'!$B$25,"YES ◀ TAIL","")</f>
        <v/>
      </c>
    </row>
    <row r="3552" spans="1:5" x14ac:dyDescent="0.2">
      <c r="A3552">
        <v>3551</v>
      </c>
      <c r="B3552" s="17">
        <f ca="1">'Monte Carlo VaR'!$C$17+_xlfn.NORM.S.INV(RAND())*'Monte Carlo VaR'!$C$18</f>
        <v>0.12102076551975527</v>
      </c>
      <c r="C3552" s="18">
        <f t="shared" ca="1" si="55"/>
        <v>12.864834909359502</v>
      </c>
      <c r="D3552" s="19">
        <f ca="1">'Monte Carlo VaR'!$B$9*(EXP(B3552)-1)</f>
        <v>17.435710752654934</v>
      </c>
      <c r="E3552" t="str">
        <f ca="1">IF(B3552&lt;='Monte Carlo VaR'!$B$25,"YES ◀ TAIL","")</f>
        <v/>
      </c>
    </row>
    <row r="3553" spans="1:5" x14ac:dyDescent="0.2">
      <c r="A3553">
        <v>3552</v>
      </c>
      <c r="B3553" s="17">
        <f ca="1">'Monte Carlo VaR'!$C$17+_xlfn.NORM.S.INV(RAND())*'Monte Carlo VaR'!$C$18</f>
        <v>8.6902133146731564E-2</v>
      </c>
      <c r="C3553" s="18">
        <f t="shared" ca="1" si="55"/>
        <v>9.0789922317083374</v>
      </c>
      <c r="D3553" s="19">
        <f ca="1">'Monte Carlo VaR'!$B$9*(EXP(B3553)-1)</f>
        <v>12.304758171634312</v>
      </c>
      <c r="E3553" t="str">
        <f ca="1">IF(B3553&lt;='Monte Carlo VaR'!$B$25,"YES ◀ TAIL","")</f>
        <v/>
      </c>
    </row>
    <row r="3554" spans="1:5" x14ac:dyDescent="0.2">
      <c r="A3554">
        <v>3553</v>
      </c>
      <c r="B3554" s="17">
        <f ca="1">'Monte Carlo VaR'!$C$17+_xlfn.NORM.S.INV(RAND())*'Monte Carlo VaR'!$C$18</f>
        <v>0.1990042715740688</v>
      </c>
      <c r="C3554" s="18">
        <f t="shared" ca="1" si="55"/>
        <v>22.018717800864927</v>
      </c>
      <c r="D3554" s="19">
        <f ca="1">'Monte Carlo VaR'!$B$9*(EXP(B3554)-1)</f>
        <v>29.841968235512237</v>
      </c>
      <c r="E3554" t="str">
        <f ca="1">IF(B3554&lt;='Monte Carlo VaR'!$B$25,"YES ◀ TAIL","")</f>
        <v/>
      </c>
    </row>
    <row r="3555" spans="1:5" x14ac:dyDescent="0.2">
      <c r="A3555">
        <v>3554</v>
      </c>
      <c r="B3555" s="17">
        <f ca="1">'Monte Carlo VaR'!$C$17+_xlfn.NORM.S.INV(RAND())*'Monte Carlo VaR'!$C$18</f>
        <v>-0.15954410854585244</v>
      </c>
      <c r="C3555" s="18">
        <f t="shared" ca="1" si="55"/>
        <v>-14.746763739572355</v>
      </c>
      <c r="D3555" s="19">
        <f ca="1">'Monte Carlo VaR'!$B$9*(EXP(B3555)-1)</f>
        <v>-19.986288896242414</v>
      </c>
      <c r="E3555" t="str">
        <f ca="1">IF(B3555&lt;='Monte Carlo VaR'!$B$25,"YES ◀ TAIL","")</f>
        <v/>
      </c>
    </row>
    <row r="3556" spans="1:5" x14ac:dyDescent="0.2">
      <c r="A3556">
        <v>3555</v>
      </c>
      <c r="B3556" s="17">
        <f ca="1">'Monte Carlo VaR'!$C$17+_xlfn.NORM.S.INV(RAND())*'Monte Carlo VaR'!$C$18</f>
        <v>-3.7807754300751478E-2</v>
      </c>
      <c r="C3556" s="18">
        <f t="shared" ca="1" si="55"/>
        <v>-3.7101963894993872</v>
      </c>
      <c r="D3556" s="19">
        <f ca="1">'Monte Carlo VaR'!$B$9*(EXP(B3556)-1)</f>
        <v>-5.0284291666885199</v>
      </c>
      <c r="E3556" t="str">
        <f ca="1">IF(B3556&lt;='Monte Carlo VaR'!$B$25,"YES ◀ TAIL","")</f>
        <v/>
      </c>
    </row>
    <row r="3557" spans="1:5" x14ac:dyDescent="0.2">
      <c r="A3557">
        <v>3556</v>
      </c>
      <c r="B3557" s="17">
        <f ca="1">'Monte Carlo VaR'!$C$17+_xlfn.NORM.S.INV(RAND())*'Monte Carlo VaR'!$C$18</f>
        <v>-0.39753045355869732</v>
      </c>
      <c r="C3557" s="18">
        <f t="shared" ca="1" si="55"/>
        <v>-32.802252176959321</v>
      </c>
      <c r="D3557" s="19">
        <f ca="1">'Monte Carlo VaR'!$B$9*(EXP(B3557)-1)</f>
        <v>-44.456892375432972</v>
      </c>
      <c r="E3557" t="str">
        <f ca="1">IF(B3557&lt;='Monte Carlo VaR'!$B$25,"YES ◀ TAIL","")</f>
        <v>YES ◀ TAIL</v>
      </c>
    </row>
    <row r="3558" spans="1:5" x14ac:dyDescent="0.2">
      <c r="A3558">
        <v>3557</v>
      </c>
      <c r="B3558" s="17">
        <f ca="1">'Monte Carlo VaR'!$C$17+_xlfn.NORM.S.INV(RAND())*'Monte Carlo VaR'!$C$18</f>
        <v>0.11445810598901718</v>
      </c>
      <c r="C3558" s="18">
        <f t="shared" ca="1" si="55"/>
        <v>12.126566576386155</v>
      </c>
      <c r="D3558" s="19">
        <f ca="1">'Monte Carlo VaR'!$B$9*(EXP(B3558)-1)</f>
        <v>16.435135680976156</v>
      </c>
      <c r="E3558" t="str">
        <f ca="1">IF(B3558&lt;='Monte Carlo VaR'!$B$25,"YES ◀ TAIL","")</f>
        <v/>
      </c>
    </row>
    <row r="3559" spans="1:5" x14ac:dyDescent="0.2">
      <c r="A3559">
        <v>3558</v>
      </c>
      <c r="B3559" s="17">
        <f ca="1">'Monte Carlo VaR'!$C$17+_xlfn.NORM.S.INV(RAND())*'Monte Carlo VaR'!$C$18</f>
        <v>7.9760471763339003E-2</v>
      </c>
      <c r="C3559" s="18">
        <f t="shared" ca="1" si="55"/>
        <v>8.3027620907494502</v>
      </c>
      <c r="D3559" s="19">
        <f ca="1">'Monte Carlo VaR'!$B$9*(EXP(B3559)-1)</f>
        <v>11.252733461592729</v>
      </c>
      <c r="E3559" t="str">
        <f ca="1">IF(B3559&lt;='Monte Carlo VaR'!$B$25,"YES ◀ TAIL","")</f>
        <v/>
      </c>
    </row>
    <row r="3560" spans="1:5" x14ac:dyDescent="0.2">
      <c r="A3560">
        <v>3559</v>
      </c>
      <c r="B3560" s="17">
        <f ca="1">'Monte Carlo VaR'!$C$17+_xlfn.NORM.S.INV(RAND())*'Monte Carlo VaR'!$C$18</f>
        <v>0.17857524541331365</v>
      </c>
      <c r="C3560" s="18">
        <f t="shared" ca="1" si="55"/>
        <v>19.551283674666585</v>
      </c>
      <c r="D3560" s="19">
        <f ca="1">'Monte Carlo VaR'!$B$9*(EXP(B3560)-1)</f>
        <v>26.497854764275626</v>
      </c>
      <c r="E3560" t="str">
        <f ca="1">IF(B3560&lt;='Monte Carlo VaR'!$B$25,"YES ◀ TAIL","")</f>
        <v/>
      </c>
    </row>
    <row r="3561" spans="1:5" x14ac:dyDescent="0.2">
      <c r="A3561">
        <v>3560</v>
      </c>
      <c r="B3561" s="17">
        <f ca="1">'Monte Carlo VaR'!$C$17+_xlfn.NORM.S.INV(RAND())*'Monte Carlo VaR'!$C$18</f>
        <v>-0.26317489443038866</v>
      </c>
      <c r="C3561" s="18">
        <f t="shared" ca="1" si="55"/>
        <v>-23.139253960860895</v>
      </c>
      <c r="D3561" s="19">
        <f ca="1">'Monte Carlo VaR'!$B$9*(EXP(B3561)-1)</f>
        <v>-31.36063089315477</v>
      </c>
      <c r="E3561" t="str">
        <f ca="1">IF(B3561&lt;='Monte Carlo VaR'!$B$25,"YES ◀ TAIL","")</f>
        <v>YES ◀ TAIL</v>
      </c>
    </row>
    <row r="3562" spans="1:5" x14ac:dyDescent="0.2">
      <c r="A3562">
        <v>3561</v>
      </c>
      <c r="B3562" s="17">
        <f ca="1">'Monte Carlo VaR'!$C$17+_xlfn.NORM.S.INV(RAND())*'Monte Carlo VaR'!$C$18</f>
        <v>-0.11956934186781638</v>
      </c>
      <c r="C3562" s="18">
        <f t="shared" ca="1" si="55"/>
        <v>-11.269752152538025</v>
      </c>
      <c r="D3562" s="19">
        <f ca="1">'Monte Carlo VaR'!$B$9*(EXP(B3562)-1)</f>
        <v>-15.273895092334786</v>
      </c>
      <c r="E3562" t="str">
        <f ca="1">IF(B3562&lt;='Monte Carlo VaR'!$B$25,"YES ◀ TAIL","")</f>
        <v/>
      </c>
    </row>
    <row r="3563" spans="1:5" x14ac:dyDescent="0.2">
      <c r="A3563">
        <v>3562</v>
      </c>
      <c r="B3563" s="17">
        <f ca="1">'Monte Carlo VaR'!$C$17+_xlfn.NORM.S.INV(RAND())*'Monte Carlo VaR'!$C$18</f>
        <v>-0.33484966693668133</v>
      </c>
      <c r="C3563" s="18">
        <f t="shared" ca="1" si="55"/>
        <v>-28.455436659787402</v>
      </c>
      <c r="D3563" s="19">
        <f ca="1">'Monte Carlo VaR'!$B$9*(EXP(B3563)-1)</f>
        <v>-38.565653305009867</v>
      </c>
      <c r="E3563" t="str">
        <f ca="1">IF(B3563&lt;='Monte Carlo VaR'!$B$25,"YES ◀ TAIL","")</f>
        <v>YES ◀ TAIL</v>
      </c>
    </row>
    <row r="3564" spans="1:5" x14ac:dyDescent="0.2">
      <c r="A3564">
        <v>3563</v>
      </c>
      <c r="B3564" s="17">
        <f ca="1">'Monte Carlo VaR'!$C$17+_xlfn.NORM.S.INV(RAND())*'Monte Carlo VaR'!$C$18</f>
        <v>-2.6059791853175154E-2</v>
      </c>
      <c r="C3564" s="18">
        <f t="shared" ca="1" si="55"/>
        <v>-2.5723165950250704</v>
      </c>
      <c r="D3564" s="19">
        <f ca="1">'Monte Carlo VaR'!$B$9*(EXP(B3564)-1)</f>
        <v>-3.4862606812374781</v>
      </c>
      <c r="E3564" t="str">
        <f ca="1">IF(B3564&lt;='Monte Carlo VaR'!$B$25,"YES ◀ TAIL","")</f>
        <v/>
      </c>
    </row>
    <row r="3565" spans="1:5" x14ac:dyDescent="0.2">
      <c r="A3565">
        <v>3564</v>
      </c>
      <c r="B3565" s="17">
        <f ca="1">'Monte Carlo VaR'!$C$17+_xlfn.NORM.S.INV(RAND())*'Monte Carlo VaR'!$C$18</f>
        <v>0.12308753939594298</v>
      </c>
      <c r="C3565" s="18">
        <f t="shared" ca="1" si="55"/>
        <v>13.098342221977299</v>
      </c>
      <c r="D3565" s="19">
        <f ca="1">'Monte Carlo VaR'!$B$9*(EXP(B3565)-1)</f>
        <v>17.752183213445836</v>
      </c>
      <c r="E3565" t="str">
        <f ca="1">IF(B3565&lt;='Monte Carlo VaR'!$B$25,"YES ◀ TAIL","")</f>
        <v/>
      </c>
    </row>
    <row r="3566" spans="1:5" x14ac:dyDescent="0.2">
      <c r="A3566">
        <v>3565</v>
      </c>
      <c r="B3566" s="17">
        <f ca="1">'Monte Carlo VaR'!$C$17+_xlfn.NORM.S.INV(RAND())*'Monte Carlo VaR'!$C$18</f>
        <v>-7.1673582722978843E-2</v>
      </c>
      <c r="C3566" s="18">
        <f t="shared" ca="1" si="55"/>
        <v>-6.9165313248991218</v>
      </c>
      <c r="D3566" s="19">
        <f ca="1">'Monte Carlo VaR'!$B$9*(EXP(B3566)-1)</f>
        <v>-9.3739749046357801</v>
      </c>
      <c r="E3566" t="str">
        <f ca="1">IF(B3566&lt;='Monte Carlo VaR'!$B$25,"YES ◀ TAIL","")</f>
        <v/>
      </c>
    </row>
    <row r="3567" spans="1:5" x14ac:dyDescent="0.2">
      <c r="A3567">
        <v>3566</v>
      </c>
      <c r="B3567" s="17">
        <f ca="1">'Monte Carlo VaR'!$C$17+_xlfn.NORM.S.INV(RAND())*'Monte Carlo VaR'!$C$18</f>
        <v>0.1128898099717747</v>
      </c>
      <c r="C3567" s="18">
        <f t="shared" ca="1" si="55"/>
        <v>11.950856747123995</v>
      </c>
      <c r="D3567" s="19">
        <f ca="1">'Monte Carlo VaR'!$B$9*(EXP(B3567)-1)</f>
        <v>16.196996149377149</v>
      </c>
      <c r="E3567" t="str">
        <f ca="1">IF(B3567&lt;='Monte Carlo VaR'!$B$25,"YES ◀ TAIL","")</f>
        <v/>
      </c>
    </row>
    <row r="3568" spans="1:5" x14ac:dyDescent="0.2">
      <c r="A3568">
        <v>3567</v>
      </c>
      <c r="B3568" s="17">
        <f ca="1">'Monte Carlo VaR'!$C$17+_xlfn.NORM.S.INV(RAND())*'Monte Carlo VaR'!$C$18</f>
        <v>0.14445266328978379</v>
      </c>
      <c r="C3568" s="18">
        <f t="shared" ca="1" si="55"/>
        <v>15.540700050287048</v>
      </c>
      <c r="D3568" s="19">
        <f ca="1">'Monte Carlo VaR'!$B$9*(EXP(B3568)-1)</f>
        <v>21.062310778154036</v>
      </c>
      <c r="E3568" t="str">
        <f ca="1">IF(B3568&lt;='Monte Carlo VaR'!$B$25,"YES ◀ TAIL","")</f>
        <v/>
      </c>
    </row>
    <row r="3569" spans="1:5" x14ac:dyDescent="0.2">
      <c r="A3569">
        <v>3568</v>
      </c>
      <c r="B3569" s="17">
        <f ca="1">'Monte Carlo VaR'!$C$17+_xlfn.NORM.S.INV(RAND())*'Monte Carlo VaR'!$C$18</f>
        <v>0.34063945944788171</v>
      </c>
      <c r="C3569" s="18">
        <f t="shared" ca="1" si="55"/>
        <v>40.584628488282128</v>
      </c>
      <c r="D3569" s="19">
        <f ca="1">'Monte Carlo VaR'!$B$9*(EXP(B3569)-1)</f>
        <v>55.004346990168763</v>
      </c>
      <c r="E3569" t="str">
        <f ca="1">IF(B3569&lt;='Monte Carlo VaR'!$B$25,"YES ◀ TAIL","")</f>
        <v/>
      </c>
    </row>
    <row r="3570" spans="1:5" x14ac:dyDescent="0.2">
      <c r="A3570">
        <v>3569</v>
      </c>
      <c r="B3570" s="17">
        <f ca="1">'Monte Carlo VaR'!$C$17+_xlfn.NORM.S.INV(RAND())*'Monte Carlo VaR'!$C$18</f>
        <v>-2.5126782544651199E-2</v>
      </c>
      <c r="C3570" s="18">
        <f t="shared" ca="1" si="55"/>
        <v>-2.481373240599416</v>
      </c>
      <c r="D3570" s="19">
        <f ca="1">'Monte Carlo VaR'!$B$9*(EXP(B3570)-1)</f>
        <v>-3.3630051529843885</v>
      </c>
      <c r="E3570" t="str">
        <f ca="1">IF(B3570&lt;='Monte Carlo VaR'!$B$25,"YES ◀ TAIL","")</f>
        <v/>
      </c>
    </row>
    <row r="3571" spans="1:5" x14ac:dyDescent="0.2">
      <c r="A3571">
        <v>3570</v>
      </c>
      <c r="B3571" s="17">
        <f ca="1">'Monte Carlo VaR'!$C$17+_xlfn.NORM.S.INV(RAND())*'Monte Carlo VaR'!$C$18</f>
        <v>-0.36144301188152383</v>
      </c>
      <c r="C3571" s="18">
        <f t="shared" ca="1" si="55"/>
        <v>-30.332970312633499</v>
      </c>
      <c r="D3571" s="19">
        <f ca="1">'Monte Carlo VaR'!$B$9*(EXP(B3571)-1)</f>
        <v>-41.110274664712186</v>
      </c>
      <c r="E3571" t="str">
        <f ca="1">IF(B3571&lt;='Monte Carlo VaR'!$B$25,"YES ◀ TAIL","")</f>
        <v>YES ◀ TAIL</v>
      </c>
    </row>
    <row r="3572" spans="1:5" x14ac:dyDescent="0.2">
      <c r="A3572">
        <v>3571</v>
      </c>
      <c r="B3572" s="17">
        <f ca="1">'Monte Carlo VaR'!$C$17+_xlfn.NORM.S.INV(RAND())*'Monte Carlo VaR'!$C$18</f>
        <v>0.33831853848672094</v>
      </c>
      <c r="C3572" s="18">
        <f t="shared" ca="1" si="55"/>
        <v>40.258721026233133</v>
      </c>
      <c r="D3572" s="19">
        <f ca="1">'Monte Carlo VaR'!$B$9*(EXP(B3572)-1)</f>
        <v>54.562644606853766</v>
      </c>
      <c r="E3572" t="str">
        <f ca="1">IF(B3572&lt;='Monte Carlo VaR'!$B$25,"YES ◀ TAIL","")</f>
        <v/>
      </c>
    </row>
    <row r="3573" spans="1:5" x14ac:dyDescent="0.2">
      <c r="A3573">
        <v>3572</v>
      </c>
      <c r="B3573" s="17">
        <f ca="1">'Monte Carlo VaR'!$C$17+_xlfn.NORM.S.INV(RAND())*'Monte Carlo VaR'!$C$18</f>
        <v>-7.9867428721259223E-2</v>
      </c>
      <c r="C3573" s="18">
        <f t="shared" ca="1" si="55"/>
        <v>-7.6761266786587452</v>
      </c>
      <c r="D3573" s="19">
        <f ca="1">'Monte Carlo VaR'!$B$9*(EXP(B3573)-1)</f>
        <v>-10.403454487586199</v>
      </c>
      <c r="E3573" t="str">
        <f ca="1">IF(B3573&lt;='Monte Carlo VaR'!$B$25,"YES ◀ TAIL","")</f>
        <v/>
      </c>
    </row>
    <row r="3574" spans="1:5" x14ac:dyDescent="0.2">
      <c r="A3574">
        <v>3573</v>
      </c>
      <c r="B3574" s="17">
        <f ca="1">'Monte Carlo VaR'!$C$17+_xlfn.NORM.S.INV(RAND())*'Monte Carlo VaR'!$C$18</f>
        <v>-7.3178704805104966E-3</v>
      </c>
      <c r="C3574" s="18">
        <f t="shared" ca="1" si="55"/>
        <v>-0.72911600605036764</v>
      </c>
      <c r="D3574" s="19">
        <f ca="1">'Monte Carlo VaR'!$B$9*(EXP(B3574)-1)</f>
        <v>-0.98817092300006326</v>
      </c>
      <c r="E3574" t="str">
        <f ca="1">IF(B3574&lt;='Monte Carlo VaR'!$B$25,"YES ◀ TAIL","")</f>
        <v/>
      </c>
    </row>
    <row r="3575" spans="1:5" x14ac:dyDescent="0.2">
      <c r="A3575">
        <v>3574</v>
      </c>
      <c r="B3575" s="17">
        <f ca="1">'Monte Carlo VaR'!$C$17+_xlfn.NORM.S.INV(RAND())*'Monte Carlo VaR'!$C$18</f>
        <v>0.33534032034829436</v>
      </c>
      <c r="C3575" s="18">
        <f t="shared" ca="1" si="55"/>
        <v>39.84162137437324</v>
      </c>
      <c r="D3575" s="19">
        <f ca="1">'Monte Carlo VaR'!$B$9*(EXP(B3575)-1)</f>
        <v>53.997349448688048</v>
      </c>
      <c r="E3575" t="str">
        <f ca="1">IF(B3575&lt;='Monte Carlo VaR'!$B$25,"YES ◀ TAIL","")</f>
        <v/>
      </c>
    </row>
    <row r="3576" spans="1:5" x14ac:dyDescent="0.2">
      <c r="A3576">
        <v>3575</v>
      </c>
      <c r="B3576" s="17">
        <f ca="1">'Monte Carlo VaR'!$C$17+_xlfn.NORM.S.INV(RAND())*'Monte Carlo VaR'!$C$18</f>
        <v>0.20025932352128667</v>
      </c>
      <c r="C3576" s="18">
        <f t="shared" ca="1" si="55"/>
        <v>22.171953769674246</v>
      </c>
      <c r="D3576" s="19">
        <f ca="1">'Monte Carlo VaR'!$B$9*(EXP(B3576)-1)</f>
        <v>30.049648944039507</v>
      </c>
      <c r="E3576" t="str">
        <f ca="1">IF(B3576&lt;='Monte Carlo VaR'!$B$25,"YES ◀ TAIL","")</f>
        <v/>
      </c>
    </row>
    <row r="3577" spans="1:5" x14ac:dyDescent="0.2">
      <c r="A3577">
        <v>3576</v>
      </c>
      <c r="B3577" s="17">
        <f ca="1">'Monte Carlo VaR'!$C$17+_xlfn.NORM.S.INV(RAND())*'Monte Carlo VaR'!$C$18</f>
        <v>5.5269994047076693E-2</v>
      </c>
      <c r="C3577" s="18">
        <f t="shared" ca="1" si="55"/>
        <v>5.6825912864624684</v>
      </c>
      <c r="D3577" s="19">
        <f ca="1">'Monte Carlo VaR'!$B$9*(EXP(B3577)-1)</f>
        <v>7.7016159705425835</v>
      </c>
      <c r="E3577" t="str">
        <f ca="1">IF(B3577&lt;='Monte Carlo VaR'!$B$25,"YES ◀ TAIL","")</f>
        <v/>
      </c>
    </row>
    <row r="3578" spans="1:5" x14ac:dyDescent="0.2">
      <c r="A3578">
        <v>3577</v>
      </c>
      <c r="B3578" s="17">
        <f ca="1">'Monte Carlo VaR'!$C$17+_xlfn.NORM.S.INV(RAND())*'Monte Carlo VaR'!$C$18</f>
        <v>-2.9950075441848592E-2</v>
      </c>
      <c r="C3578" s="18">
        <f t="shared" ca="1" si="55"/>
        <v>-2.9506016177600181</v>
      </c>
      <c r="D3578" s="19">
        <f ca="1">'Monte Carlo VaR'!$B$9*(EXP(B3578)-1)</f>
        <v>-3.9989503725501523</v>
      </c>
      <c r="E3578" t="str">
        <f ca="1">IF(B3578&lt;='Monte Carlo VaR'!$B$25,"YES ◀ TAIL","")</f>
        <v/>
      </c>
    </row>
    <row r="3579" spans="1:5" x14ac:dyDescent="0.2">
      <c r="A3579">
        <v>3578</v>
      </c>
      <c r="B3579" s="17">
        <f ca="1">'Monte Carlo VaR'!$C$17+_xlfn.NORM.S.INV(RAND())*'Monte Carlo VaR'!$C$18</f>
        <v>-9.4288098434878745E-2</v>
      </c>
      <c r="C3579" s="18">
        <f t="shared" ca="1" si="55"/>
        <v>-8.9979451024902346</v>
      </c>
      <c r="D3579" s="19">
        <f ca="1">'Monte Carlo VaR'!$B$9*(EXP(B3579)-1)</f>
        <v>-12.194914997405014</v>
      </c>
      <c r="E3579" t="str">
        <f ca="1">IF(B3579&lt;='Monte Carlo VaR'!$B$25,"YES ◀ TAIL","")</f>
        <v/>
      </c>
    </row>
    <row r="3580" spans="1:5" x14ac:dyDescent="0.2">
      <c r="A3580">
        <v>3579</v>
      </c>
      <c r="B3580" s="17">
        <f ca="1">'Monte Carlo VaR'!$C$17+_xlfn.NORM.S.INV(RAND())*'Monte Carlo VaR'!$C$18</f>
        <v>0.10479439840754107</v>
      </c>
      <c r="C3580" s="18">
        <f t="shared" ca="1" si="55"/>
        <v>11.048226995983402</v>
      </c>
      <c r="D3580" s="19">
        <f ca="1">'Monte Carlo VaR'!$B$9*(EXP(B3580)-1)</f>
        <v>14.973662047656303</v>
      </c>
      <c r="E3580" t="str">
        <f ca="1">IF(B3580&lt;='Monte Carlo VaR'!$B$25,"YES ◀ TAIL","")</f>
        <v/>
      </c>
    </row>
    <row r="3581" spans="1:5" x14ac:dyDescent="0.2">
      <c r="A3581">
        <v>3580</v>
      </c>
      <c r="B3581" s="17">
        <f ca="1">'Monte Carlo VaR'!$C$17+_xlfn.NORM.S.INV(RAND())*'Monte Carlo VaR'!$C$18</f>
        <v>0.25646260486564076</v>
      </c>
      <c r="C3581" s="18">
        <f t="shared" ca="1" si="55"/>
        <v>29.235043727781829</v>
      </c>
      <c r="D3581" s="19">
        <f ca="1">'Monte Carlo VaR'!$B$9*(EXP(B3581)-1)</f>
        <v>39.622254764262713</v>
      </c>
      <c r="E3581" t="str">
        <f ca="1">IF(B3581&lt;='Monte Carlo VaR'!$B$25,"YES ◀ TAIL","")</f>
        <v/>
      </c>
    </row>
    <row r="3582" spans="1:5" x14ac:dyDescent="0.2">
      <c r="A3582">
        <v>3581</v>
      </c>
      <c r="B3582" s="17">
        <f ca="1">'Monte Carlo VaR'!$C$17+_xlfn.NORM.S.INV(RAND())*'Monte Carlo VaR'!$C$18</f>
        <v>-0.10194537423416296</v>
      </c>
      <c r="C3582" s="18">
        <f t="shared" ca="1" si="55"/>
        <v>-9.6921118302956799</v>
      </c>
      <c r="D3582" s="19">
        <f ca="1">'Monte Carlo VaR'!$B$9*(EXP(B3582)-1)</f>
        <v>-13.135719163599735</v>
      </c>
      <c r="E3582" t="str">
        <f ca="1">IF(B3582&lt;='Monte Carlo VaR'!$B$25,"YES ◀ TAIL","")</f>
        <v/>
      </c>
    </row>
    <row r="3583" spans="1:5" x14ac:dyDescent="0.2">
      <c r="A3583">
        <v>3582</v>
      </c>
      <c r="B3583" s="17">
        <f ca="1">'Monte Carlo VaR'!$C$17+_xlfn.NORM.S.INV(RAND())*'Monte Carlo VaR'!$C$18</f>
        <v>2.3095290429989881E-2</v>
      </c>
      <c r="C3583" s="18">
        <f t="shared" ca="1" si="55"/>
        <v>2.3364051701678878</v>
      </c>
      <c r="D3583" s="19">
        <f ca="1">'Monte Carlo VaR'!$B$9*(EXP(B3583)-1)</f>
        <v>3.1665299271285385</v>
      </c>
      <c r="E3583" t="str">
        <f ca="1">IF(B3583&lt;='Monte Carlo VaR'!$B$25,"YES ◀ TAIL","")</f>
        <v/>
      </c>
    </row>
    <row r="3584" spans="1:5" x14ac:dyDescent="0.2">
      <c r="A3584">
        <v>3583</v>
      </c>
      <c r="B3584" s="17">
        <f ca="1">'Monte Carlo VaR'!$C$17+_xlfn.NORM.S.INV(RAND())*'Monte Carlo VaR'!$C$18</f>
        <v>-0.15645072645519453</v>
      </c>
      <c r="C3584" s="18">
        <f t="shared" ca="1" si="55"/>
        <v>-14.482634589784171</v>
      </c>
      <c r="D3584" s="19">
        <f ca="1">'Monte Carlo VaR'!$B$9*(EXP(B3584)-1)</f>
        <v>-19.628314659534489</v>
      </c>
      <c r="E3584" t="str">
        <f ca="1">IF(B3584&lt;='Monte Carlo VaR'!$B$25,"YES ◀ TAIL","")</f>
        <v/>
      </c>
    </row>
    <row r="3585" spans="1:5" x14ac:dyDescent="0.2">
      <c r="A3585">
        <v>3584</v>
      </c>
      <c r="B3585" s="17">
        <f ca="1">'Monte Carlo VaR'!$C$17+_xlfn.NORM.S.INV(RAND())*'Monte Carlo VaR'!$C$18</f>
        <v>0.12589503306293148</v>
      </c>
      <c r="C3585" s="18">
        <f t="shared" ca="1" si="55"/>
        <v>13.41631124066236</v>
      </c>
      <c r="D3585" s="19">
        <f ca="1">'Monte Carlo VaR'!$B$9*(EXP(B3585)-1)</f>
        <v>18.183126624469697</v>
      </c>
      <c r="E3585" t="str">
        <f ca="1">IF(B3585&lt;='Monte Carlo VaR'!$B$25,"YES ◀ TAIL","")</f>
        <v/>
      </c>
    </row>
    <row r="3586" spans="1:5" x14ac:dyDescent="0.2">
      <c r="A3586">
        <v>3585</v>
      </c>
      <c r="B3586" s="17">
        <f ca="1">'Monte Carlo VaR'!$C$17+_xlfn.NORM.S.INV(RAND())*'Monte Carlo VaR'!$C$18</f>
        <v>-0.16123554932932183</v>
      </c>
      <c r="C3586" s="18">
        <f t="shared" ca="1" si="55"/>
        <v>-14.89084265547832</v>
      </c>
      <c r="D3586" s="19">
        <f ca="1">'Monte Carlo VaR'!$B$9*(EXP(B3586)-1)</f>
        <v>-20.181559050969767</v>
      </c>
      <c r="E3586" t="str">
        <f ca="1">IF(B3586&lt;='Monte Carlo VaR'!$B$25,"YES ◀ TAIL","")</f>
        <v/>
      </c>
    </row>
    <row r="3587" spans="1:5" x14ac:dyDescent="0.2">
      <c r="A3587">
        <v>3586</v>
      </c>
      <c r="B3587" s="17">
        <f ca="1">'Monte Carlo VaR'!$C$17+_xlfn.NORM.S.INV(RAND())*'Monte Carlo VaR'!$C$18</f>
        <v>-8.6683526544539299E-2</v>
      </c>
      <c r="C3587" s="18">
        <f t="shared" ref="C3587:C3650" ca="1" si="56">(EXP(B3587)-1)*100</f>
        <v>-8.3032754488905454</v>
      </c>
      <c r="D3587" s="19">
        <f ca="1">'Monte Carlo VaR'!$B$9*(EXP(B3587)-1)</f>
        <v>-11.253429215881356</v>
      </c>
      <c r="E3587" t="str">
        <f ca="1">IF(B3587&lt;='Monte Carlo VaR'!$B$25,"YES ◀ TAIL","")</f>
        <v/>
      </c>
    </row>
    <row r="3588" spans="1:5" x14ac:dyDescent="0.2">
      <c r="A3588">
        <v>3587</v>
      </c>
      <c r="B3588" s="17">
        <f ca="1">'Monte Carlo VaR'!$C$17+_xlfn.NORM.S.INV(RAND())*'Monte Carlo VaR'!$C$18</f>
        <v>0.14206466161377806</v>
      </c>
      <c r="C3588" s="18">
        <f t="shared" ca="1" si="56"/>
        <v>15.265117841268738</v>
      </c>
      <c r="D3588" s="19">
        <f ca="1">'Monte Carlo VaR'!$B$9*(EXP(B3588)-1)</f>
        <v>20.68881421027152</v>
      </c>
      <c r="E3588" t="str">
        <f ca="1">IF(B3588&lt;='Monte Carlo VaR'!$B$25,"YES ◀ TAIL","")</f>
        <v/>
      </c>
    </row>
    <row r="3589" spans="1:5" x14ac:dyDescent="0.2">
      <c r="A3589">
        <v>3588</v>
      </c>
      <c r="B3589" s="17">
        <f ca="1">'Monte Carlo VaR'!$C$17+_xlfn.NORM.S.INV(RAND())*'Monte Carlo VaR'!$C$18</f>
        <v>6.0792082611732447E-2</v>
      </c>
      <c r="C3589" s="18">
        <f t="shared" ca="1" si="56"/>
        <v>6.267794199374177</v>
      </c>
      <c r="D3589" s="19">
        <f ca="1">'Monte Carlo VaR'!$B$9*(EXP(B3589)-1)</f>
        <v>8.4947414784118216</v>
      </c>
      <c r="E3589" t="str">
        <f ca="1">IF(B3589&lt;='Monte Carlo VaR'!$B$25,"YES ◀ TAIL","")</f>
        <v/>
      </c>
    </row>
    <row r="3590" spans="1:5" x14ac:dyDescent="0.2">
      <c r="A3590">
        <v>3589</v>
      </c>
      <c r="B3590" s="17">
        <f ca="1">'Monte Carlo VaR'!$C$17+_xlfn.NORM.S.INV(RAND())*'Monte Carlo VaR'!$C$18</f>
        <v>0.37695979482736092</v>
      </c>
      <c r="C3590" s="18">
        <f t="shared" ca="1" si="56"/>
        <v>45.784569525507955</v>
      </c>
      <c r="D3590" s="19">
        <f ca="1">'Monte Carlo VaR'!$B$9*(EXP(B3590)-1)</f>
        <v>62.051827077920933</v>
      </c>
      <c r="E3590" t="str">
        <f ca="1">IF(B3590&lt;='Monte Carlo VaR'!$B$25,"YES ◀ TAIL","")</f>
        <v/>
      </c>
    </row>
    <row r="3591" spans="1:5" x14ac:dyDescent="0.2">
      <c r="A3591">
        <v>3590</v>
      </c>
      <c r="B3591" s="17">
        <f ca="1">'Monte Carlo VaR'!$C$17+_xlfn.NORM.S.INV(RAND())*'Monte Carlo VaR'!$C$18</f>
        <v>0.34404159034288084</v>
      </c>
      <c r="C3591" s="18">
        <f t="shared" ca="1" si="56"/>
        <v>41.063730317678534</v>
      </c>
      <c r="D3591" s="19">
        <f ca="1">'Monte Carlo VaR'!$B$9*(EXP(B3591)-1)</f>
        <v>55.653673699549721</v>
      </c>
      <c r="E3591" t="str">
        <f ca="1">IF(B3591&lt;='Monte Carlo VaR'!$B$25,"YES ◀ TAIL","")</f>
        <v/>
      </c>
    </row>
    <row r="3592" spans="1:5" x14ac:dyDescent="0.2">
      <c r="A3592">
        <v>3591</v>
      </c>
      <c r="B3592" s="17">
        <f ca="1">'Monte Carlo VaR'!$C$17+_xlfn.NORM.S.INV(RAND())*'Monte Carlo VaR'!$C$18</f>
        <v>-0.18930622009875614</v>
      </c>
      <c r="C3592" s="18">
        <f t="shared" ca="1" si="56"/>
        <v>-17.246693936397641</v>
      </c>
      <c r="D3592" s="19">
        <f ca="1">'Monte Carlo VaR'!$B$9*(EXP(B3592)-1)</f>
        <v>-23.374444291999719</v>
      </c>
      <c r="E3592" t="str">
        <f ca="1">IF(B3592&lt;='Monte Carlo VaR'!$B$25,"YES ◀ TAIL","")</f>
        <v/>
      </c>
    </row>
    <row r="3593" spans="1:5" x14ac:dyDescent="0.2">
      <c r="A3593">
        <v>3592</v>
      </c>
      <c r="B3593" s="17">
        <f ca="1">'Monte Carlo VaR'!$C$17+_xlfn.NORM.S.INV(RAND())*'Monte Carlo VaR'!$C$18</f>
        <v>6.267630537721372E-2</v>
      </c>
      <c r="C3593" s="18">
        <f t="shared" ca="1" si="56"/>
        <v>6.4682151560105705</v>
      </c>
      <c r="D3593" s="19">
        <f ca="1">'Monte Carlo VaR'!$B$9*(EXP(B3593)-1)</f>
        <v>8.7663720009411268</v>
      </c>
      <c r="E3593" t="str">
        <f ca="1">IF(B3593&lt;='Monte Carlo VaR'!$B$25,"YES ◀ TAIL","")</f>
        <v/>
      </c>
    </row>
    <row r="3594" spans="1:5" x14ac:dyDescent="0.2">
      <c r="A3594">
        <v>3593</v>
      </c>
      <c r="B3594" s="17">
        <f ca="1">'Monte Carlo VaR'!$C$17+_xlfn.NORM.S.INV(RAND())*'Monte Carlo VaR'!$C$18</f>
        <v>6.2155969463393482E-2</v>
      </c>
      <c r="C3594" s="18">
        <f t="shared" ca="1" si="56"/>
        <v>6.4128303305910572</v>
      </c>
      <c r="D3594" s="19">
        <f ca="1">'Monte Carlo VaR'!$B$9*(EXP(B3594)-1)</f>
        <v>8.6913089470500591</v>
      </c>
      <c r="E3594" t="str">
        <f ca="1">IF(B3594&lt;='Monte Carlo VaR'!$B$25,"YES ◀ TAIL","")</f>
        <v/>
      </c>
    </row>
    <row r="3595" spans="1:5" x14ac:dyDescent="0.2">
      <c r="A3595">
        <v>3594</v>
      </c>
      <c r="B3595" s="17">
        <f ca="1">'Monte Carlo VaR'!$C$17+_xlfn.NORM.S.INV(RAND())*'Monte Carlo VaR'!$C$18</f>
        <v>0.13595210077894523</v>
      </c>
      <c r="C3595" s="18">
        <f t="shared" ca="1" si="56"/>
        <v>14.562701763885034</v>
      </c>
      <c r="D3595" s="19">
        <f ca="1">'Monte Carlo VaR'!$B$9*(EXP(B3595)-1)</f>
        <v>19.736829700593386</v>
      </c>
      <c r="E3595" t="str">
        <f ca="1">IF(B3595&lt;='Monte Carlo VaR'!$B$25,"YES ◀ TAIL","")</f>
        <v/>
      </c>
    </row>
    <row r="3596" spans="1:5" x14ac:dyDescent="0.2">
      <c r="A3596">
        <v>3595</v>
      </c>
      <c r="B3596" s="17">
        <f ca="1">'Monte Carlo VaR'!$C$17+_xlfn.NORM.S.INV(RAND())*'Monte Carlo VaR'!$C$18</f>
        <v>0.3123959513918429</v>
      </c>
      <c r="C3596" s="18">
        <f t="shared" ca="1" si="56"/>
        <v>36.669573098695516</v>
      </c>
      <c r="D3596" s="19">
        <f ca="1">'Monte Carlo VaR'!$B$9*(EXP(B3596)-1)</f>
        <v>49.698272420662036</v>
      </c>
      <c r="E3596" t="str">
        <f ca="1">IF(B3596&lt;='Monte Carlo VaR'!$B$25,"YES ◀ TAIL","")</f>
        <v/>
      </c>
    </row>
    <row r="3597" spans="1:5" x14ac:dyDescent="0.2">
      <c r="A3597">
        <v>3596</v>
      </c>
      <c r="B3597" s="17">
        <f ca="1">'Monte Carlo VaR'!$C$17+_xlfn.NORM.S.INV(RAND())*'Monte Carlo VaR'!$C$18</f>
        <v>0.26314588676319589</v>
      </c>
      <c r="C3597" s="18">
        <f t="shared" ca="1" si="56"/>
        <v>30.101650619461751</v>
      </c>
      <c r="D3597" s="19">
        <f ca="1">'Monte Carlo VaR'!$B$9*(EXP(B3597)-1)</f>
        <v>40.796767084556514</v>
      </c>
      <c r="E3597" t="str">
        <f ca="1">IF(B3597&lt;='Monte Carlo VaR'!$B$25,"YES ◀ TAIL","")</f>
        <v/>
      </c>
    </row>
    <row r="3598" spans="1:5" x14ac:dyDescent="0.2">
      <c r="A3598">
        <v>3597</v>
      </c>
      <c r="B3598" s="17">
        <f ca="1">'Monte Carlo VaR'!$C$17+_xlfn.NORM.S.INV(RAND())*'Monte Carlo VaR'!$C$18</f>
        <v>-0.135560131925409</v>
      </c>
      <c r="C3598" s="18">
        <f t="shared" ca="1" si="56"/>
        <v>-12.677334745021628</v>
      </c>
      <c r="D3598" s="19">
        <f ca="1">'Monte Carlo VaR'!$B$9*(EXP(B3598)-1)</f>
        <v>-17.181591779927814</v>
      </c>
      <c r="E3598" t="str">
        <f ca="1">IF(B3598&lt;='Monte Carlo VaR'!$B$25,"YES ◀ TAIL","")</f>
        <v/>
      </c>
    </row>
    <row r="3599" spans="1:5" x14ac:dyDescent="0.2">
      <c r="A3599">
        <v>3598</v>
      </c>
      <c r="B3599" s="17">
        <f ca="1">'Monte Carlo VaR'!$C$17+_xlfn.NORM.S.INV(RAND())*'Monte Carlo VaR'!$C$18</f>
        <v>7.4509596206651624E-2</v>
      </c>
      <c r="C3599" s="18">
        <f t="shared" ca="1" si="56"/>
        <v>7.7355682000411541</v>
      </c>
      <c r="D3599" s="19">
        <f ca="1">'Monte Carlo VaR'!$B$9*(EXP(B3599)-1)</f>
        <v>10.484015581515775</v>
      </c>
      <c r="E3599" t="str">
        <f ca="1">IF(B3599&lt;='Monte Carlo VaR'!$B$25,"YES ◀ TAIL","")</f>
        <v/>
      </c>
    </row>
    <row r="3600" spans="1:5" x14ac:dyDescent="0.2">
      <c r="A3600">
        <v>3599</v>
      </c>
      <c r="B3600" s="17">
        <f ca="1">'Monte Carlo VaR'!$C$17+_xlfn.NORM.S.INV(RAND())*'Monte Carlo VaR'!$C$18</f>
        <v>0.30728979763492359</v>
      </c>
      <c r="C3600" s="18">
        <f t="shared" ca="1" si="56"/>
        <v>35.973495895563843</v>
      </c>
      <c r="D3600" s="19">
        <f ca="1">'Monte Carlo VaR'!$B$9*(EXP(B3600)-1)</f>
        <v>48.754878987257676</v>
      </c>
      <c r="E3600" t="str">
        <f ca="1">IF(B3600&lt;='Monte Carlo VaR'!$B$25,"YES ◀ TAIL","")</f>
        <v/>
      </c>
    </row>
    <row r="3601" spans="1:5" x14ac:dyDescent="0.2">
      <c r="A3601">
        <v>3600</v>
      </c>
      <c r="B3601" s="17">
        <f ca="1">'Monte Carlo VaR'!$C$17+_xlfn.NORM.S.INV(RAND())*'Monte Carlo VaR'!$C$18</f>
        <v>0.1793924191894585</v>
      </c>
      <c r="C3601" s="18">
        <f t="shared" ca="1" si="56"/>
        <v>19.649017776023637</v>
      </c>
      <c r="D3601" s="19">
        <f ca="1">'Monte Carlo VaR'!$B$9*(EXP(B3601)-1)</f>
        <v>26.630313791844834</v>
      </c>
      <c r="E3601" t="str">
        <f ca="1">IF(B3601&lt;='Monte Carlo VaR'!$B$25,"YES ◀ TAIL","")</f>
        <v/>
      </c>
    </row>
    <row r="3602" spans="1:5" x14ac:dyDescent="0.2">
      <c r="A3602">
        <v>3601</v>
      </c>
      <c r="B3602" s="17">
        <f ca="1">'Monte Carlo VaR'!$C$17+_xlfn.NORM.S.INV(RAND())*'Monte Carlo VaR'!$C$18</f>
        <v>9.9599227510528049E-2</v>
      </c>
      <c r="C3602" s="18">
        <f t="shared" ca="1" si="56"/>
        <v>10.472808471915918</v>
      </c>
      <c r="D3602" s="19">
        <f ca="1">'Monte Carlo VaR'!$B$9*(EXP(B3602)-1)</f>
        <v>14.193797321987644</v>
      </c>
      <c r="E3602" t="str">
        <f ca="1">IF(B3602&lt;='Monte Carlo VaR'!$B$25,"YES ◀ TAIL","")</f>
        <v/>
      </c>
    </row>
    <row r="3603" spans="1:5" x14ac:dyDescent="0.2">
      <c r="A3603">
        <v>3602</v>
      </c>
      <c r="B3603" s="17">
        <f ca="1">'Monte Carlo VaR'!$C$17+_xlfn.NORM.S.INV(RAND())*'Monte Carlo VaR'!$C$18</f>
        <v>2.0576698698626154E-2</v>
      </c>
      <c r="C3603" s="18">
        <f t="shared" ca="1" si="56"/>
        <v>2.078985849449233</v>
      </c>
      <c r="D3603" s="19">
        <f ca="1">'Monte Carlo VaR'!$B$9*(EXP(B3603)-1)</f>
        <v>2.8176495217585455</v>
      </c>
      <c r="E3603" t="str">
        <f ca="1">IF(B3603&lt;='Monte Carlo VaR'!$B$25,"YES ◀ TAIL","")</f>
        <v/>
      </c>
    </row>
    <row r="3604" spans="1:5" x14ac:dyDescent="0.2">
      <c r="A3604">
        <v>3603</v>
      </c>
      <c r="B3604" s="17">
        <f ca="1">'Monte Carlo VaR'!$C$17+_xlfn.NORM.S.INV(RAND())*'Monte Carlo VaR'!$C$18</f>
        <v>0.30150491147016029</v>
      </c>
      <c r="C3604" s="18">
        <f t="shared" ca="1" si="56"/>
        <v>35.189175489781462</v>
      </c>
      <c r="D3604" s="19">
        <f ca="1">'Monte Carlo VaR'!$B$9*(EXP(B3604)-1)</f>
        <v>47.691889541300824</v>
      </c>
      <c r="E3604" t="str">
        <f ca="1">IF(B3604&lt;='Monte Carlo VaR'!$B$25,"YES ◀ TAIL","")</f>
        <v/>
      </c>
    </row>
    <row r="3605" spans="1:5" x14ac:dyDescent="0.2">
      <c r="A3605">
        <v>3604</v>
      </c>
      <c r="B3605" s="17">
        <f ca="1">'Monte Carlo VaR'!$C$17+_xlfn.NORM.S.INV(RAND())*'Monte Carlo VaR'!$C$18</f>
        <v>-9.1540539082774472E-2</v>
      </c>
      <c r="C3605" s="18">
        <f t="shared" ca="1" si="56"/>
        <v>-8.7475677496871675</v>
      </c>
      <c r="D3605" s="19">
        <f ca="1">'Monte Carlo VaR'!$B$9*(EXP(B3605)-1)</f>
        <v>-11.855578571151019</v>
      </c>
      <c r="E3605" t="str">
        <f ca="1">IF(B3605&lt;='Monte Carlo VaR'!$B$25,"YES ◀ TAIL","")</f>
        <v/>
      </c>
    </row>
    <row r="3606" spans="1:5" x14ac:dyDescent="0.2">
      <c r="A3606">
        <v>3605</v>
      </c>
      <c r="B3606" s="17">
        <f ca="1">'Monte Carlo VaR'!$C$17+_xlfn.NORM.S.INV(RAND())*'Monte Carlo VaR'!$C$18</f>
        <v>-0.1757319105607692</v>
      </c>
      <c r="C3606" s="18">
        <f t="shared" ca="1" si="56"/>
        <v>-16.115716189879727</v>
      </c>
      <c r="D3606" s="19">
        <f ca="1">'Monte Carlo VaR'!$B$9*(EXP(B3606)-1)</f>
        <v>-21.841630152143992</v>
      </c>
      <c r="E3606" t="str">
        <f ca="1">IF(B3606&lt;='Monte Carlo VaR'!$B$25,"YES ◀ TAIL","")</f>
        <v/>
      </c>
    </row>
    <row r="3607" spans="1:5" x14ac:dyDescent="0.2">
      <c r="A3607">
        <v>3606</v>
      </c>
      <c r="B3607" s="17">
        <f ca="1">'Monte Carlo VaR'!$C$17+_xlfn.NORM.S.INV(RAND())*'Monte Carlo VaR'!$C$18</f>
        <v>2.8223114325290354E-2</v>
      </c>
      <c r="C3607" s="18">
        <f t="shared" ca="1" si="56"/>
        <v>2.8625159829359648</v>
      </c>
      <c r="D3607" s="19">
        <f ca="1">'Monte Carlo VaR'!$B$9*(EXP(B3607)-1)</f>
        <v>3.8795679116731132</v>
      </c>
      <c r="E3607" t="str">
        <f ca="1">IF(B3607&lt;='Monte Carlo VaR'!$B$25,"YES ◀ TAIL","")</f>
        <v/>
      </c>
    </row>
    <row r="3608" spans="1:5" x14ac:dyDescent="0.2">
      <c r="A3608">
        <v>3607</v>
      </c>
      <c r="B3608" s="17">
        <f ca="1">'Monte Carlo VaR'!$C$17+_xlfn.NORM.S.INV(RAND())*'Monte Carlo VaR'!$C$18</f>
        <v>-0.12198727309683867</v>
      </c>
      <c r="C3608" s="18">
        <f t="shared" ca="1" si="56"/>
        <v>-11.484036622811766</v>
      </c>
      <c r="D3608" s="19">
        <f ca="1">'Monte Carlo VaR'!$B$9*(EXP(B3608)-1)</f>
        <v>-15.564314834896788</v>
      </c>
      <c r="E3608" t="str">
        <f ca="1">IF(B3608&lt;='Monte Carlo VaR'!$B$25,"YES ◀ TAIL","")</f>
        <v/>
      </c>
    </row>
    <row r="3609" spans="1:5" x14ac:dyDescent="0.2">
      <c r="A3609">
        <v>3608</v>
      </c>
      <c r="B3609" s="17">
        <f ca="1">'Monte Carlo VaR'!$C$17+_xlfn.NORM.S.INV(RAND())*'Monte Carlo VaR'!$C$18</f>
        <v>-0.26448101784690292</v>
      </c>
      <c r="C3609" s="18">
        <f t="shared" ca="1" si="56"/>
        <v>-23.239578048990595</v>
      </c>
      <c r="D3609" s="19">
        <f ca="1">'Monte Carlo VaR'!$B$9*(EXP(B3609)-1)</f>
        <v>-31.496600129796953</v>
      </c>
      <c r="E3609" t="str">
        <f ca="1">IF(B3609&lt;='Monte Carlo VaR'!$B$25,"YES ◀ TAIL","")</f>
        <v>YES ◀ TAIL</v>
      </c>
    </row>
    <row r="3610" spans="1:5" x14ac:dyDescent="0.2">
      <c r="A3610">
        <v>3609</v>
      </c>
      <c r="B3610" s="17">
        <f ca="1">'Monte Carlo VaR'!$C$17+_xlfn.NORM.S.INV(RAND())*'Monte Carlo VaR'!$C$18</f>
        <v>-2.1597894972830156E-5</v>
      </c>
      <c r="C3610" s="18">
        <f t="shared" ca="1" si="56"/>
        <v>-2.1597661739924945E-3</v>
      </c>
      <c r="D3610" s="19">
        <f ca="1">'Monte Carlo VaR'!$B$9*(EXP(B3610)-1)</f>
        <v>-2.9271310956120278E-3</v>
      </c>
      <c r="E3610" t="str">
        <f ca="1">IF(B3610&lt;='Monte Carlo VaR'!$B$25,"YES ◀ TAIL","")</f>
        <v/>
      </c>
    </row>
    <row r="3611" spans="1:5" x14ac:dyDescent="0.2">
      <c r="A3611">
        <v>3610</v>
      </c>
      <c r="B3611" s="17">
        <f ca="1">'Monte Carlo VaR'!$C$17+_xlfn.NORM.S.INV(RAND())*'Monte Carlo VaR'!$C$18</f>
        <v>-2.551877910668196E-2</v>
      </c>
      <c r="C3611" s="18">
        <f t="shared" ca="1" si="56"/>
        <v>-2.5195927155822639</v>
      </c>
      <c r="D3611" s="19">
        <f ca="1">'Monte Carlo VaR'!$B$9*(EXP(B3611)-1)</f>
        <v>-3.4148040074286423</v>
      </c>
      <c r="E3611" t="str">
        <f ca="1">IF(B3611&lt;='Monte Carlo VaR'!$B$25,"YES ◀ TAIL","")</f>
        <v/>
      </c>
    </row>
    <row r="3612" spans="1:5" x14ac:dyDescent="0.2">
      <c r="A3612">
        <v>3611</v>
      </c>
      <c r="B3612" s="17">
        <f ca="1">'Monte Carlo VaR'!$C$17+_xlfn.NORM.S.INV(RAND())*'Monte Carlo VaR'!$C$18</f>
        <v>-0.34509353871794052</v>
      </c>
      <c r="C3612" s="18">
        <f t="shared" ca="1" si="56"/>
        <v>-29.184588945789535</v>
      </c>
      <c r="D3612" s="19">
        <f ca="1">'Monte Carlo VaR'!$B$9*(EXP(B3612)-1)</f>
        <v>-39.553873398228561</v>
      </c>
      <c r="E3612" t="str">
        <f ca="1">IF(B3612&lt;='Monte Carlo VaR'!$B$25,"YES ◀ TAIL","")</f>
        <v>YES ◀ TAIL</v>
      </c>
    </row>
    <row r="3613" spans="1:5" x14ac:dyDescent="0.2">
      <c r="A3613">
        <v>3612</v>
      </c>
      <c r="B3613" s="17">
        <f ca="1">'Monte Carlo VaR'!$C$17+_xlfn.NORM.S.INV(RAND())*'Monte Carlo VaR'!$C$18</f>
        <v>-5.2648943012409979E-2</v>
      </c>
      <c r="C3613" s="18">
        <f t="shared" ca="1" si="56"/>
        <v>-5.1286993640935474</v>
      </c>
      <c r="D3613" s="19">
        <f ca="1">'Monte Carlo VaR'!$B$9*(EXP(B3613)-1)</f>
        <v>-6.9509262481559846</v>
      </c>
      <c r="E3613" t="str">
        <f ca="1">IF(B3613&lt;='Monte Carlo VaR'!$B$25,"YES ◀ TAIL","")</f>
        <v/>
      </c>
    </row>
    <row r="3614" spans="1:5" x14ac:dyDescent="0.2">
      <c r="A3614">
        <v>3613</v>
      </c>
      <c r="B3614" s="17">
        <f ca="1">'Monte Carlo VaR'!$C$17+_xlfn.NORM.S.INV(RAND())*'Monte Carlo VaR'!$C$18</f>
        <v>0.41133675739172731</v>
      </c>
      <c r="C3614" s="18">
        <f t="shared" ca="1" si="56"/>
        <v>50.883338180683644</v>
      </c>
      <c r="D3614" s="19">
        <f ca="1">'Monte Carlo VaR'!$B$9*(EXP(B3614)-1)</f>
        <v>68.962188236280539</v>
      </c>
      <c r="E3614" t="str">
        <f ca="1">IF(B3614&lt;='Monte Carlo VaR'!$B$25,"YES ◀ TAIL","")</f>
        <v/>
      </c>
    </row>
    <row r="3615" spans="1:5" x14ac:dyDescent="0.2">
      <c r="A3615">
        <v>3614</v>
      </c>
      <c r="B3615" s="17">
        <f ca="1">'Monte Carlo VaR'!$C$17+_xlfn.NORM.S.INV(RAND())*'Monte Carlo VaR'!$C$18</f>
        <v>0.25323102295655564</v>
      </c>
      <c r="C3615" s="18">
        <f t="shared" ca="1" si="56"/>
        <v>28.818084180778982</v>
      </c>
      <c r="D3615" s="19">
        <f ca="1">'Monte Carlo VaR'!$B$9*(EXP(B3615)-1)</f>
        <v>39.057149490209753</v>
      </c>
      <c r="E3615" t="str">
        <f ca="1">IF(B3615&lt;='Monte Carlo VaR'!$B$25,"YES ◀ TAIL","")</f>
        <v/>
      </c>
    </row>
    <row r="3616" spans="1:5" x14ac:dyDescent="0.2">
      <c r="A3616">
        <v>3615</v>
      </c>
      <c r="B3616" s="17">
        <f ca="1">'Monte Carlo VaR'!$C$17+_xlfn.NORM.S.INV(RAND())*'Monte Carlo VaR'!$C$18</f>
        <v>-0.16460131256663002</v>
      </c>
      <c r="C3616" s="18">
        <f t="shared" ca="1" si="56"/>
        <v>-15.176818395141456</v>
      </c>
      <c r="D3616" s="19">
        <f ca="1">'Monte Carlo VaR'!$B$9*(EXP(B3616)-1)</f>
        <v>-20.569141970935217</v>
      </c>
      <c r="E3616" t="str">
        <f ca="1">IF(B3616&lt;='Monte Carlo VaR'!$B$25,"YES ◀ TAIL","")</f>
        <v/>
      </c>
    </row>
    <row r="3617" spans="1:5" x14ac:dyDescent="0.2">
      <c r="A3617">
        <v>3616</v>
      </c>
      <c r="B3617" s="17">
        <f ca="1">'Monte Carlo VaR'!$C$17+_xlfn.NORM.S.INV(RAND())*'Monte Carlo VaR'!$C$18</f>
        <v>-4.4691940229057217E-2</v>
      </c>
      <c r="C3617" s="18">
        <f t="shared" ca="1" si="56"/>
        <v>-4.3707968434492539</v>
      </c>
      <c r="D3617" s="19">
        <f ca="1">'Monte Carlo VaR'!$B$9*(EXP(B3617)-1)</f>
        <v>-5.9237409619267742</v>
      </c>
      <c r="E3617" t="str">
        <f ca="1">IF(B3617&lt;='Monte Carlo VaR'!$B$25,"YES ◀ TAIL","")</f>
        <v/>
      </c>
    </row>
    <row r="3618" spans="1:5" x14ac:dyDescent="0.2">
      <c r="A3618">
        <v>3617</v>
      </c>
      <c r="B3618" s="17">
        <f ca="1">'Monte Carlo VaR'!$C$17+_xlfn.NORM.S.INV(RAND())*'Monte Carlo VaR'!$C$18</f>
        <v>-0.28267426533150475</v>
      </c>
      <c r="C3618" s="18">
        <f t="shared" ca="1" si="56"/>
        <v>-24.623472464225582</v>
      </c>
      <c r="D3618" s="19">
        <f ca="1">'Monte Carlo VaR'!$B$9*(EXP(B3618)-1)</f>
        <v>-33.372192230764931</v>
      </c>
      <c r="E3618" t="str">
        <f ca="1">IF(B3618&lt;='Monte Carlo VaR'!$B$25,"YES ◀ TAIL","")</f>
        <v>YES ◀ TAIL</v>
      </c>
    </row>
    <row r="3619" spans="1:5" x14ac:dyDescent="0.2">
      <c r="A3619">
        <v>3618</v>
      </c>
      <c r="B3619" s="17">
        <f ca="1">'Monte Carlo VaR'!$C$17+_xlfn.NORM.S.INV(RAND())*'Monte Carlo VaR'!$C$18</f>
        <v>4.9024477796862587E-2</v>
      </c>
      <c r="C3619" s="18">
        <f t="shared" ca="1" si="56"/>
        <v>5.0246058135063443</v>
      </c>
      <c r="D3619" s="19">
        <f ca="1">'Monte Carlo VaR'!$B$9*(EXP(B3619)-1)</f>
        <v>6.8098482590451486</v>
      </c>
      <c r="E3619" t="str">
        <f ca="1">IF(B3619&lt;='Monte Carlo VaR'!$B$25,"YES ◀ TAIL","")</f>
        <v/>
      </c>
    </row>
    <row r="3620" spans="1:5" x14ac:dyDescent="0.2">
      <c r="A3620">
        <v>3619</v>
      </c>
      <c r="B3620" s="17">
        <f ca="1">'Monte Carlo VaR'!$C$17+_xlfn.NORM.S.INV(RAND())*'Monte Carlo VaR'!$C$18</f>
        <v>-1.7701318544648695E-2</v>
      </c>
      <c r="C3620" s="18">
        <f t="shared" ca="1" si="56"/>
        <v>-1.7545570541209865</v>
      </c>
      <c r="D3620" s="19">
        <f ca="1">'Monte Carlo VaR'!$B$9*(EXP(B3620)-1)</f>
        <v>-2.377951175450173</v>
      </c>
      <c r="E3620" t="str">
        <f ca="1">IF(B3620&lt;='Monte Carlo VaR'!$B$25,"YES ◀ TAIL","")</f>
        <v/>
      </c>
    </row>
    <row r="3621" spans="1:5" x14ac:dyDescent="0.2">
      <c r="A3621">
        <v>3620</v>
      </c>
      <c r="B3621" s="17">
        <f ca="1">'Monte Carlo VaR'!$C$17+_xlfn.NORM.S.INV(RAND())*'Monte Carlo VaR'!$C$18</f>
        <v>2.2890097559176079E-2</v>
      </c>
      <c r="C3621" s="18">
        <f t="shared" ca="1" si="56"/>
        <v>2.3154086236467641</v>
      </c>
      <c r="D3621" s="19">
        <f ca="1">'Monte Carlo VaR'!$B$9*(EXP(B3621)-1)</f>
        <v>3.1380733076284595</v>
      </c>
      <c r="E3621" t="str">
        <f ca="1">IF(B3621&lt;='Monte Carlo VaR'!$B$25,"YES ◀ TAIL","")</f>
        <v/>
      </c>
    </row>
    <row r="3622" spans="1:5" x14ac:dyDescent="0.2">
      <c r="A3622">
        <v>3621</v>
      </c>
      <c r="B3622" s="17">
        <f ca="1">'Monte Carlo VaR'!$C$17+_xlfn.NORM.S.INV(RAND())*'Monte Carlo VaR'!$C$18</f>
        <v>8.2606076066081446E-2</v>
      </c>
      <c r="C3622" s="18">
        <f t="shared" ca="1" si="56"/>
        <v>8.6113878016220724</v>
      </c>
      <c r="D3622" s="19">
        <f ca="1">'Monte Carlo VaR'!$B$9*(EXP(B3622)-1)</f>
        <v>11.671013887538395</v>
      </c>
      <c r="E3622" t="str">
        <f ca="1">IF(B3622&lt;='Monte Carlo VaR'!$B$25,"YES ◀ TAIL","")</f>
        <v/>
      </c>
    </row>
    <row r="3623" spans="1:5" x14ac:dyDescent="0.2">
      <c r="A3623">
        <v>3622</v>
      </c>
      <c r="B3623" s="17">
        <f ca="1">'Monte Carlo VaR'!$C$17+_xlfn.NORM.S.INV(RAND())*'Monte Carlo VaR'!$C$18</f>
        <v>0.11802459055175223</v>
      </c>
      <c r="C3623" s="18">
        <f t="shared" ca="1" si="56"/>
        <v>12.527178208111444</v>
      </c>
      <c r="D3623" s="19">
        <f ca="1">'Monte Carlo VaR'!$B$9*(EXP(B3623)-1)</f>
        <v>16.978084625453441</v>
      </c>
      <c r="E3623" t="str">
        <f ca="1">IF(B3623&lt;='Monte Carlo VaR'!$B$25,"YES ◀ TAIL","")</f>
        <v/>
      </c>
    </row>
    <row r="3624" spans="1:5" x14ac:dyDescent="0.2">
      <c r="A3624">
        <v>3623</v>
      </c>
      <c r="B3624" s="17">
        <f ca="1">'Monte Carlo VaR'!$C$17+_xlfn.NORM.S.INV(RAND())*'Monte Carlo VaR'!$C$18</f>
        <v>0.19742657281670206</v>
      </c>
      <c r="C3624" s="18">
        <f t="shared" ca="1" si="56"/>
        <v>21.826360802014232</v>
      </c>
      <c r="D3624" s="19">
        <f ca="1">'Monte Carlo VaR'!$B$9*(EXP(B3624)-1)</f>
        <v>29.581266794969892</v>
      </c>
      <c r="E3624" t="str">
        <f ca="1">IF(B3624&lt;='Monte Carlo VaR'!$B$25,"YES ◀ TAIL","")</f>
        <v/>
      </c>
    </row>
    <row r="3625" spans="1:5" x14ac:dyDescent="0.2">
      <c r="A3625">
        <v>3624</v>
      </c>
      <c r="B3625" s="17">
        <f ca="1">'Monte Carlo VaR'!$C$17+_xlfn.NORM.S.INV(RAND())*'Monte Carlo VaR'!$C$18</f>
        <v>0.12615860548694169</v>
      </c>
      <c r="C3625" s="18">
        <f t="shared" ca="1" si="56"/>
        <v>13.446208592624043</v>
      </c>
      <c r="D3625" s="19">
        <f ca="1">'Monte Carlo VaR'!$B$9*(EXP(B3625)-1)</f>
        <v>18.223646505583364</v>
      </c>
      <c r="E3625" t="str">
        <f ca="1">IF(B3625&lt;='Monte Carlo VaR'!$B$25,"YES ◀ TAIL","")</f>
        <v/>
      </c>
    </row>
    <row r="3626" spans="1:5" x14ac:dyDescent="0.2">
      <c r="A3626">
        <v>3625</v>
      </c>
      <c r="B3626" s="17">
        <f ca="1">'Monte Carlo VaR'!$C$17+_xlfn.NORM.S.INV(RAND())*'Monte Carlo VaR'!$C$18</f>
        <v>8.1417996694245903E-3</v>
      </c>
      <c r="C3626" s="18">
        <f t="shared" ca="1" si="56"/>
        <v>0.81750342555706457</v>
      </c>
      <c r="D3626" s="19">
        <f ca="1">'Monte Carlo VaR'!$B$9*(EXP(B3626)-1)</f>
        <v>1.1079623926574895</v>
      </c>
      <c r="E3626" t="str">
        <f ca="1">IF(B3626&lt;='Monte Carlo VaR'!$B$25,"YES ◀ TAIL","")</f>
        <v/>
      </c>
    </row>
    <row r="3627" spans="1:5" x14ac:dyDescent="0.2">
      <c r="A3627">
        <v>3626</v>
      </c>
      <c r="B3627" s="17">
        <f ca="1">'Monte Carlo VaR'!$C$17+_xlfn.NORM.S.INV(RAND())*'Monte Carlo VaR'!$C$18</f>
        <v>0.63729093319339947</v>
      </c>
      <c r="C3627" s="18">
        <f t="shared" ca="1" si="56"/>
        <v>89.135013880276091</v>
      </c>
      <c r="D3627" s="19">
        <f ca="1">'Monte Carlo VaR'!$B$9*(EXP(B3627)-1)</f>
        <v>120.80468431193819</v>
      </c>
      <c r="E3627" t="str">
        <f ca="1">IF(B3627&lt;='Monte Carlo VaR'!$B$25,"YES ◀ TAIL","")</f>
        <v/>
      </c>
    </row>
    <row r="3628" spans="1:5" x14ac:dyDescent="0.2">
      <c r="A3628">
        <v>3627</v>
      </c>
      <c r="B3628" s="17">
        <f ca="1">'Monte Carlo VaR'!$C$17+_xlfn.NORM.S.INV(RAND())*'Monte Carlo VaR'!$C$18</f>
        <v>-0.14821368779785549</v>
      </c>
      <c r="C3628" s="18">
        <f t="shared" ca="1" si="56"/>
        <v>-13.77531563747414</v>
      </c>
      <c r="D3628" s="19">
        <f ca="1">'Monte Carlo VaR'!$B$9*(EXP(B3628)-1)</f>
        <v>-18.669685283468702</v>
      </c>
      <c r="E3628" t="str">
        <f ca="1">IF(B3628&lt;='Monte Carlo VaR'!$B$25,"YES ◀ TAIL","")</f>
        <v/>
      </c>
    </row>
    <row r="3629" spans="1:5" x14ac:dyDescent="0.2">
      <c r="A3629">
        <v>3628</v>
      </c>
      <c r="B3629" s="17">
        <f ca="1">'Monte Carlo VaR'!$C$17+_xlfn.NORM.S.INV(RAND())*'Monte Carlo VaR'!$C$18</f>
        <v>0.36996656346808732</v>
      </c>
      <c r="C3629" s="18">
        <f t="shared" ca="1" si="56"/>
        <v>44.768620824795605</v>
      </c>
      <c r="D3629" s="19">
        <f ca="1">'Monte Carlo VaR'!$B$9*(EXP(B3629)-1)</f>
        <v>60.674911803845482</v>
      </c>
      <c r="E3629" t="str">
        <f ca="1">IF(B3629&lt;='Monte Carlo VaR'!$B$25,"YES ◀ TAIL","")</f>
        <v/>
      </c>
    </row>
    <row r="3630" spans="1:5" x14ac:dyDescent="0.2">
      <c r="A3630">
        <v>3629</v>
      </c>
      <c r="B3630" s="17">
        <f ca="1">'Monte Carlo VaR'!$C$17+_xlfn.NORM.S.INV(RAND())*'Monte Carlo VaR'!$C$18</f>
        <v>5.3338637453868576E-2</v>
      </c>
      <c r="C3630" s="18">
        <f t="shared" ca="1" si="56"/>
        <v>5.4786774955019046</v>
      </c>
      <c r="D3630" s="19">
        <f ca="1">'Monte Carlo VaR'!$B$9*(EXP(B3630)-1)</f>
        <v>7.4252516096537313</v>
      </c>
      <c r="E3630" t="str">
        <f ca="1">IF(B3630&lt;='Monte Carlo VaR'!$B$25,"YES ◀ TAIL","")</f>
        <v/>
      </c>
    </row>
    <row r="3631" spans="1:5" x14ac:dyDescent="0.2">
      <c r="A3631">
        <v>3630</v>
      </c>
      <c r="B3631" s="17">
        <f ca="1">'Monte Carlo VaR'!$C$17+_xlfn.NORM.S.INV(RAND())*'Monte Carlo VaR'!$C$18</f>
        <v>0.22176082524923779</v>
      </c>
      <c r="C3631" s="18">
        <f t="shared" ca="1" si="56"/>
        <v>24.827278682531606</v>
      </c>
      <c r="D3631" s="19">
        <f ca="1">'Monte Carlo VaR'!$B$9*(EXP(B3631)-1)</f>
        <v>33.648410798435087</v>
      </c>
      <c r="E3631" t="str">
        <f ca="1">IF(B3631&lt;='Monte Carlo VaR'!$B$25,"YES ◀ TAIL","")</f>
        <v/>
      </c>
    </row>
    <row r="3632" spans="1:5" x14ac:dyDescent="0.2">
      <c r="A3632">
        <v>3631</v>
      </c>
      <c r="B3632" s="17">
        <f ca="1">'Monte Carlo VaR'!$C$17+_xlfn.NORM.S.INV(RAND())*'Monte Carlo VaR'!$C$18</f>
        <v>0.20503377883535706</v>
      </c>
      <c r="C3632" s="18">
        <f t="shared" ca="1" si="56"/>
        <v>22.756653003056073</v>
      </c>
      <c r="D3632" s="19">
        <f ca="1">'Monte Carlo VaR'!$B$9*(EXP(B3632)-1)</f>
        <v>30.842091815041893</v>
      </c>
      <c r="E3632" t="str">
        <f ca="1">IF(B3632&lt;='Monte Carlo VaR'!$B$25,"YES ◀ TAIL","")</f>
        <v/>
      </c>
    </row>
    <row r="3633" spans="1:5" x14ac:dyDescent="0.2">
      <c r="A3633">
        <v>3632</v>
      </c>
      <c r="B3633" s="17">
        <f ca="1">'Monte Carlo VaR'!$C$17+_xlfn.NORM.S.INV(RAND())*'Monte Carlo VaR'!$C$18</f>
        <v>-3.2804197758874096E-2</v>
      </c>
      <c r="C3633" s="18">
        <f t="shared" ca="1" si="56"/>
        <v>-3.2271975644417084</v>
      </c>
      <c r="D3633" s="19">
        <f ca="1">'Monte Carlo VaR'!$B$9*(EXP(B3633)-1)</f>
        <v>-4.3738208590878473</v>
      </c>
      <c r="E3633" t="str">
        <f ca="1">IF(B3633&lt;='Monte Carlo VaR'!$B$25,"YES ◀ TAIL","")</f>
        <v/>
      </c>
    </row>
    <row r="3634" spans="1:5" x14ac:dyDescent="0.2">
      <c r="A3634">
        <v>3633</v>
      </c>
      <c r="B3634" s="17">
        <f ca="1">'Monte Carlo VaR'!$C$17+_xlfn.NORM.S.INV(RAND())*'Monte Carlo VaR'!$C$18</f>
        <v>0.22962728165445878</v>
      </c>
      <c r="C3634" s="18">
        <f t="shared" ca="1" si="56"/>
        <v>25.813099402692409</v>
      </c>
      <c r="D3634" s="19">
        <f ca="1">'Monte Carlo VaR'!$B$9*(EXP(B3634)-1)</f>
        <v>34.984493620469017</v>
      </c>
      <c r="E3634" t="str">
        <f ca="1">IF(B3634&lt;='Monte Carlo VaR'!$B$25,"YES ◀ TAIL","")</f>
        <v/>
      </c>
    </row>
    <row r="3635" spans="1:5" x14ac:dyDescent="0.2">
      <c r="A3635">
        <v>3634</v>
      </c>
      <c r="B3635" s="17">
        <f ca="1">'Monte Carlo VaR'!$C$17+_xlfn.NORM.S.INV(RAND())*'Monte Carlo VaR'!$C$18</f>
        <v>0.17809047056680613</v>
      </c>
      <c r="C3635" s="18">
        <f t="shared" ca="1" si="56"/>
        <v>19.493342264877157</v>
      </c>
      <c r="D3635" s="19">
        <f ca="1">'Monte Carlo VaR'!$B$9*(EXP(B3635)-1)</f>
        <v>26.419326771588011</v>
      </c>
      <c r="E3635" t="str">
        <f ca="1">IF(B3635&lt;='Monte Carlo VaR'!$B$25,"YES ◀ TAIL","")</f>
        <v/>
      </c>
    </row>
    <row r="3636" spans="1:5" x14ac:dyDescent="0.2">
      <c r="A3636">
        <v>3635</v>
      </c>
      <c r="B3636" s="17">
        <f ca="1">'Monte Carlo VaR'!$C$17+_xlfn.NORM.S.INV(RAND())*'Monte Carlo VaR'!$C$18</f>
        <v>-0.1954959930605446</v>
      </c>
      <c r="C3636" s="18">
        <f t="shared" ca="1" si="56"/>
        <v>-17.757336102867104</v>
      </c>
      <c r="D3636" s="19">
        <f ca="1">'Monte Carlo VaR'!$B$9*(EXP(B3636)-1)</f>
        <v>-24.066517620215787</v>
      </c>
      <c r="E3636" t="str">
        <f ca="1">IF(B3636&lt;='Monte Carlo VaR'!$B$25,"YES ◀ TAIL","")</f>
        <v/>
      </c>
    </row>
    <row r="3637" spans="1:5" x14ac:dyDescent="0.2">
      <c r="A3637">
        <v>3636</v>
      </c>
      <c r="B3637" s="17">
        <f ca="1">'Monte Carlo VaR'!$C$17+_xlfn.NORM.S.INV(RAND())*'Monte Carlo VaR'!$C$18</f>
        <v>0.27646051700165386</v>
      </c>
      <c r="C3637" s="18">
        <f t="shared" ca="1" si="56"/>
        <v>31.845489513762647</v>
      </c>
      <c r="D3637" s="19">
        <f ca="1">'Monte Carlo VaR'!$B$9*(EXP(B3637)-1)</f>
        <v>43.160191938002519</v>
      </c>
      <c r="E3637" t="str">
        <f ca="1">IF(B3637&lt;='Monte Carlo VaR'!$B$25,"YES ◀ TAIL","")</f>
        <v/>
      </c>
    </row>
    <row r="3638" spans="1:5" x14ac:dyDescent="0.2">
      <c r="A3638">
        <v>3637</v>
      </c>
      <c r="B3638" s="17">
        <f ca="1">'Monte Carlo VaR'!$C$17+_xlfn.NORM.S.INV(RAND())*'Monte Carlo VaR'!$C$18</f>
        <v>0.17354285454024024</v>
      </c>
      <c r="C3638" s="18">
        <f t="shared" ca="1" si="56"/>
        <v>18.951166165271861</v>
      </c>
      <c r="D3638" s="19">
        <f ca="1">'Monte Carlo VaR'!$B$9*(EXP(B3638)-1)</f>
        <v>25.684515503792952</v>
      </c>
      <c r="E3638" t="str">
        <f ca="1">IF(B3638&lt;='Monte Carlo VaR'!$B$25,"YES ◀ TAIL","")</f>
        <v/>
      </c>
    </row>
    <row r="3639" spans="1:5" x14ac:dyDescent="0.2">
      <c r="A3639">
        <v>3638</v>
      </c>
      <c r="B3639" s="17">
        <f ca="1">'Monte Carlo VaR'!$C$17+_xlfn.NORM.S.INV(RAND())*'Monte Carlo VaR'!$C$18</f>
        <v>-0.36917248332479335</v>
      </c>
      <c r="C3639" s="18">
        <f t="shared" ca="1" si="56"/>
        <v>-30.869383861879896</v>
      </c>
      <c r="D3639" s="19">
        <f ca="1">'Monte Carlo VaR'!$B$9*(EXP(B3639)-1)</f>
        <v>-41.837275948005825</v>
      </c>
      <c r="E3639" t="str">
        <f ca="1">IF(B3639&lt;='Monte Carlo VaR'!$B$25,"YES ◀ TAIL","")</f>
        <v>YES ◀ TAIL</v>
      </c>
    </row>
    <row r="3640" spans="1:5" x14ac:dyDescent="0.2">
      <c r="A3640">
        <v>3639</v>
      </c>
      <c r="B3640" s="17">
        <f ca="1">'Monte Carlo VaR'!$C$17+_xlfn.NORM.S.INV(RAND())*'Monte Carlo VaR'!$C$18</f>
        <v>-7.7294747773042349E-3</v>
      </c>
      <c r="C3640" s="18">
        <f t="shared" ca="1" si="56"/>
        <v>-0.7699679204602905</v>
      </c>
      <c r="D3640" s="19">
        <f ca="1">'Monte Carlo VaR'!$B$9*(EXP(B3640)-1)</f>
        <v>-1.0435375225998318</v>
      </c>
      <c r="E3640" t="str">
        <f ca="1">IF(B3640&lt;='Monte Carlo VaR'!$B$25,"YES ◀ TAIL","")</f>
        <v/>
      </c>
    </row>
    <row r="3641" spans="1:5" x14ac:dyDescent="0.2">
      <c r="A3641">
        <v>3640</v>
      </c>
      <c r="B3641" s="17">
        <f ca="1">'Monte Carlo VaR'!$C$17+_xlfn.NORM.S.INV(RAND())*'Monte Carlo VaR'!$C$18</f>
        <v>-0.2199797330547848</v>
      </c>
      <c r="C3641" s="18">
        <f t="shared" ca="1" si="56"/>
        <v>-19.746493726819104</v>
      </c>
      <c r="D3641" s="19">
        <f ca="1">'Monte Carlo VaR'!$B$9*(EXP(B3641)-1)</f>
        <v>-26.76242294795793</v>
      </c>
      <c r="E3641" t="str">
        <f ca="1">IF(B3641&lt;='Monte Carlo VaR'!$B$25,"YES ◀ TAIL","")</f>
        <v/>
      </c>
    </row>
    <row r="3642" spans="1:5" x14ac:dyDescent="0.2">
      <c r="A3642">
        <v>3641</v>
      </c>
      <c r="B3642" s="17">
        <f ca="1">'Monte Carlo VaR'!$C$17+_xlfn.NORM.S.INV(RAND())*'Monte Carlo VaR'!$C$18</f>
        <v>-0.15208823324053472</v>
      </c>
      <c r="C3642" s="18">
        <f t="shared" ca="1" si="56"/>
        <v>-14.108750723490914</v>
      </c>
      <c r="D3642" s="19">
        <f ca="1">'Monte Carlo VaR'!$B$9*(EXP(B3642)-1)</f>
        <v>-19.121589855547239</v>
      </c>
      <c r="E3642" t="str">
        <f ca="1">IF(B3642&lt;='Monte Carlo VaR'!$B$25,"YES ◀ TAIL","")</f>
        <v/>
      </c>
    </row>
    <row r="3643" spans="1:5" x14ac:dyDescent="0.2">
      <c r="A3643">
        <v>3642</v>
      </c>
      <c r="B3643" s="17">
        <f ca="1">'Monte Carlo VaR'!$C$17+_xlfn.NORM.S.INV(RAND())*'Monte Carlo VaR'!$C$18</f>
        <v>0.10964512893246978</v>
      </c>
      <c r="C3643" s="18">
        <f t="shared" ca="1" si="56"/>
        <v>11.588200594842135</v>
      </c>
      <c r="D3643" s="19">
        <f ca="1">'Monte Carlo VaR'!$B$9*(EXP(B3643)-1)</f>
        <v>15.705488266189546</v>
      </c>
      <c r="E3643" t="str">
        <f ca="1">IF(B3643&lt;='Monte Carlo VaR'!$B$25,"YES ◀ TAIL","")</f>
        <v/>
      </c>
    </row>
    <row r="3644" spans="1:5" x14ac:dyDescent="0.2">
      <c r="A3644">
        <v>3643</v>
      </c>
      <c r="B3644" s="17">
        <f ca="1">'Monte Carlo VaR'!$C$17+_xlfn.NORM.S.INV(RAND())*'Monte Carlo VaR'!$C$18</f>
        <v>-0.34862088196356278</v>
      </c>
      <c r="C3644" s="18">
        <f t="shared" ca="1" si="56"/>
        <v>-29.433939177192592</v>
      </c>
      <c r="D3644" s="19">
        <f ca="1">'Monte Carlo VaR'!$B$9*(EXP(B3644)-1)</f>
        <v>-39.891817766849123</v>
      </c>
      <c r="E3644" t="str">
        <f ca="1">IF(B3644&lt;='Monte Carlo VaR'!$B$25,"YES ◀ TAIL","")</f>
        <v>YES ◀ TAIL</v>
      </c>
    </row>
    <row r="3645" spans="1:5" x14ac:dyDescent="0.2">
      <c r="A3645">
        <v>3644</v>
      </c>
      <c r="B3645" s="17">
        <f ca="1">'Monte Carlo VaR'!$C$17+_xlfn.NORM.S.INV(RAND())*'Monte Carlo VaR'!$C$18</f>
        <v>0.35076920206457979</v>
      </c>
      <c r="C3645" s="18">
        <f t="shared" ca="1" si="56"/>
        <v>42.015951820021073</v>
      </c>
      <c r="D3645" s="19">
        <f ca="1">'Monte Carlo VaR'!$B$9*(EXP(B3645)-1)</f>
        <v>56.944219501674553</v>
      </c>
      <c r="E3645" t="str">
        <f ca="1">IF(B3645&lt;='Monte Carlo VaR'!$B$25,"YES ◀ TAIL","")</f>
        <v/>
      </c>
    </row>
    <row r="3646" spans="1:5" x14ac:dyDescent="0.2">
      <c r="A3646">
        <v>3645</v>
      </c>
      <c r="B3646" s="17">
        <f ca="1">'Monte Carlo VaR'!$C$17+_xlfn.NORM.S.INV(RAND())*'Monte Carlo VaR'!$C$18</f>
        <v>2.2934108207014157E-2</v>
      </c>
      <c r="C3646" s="18">
        <f t="shared" ca="1" si="56"/>
        <v>2.3199116901548189</v>
      </c>
      <c r="D3646" s="19">
        <f ca="1">'Monte Carlo VaR'!$B$9*(EXP(B3646)-1)</f>
        <v>3.1441763136668262</v>
      </c>
      <c r="E3646" t="str">
        <f ca="1">IF(B3646&lt;='Monte Carlo VaR'!$B$25,"YES ◀ TAIL","")</f>
        <v/>
      </c>
    </row>
    <row r="3647" spans="1:5" x14ac:dyDescent="0.2">
      <c r="A3647">
        <v>3646</v>
      </c>
      <c r="B3647" s="17">
        <f ca="1">'Monte Carlo VaR'!$C$17+_xlfn.NORM.S.INV(RAND())*'Monte Carlo VaR'!$C$18</f>
        <v>9.8016794792912185E-3</v>
      </c>
      <c r="C3647" s="18">
        <f t="shared" ca="1" si="56"/>
        <v>0.98498732709331183</v>
      </c>
      <c r="D3647" s="19">
        <f ca="1">'Monte Carlo VaR'!$B$9*(EXP(B3647)-1)</f>
        <v>1.3349533244095655</v>
      </c>
      <c r="E3647" t="str">
        <f ca="1">IF(B3647&lt;='Monte Carlo VaR'!$B$25,"YES ◀ TAIL","")</f>
        <v/>
      </c>
    </row>
    <row r="3648" spans="1:5" x14ac:dyDescent="0.2">
      <c r="A3648">
        <v>3647</v>
      </c>
      <c r="B3648" s="17">
        <f ca="1">'Monte Carlo VaR'!$C$17+_xlfn.NORM.S.INV(RAND())*'Monte Carlo VaR'!$C$18</f>
        <v>-2.0910687321292309E-2</v>
      </c>
      <c r="C3648" s="18">
        <f t="shared" ca="1" si="56"/>
        <v>-2.0693574856162411</v>
      </c>
      <c r="D3648" s="19">
        <f ca="1">'Monte Carlo VaR'!$B$9*(EXP(B3648)-1)</f>
        <v>-2.8046002002556918</v>
      </c>
      <c r="E3648" t="str">
        <f ca="1">IF(B3648&lt;='Monte Carlo VaR'!$B$25,"YES ◀ TAIL","")</f>
        <v/>
      </c>
    </row>
    <row r="3649" spans="1:5" x14ac:dyDescent="0.2">
      <c r="A3649">
        <v>3648</v>
      </c>
      <c r="B3649" s="17">
        <f ca="1">'Monte Carlo VaR'!$C$17+_xlfn.NORM.S.INV(RAND())*'Monte Carlo VaR'!$C$18</f>
        <v>0.27219325660864607</v>
      </c>
      <c r="C3649" s="18">
        <f t="shared" ca="1" si="56"/>
        <v>31.284069193643994</v>
      </c>
      <c r="D3649" s="19">
        <f ca="1">'Monte Carlo VaR'!$B$9*(EXP(B3649)-1)</f>
        <v>42.399298978145701</v>
      </c>
      <c r="E3649" t="str">
        <f ca="1">IF(B3649&lt;='Monte Carlo VaR'!$B$25,"YES ◀ TAIL","")</f>
        <v/>
      </c>
    </row>
    <row r="3650" spans="1:5" x14ac:dyDescent="0.2">
      <c r="A3650">
        <v>3649</v>
      </c>
      <c r="B3650" s="17">
        <f ca="1">'Monte Carlo VaR'!$C$17+_xlfn.NORM.S.INV(RAND())*'Monte Carlo VaR'!$C$18</f>
        <v>-0.12941498497063719</v>
      </c>
      <c r="C3650" s="18">
        <f t="shared" ca="1" si="56"/>
        <v>-12.13907197650046</v>
      </c>
      <c r="D3650" s="19">
        <f ca="1">'Monte Carlo VaR'!$B$9*(EXP(B3650)-1)</f>
        <v>-16.452084249751074</v>
      </c>
      <c r="E3650" t="str">
        <f ca="1">IF(B3650&lt;='Monte Carlo VaR'!$B$25,"YES ◀ TAIL","")</f>
        <v/>
      </c>
    </row>
    <row r="3651" spans="1:5" x14ac:dyDescent="0.2">
      <c r="A3651">
        <v>3650</v>
      </c>
      <c r="B3651" s="17">
        <f ca="1">'Monte Carlo VaR'!$C$17+_xlfn.NORM.S.INV(RAND())*'Monte Carlo VaR'!$C$18</f>
        <v>0.50312423959551833</v>
      </c>
      <c r="C3651" s="18">
        <f t="shared" ref="C3651:C3714" ca="1" si="57">(EXP(B3651)-1)*100</f>
        <v>65.388032584179115</v>
      </c>
      <c r="D3651" s="19">
        <f ca="1">'Monte Carlo VaR'!$B$9*(EXP(B3651)-1)</f>
        <v>88.620400561337945</v>
      </c>
      <c r="E3651" t="str">
        <f ca="1">IF(B3651&lt;='Monte Carlo VaR'!$B$25,"YES ◀ TAIL","")</f>
        <v/>
      </c>
    </row>
    <row r="3652" spans="1:5" x14ac:dyDescent="0.2">
      <c r="A3652">
        <v>3651</v>
      </c>
      <c r="B3652" s="17">
        <f ca="1">'Monte Carlo VaR'!$C$17+_xlfn.NORM.S.INV(RAND())*'Monte Carlo VaR'!$C$18</f>
        <v>-0.33640950440795869</v>
      </c>
      <c r="C3652" s="18">
        <f t="shared" ca="1" si="57"/>
        <v>-28.566947558502807</v>
      </c>
      <c r="D3652" s="19">
        <f ca="1">'Monte Carlo VaR'!$B$9*(EXP(B3652)-1)</f>
        <v>-38.716784026038859</v>
      </c>
      <c r="E3652" t="str">
        <f ca="1">IF(B3652&lt;='Monte Carlo VaR'!$B$25,"YES ◀ TAIL","")</f>
        <v>YES ◀ TAIL</v>
      </c>
    </row>
    <row r="3653" spans="1:5" x14ac:dyDescent="0.2">
      <c r="A3653">
        <v>3652</v>
      </c>
      <c r="B3653" s="17">
        <f ca="1">'Monte Carlo VaR'!$C$17+_xlfn.NORM.S.INV(RAND())*'Monte Carlo VaR'!$C$18</f>
        <v>-2.9302956793476262E-2</v>
      </c>
      <c r="C3653" s="18">
        <f t="shared" ca="1" si="57"/>
        <v>-2.8877788175430963</v>
      </c>
      <c r="D3653" s="19">
        <f ca="1">'Monte Carlo VaR'!$B$9*(EXP(B3653)-1)</f>
        <v>-3.9138066314161586</v>
      </c>
      <c r="E3653" t="str">
        <f ca="1">IF(B3653&lt;='Monte Carlo VaR'!$B$25,"YES ◀ TAIL","")</f>
        <v/>
      </c>
    </row>
    <row r="3654" spans="1:5" x14ac:dyDescent="0.2">
      <c r="A3654">
        <v>3653</v>
      </c>
      <c r="B3654" s="17">
        <f ca="1">'Monte Carlo VaR'!$C$17+_xlfn.NORM.S.INV(RAND())*'Monte Carlo VaR'!$C$18</f>
        <v>0.26780245548095089</v>
      </c>
      <c r="C3654" s="18">
        <f t="shared" ca="1" si="57"/>
        <v>30.708890626010277</v>
      </c>
      <c r="D3654" s="19">
        <f ca="1">'Monte Carlo VaR'!$B$9*(EXP(B3654)-1)</f>
        <v>41.619759465431727</v>
      </c>
      <c r="E3654" t="str">
        <f ca="1">IF(B3654&lt;='Monte Carlo VaR'!$B$25,"YES ◀ TAIL","")</f>
        <v/>
      </c>
    </row>
    <row r="3655" spans="1:5" x14ac:dyDescent="0.2">
      <c r="A3655">
        <v>3654</v>
      </c>
      <c r="B3655" s="17">
        <f ca="1">'Monte Carlo VaR'!$C$17+_xlfn.NORM.S.INV(RAND())*'Monte Carlo VaR'!$C$18</f>
        <v>-0.39137774665424374</v>
      </c>
      <c r="C3655" s="18">
        <f t="shared" ca="1" si="57"/>
        <v>-32.387529605052777</v>
      </c>
      <c r="D3655" s="19">
        <f ca="1">'Monte Carlo VaR'!$B$9*(EXP(B3655)-1)</f>
        <v>-43.894818873728028</v>
      </c>
      <c r="E3655" t="str">
        <f ca="1">IF(B3655&lt;='Monte Carlo VaR'!$B$25,"YES ◀ TAIL","")</f>
        <v>YES ◀ TAIL</v>
      </c>
    </row>
    <row r="3656" spans="1:5" x14ac:dyDescent="0.2">
      <c r="A3656">
        <v>3655</v>
      </c>
      <c r="B3656" s="17">
        <f ca="1">'Monte Carlo VaR'!$C$17+_xlfn.NORM.S.INV(RAND())*'Monte Carlo VaR'!$C$18</f>
        <v>-0.16474311292380672</v>
      </c>
      <c r="C3656" s="18">
        <f t="shared" ca="1" si="57"/>
        <v>-15.18884549984586</v>
      </c>
      <c r="D3656" s="19">
        <f ca="1">'Monte Carlo VaR'!$B$9*(EXP(B3656)-1)</f>
        <v>-20.585442305941093</v>
      </c>
      <c r="E3656" t="str">
        <f ca="1">IF(B3656&lt;='Monte Carlo VaR'!$B$25,"YES ◀ TAIL","")</f>
        <v/>
      </c>
    </row>
    <row r="3657" spans="1:5" x14ac:dyDescent="0.2">
      <c r="A3657">
        <v>3656</v>
      </c>
      <c r="B3657" s="17">
        <f ca="1">'Monte Carlo VaR'!$C$17+_xlfn.NORM.S.INV(RAND())*'Monte Carlo VaR'!$C$18</f>
        <v>8.8980159311699558E-3</v>
      </c>
      <c r="C3657" s="18">
        <f t="shared" ca="1" si="57"/>
        <v>0.89377209528558321</v>
      </c>
      <c r="D3657" s="19">
        <f ca="1">'Monte Carlo VaR'!$B$9*(EXP(B3657)-1)</f>
        <v>1.2113293207405509</v>
      </c>
      <c r="E3657" t="str">
        <f ca="1">IF(B3657&lt;='Monte Carlo VaR'!$B$25,"YES ◀ TAIL","")</f>
        <v/>
      </c>
    </row>
    <row r="3658" spans="1:5" x14ac:dyDescent="0.2">
      <c r="A3658">
        <v>3657</v>
      </c>
      <c r="B3658" s="17">
        <f ca="1">'Monte Carlo VaR'!$C$17+_xlfn.NORM.S.INV(RAND())*'Monte Carlo VaR'!$C$18</f>
        <v>5.3388952703873088E-2</v>
      </c>
      <c r="C3658" s="18">
        <f t="shared" ca="1" si="57"/>
        <v>5.4839848150486592</v>
      </c>
      <c r="D3658" s="19">
        <f ca="1">'Monte Carlo VaR'!$B$9*(EXP(B3658)-1)</f>
        <v>7.4324446198354481</v>
      </c>
      <c r="E3658" t="str">
        <f ca="1">IF(B3658&lt;='Monte Carlo VaR'!$B$25,"YES ◀ TAIL","")</f>
        <v/>
      </c>
    </row>
    <row r="3659" spans="1:5" x14ac:dyDescent="0.2">
      <c r="A3659">
        <v>3658</v>
      </c>
      <c r="B3659" s="17">
        <f ca="1">'Monte Carlo VaR'!$C$17+_xlfn.NORM.S.INV(RAND())*'Monte Carlo VaR'!$C$18</f>
        <v>4.7806437904183402E-2</v>
      </c>
      <c r="C3659" s="18">
        <f t="shared" ca="1" si="57"/>
        <v>4.8967595306552036</v>
      </c>
      <c r="D3659" s="19">
        <f ca="1">'Monte Carlo VaR'!$B$9*(EXP(B3659)-1)</f>
        <v>6.6365781918969979</v>
      </c>
      <c r="E3659" t="str">
        <f ca="1">IF(B3659&lt;='Monte Carlo VaR'!$B$25,"YES ◀ TAIL","")</f>
        <v/>
      </c>
    </row>
    <row r="3660" spans="1:5" x14ac:dyDescent="0.2">
      <c r="A3660">
        <v>3659</v>
      </c>
      <c r="B3660" s="17">
        <f ca="1">'Monte Carlo VaR'!$C$17+_xlfn.NORM.S.INV(RAND())*'Monte Carlo VaR'!$C$18</f>
        <v>-0.22150437885992125</v>
      </c>
      <c r="C3660" s="18">
        <f t="shared" ca="1" si="57"/>
        <v>-19.868758669455854</v>
      </c>
      <c r="D3660" s="19">
        <f ca="1">'Monte Carlo VaR'!$B$9*(EXP(B3660)-1)</f>
        <v>-26.928128624713519</v>
      </c>
      <c r="E3660" t="str">
        <f ca="1">IF(B3660&lt;='Monte Carlo VaR'!$B$25,"YES ◀ TAIL","")</f>
        <v/>
      </c>
    </row>
    <row r="3661" spans="1:5" x14ac:dyDescent="0.2">
      <c r="A3661">
        <v>3660</v>
      </c>
      <c r="B3661" s="17">
        <f ca="1">'Monte Carlo VaR'!$C$17+_xlfn.NORM.S.INV(RAND())*'Monte Carlo VaR'!$C$18</f>
        <v>8.1822784857782202E-2</v>
      </c>
      <c r="C3661" s="18">
        <f t="shared" ca="1" si="57"/>
        <v>8.5263467667314075</v>
      </c>
      <c r="D3661" s="19">
        <f ca="1">'Monte Carlo VaR'!$B$9*(EXP(B3661)-1)</f>
        <v>11.555757772951077</v>
      </c>
      <c r="E3661" t="str">
        <f ca="1">IF(B3661&lt;='Monte Carlo VaR'!$B$25,"YES ◀ TAIL","")</f>
        <v/>
      </c>
    </row>
    <row r="3662" spans="1:5" x14ac:dyDescent="0.2">
      <c r="A3662">
        <v>3661</v>
      </c>
      <c r="B3662" s="17">
        <f ca="1">'Monte Carlo VaR'!$C$17+_xlfn.NORM.S.INV(RAND())*'Monte Carlo VaR'!$C$18</f>
        <v>0.16970630057923158</v>
      </c>
      <c r="C3662" s="18">
        <f t="shared" ca="1" si="57"/>
        <v>18.495677908890706</v>
      </c>
      <c r="D3662" s="19">
        <f ca="1">'Monte Carlo VaR'!$B$9*(EXP(B3662)-1)</f>
        <v>25.067192269919573</v>
      </c>
      <c r="E3662" t="str">
        <f ca="1">IF(B3662&lt;='Monte Carlo VaR'!$B$25,"YES ◀ TAIL","")</f>
        <v/>
      </c>
    </row>
    <row r="3663" spans="1:5" x14ac:dyDescent="0.2">
      <c r="A3663">
        <v>3662</v>
      </c>
      <c r="B3663" s="17">
        <f ca="1">'Monte Carlo VaR'!$C$17+_xlfn.NORM.S.INV(RAND())*'Monte Carlo VaR'!$C$18</f>
        <v>-0.22921700470131129</v>
      </c>
      <c r="C3663" s="18">
        <f t="shared" ca="1" si="57"/>
        <v>-20.484403780069403</v>
      </c>
      <c r="D3663" s="19">
        <f ca="1">'Monte Carlo VaR'!$B$9*(EXP(B3663)-1)</f>
        <v>-27.762512443128063</v>
      </c>
      <c r="E3663" t="str">
        <f ca="1">IF(B3663&lt;='Monte Carlo VaR'!$B$25,"YES ◀ TAIL","")</f>
        <v/>
      </c>
    </row>
    <row r="3664" spans="1:5" x14ac:dyDescent="0.2">
      <c r="A3664">
        <v>3663</v>
      </c>
      <c r="B3664" s="17">
        <f ca="1">'Monte Carlo VaR'!$C$17+_xlfn.NORM.S.INV(RAND())*'Monte Carlo VaR'!$C$18</f>
        <v>7.6094517101877576E-2</v>
      </c>
      <c r="C3664" s="18">
        <f t="shared" ca="1" si="57"/>
        <v>7.9064559392426181</v>
      </c>
      <c r="D3664" s="19">
        <f ca="1">'Monte Carlo VaR'!$B$9*(EXP(B3664)-1)</f>
        <v>10.715619734455521</v>
      </c>
      <c r="E3664" t="str">
        <f ca="1">IF(B3664&lt;='Monte Carlo VaR'!$B$25,"YES ◀ TAIL","")</f>
        <v/>
      </c>
    </row>
    <row r="3665" spans="1:5" x14ac:dyDescent="0.2">
      <c r="A3665">
        <v>3664</v>
      </c>
      <c r="B3665" s="17">
        <f ca="1">'Monte Carlo VaR'!$C$17+_xlfn.NORM.S.INV(RAND())*'Monte Carlo VaR'!$C$18</f>
        <v>8.6044439852847265E-2</v>
      </c>
      <c r="C3665" s="18">
        <f t="shared" ca="1" si="57"/>
        <v>8.9854760214135965</v>
      </c>
      <c r="D3665" s="19">
        <f ca="1">'Monte Carlo VaR'!$B$9*(EXP(B3665)-1)</f>
        <v>12.178015651821847</v>
      </c>
      <c r="E3665" t="str">
        <f ca="1">IF(B3665&lt;='Monte Carlo VaR'!$B$25,"YES ◀ TAIL","")</f>
        <v/>
      </c>
    </row>
    <row r="3666" spans="1:5" x14ac:dyDescent="0.2">
      <c r="A3666">
        <v>3665</v>
      </c>
      <c r="B3666" s="17">
        <f ca="1">'Monte Carlo VaR'!$C$17+_xlfn.NORM.S.INV(RAND())*'Monte Carlo VaR'!$C$18</f>
        <v>-0.32471864866712569</v>
      </c>
      <c r="C3666" s="18">
        <f t="shared" ca="1" si="57"/>
        <v>-27.726933372414344</v>
      </c>
      <c r="D3666" s="19">
        <f ca="1">'Monte Carlo VaR'!$B$9*(EXP(B3666)-1)</f>
        <v>-37.57831279963316</v>
      </c>
      <c r="E3666" t="str">
        <f ca="1">IF(B3666&lt;='Monte Carlo VaR'!$B$25,"YES ◀ TAIL","")</f>
        <v>YES ◀ TAIL</v>
      </c>
    </row>
    <row r="3667" spans="1:5" x14ac:dyDescent="0.2">
      <c r="A3667">
        <v>3666</v>
      </c>
      <c r="B3667" s="17">
        <f ca="1">'Monte Carlo VaR'!$C$17+_xlfn.NORM.S.INV(RAND())*'Monte Carlo VaR'!$C$18</f>
        <v>8.3754225692002984E-3</v>
      </c>
      <c r="C3667" s="18">
        <f t="shared" ca="1" si="57"/>
        <v>0.84105945456225406</v>
      </c>
      <c r="D3667" s="19">
        <f ca="1">'Monte Carlo VaR'!$B$9*(EXP(B3667)-1)</f>
        <v>1.139887878768223</v>
      </c>
      <c r="E3667" t="str">
        <f ca="1">IF(B3667&lt;='Monte Carlo VaR'!$B$25,"YES ◀ TAIL","")</f>
        <v/>
      </c>
    </row>
    <row r="3668" spans="1:5" x14ac:dyDescent="0.2">
      <c r="A3668">
        <v>3667</v>
      </c>
      <c r="B3668" s="17">
        <f ca="1">'Monte Carlo VaR'!$C$17+_xlfn.NORM.S.INV(RAND())*'Monte Carlo VaR'!$C$18</f>
        <v>-7.2139221769843206E-2</v>
      </c>
      <c r="C3668" s="18">
        <f t="shared" ca="1" si="57"/>
        <v>-6.9598645329320252</v>
      </c>
      <c r="D3668" s="19">
        <f ca="1">'Monte Carlo VaR'!$B$9*(EXP(B3668)-1)</f>
        <v>-9.4327044014827734</v>
      </c>
      <c r="E3668" t="str">
        <f ca="1">IF(B3668&lt;='Monte Carlo VaR'!$B$25,"YES ◀ TAIL","")</f>
        <v/>
      </c>
    </row>
    <row r="3669" spans="1:5" x14ac:dyDescent="0.2">
      <c r="A3669">
        <v>3668</v>
      </c>
      <c r="B3669" s="17">
        <f ca="1">'Monte Carlo VaR'!$C$17+_xlfn.NORM.S.INV(RAND())*'Monte Carlo VaR'!$C$18</f>
        <v>-3.5992673411687534E-2</v>
      </c>
      <c r="C3669" s="18">
        <f t="shared" ca="1" si="57"/>
        <v>-3.5352638968686567</v>
      </c>
      <c r="D3669" s="19">
        <f ca="1">'Monte Carlo VaR'!$B$9*(EXP(B3669)-1)</f>
        <v>-4.7913431594260905</v>
      </c>
      <c r="E3669" t="str">
        <f ca="1">IF(B3669&lt;='Monte Carlo VaR'!$B$25,"YES ◀ TAIL","")</f>
        <v/>
      </c>
    </row>
    <row r="3670" spans="1:5" x14ac:dyDescent="0.2">
      <c r="A3670">
        <v>3669</v>
      </c>
      <c r="B3670" s="17">
        <f ca="1">'Monte Carlo VaR'!$C$17+_xlfn.NORM.S.INV(RAND())*'Monte Carlo VaR'!$C$18</f>
        <v>-0.26391996936295037</v>
      </c>
      <c r="C3670" s="18">
        <f t="shared" ca="1" si="57"/>
        <v>-23.196499647221426</v>
      </c>
      <c r="D3670" s="19">
        <f ca="1">'Monte Carlo VaR'!$B$9*(EXP(B3670)-1)</f>
        <v>-31.438215971879195</v>
      </c>
      <c r="E3670" t="str">
        <f ca="1">IF(B3670&lt;='Monte Carlo VaR'!$B$25,"YES ◀ TAIL","")</f>
        <v>YES ◀ TAIL</v>
      </c>
    </row>
    <row r="3671" spans="1:5" x14ac:dyDescent="0.2">
      <c r="A3671">
        <v>3670</v>
      </c>
      <c r="B3671" s="17">
        <f ca="1">'Monte Carlo VaR'!$C$17+_xlfn.NORM.S.INV(RAND())*'Monte Carlo VaR'!$C$18</f>
        <v>5.7897873652547602E-2</v>
      </c>
      <c r="C3671" s="18">
        <f t="shared" ca="1" si="57"/>
        <v>5.9606776414549811</v>
      </c>
      <c r="D3671" s="19">
        <f ca="1">'Monte Carlo VaR'!$B$9*(EXP(B3671)-1)</f>
        <v>8.0785064074639354</v>
      </c>
      <c r="E3671" t="str">
        <f ca="1">IF(B3671&lt;='Monte Carlo VaR'!$B$25,"YES ◀ TAIL","")</f>
        <v/>
      </c>
    </row>
    <row r="3672" spans="1:5" x14ac:dyDescent="0.2">
      <c r="A3672">
        <v>3671</v>
      </c>
      <c r="B3672" s="17">
        <f ca="1">'Monte Carlo VaR'!$C$17+_xlfn.NORM.S.INV(RAND())*'Monte Carlo VaR'!$C$18</f>
        <v>-0.21129064585652135</v>
      </c>
      <c r="C3672" s="18">
        <f t="shared" ca="1" si="57"/>
        <v>-19.046125639645684</v>
      </c>
      <c r="D3672" s="19">
        <f ca="1">'Monte Carlo VaR'!$B$9*(EXP(B3672)-1)</f>
        <v>-25.813214079411797</v>
      </c>
      <c r="E3672" t="str">
        <f ca="1">IF(B3672&lt;='Monte Carlo VaR'!$B$25,"YES ◀ TAIL","")</f>
        <v/>
      </c>
    </row>
    <row r="3673" spans="1:5" x14ac:dyDescent="0.2">
      <c r="A3673">
        <v>3672</v>
      </c>
      <c r="B3673" s="17">
        <f ca="1">'Monte Carlo VaR'!$C$17+_xlfn.NORM.S.INV(RAND())*'Monte Carlo VaR'!$C$18</f>
        <v>3.9197648950988803E-2</v>
      </c>
      <c r="C3673" s="18">
        <f t="shared" ca="1" si="57"/>
        <v>3.9976013506231478</v>
      </c>
      <c r="D3673" s="19">
        <f ca="1">'Monte Carlo VaR'!$B$9*(EXP(B3673)-1)</f>
        <v>5.4179491104995519</v>
      </c>
      <c r="E3673" t="str">
        <f ca="1">IF(B3673&lt;='Monte Carlo VaR'!$B$25,"YES ◀ TAIL","")</f>
        <v/>
      </c>
    </row>
    <row r="3674" spans="1:5" x14ac:dyDescent="0.2">
      <c r="A3674">
        <v>3673</v>
      </c>
      <c r="B3674" s="17">
        <f ca="1">'Monte Carlo VaR'!$C$17+_xlfn.NORM.S.INV(RAND())*'Monte Carlo VaR'!$C$18</f>
        <v>0.19899263369687414</v>
      </c>
      <c r="C3674" s="18">
        <f t="shared" ca="1" si="57"/>
        <v>22.017297770274791</v>
      </c>
      <c r="D3674" s="19">
        <f ca="1">'Monte Carlo VaR'!$B$9*(EXP(B3674)-1)</f>
        <v>29.840043668053426</v>
      </c>
      <c r="E3674" t="str">
        <f ca="1">IF(B3674&lt;='Monte Carlo VaR'!$B$25,"YES ◀ TAIL","")</f>
        <v/>
      </c>
    </row>
    <row r="3675" spans="1:5" x14ac:dyDescent="0.2">
      <c r="A3675">
        <v>3674</v>
      </c>
      <c r="B3675" s="17">
        <f ca="1">'Monte Carlo VaR'!$C$17+_xlfn.NORM.S.INV(RAND())*'Monte Carlo VaR'!$C$18</f>
        <v>9.6627575213583311E-2</v>
      </c>
      <c r="C3675" s="18">
        <f t="shared" ca="1" si="57"/>
        <v>10.14500899113575</v>
      </c>
      <c r="D3675" s="19">
        <f ca="1">'Monte Carlo VaR'!$B$9*(EXP(B3675)-1)</f>
        <v>13.749530685686283</v>
      </c>
      <c r="E3675" t="str">
        <f ca="1">IF(B3675&lt;='Monte Carlo VaR'!$B$25,"YES ◀ TAIL","")</f>
        <v/>
      </c>
    </row>
    <row r="3676" spans="1:5" x14ac:dyDescent="0.2">
      <c r="A3676">
        <v>3675</v>
      </c>
      <c r="B3676" s="17">
        <f ca="1">'Monte Carlo VaR'!$C$17+_xlfn.NORM.S.INV(RAND())*'Monte Carlo VaR'!$C$18</f>
        <v>0.19190252996561524</v>
      </c>
      <c r="C3676" s="18">
        <f t="shared" ca="1" si="57"/>
        <v>21.155242115344386</v>
      </c>
      <c r="D3676" s="19">
        <f ca="1">'Monte Carlo VaR'!$B$9*(EXP(B3676)-1)</f>
        <v>28.671699638926246</v>
      </c>
      <c r="E3676" t="str">
        <f ca="1">IF(B3676&lt;='Monte Carlo VaR'!$B$25,"YES ◀ TAIL","")</f>
        <v/>
      </c>
    </row>
    <row r="3677" spans="1:5" x14ac:dyDescent="0.2">
      <c r="A3677">
        <v>3676</v>
      </c>
      <c r="B3677" s="17">
        <f ca="1">'Monte Carlo VaR'!$C$17+_xlfn.NORM.S.INV(RAND())*'Monte Carlo VaR'!$C$18</f>
        <v>-9.682733044048962E-2</v>
      </c>
      <c r="C3677" s="18">
        <f t="shared" ca="1" si="57"/>
        <v>-9.2287273040848721</v>
      </c>
      <c r="D3677" s="19">
        <f ca="1">'Monte Carlo VaR'!$B$9*(EXP(B3677)-1)</f>
        <v>-12.507694115226226</v>
      </c>
      <c r="E3677" t="str">
        <f ca="1">IF(B3677&lt;='Monte Carlo VaR'!$B$25,"YES ◀ TAIL","")</f>
        <v/>
      </c>
    </row>
    <row r="3678" spans="1:5" x14ac:dyDescent="0.2">
      <c r="A3678">
        <v>3677</v>
      </c>
      <c r="B3678" s="17">
        <f ca="1">'Monte Carlo VaR'!$C$17+_xlfn.NORM.S.INV(RAND())*'Monte Carlo VaR'!$C$18</f>
        <v>-0.13403983037479528</v>
      </c>
      <c r="C3678" s="18">
        <f t="shared" ca="1" si="57"/>
        <v>-12.544476995299004</v>
      </c>
      <c r="D3678" s="19">
        <f ca="1">'Monte Carlo VaR'!$B$9*(EXP(B3678)-1)</f>
        <v>-17.00152967172874</v>
      </c>
      <c r="E3678" t="str">
        <f ca="1">IF(B3678&lt;='Monte Carlo VaR'!$B$25,"YES ◀ TAIL","")</f>
        <v/>
      </c>
    </row>
    <row r="3679" spans="1:5" x14ac:dyDescent="0.2">
      <c r="A3679">
        <v>3678</v>
      </c>
      <c r="B3679" s="17">
        <f ca="1">'Monte Carlo VaR'!$C$17+_xlfn.NORM.S.INV(RAND())*'Monte Carlo VaR'!$C$18</f>
        <v>0.14564904443687479</v>
      </c>
      <c r="C3679" s="18">
        <f t="shared" ca="1" si="57"/>
        <v>15.679013486845195</v>
      </c>
      <c r="D3679" s="19">
        <f ca="1">'Monte Carlo VaR'!$B$9*(EXP(B3679)-1)</f>
        <v>21.249766978721293</v>
      </c>
      <c r="E3679" t="str">
        <f ca="1">IF(B3679&lt;='Monte Carlo VaR'!$B$25,"YES ◀ TAIL","")</f>
        <v/>
      </c>
    </row>
    <row r="3680" spans="1:5" x14ac:dyDescent="0.2">
      <c r="A3680">
        <v>3679</v>
      </c>
      <c r="B3680" s="17">
        <f ca="1">'Monte Carlo VaR'!$C$17+_xlfn.NORM.S.INV(RAND())*'Monte Carlo VaR'!$C$18</f>
        <v>-2.4020348222054969E-2</v>
      </c>
      <c r="C3680" s="18">
        <f t="shared" ca="1" si="57"/>
        <v>-2.3734155718387662</v>
      </c>
      <c r="D3680" s="19">
        <f ca="1">'Monte Carlo VaR'!$B$9*(EXP(B3680)-1)</f>
        <v>-3.2166901245130797</v>
      </c>
      <c r="E3680" t="str">
        <f ca="1">IF(B3680&lt;='Monte Carlo VaR'!$B$25,"YES ◀ TAIL","")</f>
        <v/>
      </c>
    </row>
    <row r="3681" spans="1:5" x14ac:dyDescent="0.2">
      <c r="A3681">
        <v>3680</v>
      </c>
      <c r="B3681" s="17">
        <f ca="1">'Monte Carlo VaR'!$C$17+_xlfn.NORM.S.INV(RAND())*'Monte Carlo VaR'!$C$18</f>
        <v>6.1990636988591072E-2</v>
      </c>
      <c r="C3681" s="18">
        <f t="shared" ca="1" si="57"/>
        <v>6.3952382883097902</v>
      </c>
      <c r="D3681" s="19">
        <f ca="1">'Monte Carlo VaR'!$B$9*(EXP(B3681)-1)</f>
        <v>8.6674664521462592</v>
      </c>
      <c r="E3681" t="str">
        <f ca="1">IF(B3681&lt;='Monte Carlo VaR'!$B$25,"YES ◀ TAIL","")</f>
        <v/>
      </c>
    </row>
    <row r="3682" spans="1:5" x14ac:dyDescent="0.2">
      <c r="A3682">
        <v>3681</v>
      </c>
      <c r="B3682" s="17">
        <f ca="1">'Monte Carlo VaR'!$C$17+_xlfn.NORM.S.INV(RAND())*'Monte Carlo VaR'!$C$18</f>
        <v>0.21627720734126188</v>
      </c>
      <c r="C3682" s="18">
        <f t="shared" ca="1" si="57"/>
        <v>24.14464693813747</v>
      </c>
      <c r="D3682" s="19">
        <f ca="1">'Monte Carlo VaR'!$B$9*(EXP(B3682)-1)</f>
        <v>32.723239995257714</v>
      </c>
      <c r="E3682" t="str">
        <f ca="1">IF(B3682&lt;='Monte Carlo VaR'!$B$25,"YES ◀ TAIL","")</f>
        <v/>
      </c>
    </row>
    <row r="3683" spans="1:5" x14ac:dyDescent="0.2">
      <c r="A3683">
        <v>3682</v>
      </c>
      <c r="B3683" s="17">
        <f ca="1">'Monte Carlo VaR'!$C$17+_xlfn.NORM.S.INV(RAND())*'Monte Carlo VaR'!$C$18</f>
        <v>0.14391133515824239</v>
      </c>
      <c r="C3683" s="18">
        <f t="shared" ca="1" si="57"/>
        <v>15.4781715447583</v>
      </c>
      <c r="D3683" s="19">
        <f ca="1">'Monte Carlo VaR'!$B$9*(EXP(B3683)-1)</f>
        <v>20.977565894610926</v>
      </c>
      <c r="E3683" t="str">
        <f ca="1">IF(B3683&lt;='Monte Carlo VaR'!$B$25,"YES ◀ TAIL","")</f>
        <v/>
      </c>
    </row>
    <row r="3684" spans="1:5" x14ac:dyDescent="0.2">
      <c r="A3684">
        <v>3683</v>
      </c>
      <c r="B3684" s="17">
        <f ca="1">'Monte Carlo VaR'!$C$17+_xlfn.NORM.S.INV(RAND())*'Monte Carlo VaR'!$C$18</f>
        <v>0.38442013705984995</v>
      </c>
      <c r="C3684" s="18">
        <f t="shared" ca="1" si="57"/>
        <v>46.876239358439385</v>
      </c>
      <c r="D3684" s="19">
        <f ca="1">'Monte Carlo VaR'!$B$9*(EXP(B3684)-1)</f>
        <v>63.531367202492902</v>
      </c>
      <c r="E3684" t="str">
        <f ca="1">IF(B3684&lt;='Monte Carlo VaR'!$B$25,"YES ◀ TAIL","")</f>
        <v/>
      </c>
    </row>
    <row r="3685" spans="1:5" x14ac:dyDescent="0.2">
      <c r="A3685">
        <v>3684</v>
      </c>
      <c r="B3685" s="17">
        <f ca="1">'Monte Carlo VaR'!$C$17+_xlfn.NORM.S.INV(RAND())*'Monte Carlo VaR'!$C$18</f>
        <v>-0.39760599198719065</v>
      </c>
      <c r="C3685" s="18">
        <f t="shared" ca="1" si="57"/>
        <v>-32.807327997515998</v>
      </c>
      <c r="D3685" s="19">
        <f ca="1">'Monte Carlo VaR'!$B$9*(EXP(B3685)-1)</f>
        <v>-44.463771635033439</v>
      </c>
      <c r="E3685" t="str">
        <f ca="1">IF(B3685&lt;='Monte Carlo VaR'!$B$25,"YES ◀ TAIL","")</f>
        <v>YES ◀ TAIL</v>
      </c>
    </row>
    <row r="3686" spans="1:5" x14ac:dyDescent="0.2">
      <c r="A3686">
        <v>3685</v>
      </c>
      <c r="B3686" s="17">
        <f ca="1">'Monte Carlo VaR'!$C$17+_xlfn.NORM.S.INV(RAND())*'Monte Carlo VaR'!$C$18</f>
        <v>-3.7553828229350966E-2</v>
      </c>
      <c r="C3686" s="18">
        <f t="shared" ca="1" si="57"/>
        <v>-3.6857427933812414</v>
      </c>
      <c r="D3686" s="19">
        <f ca="1">'Monte Carlo VaR'!$B$9*(EXP(B3686)-1)</f>
        <v>-4.9952872078695965</v>
      </c>
      <c r="E3686" t="str">
        <f ca="1">IF(B3686&lt;='Monte Carlo VaR'!$B$25,"YES ◀ TAIL","")</f>
        <v/>
      </c>
    </row>
    <row r="3687" spans="1:5" x14ac:dyDescent="0.2">
      <c r="A3687">
        <v>3686</v>
      </c>
      <c r="B3687" s="17">
        <f ca="1">'Monte Carlo VaR'!$C$17+_xlfn.NORM.S.INV(RAND())*'Monte Carlo VaR'!$C$18</f>
        <v>-0.19997037874472157</v>
      </c>
      <c r="C3687" s="18">
        <f t="shared" ca="1" si="57"/>
        <v>-18.124499473018851</v>
      </c>
      <c r="D3687" s="19">
        <f ca="1">'Monte Carlo VaR'!$B$9*(EXP(B3687)-1)</f>
        <v>-24.564134135782449</v>
      </c>
      <c r="E3687" t="str">
        <f ca="1">IF(B3687&lt;='Monte Carlo VaR'!$B$25,"YES ◀ TAIL","")</f>
        <v/>
      </c>
    </row>
    <row r="3688" spans="1:5" x14ac:dyDescent="0.2">
      <c r="A3688">
        <v>3687</v>
      </c>
      <c r="B3688" s="17">
        <f ca="1">'Monte Carlo VaR'!$C$17+_xlfn.NORM.S.INV(RAND())*'Monte Carlo VaR'!$C$18</f>
        <v>0.26040364916574354</v>
      </c>
      <c r="C3688" s="18">
        <f t="shared" ca="1" si="57"/>
        <v>29.745369708362681</v>
      </c>
      <c r="D3688" s="19">
        <f ca="1">'Monte Carlo VaR'!$B$9*(EXP(B3688)-1)</f>
        <v>40.313899565743938</v>
      </c>
      <c r="E3688" t="str">
        <f ca="1">IF(B3688&lt;='Monte Carlo VaR'!$B$25,"YES ◀ TAIL","")</f>
        <v/>
      </c>
    </row>
    <row r="3689" spans="1:5" x14ac:dyDescent="0.2">
      <c r="A3689">
        <v>3688</v>
      </c>
      <c r="B3689" s="17">
        <f ca="1">'Monte Carlo VaR'!$C$17+_xlfn.NORM.S.INV(RAND())*'Monte Carlo VaR'!$C$18</f>
        <v>-9.6340600839021032E-2</v>
      </c>
      <c r="C3689" s="18">
        <f t="shared" ca="1" si="57"/>
        <v>-9.1845354848399516</v>
      </c>
      <c r="D3689" s="19">
        <f ca="1">'Monte Carlo VaR'!$B$9*(EXP(B3689)-1)</f>
        <v>-12.447800942603585</v>
      </c>
      <c r="E3689" t="str">
        <f ca="1">IF(B3689&lt;='Monte Carlo VaR'!$B$25,"YES ◀ TAIL","")</f>
        <v/>
      </c>
    </row>
    <row r="3690" spans="1:5" x14ac:dyDescent="0.2">
      <c r="A3690">
        <v>3689</v>
      </c>
      <c r="B3690" s="17">
        <f ca="1">'Monte Carlo VaR'!$C$17+_xlfn.NORM.S.INV(RAND())*'Monte Carlo VaR'!$C$18</f>
        <v>9.3902464886440967E-2</v>
      </c>
      <c r="C3690" s="18">
        <f t="shared" ca="1" si="57"/>
        <v>9.8452602992787916</v>
      </c>
      <c r="D3690" s="19">
        <f ca="1">'Monte Carlo VaR'!$B$9*(EXP(B3690)-1)</f>
        <v>13.343281283612546</v>
      </c>
      <c r="E3690" t="str">
        <f ca="1">IF(B3690&lt;='Monte Carlo VaR'!$B$25,"YES ◀ TAIL","")</f>
        <v/>
      </c>
    </row>
    <row r="3691" spans="1:5" x14ac:dyDescent="0.2">
      <c r="A3691">
        <v>3690</v>
      </c>
      <c r="B3691" s="17">
        <f ca="1">'Monte Carlo VaR'!$C$17+_xlfn.NORM.S.INV(RAND())*'Monte Carlo VaR'!$C$18</f>
        <v>0.19229889667480005</v>
      </c>
      <c r="C3691" s="18">
        <f t="shared" ca="1" si="57"/>
        <v>21.203273538361845</v>
      </c>
      <c r="D3691" s="19">
        <f ca="1">'Monte Carlo VaR'!$B$9*(EXP(B3691)-1)</f>
        <v>28.736796626541807</v>
      </c>
      <c r="E3691" t="str">
        <f ca="1">IF(B3691&lt;='Monte Carlo VaR'!$B$25,"YES ◀ TAIL","")</f>
        <v/>
      </c>
    </row>
    <row r="3692" spans="1:5" x14ac:dyDescent="0.2">
      <c r="A3692">
        <v>3691</v>
      </c>
      <c r="B3692" s="17">
        <f ca="1">'Monte Carlo VaR'!$C$17+_xlfn.NORM.S.INV(RAND())*'Monte Carlo VaR'!$C$18</f>
        <v>0.19003855942685222</v>
      </c>
      <c r="C3692" s="18">
        <f t="shared" ca="1" si="57"/>
        <v>20.92962265276439</v>
      </c>
      <c r="D3692" s="19">
        <f ca="1">'Monte Carlo VaR'!$B$9*(EXP(B3692)-1)</f>
        <v>28.36591758129158</v>
      </c>
      <c r="E3692" t="str">
        <f ca="1">IF(B3692&lt;='Monte Carlo VaR'!$B$25,"YES ◀ TAIL","")</f>
        <v/>
      </c>
    </row>
    <row r="3693" spans="1:5" x14ac:dyDescent="0.2">
      <c r="A3693">
        <v>3692</v>
      </c>
      <c r="B3693" s="17">
        <f ca="1">'Monte Carlo VaR'!$C$17+_xlfn.NORM.S.INV(RAND())*'Monte Carlo VaR'!$C$18</f>
        <v>8.6292408417405972E-3</v>
      </c>
      <c r="C3693" s="18">
        <f t="shared" ca="1" si="57"/>
        <v>0.86665800662684145</v>
      </c>
      <c r="D3693" s="19">
        <f ca="1">'Monte Carlo VaR'!$B$9*(EXP(B3693)-1)</f>
        <v>1.1745815963813582</v>
      </c>
      <c r="E3693" t="str">
        <f ca="1">IF(B3693&lt;='Monte Carlo VaR'!$B$25,"YES ◀ TAIL","")</f>
        <v/>
      </c>
    </row>
    <row r="3694" spans="1:5" x14ac:dyDescent="0.2">
      <c r="A3694">
        <v>3693</v>
      </c>
      <c r="B3694" s="17">
        <f ca="1">'Monte Carlo VaR'!$C$17+_xlfn.NORM.S.INV(RAND())*'Monte Carlo VaR'!$C$18</f>
        <v>0.35158764672986975</v>
      </c>
      <c r="C3694" s="18">
        <f t="shared" ca="1" si="57"/>
        <v>42.132231595964555</v>
      </c>
      <c r="D3694" s="19">
        <f ca="1">'Monte Carlo VaR'!$B$9*(EXP(B3694)-1)</f>
        <v>57.101813482010762</v>
      </c>
      <c r="E3694" t="str">
        <f ca="1">IF(B3694&lt;='Monte Carlo VaR'!$B$25,"YES ◀ TAIL","")</f>
        <v/>
      </c>
    </row>
    <row r="3695" spans="1:5" x14ac:dyDescent="0.2">
      <c r="A3695">
        <v>3694</v>
      </c>
      <c r="B3695" s="17">
        <f ca="1">'Monte Carlo VaR'!$C$17+_xlfn.NORM.S.INV(RAND())*'Monte Carlo VaR'!$C$18</f>
        <v>0.11167006344865128</v>
      </c>
      <c r="C3695" s="18">
        <f t="shared" ca="1" si="57"/>
        <v>11.81438832420778</v>
      </c>
      <c r="D3695" s="19">
        <f ca="1">'Monte Carlo VaR'!$B$9*(EXP(B3695)-1)</f>
        <v>16.012040495798804</v>
      </c>
      <c r="E3695" t="str">
        <f ca="1">IF(B3695&lt;='Monte Carlo VaR'!$B$25,"YES ◀ TAIL","")</f>
        <v/>
      </c>
    </row>
    <row r="3696" spans="1:5" x14ac:dyDescent="0.2">
      <c r="A3696">
        <v>3695</v>
      </c>
      <c r="B3696" s="17">
        <f ca="1">'Monte Carlo VaR'!$C$17+_xlfn.NORM.S.INV(RAND())*'Monte Carlo VaR'!$C$18</f>
        <v>2.3608413436479014E-2</v>
      </c>
      <c r="C3696" s="18">
        <f t="shared" ca="1" si="57"/>
        <v>2.3889298087098609</v>
      </c>
      <c r="D3696" s="19">
        <f ca="1">'Monte Carlo VaR'!$B$9*(EXP(B3696)-1)</f>
        <v>3.2377165697444745</v>
      </c>
      <c r="E3696" t="str">
        <f ca="1">IF(B3696&lt;='Monte Carlo VaR'!$B$25,"YES ◀ TAIL","")</f>
        <v/>
      </c>
    </row>
    <row r="3697" spans="1:5" x14ac:dyDescent="0.2">
      <c r="A3697">
        <v>3696</v>
      </c>
      <c r="B3697" s="17">
        <f ca="1">'Monte Carlo VaR'!$C$17+_xlfn.NORM.S.INV(RAND())*'Monte Carlo VaR'!$C$18</f>
        <v>0.3696627401308808</v>
      </c>
      <c r="C3697" s="18">
        <f t="shared" ca="1" si="57"/>
        <v>44.724643420313015</v>
      </c>
      <c r="D3697" s="19">
        <f ca="1">'Monte Carlo VaR'!$B$9*(EXP(B3697)-1)</f>
        <v>60.615309227550227</v>
      </c>
      <c r="E3697" t="str">
        <f ca="1">IF(B3697&lt;='Monte Carlo VaR'!$B$25,"YES ◀ TAIL","")</f>
        <v/>
      </c>
    </row>
    <row r="3698" spans="1:5" x14ac:dyDescent="0.2">
      <c r="A3698">
        <v>3697</v>
      </c>
      <c r="B3698" s="17">
        <f ca="1">'Monte Carlo VaR'!$C$17+_xlfn.NORM.S.INV(RAND())*'Monte Carlo VaR'!$C$18</f>
        <v>-0.22282987865762099</v>
      </c>
      <c r="C3698" s="18">
        <f t="shared" ca="1" si="57"/>
        <v>-19.974902251439953</v>
      </c>
      <c r="D3698" s="19">
        <f ca="1">'Monte Carlo VaR'!$B$9*(EXP(B3698)-1)</f>
        <v>-27.071985021376566</v>
      </c>
      <c r="E3698" t="str">
        <f ca="1">IF(B3698&lt;='Monte Carlo VaR'!$B$25,"YES ◀ TAIL","")</f>
        <v/>
      </c>
    </row>
    <row r="3699" spans="1:5" x14ac:dyDescent="0.2">
      <c r="A3699">
        <v>3698</v>
      </c>
      <c r="B3699" s="17">
        <f ca="1">'Monte Carlo VaR'!$C$17+_xlfn.NORM.S.INV(RAND())*'Monte Carlo VaR'!$C$18</f>
        <v>4.7358294661805647E-2</v>
      </c>
      <c r="C3699" s="18">
        <f t="shared" ca="1" si="57"/>
        <v>4.8497612884830898</v>
      </c>
      <c r="D3699" s="19">
        <f ca="1">'Monte Carlo VaR'!$B$9*(EXP(B3699)-1)</f>
        <v>6.5728814742811315</v>
      </c>
      <c r="E3699" t="str">
        <f ca="1">IF(B3699&lt;='Monte Carlo VaR'!$B$25,"YES ◀ TAIL","")</f>
        <v/>
      </c>
    </row>
    <row r="3700" spans="1:5" x14ac:dyDescent="0.2">
      <c r="A3700">
        <v>3699</v>
      </c>
      <c r="B3700" s="17">
        <f ca="1">'Monte Carlo VaR'!$C$17+_xlfn.NORM.S.INV(RAND())*'Monte Carlo VaR'!$C$18</f>
        <v>0.21807730159775179</v>
      </c>
      <c r="C3700" s="18">
        <f t="shared" ca="1" si="57"/>
        <v>24.368320260197841</v>
      </c>
      <c r="D3700" s="19">
        <f ca="1">'Monte Carlo VaR'!$B$9*(EXP(B3700)-1)</f>
        <v>33.026384448646134</v>
      </c>
      <c r="E3700" t="str">
        <f ca="1">IF(B3700&lt;='Monte Carlo VaR'!$B$25,"YES ◀ TAIL","")</f>
        <v/>
      </c>
    </row>
    <row r="3701" spans="1:5" x14ac:dyDescent="0.2">
      <c r="A3701">
        <v>3700</v>
      </c>
      <c r="B3701" s="17">
        <f ca="1">'Monte Carlo VaR'!$C$17+_xlfn.NORM.S.INV(RAND())*'Monte Carlo VaR'!$C$18</f>
        <v>0.24741365508112645</v>
      </c>
      <c r="C3701" s="18">
        <f t="shared" ca="1" si="57"/>
        <v>28.070877491418699</v>
      </c>
      <c r="D3701" s="19">
        <f ca="1">'Monte Carlo VaR'!$B$9*(EXP(B3701)-1)</f>
        <v>38.044460264119763</v>
      </c>
      <c r="E3701" t="str">
        <f ca="1">IF(B3701&lt;='Monte Carlo VaR'!$B$25,"YES ◀ TAIL","")</f>
        <v/>
      </c>
    </row>
    <row r="3702" spans="1:5" x14ac:dyDescent="0.2">
      <c r="A3702">
        <v>3701</v>
      </c>
      <c r="B3702" s="17">
        <f ca="1">'Monte Carlo VaR'!$C$17+_xlfn.NORM.S.INV(RAND())*'Monte Carlo VaR'!$C$18</f>
        <v>-0.19766187899187931</v>
      </c>
      <c r="C3702" s="18">
        <f t="shared" ca="1" si="57"/>
        <v>-17.935271568038193</v>
      </c>
      <c r="D3702" s="19">
        <f ca="1">'Monte Carlo VaR'!$B$9*(EXP(B3702)-1)</f>
        <v>-24.307673556162161</v>
      </c>
      <c r="E3702" t="str">
        <f ca="1">IF(B3702&lt;='Monte Carlo VaR'!$B$25,"YES ◀ TAIL","")</f>
        <v/>
      </c>
    </row>
    <row r="3703" spans="1:5" x14ac:dyDescent="0.2">
      <c r="A3703">
        <v>3702</v>
      </c>
      <c r="B3703" s="17">
        <f ca="1">'Monte Carlo VaR'!$C$17+_xlfn.NORM.S.INV(RAND())*'Monte Carlo VaR'!$C$18</f>
        <v>-0.21437229466482038</v>
      </c>
      <c r="C3703" s="18">
        <f t="shared" ca="1" si="57"/>
        <v>-19.29521305300743</v>
      </c>
      <c r="D3703" s="19">
        <f ca="1">'Monte Carlo VaR'!$B$9*(EXP(B3703)-1)</f>
        <v>-26.150802250740973</v>
      </c>
      <c r="E3703" t="str">
        <f ca="1">IF(B3703&lt;='Monte Carlo VaR'!$B$25,"YES ◀ TAIL","")</f>
        <v/>
      </c>
    </row>
    <row r="3704" spans="1:5" x14ac:dyDescent="0.2">
      <c r="A3704">
        <v>3703</v>
      </c>
      <c r="B3704" s="17">
        <f ca="1">'Monte Carlo VaR'!$C$17+_xlfn.NORM.S.INV(RAND())*'Monte Carlo VaR'!$C$18</f>
        <v>-0.20282236856620967</v>
      </c>
      <c r="C3704" s="18">
        <f t="shared" ca="1" si="57"/>
        <v>-18.357674902124764</v>
      </c>
      <c r="D3704" s="19">
        <f ca="1">'Monte Carlo VaR'!$B$9*(EXP(B3704)-1)</f>
        <v>-24.880156794849693</v>
      </c>
      <c r="E3704" t="str">
        <f ca="1">IF(B3704&lt;='Monte Carlo VaR'!$B$25,"YES ◀ TAIL","")</f>
        <v/>
      </c>
    </row>
    <row r="3705" spans="1:5" x14ac:dyDescent="0.2">
      <c r="A3705">
        <v>3704</v>
      </c>
      <c r="B3705" s="17">
        <f ca="1">'Monte Carlo VaR'!$C$17+_xlfn.NORM.S.INV(RAND())*'Monte Carlo VaR'!$C$18</f>
        <v>0.19957437324432842</v>
      </c>
      <c r="C3705" s="18">
        <f t="shared" ca="1" si="57"/>
        <v>22.088300708467436</v>
      </c>
      <c r="D3705" s="19">
        <f ca="1">'Monte Carlo VaR'!$B$9*(EXP(B3705)-1)</f>
        <v>29.936273950185914</v>
      </c>
      <c r="E3705" t="str">
        <f ca="1">IF(B3705&lt;='Monte Carlo VaR'!$B$25,"YES ◀ TAIL","")</f>
        <v/>
      </c>
    </row>
    <row r="3706" spans="1:5" x14ac:dyDescent="0.2">
      <c r="A3706">
        <v>3705</v>
      </c>
      <c r="B3706" s="17">
        <f ca="1">'Monte Carlo VaR'!$C$17+_xlfn.NORM.S.INV(RAND())*'Monte Carlo VaR'!$C$18</f>
        <v>0.19496198043066515</v>
      </c>
      <c r="C3706" s="18">
        <f t="shared" ca="1" si="57"/>
        <v>21.526478176776397</v>
      </c>
      <c r="D3706" s="19">
        <f ca="1">'Monte Carlo VaR'!$B$9*(EXP(B3706)-1)</f>
        <v>29.174835872985053</v>
      </c>
      <c r="E3706" t="str">
        <f ca="1">IF(B3706&lt;='Monte Carlo VaR'!$B$25,"YES ◀ TAIL","")</f>
        <v/>
      </c>
    </row>
    <row r="3707" spans="1:5" x14ac:dyDescent="0.2">
      <c r="A3707">
        <v>3706</v>
      </c>
      <c r="B3707" s="17">
        <f ca="1">'Monte Carlo VaR'!$C$17+_xlfn.NORM.S.INV(RAND())*'Monte Carlo VaR'!$C$18</f>
        <v>-0.16898965006519662</v>
      </c>
      <c r="C3707" s="18">
        <f t="shared" ca="1" si="57"/>
        <v>-15.548235595664217</v>
      </c>
      <c r="D3707" s="19">
        <f ca="1">'Monte Carlo VaR'!$B$9*(EXP(B3707)-1)</f>
        <v>-21.072523702803714</v>
      </c>
      <c r="E3707" t="str">
        <f ca="1">IF(B3707&lt;='Monte Carlo VaR'!$B$25,"YES ◀ TAIL","")</f>
        <v/>
      </c>
    </row>
    <row r="3708" spans="1:5" x14ac:dyDescent="0.2">
      <c r="A3708">
        <v>3707</v>
      </c>
      <c r="B3708" s="17">
        <f ca="1">'Monte Carlo VaR'!$C$17+_xlfn.NORM.S.INV(RAND())*'Monte Carlo VaR'!$C$18</f>
        <v>0.24588473868033728</v>
      </c>
      <c r="C3708" s="18">
        <f t="shared" ca="1" si="57"/>
        <v>27.875217438404952</v>
      </c>
      <c r="D3708" s="19">
        <f ca="1">'Monte Carlo VaR'!$B$9*(EXP(B3708)-1)</f>
        <v>37.77928219427023</v>
      </c>
      <c r="E3708" t="str">
        <f ca="1">IF(B3708&lt;='Monte Carlo VaR'!$B$25,"YES ◀ TAIL","")</f>
        <v/>
      </c>
    </row>
    <row r="3709" spans="1:5" x14ac:dyDescent="0.2">
      <c r="A3709">
        <v>3708</v>
      </c>
      <c r="B3709" s="17">
        <f ca="1">'Monte Carlo VaR'!$C$17+_xlfn.NORM.S.INV(RAND())*'Monte Carlo VaR'!$C$18</f>
        <v>-0.12248140838653691</v>
      </c>
      <c r="C3709" s="18">
        <f t="shared" ca="1" si="57"/>
        <v>-11.527764679340379</v>
      </c>
      <c r="D3709" s="19">
        <f ca="1">'Monte Carlo VaR'!$B$9*(EXP(B3709)-1)</f>
        <v>-15.623579469910016</v>
      </c>
      <c r="E3709" t="str">
        <f ca="1">IF(B3709&lt;='Monte Carlo VaR'!$B$25,"YES ◀ TAIL","")</f>
        <v/>
      </c>
    </row>
    <row r="3710" spans="1:5" x14ac:dyDescent="0.2">
      <c r="A3710">
        <v>3709</v>
      </c>
      <c r="B3710" s="17">
        <f ca="1">'Monte Carlo VaR'!$C$17+_xlfn.NORM.S.INV(RAND())*'Monte Carlo VaR'!$C$18</f>
        <v>0.36199802595807878</v>
      </c>
      <c r="C3710" s="18">
        <f t="shared" ca="1" si="57"/>
        <v>43.619610684623169</v>
      </c>
      <c r="D3710" s="19">
        <f ca="1">'Monte Carlo VaR'!$B$9*(EXP(B3710)-1)</f>
        <v>59.117658360869775</v>
      </c>
      <c r="E3710" t="str">
        <f ca="1">IF(B3710&lt;='Monte Carlo VaR'!$B$25,"YES ◀ TAIL","")</f>
        <v/>
      </c>
    </row>
    <row r="3711" spans="1:5" x14ac:dyDescent="0.2">
      <c r="A3711">
        <v>3710</v>
      </c>
      <c r="B3711" s="17">
        <f ca="1">'Monte Carlo VaR'!$C$17+_xlfn.NORM.S.INV(RAND())*'Monte Carlo VaR'!$C$18</f>
        <v>0.10988410433554163</v>
      </c>
      <c r="C3711" s="18">
        <f t="shared" ca="1" si="57"/>
        <v>11.614870616670014</v>
      </c>
      <c r="D3711" s="19">
        <f ca="1">'Monte Carlo VaR'!$B$9*(EXP(B3711)-1)</f>
        <v>15.741634146772871</v>
      </c>
      <c r="E3711" t="str">
        <f ca="1">IF(B3711&lt;='Monte Carlo VaR'!$B$25,"YES ◀ TAIL","")</f>
        <v/>
      </c>
    </row>
    <row r="3712" spans="1:5" x14ac:dyDescent="0.2">
      <c r="A3712">
        <v>3711</v>
      </c>
      <c r="B3712" s="17">
        <f ca="1">'Monte Carlo VaR'!$C$17+_xlfn.NORM.S.INV(RAND())*'Monte Carlo VaR'!$C$18</f>
        <v>0.40727079887551065</v>
      </c>
      <c r="C3712" s="18">
        <f t="shared" ca="1" si="57"/>
        <v>50.271098301291687</v>
      </c>
      <c r="D3712" s="19">
        <f ca="1">'Monte Carlo VaR'!$B$9*(EXP(B3712)-1)</f>
        <v>68.132419527740623</v>
      </c>
      <c r="E3712" t="str">
        <f ca="1">IF(B3712&lt;='Monte Carlo VaR'!$B$25,"YES ◀ TAIL","")</f>
        <v/>
      </c>
    </row>
    <row r="3713" spans="1:5" x14ac:dyDescent="0.2">
      <c r="A3713">
        <v>3712</v>
      </c>
      <c r="B3713" s="17">
        <f ca="1">'Monte Carlo VaR'!$C$17+_xlfn.NORM.S.INV(RAND())*'Monte Carlo VaR'!$C$18</f>
        <v>-0.26329520946469948</v>
      </c>
      <c r="C3713" s="18">
        <f t="shared" ca="1" si="57"/>
        <v>-23.148500907873213</v>
      </c>
      <c r="D3713" s="19">
        <f ca="1">'Monte Carlo VaR'!$B$9*(EXP(B3713)-1)</f>
        <v>-31.373163280440568</v>
      </c>
      <c r="E3713" t="str">
        <f ca="1">IF(B3713&lt;='Monte Carlo VaR'!$B$25,"YES ◀ TAIL","")</f>
        <v>YES ◀ TAIL</v>
      </c>
    </row>
    <row r="3714" spans="1:5" x14ac:dyDescent="0.2">
      <c r="A3714">
        <v>3713</v>
      </c>
      <c r="B3714" s="17">
        <f ca="1">'Monte Carlo VaR'!$C$17+_xlfn.NORM.S.INV(RAND())*'Monte Carlo VaR'!$C$18</f>
        <v>-5.4541634752648963E-2</v>
      </c>
      <c r="C3714" s="18">
        <f t="shared" ca="1" si="57"/>
        <v>-5.3080916704717591</v>
      </c>
      <c r="D3714" s="19">
        <f ca="1">'Monte Carlo VaR'!$B$9*(EXP(B3714)-1)</f>
        <v>-7.1940566409903761</v>
      </c>
      <c r="E3714" t="str">
        <f ca="1">IF(B3714&lt;='Monte Carlo VaR'!$B$25,"YES ◀ TAIL","")</f>
        <v/>
      </c>
    </row>
    <row r="3715" spans="1:5" x14ac:dyDescent="0.2">
      <c r="A3715">
        <v>3714</v>
      </c>
      <c r="B3715" s="17">
        <f ca="1">'Monte Carlo VaR'!$C$17+_xlfn.NORM.S.INV(RAND())*'Monte Carlo VaR'!$C$18</f>
        <v>0.15715548119207817</v>
      </c>
      <c r="C3715" s="18">
        <f t="shared" ref="C3715:C3778" ca="1" si="58">(EXP(B3715)-1)*100</f>
        <v>17.017754035639364</v>
      </c>
      <c r="D3715" s="19">
        <f ca="1">'Monte Carlo VaR'!$B$9*(EXP(B3715)-1)</f>
        <v>23.064162044502034</v>
      </c>
      <c r="E3715" t="str">
        <f ca="1">IF(B3715&lt;='Monte Carlo VaR'!$B$25,"YES ◀ TAIL","")</f>
        <v/>
      </c>
    </row>
    <row r="3716" spans="1:5" x14ac:dyDescent="0.2">
      <c r="A3716">
        <v>3715</v>
      </c>
      <c r="B3716" s="17">
        <f ca="1">'Monte Carlo VaR'!$C$17+_xlfn.NORM.S.INV(RAND())*'Monte Carlo VaR'!$C$18</f>
        <v>0.22782152300234149</v>
      </c>
      <c r="C3716" s="18">
        <f t="shared" ca="1" si="58"/>
        <v>25.586116309916317</v>
      </c>
      <c r="D3716" s="19">
        <f ca="1">'Monte Carlo VaR'!$B$9*(EXP(B3716)-1)</f>
        <v>34.676863434829585</v>
      </c>
      <c r="E3716" t="str">
        <f ca="1">IF(B3716&lt;='Monte Carlo VaR'!$B$25,"YES ◀ TAIL","")</f>
        <v/>
      </c>
    </row>
    <row r="3717" spans="1:5" x14ac:dyDescent="0.2">
      <c r="A3717">
        <v>3716</v>
      </c>
      <c r="B3717" s="17">
        <f ca="1">'Monte Carlo VaR'!$C$17+_xlfn.NORM.S.INV(RAND())*'Monte Carlo VaR'!$C$18</f>
        <v>-9.2461089289290102E-2</v>
      </c>
      <c r="C3717" s="18">
        <f t="shared" ca="1" si="58"/>
        <v>-8.8315315426674363</v>
      </c>
      <c r="D3717" s="19">
        <f ca="1">'Monte Carlo VaR'!$B$9*(EXP(B3717)-1)</f>
        <v>-11.969374699777177</v>
      </c>
      <c r="E3717" t="str">
        <f ca="1">IF(B3717&lt;='Monte Carlo VaR'!$B$25,"YES ◀ TAIL","")</f>
        <v/>
      </c>
    </row>
    <row r="3718" spans="1:5" x14ac:dyDescent="0.2">
      <c r="A3718">
        <v>3717</v>
      </c>
      <c r="B3718" s="17">
        <f ca="1">'Monte Carlo VaR'!$C$17+_xlfn.NORM.S.INV(RAND())*'Monte Carlo VaR'!$C$18</f>
        <v>0.26073768323671942</v>
      </c>
      <c r="C3718" s="18">
        <f t="shared" ca="1" si="58"/>
        <v>29.788716321616437</v>
      </c>
      <c r="D3718" s="19">
        <f ca="1">'Monte Carlo VaR'!$B$9*(EXP(B3718)-1)</f>
        <v>40.372647230686759</v>
      </c>
      <c r="E3718" t="str">
        <f ca="1">IF(B3718&lt;='Monte Carlo VaR'!$B$25,"YES ◀ TAIL","")</f>
        <v/>
      </c>
    </row>
    <row r="3719" spans="1:5" x14ac:dyDescent="0.2">
      <c r="A3719">
        <v>3718</v>
      </c>
      <c r="B3719" s="17">
        <f ca="1">'Monte Carlo VaR'!$C$17+_xlfn.NORM.S.INV(RAND())*'Monte Carlo VaR'!$C$18</f>
        <v>-5.1463693963669385E-2</v>
      </c>
      <c r="C3719" s="18">
        <f t="shared" ca="1" si="58"/>
        <v>-5.016186580598891</v>
      </c>
      <c r="D3719" s="19">
        <f ca="1">'Monte Carlo VaR'!$B$9*(EXP(B3719)-1)</f>
        <v>-6.7984376726856777</v>
      </c>
      <c r="E3719" t="str">
        <f ca="1">IF(B3719&lt;='Monte Carlo VaR'!$B$25,"YES ◀ TAIL","")</f>
        <v/>
      </c>
    </row>
    <row r="3720" spans="1:5" x14ac:dyDescent="0.2">
      <c r="A3720">
        <v>3719</v>
      </c>
      <c r="B3720" s="17">
        <f ca="1">'Monte Carlo VaR'!$C$17+_xlfn.NORM.S.INV(RAND())*'Monte Carlo VaR'!$C$18</f>
        <v>0.2688030042821572</v>
      </c>
      <c r="C3720" s="18">
        <f t="shared" ca="1" si="58"/>
        <v>30.839736697857489</v>
      </c>
      <c r="D3720" s="19">
        <f ca="1">'Monte Carlo VaR'!$B$9*(EXP(B3720)-1)</f>
        <v>41.797095146606253</v>
      </c>
      <c r="E3720" t="str">
        <f ca="1">IF(B3720&lt;='Monte Carlo VaR'!$B$25,"YES ◀ TAIL","")</f>
        <v/>
      </c>
    </row>
    <row r="3721" spans="1:5" x14ac:dyDescent="0.2">
      <c r="A3721">
        <v>3720</v>
      </c>
      <c r="B3721" s="17">
        <f ca="1">'Monte Carlo VaR'!$C$17+_xlfn.NORM.S.INV(RAND())*'Monte Carlo VaR'!$C$18</f>
        <v>-0.25916129670207821</v>
      </c>
      <c r="C3721" s="18">
        <f t="shared" ca="1" si="58"/>
        <v>-22.830145942492575</v>
      </c>
      <c r="D3721" s="19">
        <f ca="1">'Monte Carlo VaR'!$B$9*(EXP(B3721)-1)</f>
        <v>-30.941696795860185</v>
      </c>
      <c r="E3721" t="str">
        <f ca="1">IF(B3721&lt;='Monte Carlo VaR'!$B$25,"YES ◀ TAIL","")</f>
        <v>YES ◀ TAIL</v>
      </c>
    </row>
    <row r="3722" spans="1:5" x14ac:dyDescent="0.2">
      <c r="A3722">
        <v>3721</v>
      </c>
      <c r="B3722" s="17">
        <f ca="1">'Monte Carlo VaR'!$C$17+_xlfn.NORM.S.INV(RAND())*'Monte Carlo VaR'!$C$18</f>
        <v>-6.3835716700164552E-2</v>
      </c>
      <c r="C3722" s="18">
        <f t="shared" ca="1" si="58"/>
        <v>-6.1840889254082594</v>
      </c>
      <c r="D3722" s="19">
        <f ca="1">'Monte Carlo VaR'!$B$9*(EXP(B3722)-1)</f>
        <v>-8.3812957206058147</v>
      </c>
      <c r="E3722" t="str">
        <f ca="1">IF(B3722&lt;='Monte Carlo VaR'!$B$25,"YES ◀ TAIL","")</f>
        <v/>
      </c>
    </row>
    <row r="3723" spans="1:5" x14ac:dyDescent="0.2">
      <c r="A3723">
        <v>3722</v>
      </c>
      <c r="B3723" s="17">
        <f ca="1">'Monte Carlo VaR'!$C$17+_xlfn.NORM.S.INV(RAND())*'Monte Carlo VaR'!$C$18</f>
        <v>9.1865174850538522E-2</v>
      </c>
      <c r="C3723" s="18">
        <f t="shared" ca="1" si="58"/>
        <v>9.6217014494129458</v>
      </c>
      <c r="D3723" s="19">
        <f ca="1">'Monte Carlo VaR'!$B$9*(EXP(B3723)-1)</f>
        <v>13.040291974389364</v>
      </c>
      <c r="E3723" t="str">
        <f ca="1">IF(B3723&lt;='Monte Carlo VaR'!$B$25,"YES ◀ TAIL","")</f>
        <v/>
      </c>
    </row>
    <row r="3724" spans="1:5" x14ac:dyDescent="0.2">
      <c r="A3724">
        <v>3723</v>
      </c>
      <c r="B3724" s="17">
        <f ca="1">'Monte Carlo VaR'!$C$17+_xlfn.NORM.S.INV(RAND())*'Monte Carlo VaR'!$C$18</f>
        <v>0.51568142344743151</v>
      </c>
      <c r="C3724" s="18">
        <f t="shared" ca="1" si="58"/>
        <v>67.477934697035892</v>
      </c>
      <c r="D3724" s="19">
        <f ca="1">'Monte Carlo VaR'!$B$9*(EXP(B3724)-1)</f>
        <v>91.452844894892749</v>
      </c>
      <c r="E3724" t="str">
        <f ca="1">IF(B3724&lt;='Monte Carlo VaR'!$B$25,"YES ◀ TAIL","")</f>
        <v/>
      </c>
    </row>
    <row r="3725" spans="1:5" x14ac:dyDescent="0.2">
      <c r="A3725">
        <v>3724</v>
      </c>
      <c r="B3725" s="17">
        <f ca="1">'Monte Carlo VaR'!$C$17+_xlfn.NORM.S.INV(RAND())*'Monte Carlo VaR'!$C$18</f>
        <v>-1.5568596083574637E-2</v>
      </c>
      <c r="C3725" s="18">
        <f t="shared" ca="1" si="58"/>
        <v>-1.5448031973768872</v>
      </c>
      <c r="D3725" s="19">
        <f ca="1">'Monte Carlo VaR'!$B$9*(EXP(B3725)-1)</f>
        <v>-2.0936717734048953</v>
      </c>
      <c r="E3725" t="str">
        <f ca="1">IF(B3725&lt;='Monte Carlo VaR'!$B$25,"YES ◀ TAIL","")</f>
        <v/>
      </c>
    </row>
    <row r="3726" spans="1:5" x14ac:dyDescent="0.2">
      <c r="A3726">
        <v>3725</v>
      </c>
      <c r="B3726" s="17">
        <f ca="1">'Monte Carlo VaR'!$C$17+_xlfn.NORM.S.INV(RAND())*'Monte Carlo VaR'!$C$18</f>
        <v>0.2612783381655705</v>
      </c>
      <c r="C3726" s="18">
        <f t="shared" ca="1" si="58"/>
        <v>29.858906203347967</v>
      </c>
      <c r="D3726" s="19">
        <f ca="1">'Monte Carlo VaR'!$B$9*(EXP(B3726)-1)</f>
        <v>40.467775577397504</v>
      </c>
      <c r="E3726" t="str">
        <f ca="1">IF(B3726&lt;='Monte Carlo VaR'!$B$25,"YES ◀ TAIL","")</f>
        <v/>
      </c>
    </row>
    <row r="3727" spans="1:5" x14ac:dyDescent="0.2">
      <c r="A3727">
        <v>3726</v>
      </c>
      <c r="B3727" s="17">
        <f ca="1">'Monte Carlo VaR'!$C$17+_xlfn.NORM.S.INV(RAND())*'Monte Carlo VaR'!$C$18</f>
        <v>-0.16881638007206928</v>
      </c>
      <c r="C3727" s="18">
        <f t="shared" ca="1" si="58"/>
        <v>-15.533601371226924</v>
      </c>
      <c r="D3727" s="19">
        <f ca="1">'Monte Carlo VaR'!$B$9*(EXP(B3727)-1)</f>
        <v>-21.05268993842385</v>
      </c>
      <c r="E3727" t="str">
        <f ca="1">IF(B3727&lt;='Monte Carlo VaR'!$B$25,"YES ◀ TAIL","")</f>
        <v/>
      </c>
    </row>
    <row r="3728" spans="1:5" x14ac:dyDescent="0.2">
      <c r="A3728">
        <v>3727</v>
      </c>
      <c r="B3728" s="17">
        <f ca="1">'Monte Carlo VaR'!$C$17+_xlfn.NORM.S.INV(RAND())*'Monte Carlo VaR'!$C$18</f>
        <v>-2.6676748726038618E-2</v>
      </c>
      <c r="C3728" s="18">
        <f t="shared" ca="1" si="58"/>
        <v>-2.6324067354903224</v>
      </c>
      <c r="D3728" s="19">
        <f ca="1">'Monte Carlo VaR'!$B$9*(EXP(B3728)-1)</f>
        <v>-3.5677008486100341</v>
      </c>
      <c r="E3728" t="str">
        <f ca="1">IF(B3728&lt;='Monte Carlo VaR'!$B$25,"YES ◀ TAIL","")</f>
        <v/>
      </c>
    </row>
    <row r="3729" spans="1:5" x14ac:dyDescent="0.2">
      <c r="A3729">
        <v>3728</v>
      </c>
      <c r="B3729" s="17">
        <f ca="1">'Monte Carlo VaR'!$C$17+_xlfn.NORM.S.INV(RAND())*'Monte Carlo VaR'!$C$18</f>
        <v>0.37255961370649521</v>
      </c>
      <c r="C3729" s="18">
        <f t="shared" ca="1" si="58"/>
        <v>45.144500258051409</v>
      </c>
      <c r="D3729" s="19">
        <f ca="1">'Monte Carlo VaR'!$B$9*(EXP(B3729)-1)</f>
        <v>61.184341199737077</v>
      </c>
      <c r="E3729" t="str">
        <f ca="1">IF(B3729&lt;='Monte Carlo VaR'!$B$25,"YES ◀ TAIL","")</f>
        <v/>
      </c>
    </row>
    <row r="3730" spans="1:5" x14ac:dyDescent="0.2">
      <c r="A3730">
        <v>3729</v>
      </c>
      <c r="B3730" s="17">
        <f ca="1">'Monte Carlo VaR'!$C$17+_xlfn.NORM.S.INV(RAND())*'Monte Carlo VaR'!$C$18</f>
        <v>0.12123312087564196</v>
      </c>
      <c r="C3730" s="18">
        <f t="shared" ca="1" si="58"/>
        <v>12.888804906532346</v>
      </c>
      <c r="D3730" s="19">
        <f ca="1">'Monte Carlo VaR'!$B$9*(EXP(B3730)-1)</f>
        <v>17.468197289823291</v>
      </c>
      <c r="E3730" t="str">
        <f ca="1">IF(B3730&lt;='Monte Carlo VaR'!$B$25,"YES ◀ TAIL","")</f>
        <v/>
      </c>
    </row>
    <row r="3731" spans="1:5" x14ac:dyDescent="0.2">
      <c r="A3731">
        <v>3730</v>
      </c>
      <c r="B3731" s="17">
        <f ca="1">'Monte Carlo VaR'!$C$17+_xlfn.NORM.S.INV(RAND())*'Monte Carlo VaR'!$C$18</f>
        <v>1.1728254594160006E-2</v>
      </c>
      <c r="C3731" s="18">
        <f t="shared" ca="1" si="58"/>
        <v>1.1797300236340957</v>
      </c>
      <c r="D3731" s="19">
        <f ca="1">'Monte Carlo VaR'!$B$9*(EXP(B3731)-1)</f>
        <v>1.5988881010312899</v>
      </c>
      <c r="E3731" t="str">
        <f ca="1">IF(B3731&lt;='Monte Carlo VaR'!$B$25,"YES ◀ TAIL","")</f>
        <v/>
      </c>
    </row>
    <row r="3732" spans="1:5" x14ac:dyDescent="0.2">
      <c r="A3732">
        <v>3731</v>
      </c>
      <c r="B3732" s="17">
        <f ca="1">'Monte Carlo VaR'!$C$17+_xlfn.NORM.S.INV(RAND())*'Monte Carlo VaR'!$C$18</f>
        <v>7.0006313525667607E-2</v>
      </c>
      <c r="C3732" s="18">
        <f t="shared" ca="1" si="58"/>
        <v>7.2514952583522918</v>
      </c>
      <c r="D3732" s="19">
        <f ca="1">'Monte Carlo VaR'!$B$9*(EXP(B3732)-1)</f>
        <v>9.8279515236448614</v>
      </c>
      <c r="E3732" t="str">
        <f ca="1">IF(B3732&lt;='Monte Carlo VaR'!$B$25,"YES ◀ TAIL","")</f>
        <v/>
      </c>
    </row>
    <row r="3733" spans="1:5" x14ac:dyDescent="0.2">
      <c r="A3733">
        <v>3732</v>
      </c>
      <c r="B3733" s="17">
        <f ca="1">'Monte Carlo VaR'!$C$17+_xlfn.NORM.S.INV(RAND())*'Monte Carlo VaR'!$C$18</f>
        <v>0.22359228240626455</v>
      </c>
      <c r="C3733" s="18">
        <f t="shared" ca="1" si="58"/>
        <v>25.056103973364042</v>
      </c>
      <c r="D3733" s="19">
        <f ca="1">'Monte Carlo VaR'!$B$9*(EXP(B3733)-1)</f>
        <v>33.958537715100285</v>
      </c>
      <c r="E3733" t="str">
        <f ca="1">IF(B3733&lt;='Monte Carlo VaR'!$B$25,"YES ◀ TAIL","")</f>
        <v/>
      </c>
    </row>
    <row r="3734" spans="1:5" x14ac:dyDescent="0.2">
      <c r="A3734">
        <v>3733</v>
      </c>
      <c r="B3734" s="17">
        <f ca="1">'Monte Carlo VaR'!$C$17+_xlfn.NORM.S.INV(RAND())*'Monte Carlo VaR'!$C$18</f>
        <v>-0.12203501461575074</v>
      </c>
      <c r="C3734" s="18">
        <f t="shared" ca="1" si="58"/>
        <v>-11.488262408477844</v>
      </c>
      <c r="D3734" s="19">
        <f ca="1">'Monte Carlo VaR'!$B$9*(EXP(B3734)-1)</f>
        <v>-15.570042042210023</v>
      </c>
      <c r="E3734" t="str">
        <f ca="1">IF(B3734&lt;='Monte Carlo VaR'!$B$25,"YES ◀ TAIL","")</f>
        <v/>
      </c>
    </row>
    <row r="3735" spans="1:5" x14ac:dyDescent="0.2">
      <c r="A3735">
        <v>3734</v>
      </c>
      <c r="B3735" s="17">
        <f ca="1">'Monte Carlo VaR'!$C$17+_xlfn.NORM.S.INV(RAND())*'Monte Carlo VaR'!$C$18</f>
        <v>0.40655124078218363</v>
      </c>
      <c r="C3735" s="18">
        <f t="shared" ca="1" si="58"/>
        <v>50.163008409457845</v>
      </c>
      <c r="D3735" s="19">
        <f ca="1">'Monte Carlo VaR'!$B$9*(EXP(B3735)-1)</f>
        <v>67.985925297338213</v>
      </c>
      <c r="E3735" t="str">
        <f ca="1">IF(B3735&lt;='Monte Carlo VaR'!$B$25,"YES ◀ TAIL","")</f>
        <v/>
      </c>
    </row>
    <row r="3736" spans="1:5" x14ac:dyDescent="0.2">
      <c r="A3736">
        <v>3735</v>
      </c>
      <c r="B3736" s="17">
        <f ca="1">'Monte Carlo VaR'!$C$17+_xlfn.NORM.S.INV(RAND())*'Monte Carlo VaR'!$C$18</f>
        <v>-7.1308196550870853E-2</v>
      </c>
      <c r="C3736" s="18">
        <f t="shared" ca="1" si="58"/>
        <v>-6.8825136981866546</v>
      </c>
      <c r="D3736" s="19">
        <f ca="1">'Monte Carlo VaR'!$B$9*(EXP(B3736)-1)</f>
        <v>-9.327870815152373</v>
      </c>
      <c r="E3736" t="str">
        <f ca="1">IF(B3736&lt;='Monte Carlo VaR'!$B$25,"YES ◀ TAIL","")</f>
        <v/>
      </c>
    </row>
    <row r="3737" spans="1:5" x14ac:dyDescent="0.2">
      <c r="A3737">
        <v>3736</v>
      </c>
      <c r="B3737" s="17">
        <f ca="1">'Monte Carlo VaR'!$C$17+_xlfn.NORM.S.INV(RAND())*'Monte Carlo VaR'!$C$18</f>
        <v>0.15871222738622312</v>
      </c>
      <c r="C3737" s="18">
        <f t="shared" ca="1" si="58"/>
        <v>17.200062846337193</v>
      </c>
      <c r="D3737" s="19">
        <f ca="1">'Monte Carlo VaR'!$B$9*(EXP(B3737)-1)</f>
        <v>23.311245175640799</v>
      </c>
      <c r="E3737" t="str">
        <f ca="1">IF(B3737&lt;='Monte Carlo VaR'!$B$25,"YES ◀ TAIL","")</f>
        <v/>
      </c>
    </row>
    <row r="3738" spans="1:5" x14ac:dyDescent="0.2">
      <c r="A3738">
        <v>3737</v>
      </c>
      <c r="B3738" s="17">
        <f ca="1">'Monte Carlo VaR'!$C$17+_xlfn.NORM.S.INV(RAND())*'Monte Carlo VaR'!$C$18</f>
        <v>0.26264979698542079</v>
      </c>
      <c r="C3738" s="18">
        <f t="shared" ca="1" si="58"/>
        <v>30.037124527208505</v>
      </c>
      <c r="D3738" s="19">
        <f ca="1">'Monte Carlo VaR'!$B$9*(EXP(B3738)-1)</f>
        <v>40.709314871725681</v>
      </c>
      <c r="E3738" t="str">
        <f ca="1">IF(B3738&lt;='Monte Carlo VaR'!$B$25,"YES ◀ TAIL","")</f>
        <v/>
      </c>
    </row>
    <row r="3739" spans="1:5" x14ac:dyDescent="0.2">
      <c r="A3739">
        <v>3738</v>
      </c>
      <c r="B3739" s="17">
        <f ca="1">'Monte Carlo VaR'!$C$17+_xlfn.NORM.S.INV(RAND())*'Monte Carlo VaR'!$C$18</f>
        <v>-4.1459111073220353E-2</v>
      </c>
      <c r="C3739" s="18">
        <f t="shared" ca="1" si="58"/>
        <v>-4.0611437091817688</v>
      </c>
      <c r="D3739" s="19">
        <f ca="1">'Monte Carlo VaR'!$B$9*(EXP(B3739)-1)</f>
        <v>-5.5040680690540515</v>
      </c>
      <c r="E3739" t="str">
        <f ca="1">IF(B3739&lt;='Monte Carlo VaR'!$B$25,"YES ◀ TAIL","")</f>
        <v/>
      </c>
    </row>
    <row r="3740" spans="1:5" x14ac:dyDescent="0.2">
      <c r="A3740">
        <v>3739</v>
      </c>
      <c r="B3740" s="17">
        <f ca="1">'Monte Carlo VaR'!$C$17+_xlfn.NORM.S.INV(RAND())*'Monte Carlo VaR'!$C$18</f>
        <v>-0.13660092573712584</v>
      </c>
      <c r="C3740" s="18">
        <f t="shared" ca="1" si="58"/>
        <v>-12.768172354830554</v>
      </c>
      <c r="D3740" s="19">
        <f ca="1">'Monte Carlo VaR'!$B$9*(EXP(B3740)-1)</f>
        <v>-17.30470399250185</v>
      </c>
      <c r="E3740" t="str">
        <f ca="1">IF(B3740&lt;='Monte Carlo VaR'!$B$25,"YES ◀ TAIL","")</f>
        <v/>
      </c>
    </row>
    <row r="3741" spans="1:5" x14ac:dyDescent="0.2">
      <c r="A3741">
        <v>3740</v>
      </c>
      <c r="B3741" s="17">
        <f ca="1">'Monte Carlo VaR'!$C$17+_xlfn.NORM.S.INV(RAND())*'Monte Carlo VaR'!$C$18</f>
        <v>-0.19196774689400137</v>
      </c>
      <c r="C3741" s="18">
        <f t="shared" ca="1" si="58"/>
        <v>-17.46665123691341</v>
      </c>
      <c r="D3741" s="19">
        <f ca="1">'Monte Carlo VaR'!$B$9*(EXP(B3741)-1)</f>
        <v>-23.672552421388747</v>
      </c>
      <c r="E3741" t="str">
        <f ca="1">IF(B3741&lt;='Monte Carlo VaR'!$B$25,"YES ◀ TAIL","")</f>
        <v/>
      </c>
    </row>
    <row r="3742" spans="1:5" x14ac:dyDescent="0.2">
      <c r="A3742">
        <v>3741</v>
      </c>
      <c r="B3742" s="17">
        <f ca="1">'Monte Carlo VaR'!$C$17+_xlfn.NORM.S.INV(RAND())*'Monte Carlo VaR'!$C$18</f>
        <v>0.11415918592586552</v>
      </c>
      <c r="C3742" s="18">
        <f t="shared" ca="1" si="58"/>
        <v>12.09305470495905</v>
      </c>
      <c r="D3742" s="19">
        <f ca="1">'Monte Carlo VaR'!$B$9*(EXP(B3742)-1)</f>
        <v>16.389717041631002</v>
      </c>
      <c r="E3742" t="str">
        <f ca="1">IF(B3742&lt;='Monte Carlo VaR'!$B$25,"YES ◀ TAIL","")</f>
        <v/>
      </c>
    </row>
    <row r="3743" spans="1:5" x14ac:dyDescent="0.2">
      <c r="A3743">
        <v>3742</v>
      </c>
      <c r="B3743" s="17">
        <f ca="1">'Monte Carlo VaR'!$C$17+_xlfn.NORM.S.INV(RAND())*'Monte Carlo VaR'!$C$18</f>
        <v>4.5160453493481328E-2</v>
      </c>
      <c r="C3743" s="18">
        <f t="shared" ca="1" si="58"/>
        <v>4.6195712199001093</v>
      </c>
      <c r="D3743" s="19">
        <f ca="1">'Monte Carlo VaR'!$B$9*(EXP(B3743)-1)</f>
        <v>6.2609048743306186</v>
      </c>
      <c r="E3743" t="str">
        <f ca="1">IF(B3743&lt;='Monte Carlo VaR'!$B$25,"YES ◀ TAIL","")</f>
        <v/>
      </c>
    </row>
    <row r="3744" spans="1:5" x14ac:dyDescent="0.2">
      <c r="A3744">
        <v>3743</v>
      </c>
      <c r="B3744" s="17">
        <f ca="1">'Monte Carlo VaR'!$C$17+_xlfn.NORM.S.INV(RAND())*'Monte Carlo VaR'!$C$18</f>
        <v>-0.32089680754758171</v>
      </c>
      <c r="C3744" s="18">
        <f t="shared" ca="1" si="58"/>
        <v>-27.450188694301414</v>
      </c>
      <c r="D3744" s="19">
        <f ca="1">'Monte Carlo VaR'!$B$9*(EXP(B3744)-1)</f>
        <v>-37.203240737386707</v>
      </c>
      <c r="E3744" t="str">
        <f ca="1">IF(B3744&lt;='Monte Carlo VaR'!$B$25,"YES ◀ TAIL","")</f>
        <v>YES ◀ TAIL</v>
      </c>
    </row>
    <row r="3745" spans="1:5" x14ac:dyDescent="0.2">
      <c r="A3745">
        <v>3744</v>
      </c>
      <c r="B3745" s="17">
        <f ca="1">'Monte Carlo VaR'!$C$17+_xlfn.NORM.S.INV(RAND())*'Monte Carlo VaR'!$C$18</f>
        <v>4.0698569722444206E-2</v>
      </c>
      <c r="C3745" s="18">
        <f t="shared" ca="1" si="58"/>
        <v>4.1538107102829347</v>
      </c>
      <c r="D3745" s="19">
        <f ca="1">'Monte Carlo VaR'!$B$9*(EXP(B3745)-1)</f>
        <v>5.6296596556464618</v>
      </c>
      <c r="E3745" t="str">
        <f ca="1">IF(B3745&lt;='Monte Carlo VaR'!$B$25,"YES ◀ TAIL","")</f>
        <v/>
      </c>
    </row>
    <row r="3746" spans="1:5" x14ac:dyDescent="0.2">
      <c r="A3746">
        <v>3745</v>
      </c>
      <c r="B3746" s="17">
        <f ca="1">'Monte Carlo VaR'!$C$17+_xlfn.NORM.S.INV(RAND())*'Monte Carlo VaR'!$C$18</f>
        <v>0.15185274768820434</v>
      </c>
      <c r="C3746" s="18">
        <f t="shared" ca="1" si="58"/>
        <v>16.398882376676237</v>
      </c>
      <c r="D3746" s="19">
        <f ca="1">'Monte Carlo VaR'!$B$9*(EXP(B3746)-1)</f>
        <v>22.225405285109307</v>
      </c>
      <c r="E3746" t="str">
        <f ca="1">IF(B3746&lt;='Monte Carlo VaR'!$B$25,"YES ◀ TAIL","")</f>
        <v/>
      </c>
    </row>
    <row r="3747" spans="1:5" x14ac:dyDescent="0.2">
      <c r="A3747">
        <v>3746</v>
      </c>
      <c r="B3747" s="17">
        <f ca="1">'Monte Carlo VaR'!$C$17+_xlfn.NORM.S.INV(RAND())*'Monte Carlo VaR'!$C$18</f>
        <v>-0.35104016881776712</v>
      </c>
      <c r="C3747" s="18">
        <f t="shared" ca="1" si="58"/>
        <v>-29.604452377155543</v>
      </c>
      <c r="D3747" s="19">
        <f ca="1">'Monte Carlo VaR'!$B$9*(EXP(B3747)-1)</f>
        <v>-40.122914306758908</v>
      </c>
      <c r="E3747" t="str">
        <f ca="1">IF(B3747&lt;='Monte Carlo VaR'!$B$25,"YES ◀ TAIL","")</f>
        <v>YES ◀ TAIL</v>
      </c>
    </row>
    <row r="3748" spans="1:5" x14ac:dyDescent="0.2">
      <c r="A3748">
        <v>3747</v>
      </c>
      <c r="B3748" s="17">
        <f ca="1">'Monte Carlo VaR'!$C$17+_xlfn.NORM.S.INV(RAND())*'Monte Carlo VaR'!$C$18</f>
        <v>0.23725179162254678</v>
      </c>
      <c r="C3748" s="18">
        <f t="shared" ca="1" si="58"/>
        <v>26.776028901144635</v>
      </c>
      <c r="D3748" s="19">
        <f ca="1">'Monte Carlo VaR'!$B$9*(EXP(B3748)-1)</f>
        <v>36.289551969721323</v>
      </c>
      <c r="E3748" t="str">
        <f ca="1">IF(B3748&lt;='Monte Carlo VaR'!$B$25,"YES ◀ TAIL","")</f>
        <v/>
      </c>
    </row>
    <row r="3749" spans="1:5" x14ac:dyDescent="0.2">
      <c r="A3749">
        <v>3748</v>
      </c>
      <c r="B3749" s="17">
        <f ca="1">'Monte Carlo VaR'!$C$17+_xlfn.NORM.S.INV(RAND())*'Monte Carlo VaR'!$C$18</f>
        <v>-0.22827855700119681</v>
      </c>
      <c r="C3749" s="18">
        <f t="shared" ca="1" si="58"/>
        <v>-20.409747526657974</v>
      </c>
      <c r="D3749" s="19">
        <f ca="1">'Monte Carlo VaR'!$B$9*(EXP(B3749)-1)</f>
        <v>-27.661330822879552</v>
      </c>
      <c r="E3749" t="str">
        <f ca="1">IF(B3749&lt;='Monte Carlo VaR'!$B$25,"YES ◀ TAIL","")</f>
        <v/>
      </c>
    </row>
    <row r="3750" spans="1:5" x14ac:dyDescent="0.2">
      <c r="A3750">
        <v>3749</v>
      </c>
      <c r="B3750" s="17">
        <f ca="1">'Monte Carlo VaR'!$C$17+_xlfn.NORM.S.INV(RAND())*'Monte Carlo VaR'!$C$18</f>
        <v>-0.10953508703749913</v>
      </c>
      <c r="C3750" s="18">
        <f t="shared" ca="1" si="58"/>
        <v>-10.374928297210174</v>
      </c>
      <c r="D3750" s="19">
        <f ca="1">'Monte Carlo VaR'!$B$9*(EXP(B3750)-1)</f>
        <v>-14.061140321208947</v>
      </c>
      <c r="E3750" t="str">
        <f ca="1">IF(B3750&lt;='Monte Carlo VaR'!$B$25,"YES ◀ TAIL","")</f>
        <v/>
      </c>
    </row>
    <row r="3751" spans="1:5" x14ac:dyDescent="0.2">
      <c r="A3751">
        <v>3750</v>
      </c>
      <c r="B3751" s="17">
        <f ca="1">'Monte Carlo VaR'!$C$17+_xlfn.NORM.S.INV(RAND())*'Monte Carlo VaR'!$C$18</f>
        <v>0.20140703590128095</v>
      </c>
      <c r="C3751" s="18">
        <f t="shared" ca="1" si="58"/>
        <v>22.312252529414867</v>
      </c>
      <c r="D3751" s="19">
        <f ca="1">'Monte Carlo VaR'!$B$9*(EXP(B3751)-1)</f>
        <v>30.239795853115968</v>
      </c>
      <c r="E3751" t="str">
        <f ca="1">IF(B3751&lt;='Monte Carlo VaR'!$B$25,"YES ◀ TAIL","")</f>
        <v/>
      </c>
    </row>
    <row r="3752" spans="1:5" x14ac:dyDescent="0.2">
      <c r="A3752">
        <v>3751</v>
      </c>
      <c r="B3752" s="17">
        <f ca="1">'Monte Carlo VaR'!$C$17+_xlfn.NORM.S.INV(RAND())*'Monte Carlo VaR'!$C$18</f>
        <v>8.4921644481280117E-2</v>
      </c>
      <c r="C3752" s="18">
        <f t="shared" ca="1" si="58"/>
        <v>8.8631763049947807</v>
      </c>
      <c r="D3752" s="19">
        <f ca="1">'Monte Carlo VaR'!$B$9*(EXP(B3752)-1)</f>
        <v>12.012262846159425</v>
      </c>
      <c r="E3752" t="str">
        <f ca="1">IF(B3752&lt;='Monte Carlo VaR'!$B$25,"YES ◀ TAIL","")</f>
        <v/>
      </c>
    </row>
    <row r="3753" spans="1:5" x14ac:dyDescent="0.2">
      <c r="A3753">
        <v>3752</v>
      </c>
      <c r="B3753" s="17">
        <f ca="1">'Monte Carlo VaR'!$C$17+_xlfn.NORM.S.INV(RAND())*'Monte Carlo VaR'!$C$18</f>
        <v>0.10123452862593423</v>
      </c>
      <c r="C3753" s="18">
        <f t="shared" ca="1" si="58"/>
        <v>10.653612573113925</v>
      </c>
      <c r="D3753" s="19">
        <f ca="1">'Monte Carlo VaR'!$B$9*(EXP(B3753)-1)</f>
        <v>14.438841120341301</v>
      </c>
      <c r="E3753" t="str">
        <f ca="1">IF(B3753&lt;='Monte Carlo VaR'!$B$25,"YES ◀ TAIL","")</f>
        <v/>
      </c>
    </row>
    <row r="3754" spans="1:5" x14ac:dyDescent="0.2">
      <c r="A3754">
        <v>3753</v>
      </c>
      <c r="B3754" s="17">
        <f ca="1">'Monte Carlo VaR'!$C$17+_xlfn.NORM.S.INV(RAND())*'Monte Carlo VaR'!$C$18</f>
        <v>-6.0593356321806624E-2</v>
      </c>
      <c r="C3754" s="18">
        <f t="shared" ca="1" si="58"/>
        <v>-5.8794102603859866</v>
      </c>
      <c r="D3754" s="19">
        <f ca="1">'Monte Carlo VaR'!$B$9*(EXP(B3754)-1)</f>
        <v>-7.9683647259011279</v>
      </c>
      <c r="E3754" t="str">
        <f ca="1">IF(B3754&lt;='Monte Carlo VaR'!$B$25,"YES ◀ TAIL","")</f>
        <v/>
      </c>
    </row>
    <row r="3755" spans="1:5" x14ac:dyDescent="0.2">
      <c r="A3755">
        <v>3754</v>
      </c>
      <c r="B3755" s="17">
        <f ca="1">'Monte Carlo VaR'!$C$17+_xlfn.NORM.S.INV(RAND())*'Monte Carlo VaR'!$C$18</f>
        <v>-0.23983950022832129</v>
      </c>
      <c r="C3755" s="18">
        <f t="shared" ca="1" si="58"/>
        <v>-21.324587520897087</v>
      </c>
      <c r="D3755" s="19">
        <f ca="1">'Monte Carlo VaR'!$B$9*(EXP(B3755)-1)</f>
        <v>-28.901213467071823</v>
      </c>
      <c r="E3755" t="str">
        <f ca="1">IF(B3755&lt;='Monte Carlo VaR'!$B$25,"YES ◀ TAIL","")</f>
        <v/>
      </c>
    </row>
    <row r="3756" spans="1:5" x14ac:dyDescent="0.2">
      <c r="A3756">
        <v>3755</v>
      </c>
      <c r="B3756" s="17">
        <f ca="1">'Monte Carlo VaR'!$C$17+_xlfn.NORM.S.INV(RAND())*'Monte Carlo VaR'!$C$18</f>
        <v>0.40493891187570802</v>
      </c>
      <c r="C3756" s="18">
        <f t="shared" ca="1" si="58"/>
        <v>49.921091327675285</v>
      </c>
      <c r="D3756" s="19">
        <f ca="1">'Monte Carlo VaR'!$B$9*(EXP(B3756)-1)</f>
        <v>67.658055076398313</v>
      </c>
      <c r="E3756" t="str">
        <f ca="1">IF(B3756&lt;='Monte Carlo VaR'!$B$25,"YES ◀ TAIL","")</f>
        <v/>
      </c>
    </row>
    <row r="3757" spans="1:5" x14ac:dyDescent="0.2">
      <c r="A3757">
        <v>3756</v>
      </c>
      <c r="B3757" s="17">
        <f ca="1">'Monte Carlo VaR'!$C$17+_xlfn.NORM.S.INV(RAND())*'Monte Carlo VaR'!$C$18</f>
        <v>-3.4262056487430165E-2</v>
      </c>
      <c r="C3757" s="18">
        <f t="shared" ca="1" si="58"/>
        <v>-3.3681758509773951</v>
      </c>
      <c r="D3757" s="19">
        <f ca="1">'Monte Carlo VaR'!$B$9*(EXP(B3757)-1)</f>
        <v>-4.5648887308296633</v>
      </c>
      <c r="E3757" t="str">
        <f ca="1">IF(B3757&lt;='Monte Carlo VaR'!$B$25,"YES ◀ TAIL","")</f>
        <v/>
      </c>
    </row>
    <row r="3758" spans="1:5" x14ac:dyDescent="0.2">
      <c r="A3758">
        <v>3757</v>
      </c>
      <c r="B3758" s="17">
        <f ca="1">'Monte Carlo VaR'!$C$17+_xlfn.NORM.S.INV(RAND())*'Monte Carlo VaR'!$C$18</f>
        <v>0.31714404751591835</v>
      </c>
      <c r="C3758" s="18">
        <f t="shared" ca="1" si="58"/>
        <v>37.32003637806649</v>
      </c>
      <c r="D3758" s="19">
        <f ca="1">'Monte Carlo VaR'!$B$9*(EXP(B3758)-1)</f>
        <v>50.579845303193515</v>
      </c>
      <c r="E3758" t="str">
        <f ca="1">IF(B3758&lt;='Monte Carlo VaR'!$B$25,"YES ◀ TAIL","")</f>
        <v/>
      </c>
    </row>
    <row r="3759" spans="1:5" x14ac:dyDescent="0.2">
      <c r="A3759">
        <v>3758</v>
      </c>
      <c r="B3759" s="17">
        <f ca="1">'Monte Carlo VaR'!$C$17+_xlfn.NORM.S.INV(RAND())*'Monte Carlo VaR'!$C$18</f>
        <v>6.4988618593128378E-3</v>
      </c>
      <c r="C3759" s="18">
        <f t="shared" ca="1" si="58"/>
        <v>0.65200252832626759</v>
      </c>
      <c r="D3759" s="19">
        <f ca="1">'Monte Carlo VaR'!$B$9*(EXP(B3759)-1)</f>
        <v>0.88365902664059048</v>
      </c>
      <c r="E3759" t="str">
        <f ca="1">IF(B3759&lt;='Monte Carlo VaR'!$B$25,"YES ◀ TAIL","")</f>
        <v/>
      </c>
    </row>
    <row r="3760" spans="1:5" x14ac:dyDescent="0.2">
      <c r="A3760">
        <v>3759</v>
      </c>
      <c r="B3760" s="17">
        <f ca="1">'Monte Carlo VaR'!$C$17+_xlfn.NORM.S.INV(RAND())*'Monte Carlo VaR'!$C$18</f>
        <v>3.2478875850798422E-2</v>
      </c>
      <c r="C3760" s="18">
        <f t="shared" ca="1" si="58"/>
        <v>3.3012071412367172</v>
      </c>
      <c r="D3760" s="19">
        <f ca="1">'Monte Carlo VaR'!$B$9*(EXP(B3760)-1)</f>
        <v>4.474126038518123</v>
      </c>
      <c r="E3760" t="str">
        <f ca="1">IF(B3760&lt;='Monte Carlo VaR'!$B$25,"YES ◀ TAIL","")</f>
        <v/>
      </c>
    </row>
    <row r="3761" spans="1:5" x14ac:dyDescent="0.2">
      <c r="A3761">
        <v>3760</v>
      </c>
      <c r="B3761" s="17">
        <f ca="1">'Monte Carlo VaR'!$C$17+_xlfn.NORM.S.INV(RAND())*'Monte Carlo VaR'!$C$18</f>
        <v>-0.23956834548646766</v>
      </c>
      <c r="C3761" s="18">
        <f t="shared" ca="1" si="58"/>
        <v>-21.303251417173964</v>
      </c>
      <c r="D3761" s="19">
        <f ca="1">'Monte Carlo VaR'!$B$9*(EXP(B3761)-1)</f>
        <v>-28.872296645695872</v>
      </c>
      <c r="E3761" t="str">
        <f ca="1">IF(B3761&lt;='Monte Carlo VaR'!$B$25,"YES ◀ TAIL","")</f>
        <v/>
      </c>
    </row>
    <row r="3762" spans="1:5" x14ac:dyDescent="0.2">
      <c r="A3762">
        <v>3761</v>
      </c>
      <c r="B3762" s="17">
        <f ca="1">'Monte Carlo VaR'!$C$17+_xlfn.NORM.S.INV(RAND())*'Monte Carlo VaR'!$C$18</f>
        <v>0.2237314112142369</v>
      </c>
      <c r="C3762" s="18">
        <f t="shared" ca="1" si="58"/>
        <v>25.073504090440224</v>
      </c>
      <c r="D3762" s="19">
        <f ca="1">'Monte Carlo VaR'!$B$9*(EXP(B3762)-1)</f>
        <v>33.982120093773638</v>
      </c>
      <c r="E3762" t="str">
        <f ca="1">IF(B3762&lt;='Monte Carlo VaR'!$B$25,"YES ◀ TAIL","")</f>
        <v/>
      </c>
    </row>
    <row r="3763" spans="1:5" x14ac:dyDescent="0.2">
      <c r="A3763">
        <v>3762</v>
      </c>
      <c r="B3763" s="17">
        <f ca="1">'Monte Carlo VaR'!$C$17+_xlfn.NORM.S.INV(RAND())*'Monte Carlo VaR'!$C$18</f>
        <v>8.6304918021636146E-2</v>
      </c>
      <c r="C3763" s="18">
        <f t="shared" ca="1" si="58"/>
        <v>9.0138680562243287</v>
      </c>
      <c r="D3763" s="19">
        <f ca="1">'Monte Carlo VaR'!$B$9*(EXP(B3763)-1)</f>
        <v>12.216495376600832</v>
      </c>
      <c r="E3763" t="str">
        <f ca="1">IF(B3763&lt;='Monte Carlo VaR'!$B$25,"YES ◀ TAIL","")</f>
        <v/>
      </c>
    </row>
    <row r="3764" spans="1:5" x14ac:dyDescent="0.2">
      <c r="A3764">
        <v>3763</v>
      </c>
      <c r="B3764" s="17">
        <f ca="1">'Monte Carlo VaR'!$C$17+_xlfn.NORM.S.INV(RAND())*'Monte Carlo VaR'!$C$18</f>
        <v>0.16856410276288084</v>
      </c>
      <c r="C3764" s="18">
        <f t="shared" ca="1" si="58"/>
        <v>18.360409670585476</v>
      </c>
      <c r="D3764" s="19">
        <f ca="1">'Monte Carlo VaR'!$B$9*(EXP(B3764)-1)</f>
        <v>24.883863226544495</v>
      </c>
      <c r="E3764" t="str">
        <f ca="1">IF(B3764&lt;='Monte Carlo VaR'!$B$25,"YES ◀ TAIL","")</f>
        <v/>
      </c>
    </row>
    <row r="3765" spans="1:5" x14ac:dyDescent="0.2">
      <c r="A3765">
        <v>3764</v>
      </c>
      <c r="B3765" s="17">
        <f ca="1">'Monte Carlo VaR'!$C$17+_xlfn.NORM.S.INV(RAND())*'Monte Carlo VaR'!$C$18</f>
        <v>8.1299082029113748E-2</v>
      </c>
      <c r="C3765" s="18">
        <f t="shared" ca="1" si="58"/>
        <v>8.4695260918173698</v>
      </c>
      <c r="D3765" s="19">
        <f ca="1">'Monte Carlo VaR'!$B$9*(EXP(B3765)-1)</f>
        <v>11.478748712240082</v>
      </c>
      <c r="E3765" t="str">
        <f ca="1">IF(B3765&lt;='Monte Carlo VaR'!$B$25,"YES ◀ TAIL","")</f>
        <v/>
      </c>
    </row>
    <row r="3766" spans="1:5" x14ac:dyDescent="0.2">
      <c r="A3766">
        <v>3765</v>
      </c>
      <c r="B3766" s="17">
        <f ca="1">'Monte Carlo VaR'!$C$17+_xlfn.NORM.S.INV(RAND())*'Monte Carlo VaR'!$C$18</f>
        <v>-5.5386316316154025E-2</v>
      </c>
      <c r="C3766" s="18">
        <f t="shared" ca="1" si="58"/>
        <v>-5.3880424084400076</v>
      </c>
      <c r="D3766" s="19">
        <f ca="1">'Monte Carlo VaR'!$B$9*(EXP(B3766)-1)</f>
        <v>-7.3024138761587434</v>
      </c>
      <c r="E3766" t="str">
        <f ca="1">IF(B3766&lt;='Monte Carlo VaR'!$B$25,"YES ◀ TAIL","")</f>
        <v/>
      </c>
    </row>
    <row r="3767" spans="1:5" x14ac:dyDescent="0.2">
      <c r="A3767">
        <v>3766</v>
      </c>
      <c r="B3767" s="17">
        <f ca="1">'Monte Carlo VaR'!$C$17+_xlfn.NORM.S.INV(RAND())*'Monte Carlo VaR'!$C$18</f>
        <v>9.4853296832464767E-2</v>
      </c>
      <c r="C3767" s="18">
        <f t="shared" ca="1" si="58"/>
        <v>9.9497543521598786</v>
      </c>
      <c r="D3767" s="19">
        <f ca="1">'Monte Carlo VaR'!$B$9*(EXP(B3767)-1)</f>
        <v>13.484902073482283</v>
      </c>
      <c r="E3767" t="str">
        <f ca="1">IF(B3767&lt;='Monte Carlo VaR'!$B$25,"YES ◀ TAIL","")</f>
        <v/>
      </c>
    </row>
    <row r="3768" spans="1:5" x14ac:dyDescent="0.2">
      <c r="A3768">
        <v>3767</v>
      </c>
      <c r="B3768" s="17">
        <f ca="1">'Monte Carlo VaR'!$C$17+_xlfn.NORM.S.INV(RAND())*'Monte Carlo VaR'!$C$18</f>
        <v>-8.2503146416354603E-2</v>
      </c>
      <c r="C3768" s="18">
        <f t="shared" ca="1" si="58"/>
        <v>-7.9191459394805097</v>
      </c>
      <c r="D3768" s="19">
        <f ca="1">'Monte Carlo VaR'!$B$9*(EXP(B3768)-1)</f>
        <v>-10.732818491777936</v>
      </c>
      <c r="E3768" t="str">
        <f ca="1">IF(B3768&lt;='Monte Carlo VaR'!$B$25,"YES ◀ TAIL","")</f>
        <v/>
      </c>
    </row>
    <row r="3769" spans="1:5" x14ac:dyDescent="0.2">
      <c r="A3769">
        <v>3768</v>
      </c>
      <c r="B3769" s="17">
        <f ca="1">'Monte Carlo VaR'!$C$17+_xlfn.NORM.S.INV(RAND())*'Monte Carlo VaR'!$C$18</f>
        <v>0.14602361325606508</v>
      </c>
      <c r="C3769" s="18">
        <f t="shared" ca="1" si="58"/>
        <v>15.722351354332286</v>
      </c>
      <c r="D3769" s="19">
        <f ca="1">'Monte Carlo VaR'!$B$9*(EXP(B3769)-1)</f>
        <v>21.30850279052655</v>
      </c>
      <c r="E3769" t="str">
        <f ca="1">IF(B3769&lt;='Monte Carlo VaR'!$B$25,"YES ◀ TAIL","")</f>
        <v/>
      </c>
    </row>
    <row r="3770" spans="1:5" x14ac:dyDescent="0.2">
      <c r="A3770">
        <v>3769</v>
      </c>
      <c r="B3770" s="17">
        <f ca="1">'Monte Carlo VaR'!$C$17+_xlfn.NORM.S.INV(RAND())*'Monte Carlo VaR'!$C$18</f>
        <v>0.11896368654369587</v>
      </c>
      <c r="C3770" s="18">
        <f t="shared" ca="1" si="58"/>
        <v>12.632901664618746</v>
      </c>
      <c r="D3770" s="19">
        <f ca="1">'Monte Carlo VaR'!$B$9*(EXP(B3770)-1)</f>
        <v>17.121371626057787</v>
      </c>
      <c r="E3770" t="str">
        <f ca="1">IF(B3770&lt;='Monte Carlo VaR'!$B$25,"YES ◀ TAIL","")</f>
        <v/>
      </c>
    </row>
    <row r="3771" spans="1:5" x14ac:dyDescent="0.2">
      <c r="A3771">
        <v>3770</v>
      </c>
      <c r="B3771" s="17">
        <f ca="1">'Monte Carlo VaR'!$C$17+_xlfn.NORM.S.INV(RAND())*'Monte Carlo VaR'!$C$18</f>
        <v>-3.124525905860806E-2</v>
      </c>
      <c r="C3771" s="18">
        <f t="shared" ca="1" si="58"/>
        <v>-3.0762170434803671</v>
      </c>
      <c r="D3771" s="19">
        <f ca="1">'Monte Carlo VaR'!$B$9*(EXP(B3771)-1)</f>
        <v>-4.1691969590289419</v>
      </c>
      <c r="E3771" t="str">
        <f ca="1">IF(B3771&lt;='Monte Carlo VaR'!$B$25,"YES ◀ TAIL","")</f>
        <v/>
      </c>
    </row>
    <row r="3772" spans="1:5" x14ac:dyDescent="0.2">
      <c r="A3772">
        <v>3771</v>
      </c>
      <c r="B3772" s="17">
        <f ca="1">'Monte Carlo VaR'!$C$17+_xlfn.NORM.S.INV(RAND())*'Monte Carlo VaR'!$C$18</f>
        <v>0.32930791665163484</v>
      </c>
      <c r="C3772" s="18">
        <f t="shared" ca="1" si="58"/>
        <v>39.000579562964035</v>
      </c>
      <c r="D3772" s="19">
        <f ca="1">'Monte Carlo VaR'!$B$9*(EXP(B3772)-1)</f>
        <v>52.857485481685153</v>
      </c>
      <c r="E3772" t="str">
        <f ca="1">IF(B3772&lt;='Monte Carlo VaR'!$B$25,"YES ◀ TAIL","")</f>
        <v/>
      </c>
    </row>
    <row r="3773" spans="1:5" x14ac:dyDescent="0.2">
      <c r="A3773">
        <v>3772</v>
      </c>
      <c r="B3773" s="17">
        <f ca="1">'Monte Carlo VaR'!$C$17+_xlfn.NORM.S.INV(RAND())*'Monte Carlo VaR'!$C$18</f>
        <v>0.58930791831279727</v>
      </c>
      <c r="C3773" s="18">
        <f t="shared" ca="1" si="58"/>
        <v>80.274033998651916</v>
      </c>
      <c r="D3773" s="19">
        <f ca="1">'Monte Carlo VaR'!$B$9*(EXP(B3773)-1)</f>
        <v>108.79539827837294</v>
      </c>
      <c r="E3773" t="str">
        <f ca="1">IF(B3773&lt;='Monte Carlo VaR'!$B$25,"YES ◀ TAIL","")</f>
        <v/>
      </c>
    </row>
    <row r="3774" spans="1:5" x14ac:dyDescent="0.2">
      <c r="A3774">
        <v>3773</v>
      </c>
      <c r="B3774" s="17">
        <f ca="1">'Monte Carlo VaR'!$C$17+_xlfn.NORM.S.INV(RAND())*'Monte Carlo VaR'!$C$18</f>
        <v>0.22010509718441479</v>
      </c>
      <c r="C3774" s="18">
        <f t="shared" ca="1" si="58"/>
        <v>24.620769662529064</v>
      </c>
      <c r="D3774" s="19">
        <f ca="1">'Monte Carlo VaR'!$B$9*(EXP(B3774)-1)</f>
        <v>33.368529123625642</v>
      </c>
      <c r="E3774" t="str">
        <f ca="1">IF(B3774&lt;='Monte Carlo VaR'!$B$25,"YES ◀ TAIL","")</f>
        <v/>
      </c>
    </row>
    <row r="3775" spans="1:5" x14ac:dyDescent="0.2">
      <c r="A3775">
        <v>3774</v>
      </c>
      <c r="B3775" s="17">
        <f ca="1">'Monte Carlo VaR'!$C$17+_xlfn.NORM.S.INV(RAND())*'Monte Carlo VaR'!$C$18</f>
        <v>5.0991821287543759E-2</v>
      </c>
      <c r="C3775" s="18">
        <f t="shared" ca="1" si="58"/>
        <v>5.2314286672044075</v>
      </c>
      <c r="D3775" s="19">
        <f ca="1">'Monte Carlo VaR'!$B$9*(EXP(B3775)-1)</f>
        <v>7.0901552726621331</v>
      </c>
      <c r="E3775" t="str">
        <f ca="1">IF(B3775&lt;='Monte Carlo VaR'!$B$25,"YES ◀ TAIL","")</f>
        <v/>
      </c>
    </row>
    <row r="3776" spans="1:5" x14ac:dyDescent="0.2">
      <c r="A3776">
        <v>3775</v>
      </c>
      <c r="B3776" s="17">
        <f ca="1">'Monte Carlo VaR'!$C$17+_xlfn.NORM.S.INV(RAND())*'Monte Carlo VaR'!$C$18</f>
        <v>-0.33292393694064221</v>
      </c>
      <c r="C3776" s="18">
        <f t="shared" ca="1" si="58"/>
        <v>-28.317528403695569</v>
      </c>
      <c r="D3776" s="19">
        <f ca="1">'Monte Carlo VaR'!$B$9*(EXP(B3776)-1)</f>
        <v>-38.378746245528603</v>
      </c>
      <c r="E3776" t="str">
        <f ca="1">IF(B3776&lt;='Monte Carlo VaR'!$B$25,"YES ◀ TAIL","")</f>
        <v>YES ◀ TAIL</v>
      </c>
    </row>
    <row r="3777" spans="1:5" x14ac:dyDescent="0.2">
      <c r="A3777">
        <v>3776</v>
      </c>
      <c r="B3777" s="17">
        <f ca="1">'Monte Carlo VaR'!$C$17+_xlfn.NORM.S.INV(RAND())*'Monte Carlo VaR'!$C$18</f>
        <v>-0.19456976977570822</v>
      </c>
      <c r="C3777" s="18">
        <f t="shared" ca="1" si="58"/>
        <v>-17.681125744102523</v>
      </c>
      <c r="D3777" s="19">
        <f ca="1">'Monte Carlo VaR'!$B$9*(EXP(B3777)-1)</f>
        <v>-23.963229720982149</v>
      </c>
      <c r="E3777" t="str">
        <f ca="1">IF(B3777&lt;='Monte Carlo VaR'!$B$25,"YES ◀ TAIL","")</f>
        <v/>
      </c>
    </row>
    <row r="3778" spans="1:5" x14ac:dyDescent="0.2">
      <c r="A3778">
        <v>3777</v>
      </c>
      <c r="B3778" s="17">
        <f ca="1">'Monte Carlo VaR'!$C$17+_xlfn.NORM.S.INV(RAND())*'Monte Carlo VaR'!$C$18</f>
        <v>-0.10446720921285522</v>
      </c>
      <c r="C3778" s="18">
        <f t="shared" ca="1" si="58"/>
        <v>-9.9195664994191741</v>
      </c>
      <c r="D3778" s="19">
        <f ca="1">'Monte Carlo VaR'!$B$9*(EXP(B3778)-1)</f>
        <v>-13.443988476662808</v>
      </c>
      <c r="E3778" t="str">
        <f ca="1">IF(B3778&lt;='Monte Carlo VaR'!$B$25,"YES ◀ TAIL","")</f>
        <v/>
      </c>
    </row>
    <row r="3779" spans="1:5" x14ac:dyDescent="0.2">
      <c r="A3779">
        <v>3778</v>
      </c>
      <c r="B3779" s="17">
        <f ca="1">'Monte Carlo VaR'!$C$17+_xlfn.NORM.S.INV(RAND())*'Monte Carlo VaR'!$C$18</f>
        <v>0.30672724219271108</v>
      </c>
      <c r="C3779" s="18">
        <f t="shared" ref="C3779:C3842" ca="1" si="59">(EXP(B3779)-1)*100</f>
        <v>35.897024777089783</v>
      </c>
      <c r="D3779" s="19">
        <f ca="1">'Monte Carlo VaR'!$B$9*(EXP(B3779)-1)</f>
        <v>48.651237680389784</v>
      </c>
      <c r="E3779" t="str">
        <f ca="1">IF(B3779&lt;='Monte Carlo VaR'!$B$25,"YES ◀ TAIL","")</f>
        <v/>
      </c>
    </row>
    <row r="3780" spans="1:5" x14ac:dyDescent="0.2">
      <c r="A3780">
        <v>3779</v>
      </c>
      <c r="B3780" s="17">
        <f ca="1">'Monte Carlo VaR'!$C$17+_xlfn.NORM.S.INV(RAND())*'Monte Carlo VaR'!$C$18</f>
        <v>7.5713350176739469E-2</v>
      </c>
      <c r="C3780" s="18">
        <f t="shared" ca="1" si="59"/>
        <v>7.8653334050025503</v>
      </c>
      <c r="D3780" s="19">
        <f ca="1">'Monte Carlo VaR'!$B$9*(EXP(B3780)-1)</f>
        <v>10.659886363799956</v>
      </c>
      <c r="E3780" t="str">
        <f ca="1">IF(B3780&lt;='Monte Carlo VaR'!$B$25,"YES ◀ TAIL","")</f>
        <v/>
      </c>
    </row>
    <row r="3781" spans="1:5" x14ac:dyDescent="0.2">
      <c r="A3781">
        <v>3780</v>
      </c>
      <c r="B3781" s="17">
        <f ca="1">'Monte Carlo VaR'!$C$17+_xlfn.NORM.S.INV(RAND())*'Monte Carlo VaR'!$C$18</f>
        <v>5.848605417157017E-2</v>
      </c>
      <c r="C3781" s="18">
        <f t="shared" ca="1" si="59"/>
        <v>6.0230199803034123</v>
      </c>
      <c r="D3781" s="19">
        <f ca="1">'Monte Carlo VaR'!$B$9*(EXP(B3781)-1)</f>
        <v>8.1629989793052147</v>
      </c>
      <c r="E3781" t="str">
        <f ca="1">IF(B3781&lt;='Monte Carlo VaR'!$B$25,"YES ◀ TAIL","")</f>
        <v/>
      </c>
    </row>
    <row r="3782" spans="1:5" x14ac:dyDescent="0.2">
      <c r="A3782">
        <v>3781</v>
      </c>
      <c r="B3782" s="17">
        <f ca="1">'Monte Carlo VaR'!$C$17+_xlfn.NORM.S.INV(RAND())*'Monte Carlo VaR'!$C$18</f>
        <v>2.8360547409380443E-2</v>
      </c>
      <c r="C3782" s="18">
        <f t="shared" ca="1" si="59"/>
        <v>2.8766536672153009</v>
      </c>
      <c r="D3782" s="19">
        <f ca="1">'Monte Carlo VaR'!$B$9*(EXP(B3782)-1)</f>
        <v>3.8987287151768975</v>
      </c>
      <c r="E3782" t="str">
        <f ca="1">IF(B3782&lt;='Monte Carlo VaR'!$B$25,"YES ◀ TAIL","")</f>
        <v/>
      </c>
    </row>
    <row r="3783" spans="1:5" x14ac:dyDescent="0.2">
      <c r="A3783">
        <v>3782</v>
      </c>
      <c r="B3783" s="17">
        <f ca="1">'Monte Carlo VaR'!$C$17+_xlfn.NORM.S.INV(RAND())*'Monte Carlo VaR'!$C$18</f>
        <v>-3.8005488496198614E-2</v>
      </c>
      <c r="C3783" s="18">
        <f t="shared" ca="1" si="59"/>
        <v>-3.7292342940616785</v>
      </c>
      <c r="D3783" s="19">
        <f ca="1">'Monte Carlo VaR'!$B$9*(EXP(B3783)-1)</f>
        <v>-5.0542312387417931</v>
      </c>
      <c r="E3783" t="str">
        <f ca="1">IF(B3783&lt;='Monte Carlo VaR'!$B$25,"YES ◀ TAIL","")</f>
        <v/>
      </c>
    </row>
    <row r="3784" spans="1:5" x14ac:dyDescent="0.2">
      <c r="A3784">
        <v>3783</v>
      </c>
      <c r="B3784" s="17">
        <f ca="1">'Monte Carlo VaR'!$C$17+_xlfn.NORM.S.INV(RAND())*'Monte Carlo VaR'!$C$18</f>
        <v>-8.1005923408695377E-2</v>
      </c>
      <c r="C3784" s="18">
        <f t="shared" ca="1" si="59"/>
        <v>-7.7811771069344342</v>
      </c>
      <c r="D3784" s="19">
        <f ca="1">'Monte Carlo VaR'!$B$9*(EXP(B3784)-1)</f>
        <v>-10.545829333028237</v>
      </c>
      <c r="E3784" t="str">
        <f ca="1">IF(B3784&lt;='Monte Carlo VaR'!$B$25,"YES ◀ TAIL","")</f>
        <v/>
      </c>
    </row>
    <row r="3785" spans="1:5" x14ac:dyDescent="0.2">
      <c r="A3785">
        <v>3784</v>
      </c>
      <c r="B3785" s="17">
        <f ca="1">'Monte Carlo VaR'!$C$17+_xlfn.NORM.S.INV(RAND())*'Monte Carlo VaR'!$C$18</f>
        <v>0.35476633574868177</v>
      </c>
      <c r="C3785" s="18">
        <f t="shared" ca="1" si="59"/>
        <v>42.58474457776267</v>
      </c>
      <c r="D3785" s="19">
        <f ca="1">'Monte Carlo VaR'!$B$9*(EXP(B3785)-1)</f>
        <v>57.715104326241743</v>
      </c>
      <c r="E3785" t="str">
        <f ca="1">IF(B3785&lt;='Monte Carlo VaR'!$B$25,"YES ◀ TAIL","")</f>
        <v/>
      </c>
    </row>
    <row r="3786" spans="1:5" x14ac:dyDescent="0.2">
      <c r="A3786">
        <v>3785</v>
      </c>
      <c r="B3786" s="17">
        <f ca="1">'Monte Carlo VaR'!$C$17+_xlfn.NORM.S.INV(RAND())*'Monte Carlo VaR'!$C$18</f>
        <v>-0.10634319965033313</v>
      </c>
      <c r="C3786" s="18">
        <f t="shared" ca="1" si="59"/>
        <v>-10.088398118504005</v>
      </c>
      <c r="D3786" s="19">
        <f ca="1">'Monte Carlo VaR'!$B$9*(EXP(B3786)-1)</f>
        <v>-13.672805970008477</v>
      </c>
      <c r="E3786" t="str">
        <f ca="1">IF(B3786&lt;='Monte Carlo VaR'!$B$25,"YES ◀ TAIL","")</f>
        <v/>
      </c>
    </row>
    <row r="3787" spans="1:5" x14ac:dyDescent="0.2">
      <c r="A3787">
        <v>3786</v>
      </c>
      <c r="B3787" s="17">
        <f ca="1">'Monte Carlo VaR'!$C$17+_xlfn.NORM.S.INV(RAND())*'Monte Carlo VaR'!$C$18</f>
        <v>6.7741566742789694E-2</v>
      </c>
      <c r="C3787" s="18">
        <f t="shared" ca="1" si="59"/>
        <v>7.008872622626483</v>
      </c>
      <c r="D3787" s="19">
        <f ca="1">'Monte Carlo VaR'!$B$9*(EXP(B3787)-1)</f>
        <v>9.4991250654456731</v>
      </c>
      <c r="E3787" t="str">
        <f ca="1">IF(B3787&lt;='Monte Carlo VaR'!$B$25,"YES ◀ TAIL","")</f>
        <v/>
      </c>
    </row>
    <row r="3788" spans="1:5" x14ac:dyDescent="0.2">
      <c r="A3788">
        <v>3787</v>
      </c>
      <c r="B3788" s="17">
        <f ca="1">'Monte Carlo VaR'!$C$17+_xlfn.NORM.S.INV(RAND())*'Monte Carlo VaR'!$C$18</f>
        <v>1.3308285224091249E-2</v>
      </c>
      <c r="C3788" s="18">
        <f t="shared" ca="1" si="59"/>
        <v>1.3397234601795205</v>
      </c>
      <c r="D3788" s="19">
        <f ca="1">'Monte Carlo VaR'!$B$9*(EXP(B3788)-1)</f>
        <v>1.8157272055813041</v>
      </c>
      <c r="E3788" t="str">
        <f ca="1">IF(B3788&lt;='Monte Carlo VaR'!$B$25,"YES ◀ TAIL","")</f>
        <v/>
      </c>
    </row>
    <row r="3789" spans="1:5" x14ac:dyDescent="0.2">
      <c r="A3789">
        <v>3788</v>
      </c>
      <c r="B3789" s="17">
        <f ca="1">'Monte Carlo VaR'!$C$17+_xlfn.NORM.S.INV(RAND())*'Monte Carlo VaR'!$C$18</f>
        <v>2.5426132511917568E-2</v>
      </c>
      <c r="C3789" s="18">
        <f t="shared" ca="1" si="59"/>
        <v>2.5752133738401239</v>
      </c>
      <c r="D3789" s="19">
        <f ca="1">'Monte Carlo VaR'!$B$9*(EXP(B3789)-1)</f>
        <v>3.4901866855655199</v>
      </c>
      <c r="E3789" t="str">
        <f ca="1">IF(B3789&lt;='Monte Carlo VaR'!$B$25,"YES ◀ TAIL","")</f>
        <v/>
      </c>
    </row>
    <row r="3790" spans="1:5" x14ac:dyDescent="0.2">
      <c r="A3790">
        <v>3789</v>
      </c>
      <c r="B3790" s="17">
        <f ca="1">'Monte Carlo VaR'!$C$17+_xlfn.NORM.S.INV(RAND())*'Monte Carlo VaR'!$C$18</f>
        <v>0.22494374178957055</v>
      </c>
      <c r="C3790" s="18">
        <f t="shared" ca="1" si="59"/>
        <v>25.22522647387262</v>
      </c>
      <c r="D3790" s="19">
        <f ca="1">'Monte Carlo VaR'!$B$9*(EXP(B3790)-1)</f>
        <v>34.187749440039561</v>
      </c>
      <c r="E3790" t="str">
        <f ca="1">IF(B3790&lt;='Monte Carlo VaR'!$B$25,"YES ◀ TAIL","")</f>
        <v/>
      </c>
    </row>
    <row r="3791" spans="1:5" x14ac:dyDescent="0.2">
      <c r="A3791">
        <v>3790</v>
      </c>
      <c r="B3791" s="17">
        <f ca="1">'Monte Carlo VaR'!$C$17+_xlfn.NORM.S.INV(RAND())*'Monte Carlo VaR'!$C$18</f>
        <v>-3.9187246881148871E-2</v>
      </c>
      <c r="C3791" s="18">
        <f t="shared" ca="1" si="59"/>
        <v>-3.8429358815255443</v>
      </c>
      <c r="D3791" s="19">
        <f ca="1">'Monte Carlo VaR'!$B$9*(EXP(B3791)-1)</f>
        <v>-5.2083310002315706</v>
      </c>
      <c r="E3791" t="str">
        <f ca="1">IF(B3791&lt;='Monte Carlo VaR'!$B$25,"YES ◀ TAIL","")</f>
        <v/>
      </c>
    </row>
    <row r="3792" spans="1:5" x14ac:dyDescent="0.2">
      <c r="A3792">
        <v>3791</v>
      </c>
      <c r="B3792" s="17">
        <f ca="1">'Monte Carlo VaR'!$C$17+_xlfn.NORM.S.INV(RAND())*'Monte Carlo VaR'!$C$18</f>
        <v>0.2455419326825527</v>
      </c>
      <c r="C3792" s="18">
        <f t="shared" ca="1" si="59"/>
        <v>27.831388559729533</v>
      </c>
      <c r="D3792" s="19">
        <f ca="1">'Monte Carlo VaR'!$B$9*(EXP(B3792)-1)</f>
        <v>37.719880915001433</v>
      </c>
      <c r="E3792" t="str">
        <f ca="1">IF(B3792&lt;='Monte Carlo VaR'!$B$25,"YES ◀ TAIL","")</f>
        <v/>
      </c>
    </row>
    <row r="3793" spans="1:5" x14ac:dyDescent="0.2">
      <c r="A3793">
        <v>3792</v>
      </c>
      <c r="B3793" s="17">
        <f ca="1">'Monte Carlo VaR'!$C$17+_xlfn.NORM.S.INV(RAND())*'Monte Carlo VaR'!$C$18</f>
        <v>-0.15249138466164036</v>
      </c>
      <c r="C3793" s="18">
        <f t="shared" ca="1" si="59"/>
        <v>-14.143370923636922</v>
      </c>
      <c r="D3793" s="19">
        <f ca="1">'Monte Carlo VaR'!$B$9*(EXP(B3793)-1)</f>
        <v>-19.168510612805122</v>
      </c>
      <c r="E3793" t="str">
        <f ca="1">IF(B3793&lt;='Monte Carlo VaR'!$B$25,"YES ◀ TAIL","")</f>
        <v/>
      </c>
    </row>
    <row r="3794" spans="1:5" x14ac:dyDescent="0.2">
      <c r="A3794">
        <v>3793</v>
      </c>
      <c r="B3794" s="17">
        <f ca="1">'Monte Carlo VaR'!$C$17+_xlfn.NORM.S.INV(RAND())*'Monte Carlo VaR'!$C$18</f>
        <v>0.22594171672365682</v>
      </c>
      <c r="C3794" s="18">
        <f t="shared" ca="1" si="59"/>
        <v>25.350260491038988</v>
      </c>
      <c r="D3794" s="19">
        <f ca="1">'Monte Carlo VaR'!$B$9*(EXP(B3794)-1)</f>
        <v>34.357208043505146</v>
      </c>
      <c r="E3794" t="str">
        <f ca="1">IF(B3794&lt;='Monte Carlo VaR'!$B$25,"YES ◀ TAIL","")</f>
        <v/>
      </c>
    </row>
    <row r="3795" spans="1:5" x14ac:dyDescent="0.2">
      <c r="A3795">
        <v>3794</v>
      </c>
      <c r="B3795" s="17">
        <f ca="1">'Monte Carlo VaR'!$C$17+_xlfn.NORM.S.INV(RAND())*'Monte Carlo VaR'!$C$18</f>
        <v>0.30752565378952529</v>
      </c>
      <c r="C3795" s="18">
        <f t="shared" ca="1" si="59"/>
        <v>36.005569863706221</v>
      </c>
      <c r="D3795" s="19">
        <f ca="1">'Monte Carlo VaR'!$B$9*(EXP(B3795)-1)</f>
        <v>48.798348836281043</v>
      </c>
      <c r="E3795" t="str">
        <f ca="1">IF(B3795&lt;='Monte Carlo VaR'!$B$25,"YES ◀ TAIL","")</f>
        <v/>
      </c>
    </row>
    <row r="3796" spans="1:5" x14ac:dyDescent="0.2">
      <c r="A3796">
        <v>3795</v>
      </c>
      <c r="B3796" s="17">
        <f ca="1">'Monte Carlo VaR'!$C$17+_xlfn.NORM.S.INV(RAND())*'Monte Carlo VaR'!$C$18</f>
        <v>0.10280828026557065</v>
      </c>
      <c r="C3796" s="18">
        <f t="shared" ca="1" si="59"/>
        <v>10.82789097682484</v>
      </c>
      <c r="D3796" s="19">
        <f ca="1">'Monte Carlo VaR'!$B$9*(EXP(B3796)-1)</f>
        <v>14.675040640890705</v>
      </c>
      <c r="E3796" t="str">
        <f ca="1">IF(B3796&lt;='Monte Carlo VaR'!$B$25,"YES ◀ TAIL","")</f>
        <v/>
      </c>
    </row>
    <row r="3797" spans="1:5" x14ac:dyDescent="0.2">
      <c r="A3797">
        <v>3796</v>
      </c>
      <c r="B3797" s="17">
        <f ca="1">'Monte Carlo VaR'!$C$17+_xlfn.NORM.S.INV(RAND())*'Monte Carlo VaR'!$C$18</f>
        <v>0.35515854430018301</v>
      </c>
      <c r="C3797" s="18">
        <f t="shared" ca="1" si="59"/>
        <v>42.640678502064389</v>
      </c>
      <c r="D3797" s="19">
        <f ca="1">'Monte Carlo VaR'!$B$9*(EXP(B3797)-1)</f>
        <v>57.790911573847865</v>
      </c>
      <c r="E3797" t="str">
        <f ca="1">IF(B3797&lt;='Monte Carlo VaR'!$B$25,"YES ◀ TAIL","")</f>
        <v/>
      </c>
    </row>
    <row r="3798" spans="1:5" x14ac:dyDescent="0.2">
      <c r="A3798">
        <v>3797</v>
      </c>
      <c r="B3798" s="17">
        <f ca="1">'Monte Carlo VaR'!$C$17+_xlfn.NORM.S.INV(RAND())*'Monte Carlo VaR'!$C$18</f>
        <v>0.17027002494502647</v>
      </c>
      <c r="C3798" s="18">
        <f t="shared" ca="1" si="59"/>
        <v>18.562495641391806</v>
      </c>
      <c r="D3798" s="19">
        <f ca="1">'Monte Carlo VaR'!$B$9*(EXP(B3798)-1)</f>
        <v>25.157750342778318</v>
      </c>
      <c r="E3798" t="str">
        <f ca="1">IF(B3798&lt;='Monte Carlo VaR'!$B$25,"YES ◀ TAIL","")</f>
        <v/>
      </c>
    </row>
    <row r="3799" spans="1:5" x14ac:dyDescent="0.2">
      <c r="A3799">
        <v>3798</v>
      </c>
      <c r="B3799" s="17">
        <f ca="1">'Monte Carlo VaR'!$C$17+_xlfn.NORM.S.INV(RAND())*'Monte Carlo VaR'!$C$18</f>
        <v>-0.32233196144769283</v>
      </c>
      <c r="C3799" s="18">
        <f t="shared" ca="1" si="59"/>
        <v>-27.554234160462599</v>
      </c>
      <c r="D3799" s="19">
        <f ca="1">'Monte Carlo VaR'!$B$9*(EXP(B3799)-1)</f>
        <v>-37.344253557674961</v>
      </c>
      <c r="E3799" t="str">
        <f ca="1">IF(B3799&lt;='Monte Carlo VaR'!$B$25,"YES ◀ TAIL","")</f>
        <v>YES ◀ TAIL</v>
      </c>
    </row>
    <row r="3800" spans="1:5" x14ac:dyDescent="0.2">
      <c r="A3800">
        <v>3799</v>
      </c>
      <c r="B3800" s="17">
        <f ca="1">'Monte Carlo VaR'!$C$17+_xlfn.NORM.S.INV(RAND())*'Monte Carlo VaR'!$C$18</f>
        <v>0.26769762914110118</v>
      </c>
      <c r="C3800" s="18">
        <f t="shared" ca="1" si="59"/>
        <v>30.695189609546382</v>
      </c>
      <c r="D3800" s="19">
        <f ca="1">'Monte Carlo VaR'!$B$9*(EXP(B3800)-1)</f>
        <v>41.601190477818207</v>
      </c>
      <c r="E3800" t="str">
        <f ca="1">IF(B3800&lt;='Monte Carlo VaR'!$B$25,"YES ◀ TAIL","")</f>
        <v/>
      </c>
    </row>
    <row r="3801" spans="1:5" x14ac:dyDescent="0.2">
      <c r="A3801">
        <v>3800</v>
      </c>
      <c r="B3801" s="17">
        <f ca="1">'Monte Carlo VaR'!$C$17+_xlfn.NORM.S.INV(RAND())*'Monte Carlo VaR'!$C$18</f>
        <v>0.15637052945961608</v>
      </c>
      <c r="C3801" s="18">
        <f t="shared" ca="1" si="59"/>
        <v>16.925936787648645</v>
      </c>
      <c r="D3801" s="19">
        <f ca="1">'Monte Carlo VaR'!$B$9*(EXP(B3801)-1)</f>
        <v>22.939722128300208</v>
      </c>
      <c r="E3801" t="str">
        <f ca="1">IF(B3801&lt;='Monte Carlo VaR'!$B$25,"YES ◀ TAIL","")</f>
        <v/>
      </c>
    </row>
    <row r="3802" spans="1:5" x14ac:dyDescent="0.2">
      <c r="A3802">
        <v>3801</v>
      </c>
      <c r="B3802" s="17">
        <f ca="1">'Monte Carlo VaR'!$C$17+_xlfn.NORM.S.INV(RAND())*'Monte Carlo VaR'!$C$18</f>
        <v>-1.2998283688656423E-2</v>
      </c>
      <c r="C3802" s="18">
        <f t="shared" ca="1" si="59"/>
        <v>-1.291417083456059</v>
      </c>
      <c r="D3802" s="19">
        <f ca="1">'Monte Carlo VaR'!$B$9*(EXP(B3802)-1)</f>
        <v>-1.7502575732079968</v>
      </c>
      <c r="E3802" t="str">
        <f ca="1">IF(B3802&lt;='Monte Carlo VaR'!$B$25,"YES ◀ TAIL","")</f>
        <v/>
      </c>
    </row>
    <row r="3803" spans="1:5" x14ac:dyDescent="0.2">
      <c r="A3803">
        <v>3802</v>
      </c>
      <c r="B3803" s="17">
        <f ca="1">'Monte Carlo VaR'!$C$17+_xlfn.NORM.S.INV(RAND())*'Monte Carlo VaR'!$C$18</f>
        <v>-0.1788359708935276</v>
      </c>
      <c r="C3803" s="18">
        <f t="shared" ca="1" si="59"/>
        <v>-16.375694365081152</v>
      </c>
      <c r="D3803" s="19">
        <f ca="1">'Monte Carlo VaR'!$B$9*(EXP(B3803)-1)</f>
        <v>-22.193978572994482</v>
      </c>
      <c r="E3803" t="str">
        <f ca="1">IF(B3803&lt;='Monte Carlo VaR'!$B$25,"YES ◀ TAIL","")</f>
        <v/>
      </c>
    </row>
    <row r="3804" spans="1:5" x14ac:dyDescent="0.2">
      <c r="A3804">
        <v>3803</v>
      </c>
      <c r="B3804" s="17">
        <f ca="1">'Monte Carlo VaR'!$C$17+_xlfn.NORM.S.INV(RAND())*'Monte Carlo VaR'!$C$18</f>
        <v>0.15250785819085977</v>
      </c>
      <c r="C3804" s="18">
        <f t="shared" ca="1" si="59"/>
        <v>16.475161489914612</v>
      </c>
      <c r="D3804" s="19">
        <f ca="1">'Monte Carlo VaR'!$B$9*(EXP(B3804)-1)</f>
        <v>22.328786367281275</v>
      </c>
      <c r="E3804" t="str">
        <f ca="1">IF(B3804&lt;='Monte Carlo VaR'!$B$25,"YES ◀ TAIL","")</f>
        <v/>
      </c>
    </row>
    <row r="3805" spans="1:5" x14ac:dyDescent="0.2">
      <c r="A3805">
        <v>3804</v>
      </c>
      <c r="B3805" s="17">
        <f ca="1">'Monte Carlo VaR'!$C$17+_xlfn.NORM.S.INV(RAND())*'Monte Carlo VaR'!$C$18</f>
        <v>8.0618913089172295E-2</v>
      </c>
      <c r="C3805" s="18">
        <f t="shared" ca="1" si="59"/>
        <v>8.3957735741687642</v>
      </c>
      <c r="D3805" s="19">
        <f ca="1">'Monte Carlo VaR'!$B$9*(EXP(B3805)-1)</f>
        <v>11.378791925070924</v>
      </c>
      <c r="E3805" t="str">
        <f ca="1">IF(B3805&lt;='Monte Carlo VaR'!$B$25,"YES ◀ TAIL","")</f>
        <v/>
      </c>
    </row>
    <row r="3806" spans="1:5" x14ac:dyDescent="0.2">
      <c r="A3806">
        <v>3805</v>
      </c>
      <c r="B3806" s="17">
        <f ca="1">'Monte Carlo VaR'!$C$17+_xlfn.NORM.S.INV(RAND())*'Monte Carlo VaR'!$C$18</f>
        <v>-0.13811534363392736</v>
      </c>
      <c r="C3806" s="18">
        <f t="shared" ca="1" si="59"/>
        <v>-12.900177814842429</v>
      </c>
      <c r="D3806" s="19">
        <f ca="1">'Monte Carlo VaR'!$B$9*(EXP(B3806)-1)</f>
        <v>-17.483610992455944</v>
      </c>
      <c r="E3806" t="str">
        <f ca="1">IF(B3806&lt;='Monte Carlo VaR'!$B$25,"YES ◀ TAIL","")</f>
        <v/>
      </c>
    </row>
    <row r="3807" spans="1:5" x14ac:dyDescent="0.2">
      <c r="A3807">
        <v>3806</v>
      </c>
      <c r="B3807" s="17">
        <f ca="1">'Monte Carlo VaR'!$C$17+_xlfn.NORM.S.INV(RAND())*'Monte Carlo VaR'!$C$18</f>
        <v>0.16148132232911677</v>
      </c>
      <c r="C3807" s="18">
        <f t="shared" ca="1" si="59"/>
        <v>17.52505070112025</v>
      </c>
      <c r="D3807" s="19">
        <f ca="1">'Monte Carlo VaR'!$B$9*(EXP(B3807)-1)</f>
        <v>23.751701215228273</v>
      </c>
      <c r="E3807" t="str">
        <f ca="1">IF(B3807&lt;='Monte Carlo VaR'!$B$25,"YES ◀ TAIL","")</f>
        <v/>
      </c>
    </row>
    <row r="3808" spans="1:5" x14ac:dyDescent="0.2">
      <c r="A3808">
        <v>3807</v>
      </c>
      <c r="B3808" s="17">
        <f ca="1">'Monte Carlo VaR'!$C$17+_xlfn.NORM.S.INV(RAND())*'Monte Carlo VaR'!$C$18</f>
        <v>-0.11574237366023453</v>
      </c>
      <c r="C3808" s="18">
        <f t="shared" ca="1" si="59"/>
        <v>-10.929533727654672</v>
      </c>
      <c r="D3808" s="19">
        <f ca="1">'Monte Carlo VaR'!$B$9*(EXP(B3808)-1)</f>
        <v>-14.812797061090377</v>
      </c>
      <c r="E3808" t="str">
        <f ca="1">IF(B3808&lt;='Monte Carlo VaR'!$B$25,"YES ◀ TAIL","")</f>
        <v/>
      </c>
    </row>
    <row r="3809" spans="1:5" x14ac:dyDescent="0.2">
      <c r="A3809">
        <v>3808</v>
      </c>
      <c r="B3809" s="17">
        <f ca="1">'Monte Carlo VaR'!$C$17+_xlfn.NORM.S.INV(RAND())*'Monte Carlo VaR'!$C$18</f>
        <v>0.33067715105093054</v>
      </c>
      <c r="C3809" s="18">
        <f t="shared" ca="1" si="59"/>
        <v>39.191034296854845</v>
      </c>
      <c r="D3809" s="19">
        <f ca="1">'Monte Carlo VaR'!$B$9*(EXP(B3809)-1)</f>
        <v>53.115608782527367</v>
      </c>
      <c r="E3809" t="str">
        <f ca="1">IF(B3809&lt;='Monte Carlo VaR'!$B$25,"YES ◀ TAIL","")</f>
        <v/>
      </c>
    </row>
    <row r="3810" spans="1:5" x14ac:dyDescent="0.2">
      <c r="A3810">
        <v>3809</v>
      </c>
      <c r="B3810" s="17">
        <f ca="1">'Monte Carlo VaR'!$C$17+_xlfn.NORM.S.INV(RAND())*'Monte Carlo VaR'!$C$18</f>
        <v>3.9001319019452113E-2</v>
      </c>
      <c r="C3810" s="18">
        <f t="shared" ca="1" si="59"/>
        <v>3.9771855128555966</v>
      </c>
      <c r="D3810" s="19">
        <f ca="1">'Monte Carlo VaR'!$B$9*(EXP(B3810)-1)</f>
        <v>5.3902795255731899</v>
      </c>
      <c r="E3810" t="str">
        <f ca="1">IF(B3810&lt;='Monte Carlo VaR'!$B$25,"YES ◀ TAIL","")</f>
        <v/>
      </c>
    </row>
    <row r="3811" spans="1:5" x14ac:dyDescent="0.2">
      <c r="A3811">
        <v>3810</v>
      </c>
      <c r="B3811" s="17">
        <f ca="1">'Monte Carlo VaR'!$C$17+_xlfn.NORM.S.INV(RAND())*'Monte Carlo VaR'!$C$18</f>
        <v>0.28585251812288953</v>
      </c>
      <c r="C3811" s="18">
        <f t="shared" ca="1" si="59"/>
        <v>33.089615771390399</v>
      </c>
      <c r="D3811" s="19">
        <f ca="1">'Monte Carlo VaR'!$B$9*(EXP(B3811)-1)</f>
        <v>44.846356254965414</v>
      </c>
      <c r="E3811" t="str">
        <f ca="1">IF(B3811&lt;='Monte Carlo VaR'!$B$25,"YES ◀ TAIL","")</f>
        <v/>
      </c>
    </row>
    <row r="3812" spans="1:5" x14ac:dyDescent="0.2">
      <c r="A3812">
        <v>3811</v>
      </c>
      <c r="B3812" s="17">
        <f ca="1">'Monte Carlo VaR'!$C$17+_xlfn.NORM.S.INV(RAND())*'Monte Carlo VaR'!$C$18</f>
        <v>0.11234455740314289</v>
      </c>
      <c r="C3812" s="18">
        <f t="shared" ca="1" si="59"/>
        <v>11.889831893413106</v>
      </c>
      <c r="D3812" s="19">
        <f ca="1">'Monte Carlo VaR'!$B$9*(EXP(B3812)-1)</f>
        <v>16.114289165142782</v>
      </c>
      <c r="E3812" t="str">
        <f ca="1">IF(B3812&lt;='Monte Carlo VaR'!$B$25,"YES ◀ TAIL","")</f>
        <v/>
      </c>
    </row>
    <row r="3813" spans="1:5" x14ac:dyDescent="0.2">
      <c r="A3813">
        <v>3812</v>
      </c>
      <c r="B3813" s="17">
        <f ca="1">'Monte Carlo VaR'!$C$17+_xlfn.NORM.S.INV(RAND())*'Monte Carlo VaR'!$C$18</f>
        <v>-3.0113501077267804E-2</v>
      </c>
      <c r="C3813" s="18">
        <f t="shared" ca="1" si="59"/>
        <v>-2.9664606814336136</v>
      </c>
      <c r="D3813" s="19">
        <f ca="1">'Monte Carlo VaR'!$B$9*(EXP(B3813)-1)</f>
        <v>-4.0204441615469761</v>
      </c>
      <c r="E3813" t="str">
        <f ca="1">IF(B3813&lt;='Monte Carlo VaR'!$B$25,"YES ◀ TAIL","")</f>
        <v/>
      </c>
    </row>
    <row r="3814" spans="1:5" x14ac:dyDescent="0.2">
      <c r="A3814">
        <v>3813</v>
      </c>
      <c r="B3814" s="17">
        <f ca="1">'Monte Carlo VaR'!$C$17+_xlfn.NORM.S.INV(RAND())*'Monte Carlo VaR'!$C$18</f>
        <v>-0.10576843459579914</v>
      </c>
      <c r="C3814" s="18">
        <f t="shared" ca="1" si="59"/>
        <v>-10.036705217531905</v>
      </c>
      <c r="D3814" s="19">
        <f ca="1">'Monte Carlo VaR'!$B$9*(EXP(B3814)-1)</f>
        <v>-13.602746581320991</v>
      </c>
      <c r="E3814" t="str">
        <f ca="1">IF(B3814&lt;='Monte Carlo VaR'!$B$25,"YES ◀ TAIL","")</f>
        <v/>
      </c>
    </row>
    <row r="3815" spans="1:5" x14ac:dyDescent="0.2">
      <c r="A3815">
        <v>3814</v>
      </c>
      <c r="B3815" s="17">
        <f ca="1">'Monte Carlo VaR'!$C$17+_xlfn.NORM.S.INV(RAND())*'Monte Carlo VaR'!$C$18</f>
        <v>0.40901776216090241</v>
      </c>
      <c r="C3815" s="18">
        <f t="shared" ca="1" si="59"/>
        <v>50.533845831200729</v>
      </c>
      <c r="D3815" s="19">
        <f ca="1">'Monte Carlo VaR'!$B$9*(EXP(B3815)-1)</f>
        <v>68.488521255026356</v>
      </c>
      <c r="E3815" t="str">
        <f ca="1">IF(B3815&lt;='Monte Carlo VaR'!$B$25,"YES ◀ TAIL","")</f>
        <v/>
      </c>
    </row>
    <row r="3816" spans="1:5" x14ac:dyDescent="0.2">
      <c r="A3816">
        <v>3815</v>
      </c>
      <c r="B3816" s="17">
        <f ca="1">'Monte Carlo VaR'!$C$17+_xlfn.NORM.S.INV(RAND())*'Monte Carlo VaR'!$C$18</f>
        <v>0.29257464780096898</v>
      </c>
      <c r="C3816" s="18">
        <f t="shared" ca="1" si="59"/>
        <v>33.987275138537143</v>
      </c>
      <c r="D3816" s="19">
        <f ca="1">'Monte Carlo VaR'!$B$9*(EXP(B3816)-1)</f>
        <v>46.062953995259392</v>
      </c>
      <c r="E3816" t="str">
        <f ca="1">IF(B3816&lt;='Monte Carlo VaR'!$B$25,"YES ◀ TAIL","")</f>
        <v/>
      </c>
    </row>
    <row r="3817" spans="1:5" x14ac:dyDescent="0.2">
      <c r="A3817">
        <v>3816</v>
      </c>
      <c r="B3817" s="17">
        <f ca="1">'Monte Carlo VaR'!$C$17+_xlfn.NORM.S.INV(RAND())*'Monte Carlo VaR'!$C$18</f>
        <v>7.6504554180616663E-2</v>
      </c>
      <c r="C3817" s="18">
        <f t="shared" ca="1" si="59"/>
        <v>7.9507106596311106</v>
      </c>
      <c r="D3817" s="19">
        <f ca="1">'Monte Carlo VaR'!$B$9*(EXP(B3817)-1)</f>
        <v>10.775598156998043</v>
      </c>
      <c r="E3817" t="str">
        <f ca="1">IF(B3817&lt;='Monte Carlo VaR'!$B$25,"YES ◀ TAIL","")</f>
        <v/>
      </c>
    </row>
    <row r="3818" spans="1:5" x14ac:dyDescent="0.2">
      <c r="A3818">
        <v>3817</v>
      </c>
      <c r="B3818" s="17">
        <f ca="1">'Monte Carlo VaR'!$C$17+_xlfn.NORM.S.INV(RAND())*'Monte Carlo VaR'!$C$18</f>
        <v>-9.3886210362994174E-2</v>
      </c>
      <c r="C3818" s="18">
        <f t="shared" ca="1" si="59"/>
        <v>-8.961365112071384</v>
      </c>
      <c r="D3818" s="19">
        <f ca="1">'Monte Carlo VaR'!$B$9*(EXP(B3818)-1)</f>
        <v>-12.145338136390347</v>
      </c>
      <c r="E3818" t="str">
        <f ca="1">IF(B3818&lt;='Monte Carlo VaR'!$B$25,"YES ◀ TAIL","")</f>
        <v/>
      </c>
    </row>
    <row r="3819" spans="1:5" x14ac:dyDescent="0.2">
      <c r="A3819">
        <v>3818</v>
      </c>
      <c r="B3819" s="17">
        <f ca="1">'Monte Carlo VaR'!$C$17+_xlfn.NORM.S.INV(RAND())*'Monte Carlo VaR'!$C$18</f>
        <v>0.17937361753956343</v>
      </c>
      <c r="C3819" s="18">
        <f t="shared" ca="1" si="59"/>
        <v>19.646768198229058</v>
      </c>
      <c r="D3819" s="19">
        <f ca="1">'Monte Carlo VaR'!$B$9*(EXP(B3819)-1)</f>
        <v>26.627264939059845</v>
      </c>
      <c r="E3819" t="str">
        <f ca="1">IF(B3819&lt;='Monte Carlo VaR'!$B$25,"YES ◀ TAIL","")</f>
        <v/>
      </c>
    </row>
    <row r="3820" spans="1:5" x14ac:dyDescent="0.2">
      <c r="A3820">
        <v>3819</v>
      </c>
      <c r="B3820" s="17">
        <f ca="1">'Monte Carlo VaR'!$C$17+_xlfn.NORM.S.INV(RAND())*'Monte Carlo VaR'!$C$18</f>
        <v>-8.1646816725978941E-2</v>
      </c>
      <c r="C3820" s="18">
        <f t="shared" ca="1" si="59"/>
        <v>-7.840260599124349</v>
      </c>
      <c r="D3820" s="19">
        <f ca="1">'Monte Carlo VaR'!$B$9*(EXP(B3820)-1)</f>
        <v>-10.62590518999323</v>
      </c>
      <c r="E3820" t="str">
        <f ca="1">IF(B3820&lt;='Monte Carlo VaR'!$B$25,"YES ◀ TAIL","")</f>
        <v/>
      </c>
    </row>
    <row r="3821" spans="1:5" x14ac:dyDescent="0.2">
      <c r="A3821">
        <v>3820</v>
      </c>
      <c r="B3821" s="17">
        <f ca="1">'Monte Carlo VaR'!$C$17+_xlfn.NORM.S.INV(RAND())*'Monte Carlo VaR'!$C$18</f>
        <v>0.2498287182718833</v>
      </c>
      <c r="C3821" s="18">
        <f t="shared" ca="1" si="59"/>
        <v>28.380550542935335</v>
      </c>
      <c r="D3821" s="19">
        <f ca="1">'Monte Carlo VaR'!$B$9*(EXP(B3821)-1)</f>
        <v>38.464160150840257</v>
      </c>
      <c r="E3821" t="str">
        <f ca="1">IF(B3821&lt;='Monte Carlo VaR'!$B$25,"YES ◀ TAIL","")</f>
        <v/>
      </c>
    </row>
    <row r="3822" spans="1:5" x14ac:dyDescent="0.2">
      <c r="A3822">
        <v>3821</v>
      </c>
      <c r="B3822" s="17">
        <f ca="1">'Monte Carlo VaR'!$C$17+_xlfn.NORM.S.INV(RAND())*'Monte Carlo VaR'!$C$18</f>
        <v>-0.11310530585239033</v>
      </c>
      <c r="C3822" s="18">
        <f t="shared" ca="1" si="59"/>
        <v>-10.694338892351695</v>
      </c>
      <c r="D3822" s="19">
        <f ca="1">'Monte Carlo VaR'!$B$9*(EXP(B3822)-1)</f>
        <v>-14.494037500804254</v>
      </c>
      <c r="E3822" t="str">
        <f ca="1">IF(B3822&lt;='Monte Carlo VaR'!$B$25,"YES ◀ TAIL","")</f>
        <v/>
      </c>
    </row>
    <row r="3823" spans="1:5" x14ac:dyDescent="0.2">
      <c r="A3823">
        <v>3822</v>
      </c>
      <c r="B3823" s="17">
        <f ca="1">'Monte Carlo VaR'!$C$17+_xlfn.NORM.S.INV(RAND())*'Monte Carlo VaR'!$C$18</f>
        <v>5.2177241016532476E-2</v>
      </c>
      <c r="C3823" s="18">
        <f t="shared" ca="1" si="59"/>
        <v>5.3562460447307947</v>
      </c>
      <c r="D3823" s="19">
        <f ca="1">'Monte Carlo VaR'!$B$9*(EXP(B3823)-1)</f>
        <v>7.2593202644236463</v>
      </c>
      <c r="E3823" t="str">
        <f ca="1">IF(B3823&lt;='Monte Carlo VaR'!$B$25,"YES ◀ TAIL","")</f>
        <v/>
      </c>
    </row>
    <row r="3824" spans="1:5" x14ac:dyDescent="0.2">
      <c r="A3824">
        <v>3823</v>
      </c>
      <c r="B3824" s="17">
        <f ca="1">'Monte Carlo VaR'!$C$17+_xlfn.NORM.S.INV(RAND())*'Monte Carlo VaR'!$C$18</f>
        <v>-0.26613728045837187</v>
      </c>
      <c r="C3824" s="18">
        <f t="shared" ca="1" si="59"/>
        <v>-23.3666082391922</v>
      </c>
      <c r="D3824" s="19">
        <f ca="1">'Monte Carlo VaR'!$B$9*(EXP(B3824)-1)</f>
        <v>-31.668764146577189</v>
      </c>
      <c r="E3824" t="str">
        <f ca="1">IF(B3824&lt;='Monte Carlo VaR'!$B$25,"YES ◀ TAIL","")</f>
        <v>YES ◀ TAIL</v>
      </c>
    </row>
    <row r="3825" spans="1:5" x14ac:dyDescent="0.2">
      <c r="A3825">
        <v>3824</v>
      </c>
      <c r="B3825" s="17">
        <f ca="1">'Monte Carlo VaR'!$C$17+_xlfn.NORM.S.INV(RAND())*'Monte Carlo VaR'!$C$18</f>
        <v>-0.17023879487503091</v>
      </c>
      <c r="C3825" s="18">
        <f t="shared" ca="1" si="59"/>
        <v>-15.653662218583175</v>
      </c>
      <c r="D3825" s="19">
        <f ca="1">'Monte Carlo VaR'!$B$9*(EXP(B3825)-1)</f>
        <v>-21.215408404845778</v>
      </c>
      <c r="E3825" t="str">
        <f ca="1">IF(B3825&lt;='Monte Carlo VaR'!$B$25,"YES ◀ TAIL","")</f>
        <v/>
      </c>
    </row>
    <row r="3826" spans="1:5" x14ac:dyDescent="0.2">
      <c r="A3826">
        <v>3825</v>
      </c>
      <c r="B3826" s="17">
        <f ca="1">'Monte Carlo VaR'!$C$17+_xlfn.NORM.S.INV(RAND())*'Monte Carlo VaR'!$C$18</f>
        <v>0.11496036121584342</v>
      </c>
      <c r="C3826" s="18">
        <f t="shared" ca="1" si="59"/>
        <v>12.182896875424621</v>
      </c>
      <c r="D3826" s="19">
        <f ca="1">'Monte Carlo VaR'!$B$9*(EXP(B3826)-1)</f>
        <v>16.511480135262989</v>
      </c>
      <c r="E3826" t="str">
        <f ca="1">IF(B3826&lt;='Monte Carlo VaR'!$B$25,"YES ◀ TAIL","")</f>
        <v/>
      </c>
    </row>
    <row r="3827" spans="1:5" x14ac:dyDescent="0.2">
      <c r="A3827">
        <v>3826</v>
      </c>
      <c r="B3827" s="17">
        <f ca="1">'Monte Carlo VaR'!$C$17+_xlfn.NORM.S.INV(RAND())*'Monte Carlo VaR'!$C$18</f>
        <v>-0.14048222417872996</v>
      </c>
      <c r="C3827" s="18">
        <f t="shared" ca="1" si="59"/>
        <v>-13.106088909817636</v>
      </c>
      <c r="D3827" s="19">
        <f ca="1">'Monte Carlo VaR'!$B$9*(EXP(B3827)-1)</f>
        <v>-17.762682299475845</v>
      </c>
      <c r="E3827" t="str">
        <f ca="1">IF(B3827&lt;='Monte Carlo VaR'!$B$25,"YES ◀ TAIL","")</f>
        <v/>
      </c>
    </row>
    <row r="3828" spans="1:5" x14ac:dyDescent="0.2">
      <c r="A3828">
        <v>3827</v>
      </c>
      <c r="B3828" s="17">
        <f ca="1">'Monte Carlo VaR'!$C$17+_xlfn.NORM.S.INV(RAND())*'Monte Carlo VaR'!$C$18</f>
        <v>0.23940122911751793</v>
      </c>
      <c r="C3828" s="18">
        <f t="shared" ca="1" si="59"/>
        <v>27.048819118863321</v>
      </c>
      <c r="D3828" s="19">
        <f ca="1">'Monte Carlo VaR'!$B$9*(EXP(B3828)-1)</f>
        <v>36.659264551795459</v>
      </c>
      <c r="E3828" t="str">
        <f ca="1">IF(B3828&lt;='Monte Carlo VaR'!$B$25,"YES ◀ TAIL","")</f>
        <v/>
      </c>
    </row>
    <row r="3829" spans="1:5" x14ac:dyDescent="0.2">
      <c r="A3829">
        <v>3828</v>
      </c>
      <c r="B3829" s="17">
        <f ca="1">'Monte Carlo VaR'!$C$17+_xlfn.NORM.S.INV(RAND())*'Monte Carlo VaR'!$C$18</f>
        <v>0.20835130730109797</v>
      </c>
      <c r="C3829" s="18">
        <f t="shared" ca="1" si="59"/>
        <v>23.164577970964295</v>
      </c>
      <c r="D3829" s="19">
        <f ca="1">'Monte Carlo VaR'!$B$9*(EXP(B3829)-1)</f>
        <v>31.394952524047909</v>
      </c>
      <c r="E3829" t="str">
        <f ca="1">IF(B3829&lt;='Monte Carlo VaR'!$B$25,"YES ◀ TAIL","")</f>
        <v/>
      </c>
    </row>
    <row r="3830" spans="1:5" x14ac:dyDescent="0.2">
      <c r="A3830">
        <v>3829</v>
      </c>
      <c r="B3830" s="17">
        <f ca="1">'Monte Carlo VaR'!$C$17+_xlfn.NORM.S.INV(RAND())*'Monte Carlo VaR'!$C$18</f>
        <v>-0.3130072030839583</v>
      </c>
      <c r="C3830" s="18">
        <f t="shared" ca="1" si="59"/>
        <v>-26.875535466666257</v>
      </c>
      <c r="D3830" s="19">
        <f ca="1">'Monte Carlo VaR'!$B$9*(EXP(B3830)-1)</f>
        <v>-36.424413217972777</v>
      </c>
      <c r="E3830" t="str">
        <f ca="1">IF(B3830&lt;='Monte Carlo VaR'!$B$25,"YES ◀ TAIL","")</f>
        <v>YES ◀ TAIL</v>
      </c>
    </row>
    <row r="3831" spans="1:5" x14ac:dyDescent="0.2">
      <c r="A3831">
        <v>3830</v>
      </c>
      <c r="B3831" s="17">
        <f ca="1">'Monte Carlo VaR'!$C$17+_xlfn.NORM.S.INV(RAND())*'Monte Carlo VaR'!$C$18</f>
        <v>0.1619127578117367</v>
      </c>
      <c r="C3831" s="18">
        <f t="shared" ca="1" si="59"/>
        <v>17.575766117517833</v>
      </c>
      <c r="D3831" s="19">
        <f ca="1">'Monte Carlo VaR'!$B$9*(EXP(B3831)-1)</f>
        <v>23.820435819071918</v>
      </c>
      <c r="E3831" t="str">
        <f ca="1">IF(B3831&lt;='Monte Carlo VaR'!$B$25,"YES ◀ TAIL","")</f>
        <v/>
      </c>
    </row>
    <row r="3832" spans="1:5" x14ac:dyDescent="0.2">
      <c r="A3832">
        <v>3831</v>
      </c>
      <c r="B3832" s="17">
        <f ca="1">'Monte Carlo VaR'!$C$17+_xlfn.NORM.S.INV(RAND())*'Monte Carlo VaR'!$C$18</f>
        <v>-4.1977844789720858E-2</v>
      </c>
      <c r="C3832" s="18">
        <f t="shared" ca="1" si="59"/>
        <v>-4.1108975230562557</v>
      </c>
      <c r="D3832" s="19">
        <f ca="1">'Monte Carlo VaR'!$B$9*(EXP(B3832)-1)</f>
        <v>-5.5714994129981443</v>
      </c>
      <c r="E3832" t="str">
        <f ca="1">IF(B3832&lt;='Monte Carlo VaR'!$B$25,"YES ◀ TAIL","")</f>
        <v/>
      </c>
    </row>
    <row r="3833" spans="1:5" x14ac:dyDescent="0.2">
      <c r="A3833">
        <v>3832</v>
      </c>
      <c r="B3833" s="17">
        <f ca="1">'Monte Carlo VaR'!$C$17+_xlfn.NORM.S.INV(RAND())*'Monte Carlo VaR'!$C$18</f>
        <v>0.40038300890726769</v>
      </c>
      <c r="C3833" s="18">
        <f t="shared" ca="1" si="59"/>
        <v>49.239618922474591</v>
      </c>
      <c r="D3833" s="19">
        <f ca="1">'Monte Carlo VaR'!$B$9*(EXP(B3833)-1)</f>
        <v>66.734455525629812</v>
      </c>
      <c r="E3833" t="str">
        <f ca="1">IF(B3833&lt;='Monte Carlo VaR'!$B$25,"YES ◀ TAIL","")</f>
        <v/>
      </c>
    </row>
    <row r="3834" spans="1:5" x14ac:dyDescent="0.2">
      <c r="A3834">
        <v>3833</v>
      </c>
      <c r="B3834" s="17">
        <f ca="1">'Monte Carlo VaR'!$C$17+_xlfn.NORM.S.INV(RAND())*'Monte Carlo VaR'!$C$18</f>
        <v>-2.865823896776698E-3</v>
      </c>
      <c r="C3834" s="18">
        <f t="shared" ca="1" si="59"/>
        <v>-0.28617213434738442</v>
      </c>
      <c r="D3834" s="19">
        <f ca="1">'Monte Carlo VaR'!$B$9*(EXP(B3834)-1)</f>
        <v>-0.38784909368101012</v>
      </c>
      <c r="E3834" t="str">
        <f ca="1">IF(B3834&lt;='Monte Carlo VaR'!$B$25,"YES ◀ TAIL","")</f>
        <v/>
      </c>
    </row>
    <row r="3835" spans="1:5" x14ac:dyDescent="0.2">
      <c r="A3835">
        <v>3834</v>
      </c>
      <c r="B3835" s="17">
        <f ca="1">'Monte Carlo VaR'!$C$17+_xlfn.NORM.S.INV(RAND())*'Monte Carlo VaR'!$C$18</f>
        <v>7.9530745253531737E-2</v>
      </c>
      <c r="C3835" s="18">
        <f t="shared" ca="1" si="59"/>
        <v>8.2778849327926007</v>
      </c>
      <c r="D3835" s="19">
        <f ca="1">'Monte Carlo VaR'!$B$9*(EXP(B3835)-1)</f>
        <v>11.219017449413812</v>
      </c>
      <c r="E3835" t="str">
        <f ca="1">IF(B3835&lt;='Monte Carlo VaR'!$B$25,"YES ◀ TAIL","")</f>
        <v/>
      </c>
    </row>
    <row r="3836" spans="1:5" x14ac:dyDescent="0.2">
      <c r="A3836">
        <v>3835</v>
      </c>
      <c r="B3836" s="17">
        <f ca="1">'Monte Carlo VaR'!$C$17+_xlfn.NORM.S.INV(RAND())*'Monte Carlo VaR'!$C$18</f>
        <v>0.22677262682952293</v>
      </c>
      <c r="C3836" s="18">
        <f t="shared" ca="1" si="59"/>
        <v>25.454458572878579</v>
      </c>
      <c r="D3836" s="19">
        <f ca="1">'Monte Carlo VaR'!$B$9*(EXP(B3836)-1)</f>
        <v>34.498427703822337</v>
      </c>
      <c r="E3836" t="str">
        <f ca="1">IF(B3836&lt;='Monte Carlo VaR'!$B$25,"YES ◀ TAIL","")</f>
        <v/>
      </c>
    </row>
    <row r="3837" spans="1:5" x14ac:dyDescent="0.2">
      <c r="A3837">
        <v>3836</v>
      </c>
      <c r="B3837" s="17">
        <f ca="1">'Monte Carlo VaR'!$C$17+_xlfn.NORM.S.INV(RAND())*'Monte Carlo VaR'!$C$18</f>
        <v>-0.18985603426407516</v>
      </c>
      <c r="C3837" s="18">
        <f t="shared" ca="1" si="59"/>
        <v>-17.292180370609589</v>
      </c>
      <c r="D3837" s="19">
        <f ca="1">'Monte Carlo VaR'!$B$9*(EXP(B3837)-1)</f>
        <v>-23.436092056287176</v>
      </c>
      <c r="E3837" t="str">
        <f ca="1">IF(B3837&lt;='Monte Carlo VaR'!$B$25,"YES ◀ TAIL","")</f>
        <v/>
      </c>
    </row>
    <row r="3838" spans="1:5" x14ac:dyDescent="0.2">
      <c r="A3838">
        <v>3837</v>
      </c>
      <c r="B3838" s="17">
        <f ca="1">'Monte Carlo VaR'!$C$17+_xlfn.NORM.S.INV(RAND())*'Monte Carlo VaR'!$C$18</f>
        <v>-0.11881330111340653</v>
      </c>
      <c r="C3838" s="18">
        <f t="shared" ca="1" si="59"/>
        <v>-11.202643103625087</v>
      </c>
      <c r="D3838" s="19">
        <f ca="1">'Monte Carlo VaR'!$B$9*(EXP(B3838)-1)</f>
        <v>-15.182942198343081</v>
      </c>
      <c r="E3838" t="str">
        <f ca="1">IF(B3838&lt;='Monte Carlo VaR'!$B$25,"YES ◀ TAIL","")</f>
        <v/>
      </c>
    </row>
    <row r="3839" spans="1:5" x14ac:dyDescent="0.2">
      <c r="A3839">
        <v>3838</v>
      </c>
      <c r="B3839" s="17">
        <f ca="1">'Monte Carlo VaR'!$C$17+_xlfn.NORM.S.INV(RAND())*'Monte Carlo VaR'!$C$18</f>
        <v>-0.19871770967940577</v>
      </c>
      <c r="C3839" s="18">
        <f t="shared" ca="1" si="59"/>
        <v>-18.021872300779528</v>
      </c>
      <c r="D3839" s="19">
        <f ca="1">'Monte Carlo VaR'!$B$9*(EXP(B3839)-1)</f>
        <v>-24.425043529246494</v>
      </c>
      <c r="E3839" t="str">
        <f ca="1">IF(B3839&lt;='Monte Carlo VaR'!$B$25,"YES ◀ TAIL","")</f>
        <v/>
      </c>
    </row>
    <row r="3840" spans="1:5" x14ac:dyDescent="0.2">
      <c r="A3840">
        <v>3839</v>
      </c>
      <c r="B3840" s="17">
        <f ca="1">'Monte Carlo VaR'!$C$17+_xlfn.NORM.S.INV(RAND())*'Monte Carlo VaR'!$C$18</f>
        <v>1.9641284808566924E-2</v>
      </c>
      <c r="C3840" s="18">
        <f t="shared" ca="1" si="59"/>
        <v>1.9835443937934016</v>
      </c>
      <c r="D3840" s="19">
        <f ca="1">'Monte Carlo VaR'!$B$9*(EXP(B3840)-1)</f>
        <v>2.6882977169081972</v>
      </c>
      <c r="E3840" t="str">
        <f ca="1">IF(B3840&lt;='Monte Carlo VaR'!$B$25,"YES ◀ TAIL","")</f>
        <v/>
      </c>
    </row>
    <row r="3841" spans="1:5" x14ac:dyDescent="0.2">
      <c r="A3841">
        <v>3840</v>
      </c>
      <c r="B3841" s="17">
        <f ca="1">'Monte Carlo VaR'!$C$17+_xlfn.NORM.S.INV(RAND())*'Monte Carlo VaR'!$C$18</f>
        <v>-0.11028785559300937</v>
      </c>
      <c r="C3841" s="18">
        <f t="shared" ca="1" si="59"/>
        <v>-10.442369845850097</v>
      </c>
      <c r="D3841" s="19">
        <f ca="1">'Monte Carlo VaR'!$B$9*(EXP(B3841)-1)</f>
        <v>-14.152543852080637</v>
      </c>
      <c r="E3841" t="str">
        <f ca="1">IF(B3841&lt;='Monte Carlo VaR'!$B$25,"YES ◀ TAIL","")</f>
        <v/>
      </c>
    </row>
    <row r="3842" spans="1:5" x14ac:dyDescent="0.2">
      <c r="A3842">
        <v>3841</v>
      </c>
      <c r="B3842" s="17">
        <f ca="1">'Monte Carlo VaR'!$C$17+_xlfn.NORM.S.INV(RAND())*'Monte Carlo VaR'!$C$18</f>
        <v>6.7473769580728329E-2</v>
      </c>
      <c r="C3842" s="18">
        <f t="shared" ca="1" si="59"/>
        <v>6.9802197869680338</v>
      </c>
      <c r="D3842" s="19">
        <f ca="1">'Monte Carlo VaR'!$B$9*(EXP(B3842)-1)</f>
        <v>9.4602918772777755</v>
      </c>
      <c r="E3842" t="str">
        <f ca="1">IF(B3842&lt;='Monte Carlo VaR'!$B$25,"YES ◀ TAIL","")</f>
        <v/>
      </c>
    </row>
    <row r="3843" spans="1:5" x14ac:dyDescent="0.2">
      <c r="A3843">
        <v>3842</v>
      </c>
      <c r="B3843" s="17">
        <f ca="1">'Monte Carlo VaR'!$C$17+_xlfn.NORM.S.INV(RAND())*'Monte Carlo VaR'!$C$18</f>
        <v>-0.35769568185914141</v>
      </c>
      <c r="C3843" s="18">
        <f t="shared" ref="C3843:C3906" ca="1" si="60">(EXP(B3843)-1)*100</f>
        <v>-30.071415200126538</v>
      </c>
      <c r="D3843" s="19">
        <f ca="1">'Monte Carlo VaR'!$B$9*(EXP(B3843)-1)</f>
        <v>-40.755789020731498</v>
      </c>
      <c r="E3843" t="str">
        <f ca="1">IF(B3843&lt;='Monte Carlo VaR'!$B$25,"YES ◀ TAIL","")</f>
        <v>YES ◀ TAIL</v>
      </c>
    </row>
    <row r="3844" spans="1:5" x14ac:dyDescent="0.2">
      <c r="A3844">
        <v>3843</v>
      </c>
      <c r="B3844" s="17">
        <f ca="1">'Monte Carlo VaR'!$C$17+_xlfn.NORM.S.INV(RAND())*'Monte Carlo VaR'!$C$18</f>
        <v>0.19996196937408844</v>
      </c>
      <c r="C3844" s="18">
        <f t="shared" ca="1" si="60"/>
        <v>22.135630833205045</v>
      </c>
      <c r="D3844" s="19">
        <f ca="1">'Monte Carlo VaR'!$B$9*(EXP(B3844)-1)</f>
        <v>30.000420468242798</v>
      </c>
      <c r="E3844" t="str">
        <f ca="1">IF(B3844&lt;='Monte Carlo VaR'!$B$25,"YES ◀ TAIL","")</f>
        <v/>
      </c>
    </row>
    <row r="3845" spans="1:5" x14ac:dyDescent="0.2">
      <c r="A3845">
        <v>3844</v>
      </c>
      <c r="B3845" s="17">
        <f ca="1">'Monte Carlo VaR'!$C$17+_xlfn.NORM.S.INV(RAND())*'Monte Carlo VaR'!$C$18</f>
        <v>8.739802370178279E-2</v>
      </c>
      <c r="C3845" s="18">
        <f t="shared" ca="1" si="60"/>
        <v>9.1330968875957375</v>
      </c>
      <c r="D3845" s="19">
        <f ca="1">'Monte Carlo VaR'!$B$9*(EXP(B3845)-1)</f>
        <v>12.378086211758504</v>
      </c>
      <c r="E3845" t="str">
        <f ca="1">IF(B3845&lt;='Monte Carlo VaR'!$B$25,"YES ◀ TAIL","")</f>
        <v/>
      </c>
    </row>
    <row r="3846" spans="1:5" x14ac:dyDescent="0.2">
      <c r="A3846">
        <v>3845</v>
      </c>
      <c r="B3846" s="17">
        <f ca="1">'Monte Carlo VaR'!$C$17+_xlfn.NORM.S.INV(RAND())*'Monte Carlo VaR'!$C$18</f>
        <v>-5.8442123129783446E-2</v>
      </c>
      <c r="C3846" s="18">
        <f t="shared" ca="1" si="60"/>
        <v>-5.676716981599494</v>
      </c>
      <c r="D3846" s="19">
        <f ca="1">'Monte Carlo VaR'!$B$9*(EXP(B3846)-1)</f>
        <v>-7.6936545251617945</v>
      </c>
      <c r="E3846" t="str">
        <f ca="1">IF(B3846&lt;='Monte Carlo VaR'!$B$25,"YES ◀ TAIL","")</f>
        <v/>
      </c>
    </row>
    <row r="3847" spans="1:5" x14ac:dyDescent="0.2">
      <c r="A3847">
        <v>3846</v>
      </c>
      <c r="B3847" s="17">
        <f ca="1">'Monte Carlo VaR'!$C$17+_xlfn.NORM.S.INV(RAND())*'Monte Carlo VaR'!$C$18</f>
        <v>0.13841428486512089</v>
      </c>
      <c r="C3847" s="18">
        <f t="shared" ca="1" si="60"/>
        <v>14.84512376984326</v>
      </c>
      <c r="D3847" s="19">
        <f ca="1">'Monte Carlo VaR'!$B$9*(EXP(B3847)-1)</f>
        <v>20.119596245268571</v>
      </c>
      <c r="E3847" t="str">
        <f ca="1">IF(B3847&lt;='Monte Carlo VaR'!$B$25,"YES ◀ TAIL","")</f>
        <v/>
      </c>
    </row>
    <row r="3848" spans="1:5" x14ac:dyDescent="0.2">
      <c r="A3848">
        <v>3847</v>
      </c>
      <c r="B3848" s="17">
        <f ca="1">'Monte Carlo VaR'!$C$17+_xlfn.NORM.S.INV(RAND())*'Monte Carlo VaR'!$C$18</f>
        <v>3.9797764350830656E-2</v>
      </c>
      <c r="C3848" s="18">
        <f t="shared" ca="1" si="60"/>
        <v>4.0600306432566402</v>
      </c>
      <c r="D3848" s="19">
        <f ca="1">'Monte Carlo VaR'!$B$9*(EXP(B3848)-1)</f>
        <v>5.5025595308057245</v>
      </c>
      <c r="E3848" t="str">
        <f ca="1">IF(B3848&lt;='Monte Carlo VaR'!$B$25,"YES ◀ TAIL","")</f>
        <v/>
      </c>
    </row>
    <row r="3849" spans="1:5" x14ac:dyDescent="0.2">
      <c r="A3849">
        <v>3848</v>
      </c>
      <c r="B3849" s="17">
        <f ca="1">'Monte Carlo VaR'!$C$17+_xlfn.NORM.S.INV(RAND())*'Monte Carlo VaR'!$C$18</f>
        <v>0.23341029677603331</v>
      </c>
      <c r="C3849" s="18">
        <f t="shared" ca="1" si="60"/>
        <v>26.289953664971044</v>
      </c>
      <c r="D3849" s="19">
        <f ca="1">'Monte Carlo VaR'!$B$9*(EXP(B3849)-1)</f>
        <v>35.630774202135257</v>
      </c>
      <c r="E3849" t="str">
        <f ca="1">IF(B3849&lt;='Monte Carlo VaR'!$B$25,"YES ◀ TAIL","")</f>
        <v/>
      </c>
    </row>
    <row r="3850" spans="1:5" x14ac:dyDescent="0.2">
      <c r="A3850">
        <v>3849</v>
      </c>
      <c r="B3850" s="17">
        <f ca="1">'Monte Carlo VaR'!$C$17+_xlfn.NORM.S.INV(RAND())*'Monte Carlo VaR'!$C$18</f>
        <v>-7.4317496762089416E-2</v>
      </c>
      <c r="C3850" s="18">
        <f t="shared" ca="1" si="60"/>
        <v>-7.162310961250407</v>
      </c>
      <c r="D3850" s="19">
        <f ca="1">'Monte Carlo VaR'!$B$9*(EXP(B3850)-1)</f>
        <v>-9.7070800457826767</v>
      </c>
      <c r="E3850" t="str">
        <f ca="1">IF(B3850&lt;='Monte Carlo VaR'!$B$25,"YES ◀ TAIL","")</f>
        <v/>
      </c>
    </row>
    <row r="3851" spans="1:5" x14ac:dyDescent="0.2">
      <c r="A3851">
        <v>3850</v>
      </c>
      <c r="B3851" s="17">
        <f ca="1">'Monte Carlo VaR'!$C$17+_xlfn.NORM.S.INV(RAND())*'Monte Carlo VaR'!$C$18</f>
        <v>-0.15852209036398501</v>
      </c>
      <c r="C3851" s="18">
        <f t="shared" ca="1" si="60"/>
        <v>-14.659588842474246</v>
      </c>
      <c r="D3851" s="19">
        <f ca="1">'Monte Carlo VaR'!$B$9*(EXP(B3851)-1)</f>
        <v>-19.868140758205346</v>
      </c>
      <c r="E3851" t="str">
        <f ca="1">IF(B3851&lt;='Monte Carlo VaR'!$B$25,"YES ◀ TAIL","")</f>
        <v/>
      </c>
    </row>
    <row r="3852" spans="1:5" x14ac:dyDescent="0.2">
      <c r="A3852">
        <v>3851</v>
      </c>
      <c r="B3852" s="17">
        <f ca="1">'Monte Carlo VaR'!$C$17+_xlfn.NORM.S.INV(RAND())*'Monte Carlo VaR'!$C$18</f>
        <v>0.22779315825295471</v>
      </c>
      <c r="C3852" s="18">
        <f t="shared" ca="1" si="60"/>
        <v>25.582554141720969</v>
      </c>
      <c r="D3852" s="19">
        <f ca="1">'Monte Carlo VaR'!$B$9*(EXP(B3852)-1)</f>
        <v>34.672035628274429</v>
      </c>
      <c r="E3852" t="str">
        <f ca="1">IF(B3852&lt;='Monte Carlo VaR'!$B$25,"YES ◀ TAIL","")</f>
        <v/>
      </c>
    </row>
    <row r="3853" spans="1:5" x14ac:dyDescent="0.2">
      <c r="A3853">
        <v>3852</v>
      </c>
      <c r="B3853" s="17">
        <f ca="1">'Monte Carlo VaR'!$C$17+_xlfn.NORM.S.INV(RAND())*'Monte Carlo VaR'!$C$18</f>
        <v>0.19509111052231159</v>
      </c>
      <c r="C3853" s="18">
        <f t="shared" ca="1" si="60"/>
        <v>21.542171915285955</v>
      </c>
      <c r="D3853" s="19">
        <f ca="1">'Monte Carlo VaR'!$B$9*(EXP(B3853)-1)</f>
        <v>29.196105596787056</v>
      </c>
      <c r="E3853" t="str">
        <f ca="1">IF(B3853&lt;='Monte Carlo VaR'!$B$25,"YES ◀ TAIL","")</f>
        <v/>
      </c>
    </row>
    <row r="3854" spans="1:5" x14ac:dyDescent="0.2">
      <c r="A3854">
        <v>3853</v>
      </c>
      <c r="B3854" s="17">
        <f ca="1">'Monte Carlo VaR'!$C$17+_xlfn.NORM.S.INV(RAND())*'Monte Carlo VaR'!$C$18</f>
        <v>0.18135282894115984</v>
      </c>
      <c r="C3854" s="18">
        <f t="shared" ca="1" si="60"/>
        <v>19.883808945506452</v>
      </c>
      <c r="D3854" s="19">
        <f ca="1">'Monte Carlo VaR'!$B$9*(EXP(B3854)-1)</f>
        <v>26.948526263844897</v>
      </c>
      <c r="E3854" t="str">
        <f ca="1">IF(B3854&lt;='Monte Carlo VaR'!$B$25,"YES ◀ TAIL","")</f>
        <v/>
      </c>
    </row>
    <row r="3855" spans="1:5" x14ac:dyDescent="0.2">
      <c r="A3855">
        <v>3854</v>
      </c>
      <c r="B3855" s="17">
        <f ca="1">'Monte Carlo VaR'!$C$17+_xlfn.NORM.S.INV(RAND())*'Monte Carlo VaR'!$C$18</f>
        <v>2.3327426312532762E-2</v>
      </c>
      <c r="C3855" s="18">
        <f t="shared" ca="1" si="60"/>
        <v>2.3601638794161106</v>
      </c>
      <c r="D3855" s="19">
        <f ca="1">'Monte Carlo VaR'!$B$9*(EXP(B3855)-1)</f>
        <v>3.1987301057726549</v>
      </c>
      <c r="E3855" t="str">
        <f ca="1">IF(B3855&lt;='Monte Carlo VaR'!$B$25,"YES ◀ TAIL","")</f>
        <v/>
      </c>
    </row>
    <row r="3856" spans="1:5" x14ac:dyDescent="0.2">
      <c r="A3856">
        <v>3855</v>
      </c>
      <c r="B3856" s="17">
        <f ca="1">'Monte Carlo VaR'!$C$17+_xlfn.NORM.S.INV(RAND())*'Monte Carlo VaR'!$C$18</f>
        <v>0.18815217202205609</v>
      </c>
      <c r="C3856" s="18">
        <f t="shared" ca="1" si="60"/>
        <v>20.701717561954403</v>
      </c>
      <c r="D3856" s="19">
        <f ca="1">'Monte Carlo VaR'!$B$9*(EXP(B3856)-1)</f>
        <v>28.057037811716803</v>
      </c>
      <c r="E3856" t="str">
        <f ca="1">IF(B3856&lt;='Monte Carlo VaR'!$B$25,"YES ◀ TAIL","")</f>
        <v/>
      </c>
    </row>
    <row r="3857" spans="1:5" x14ac:dyDescent="0.2">
      <c r="A3857">
        <v>3856</v>
      </c>
      <c r="B3857" s="17">
        <f ca="1">'Monte Carlo VaR'!$C$17+_xlfn.NORM.S.INV(RAND())*'Monte Carlo VaR'!$C$18</f>
        <v>9.4482903618240716E-2</v>
      </c>
      <c r="C3857" s="18">
        <f t="shared" ca="1" si="60"/>
        <v>9.9090372503768407</v>
      </c>
      <c r="D3857" s="19">
        <f ca="1">'Monte Carlo VaR'!$B$9*(EXP(B3857)-1)</f>
        <v>13.429718185435732</v>
      </c>
      <c r="E3857" t="str">
        <f ca="1">IF(B3857&lt;='Monte Carlo VaR'!$B$25,"YES ◀ TAIL","")</f>
        <v/>
      </c>
    </row>
    <row r="3858" spans="1:5" x14ac:dyDescent="0.2">
      <c r="A3858">
        <v>3857</v>
      </c>
      <c r="B3858" s="17">
        <f ca="1">'Monte Carlo VaR'!$C$17+_xlfn.NORM.S.INV(RAND())*'Monte Carlo VaR'!$C$18</f>
        <v>8.1811454473951856E-2</v>
      </c>
      <c r="C3858" s="18">
        <f t="shared" ca="1" si="60"/>
        <v>8.5251171285329885</v>
      </c>
      <c r="D3858" s="19">
        <f ca="1">'Monte Carlo VaR'!$B$9*(EXP(B3858)-1)</f>
        <v>11.554091244300759</v>
      </c>
      <c r="E3858" t="str">
        <f ca="1">IF(B3858&lt;='Monte Carlo VaR'!$B$25,"YES ◀ TAIL","")</f>
        <v/>
      </c>
    </row>
    <row r="3859" spans="1:5" x14ac:dyDescent="0.2">
      <c r="A3859">
        <v>3858</v>
      </c>
      <c r="B3859" s="17">
        <f ca="1">'Monte Carlo VaR'!$C$17+_xlfn.NORM.S.INV(RAND())*'Monte Carlo VaR'!$C$18</f>
        <v>0.52884047851249694</v>
      </c>
      <c r="C3859" s="18">
        <f t="shared" ca="1" si="60"/>
        <v>69.696350175841062</v>
      </c>
      <c r="D3859" s="19">
        <f ca="1">'Monte Carlo VaR'!$B$9*(EXP(B3859)-1)</f>
        <v>94.459463393317392</v>
      </c>
      <c r="E3859" t="str">
        <f ca="1">IF(B3859&lt;='Monte Carlo VaR'!$B$25,"YES ◀ TAIL","")</f>
        <v/>
      </c>
    </row>
    <row r="3860" spans="1:5" x14ac:dyDescent="0.2">
      <c r="A3860">
        <v>3859</v>
      </c>
      <c r="B3860" s="17">
        <f ca="1">'Monte Carlo VaR'!$C$17+_xlfn.NORM.S.INV(RAND())*'Monte Carlo VaR'!$C$18</f>
        <v>0.30276975036355203</v>
      </c>
      <c r="C3860" s="18">
        <f t="shared" ca="1" si="60"/>
        <v>35.360276201513116</v>
      </c>
      <c r="D3860" s="19">
        <f ca="1">'Monte Carlo VaR'!$B$9*(EXP(B3860)-1)</f>
        <v>47.92378233591073</v>
      </c>
      <c r="E3860" t="str">
        <f ca="1">IF(B3860&lt;='Monte Carlo VaR'!$B$25,"YES ◀ TAIL","")</f>
        <v/>
      </c>
    </row>
    <row r="3861" spans="1:5" x14ac:dyDescent="0.2">
      <c r="A3861">
        <v>3860</v>
      </c>
      <c r="B3861" s="17">
        <f ca="1">'Monte Carlo VaR'!$C$17+_xlfn.NORM.S.INV(RAND())*'Monte Carlo VaR'!$C$18</f>
        <v>-0.13633827968592238</v>
      </c>
      <c r="C3861" s="18">
        <f t="shared" ca="1" si="60"/>
        <v>-12.74525825074253</v>
      </c>
      <c r="D3861" s="19">
        <f ca="1">'Monte Carlo VaR'!$B$9*(EXP(B3861)-1)</f>
        <v>-17.273648507231353</v>
      </c>
      <c r="E3861" t="str">
        <f ca="1">IF(B3861&lt;='Monte Carlo VaR'!$B$25,"YES ◀ TAIL","")</f>
        <v/>
      </c>
    </row>
    <row r="3862" spans="1:5" x14ac:dyDescent="0.2">
      <c r="A3862">
        <v>3861</v>
      </c>
      <c r="B3862" s="17">
        <f ca="1">'Monte Carlo VaR'!$C$17+_xlfn.NORM.S.INV(RAND())*'Monte Carlo VaR'!$C$18</f>
        <v>-7.4718436541208674E-2</v>
      </c>
      <c r="C3862" s="18">
        <f t="shared" ca="1" si="60"/>
        <v>-7.1995258228298216</v>
      </c>
      <c r="D3862" s="19">
        <f ca="1">'Monte Carlo VaR'!$B$9*(EXP(B3862)-1)</f>
        <v>-9.757517347681258</v>
      </c>
      <c r="E3862" t="str">
        <f ca="1">IF(B3862&lt;='Monte Carlo VaR'!$B$25,"YES ◀ TAIL","")</f>
        <v/>
      </c>
    </row>
    <row r="3863" spans="1:5" x14ac:dyDescent="0.2">
      <c r="A3863">
        <v>3862</v>
      </c>
      <c r="B3863" s="17">
        <f ca="1">'Monte Carlo VaR'!$C$17+_xlfn.NORM.S.INV(RAND())*'Monte Carlo VaR'!$C$18</f>
        <v>5.1187400864453655E-2</v>
      </c>
      <c r="C3863" s="18">
        <f t="shared" ca="1" si="60"/>
        <v>5.252011798255185</v>
      </c>
      <c r="D3863" s="19">
        <f ca="1">'Monte Carlo VaR'!$B$9*(EXP(B3863)-1)</f>
        <v>7.1180515901752521</v>
      </c>
      <c r="E3863" t="str">
        <f ca="1">IF(B3863&lt;='Monte Carlo VaR'!$B$25,"YES ◀ TAIL","")</f>
        <v/>
      </c>
    </row>
    <row r="3864" spans="1:5" x14ac:dyDescent="0.2">
      <c r="A3864">
        <v>3863</v>
      </c>
      <c r="B3864" s="17">
        <f ca="1">'Monte Carlo VaR'!$C$17+_xlfn.NORM.S.INV(RAND())*'Monte Carlo VaR'!$C$18</f>
        <v>0.26016115673123841</v>
      </c>
      <c r="C3864" s="18">
        <f t="shared" ca="1" si="60"/>
        <v>29.713911252169311</v>
      </c>
      <c r="D3864" s="19">
        <f ca="1">'Monte Carlo VaR'!$B$9*(EXP(B3864)-1)</f>
        <v>40.271263920065067</v>
      </c>
      <c r="E3864" t="str">
        <f ca="1">IF(B3864&lt;='Monte Carlo VaR'!$B$25,"YES ◀ TAIL","")</f>
        <v/>
      </c>
    </row>
    <row r="3865" spans="1:5" x14ac:dyDescent="0.2">
      <c r="A3865">
        <v>3864</v>
      </c>
      <c r="B3865" s="17">
        <f ca="1">'Monte Carlo VaR'!$C$17+_xlfn.NORM.S.INV(RAND())*'Monte Carlo VaR'!$C$18</f>
        <v>-0.309363407636492</v>
      </c>
      <c r="C3865" s="18">
        <f t="shared" ca="1" si="60"/>
        <v>-26.608598839816967</v>
      </c>
      <c r="D3865" s="19">
        <f ca="1">'Monte Carlo VaR'!$B$9*(EXP(B3865)-1)</f>
        <v>-36.062634007603933</v>
      </c>
      <c r="E3865" t="str">
        <f ca="1">IF(B3865&lt;='Monte Carlo VaR'!$B$25,"YES ◀ TAIL","")</f>
        <v>YES ◀ TAIL</v>
      </c>
    </row>
    <row r="3866" spans="1:5" x14ac:dyDescent="0.2">
      <c r="A3866">
        <v>3865</v>
      </c>
      <c r="B3866" s="17">
        <f ca="1">'Monte Carlo VaR'!$C$17+_xlfn.NORM.S.INV(RAND())*'Monte Carlo VaR'!$C$18</f>
        <v>0.47460958166477479</v>
      </c>
      <c r="C3866" s="18">
        <f t="shared" ca="1" si="60"/>
        <v>60.738652179580384</v>
      </c>
      <c r="D3866" s="19">
        <f ca="1">'Monte Carlo VaR'!$B$9*(EXP(B3866)-1)</f>
        <v>82.319095298985303</v>
      </c>
      <c r="E3866" t="str">
        <f ca="1">IF(B3866&lt;='Monte Carlo VaR'!$B$25,"YES ◀ TAIL","")</f>
        <v/>
      </c>
    </row>
    <row r="3867" spans="1:5" x14ac:dyDescent="0.2">
      <c r="A3867">
        <v>3866</v>
      </c>
      <c r="B3867" s="17">
        <f ca="1">'Monte Carlo VaR'!$C$17+_xlfn.NORM.S.INV(RAND())*'Monte Carlo VaR'!$C$18</f>
        <v>-0.15932536601015129</v>
      </c>
      <c r="C3867" s="18">
        <f t="shared" ca="1" si="60"/>
        <v>-14.728113190736213</v>
      </c>
      <c r="D3867" s="19">
        <f ca="1">'Monte Carlo VaR'!$B$9*(EXP(B3867)-1)</f>
        <v>-19.961011807404791</v>
      </c>
      <c r="E3867" t="str">
        <f ca="1">IF(B3867&lt;='Monte Carlo VaR'!$B$25,"YES ◀ TAIL","")</f>
        <v/>
      </c>
    </row>
    <row r="3868" spans="1:5" x14ac:dyDescent="0.2">
      <c r="A3868">
        <v>3867</v>
      </c>
      <c r="B3868" s="17">
        <f ca="1">'Monte Carlo VaR'!$C$17+_xlfn.NORM.S.INV(RAND())*'Monte Carlo VaR'!$C$18</f>
        <v>0.29897484105764882</v>
      </c>
      <c r="C3868" s="18">
        <f t="shared" ca="1" si="60"/>
        <v>34.847569682381476</v>
      </c>
      <c r="D3868" s="19">
        <f ca="1">'Monte Carlo VaR'!$B$9*(EXP(B3868)-1)</f>
        <v>47.228911190531612</v>
      </c>
      <c r="E3868" t="str">
        <f ca="1">IF(B3868&lt;='Monte Carlo VaR'!$B$25,"YES ◀ TAIL","")</f>
        <v/>
      </c>
    </row>
    <row r="3869" spans="1:5" x14ac:dyDescent="0.2">
      <c r="A3869">
        <v>3868</v>
      </c>
      <c r="B3869" s="17">
        <f ca="1">'Monte Carlo VaR'!$C$17+_xlfn.NORM.S.INV(RAND())*'Monte Carlo VaR'!$C$18</f>
        <v>8.5944684958756623E-2</v>
      </c>
      <c r="C3869" s="18">
        <f t="shared" ca="1" si="60"/>
        <v>8.9746047290369937</v>
      </c>
      <c r="D3869" s="19">
        <f ca="1">'Monte Carlo VaR'!$B$9*(EXP(B3869)-1)</f>
        <v>12.16328178926384</v>
      </c>
      <c r="E3869" t="str">
        <f ca="1">IF(B3869&lt;='Monte Carlo VaR'!$B$25,"YES ◀ TAIL","")</f>
        <v/>
      </c>
    </row>
    <row r="3870" spans="1:5" x14ac:dyDescent="0.2">
      <c r="A3870">
        <v>3869</v>
      </c>
      <c r="B3870" s="17">
        <f ca="1">'Monte Carlo VaR'!$C$17+_xlfn.NORM.S.INV(RAND())*'Monte Carlo VaR'!$C$18</f>
        <v>2.8492959585593031E-2</v>
      </c>
      <c r="C3870" s="18">
        <f t="shared" ca="1" si="60"/>
        <v>2.8902766907160204</v>
      </c>
      <c r="D3870" s="19">
        <f ca="1">'Monte Carlo VaR'!$B$9*(EXP(B3870)-1)</f>
        <v>3.9171919989274224</v>
      </c>
      <c r="E3870" t="str">
        <f ca="1">IF(B3870&lt;='Monte Carlo VaR'!$B$25,"YES ◀ TAIL","")</f>
        <v/>
      </c>
    </row>
    <row r="3871" spans="1:5" x14ac:dyDescent="0.2">
      <c r="A3871">
        <v>3870</v>
      </c>
      <c r="B3871" s="17">
        <f ca="1">'Monte Carlo VaR'!$C$17+_xlfn.NORM.S.INV(RAND())*'Monte Carlo VaR'!$C$18</f>
        <v>4.1055470958912765E-2</v>
      </c>
      <c r="C3871" s="18">
        <f t="shared" ca="1" si="60"/>
        <v>4.1909899683752805</v>
      </c>
      <c r="D3871" s="19">
        <f ca="1">'Monte Carlo VaR'!$B$9*(EXP(B3871)-1)</f>
        <v>5.6800487041390175</v>
      </c>
      <c r="E3871" t="str">
        <f ca="1">IF(B3871&lt;='Monte Carlo VaR'!$B$25,"YES ◀ TAIL","")</f>
        <v/>
      </c>
    </row>
    <row r="3872" spans="1:5" x14ac:dyDescent="0.2">
      <c r="A3872">
        <v>3871</v>
      </c>
      <c r="B3872" s="17">
        <f ca="1">'Monte Carlo VaR'!$C$17+_xlfn.NORM.S.INV(RAND())*'Monte Carlo VaR'!$C$18</f>
        <v>0.36756671536142493</v>
      </c>
      <c r="C3872" s="18">
        <f t="shared" ca="1" si="60"/>
        <v>44.421614671776609</v>
      </c>
      <c r="D3872" s="19">
        <f ca="1">'Monte Carlo VaR'!$B$9*(EXP(B3872)-1)</f>
        <v>60.204614364658838</v>
      </c>
      <c r="E3872" t="str">
        <f ca="1">IF(B3872&lt;='Monte Carlo VaR'!$B$25,"YES ◀ TAIL","")</f>
        <v/>
      </c>
    </row>
    <row r="3873" spans="1:5" x14ac:dyDescent="0.2">
      <c r="A3873">
        <v>3872</v>
      </c>
      <c r="B3873" s="17">
        <f ca="1">'Monte Carlo VaR'!$C$17+_xlfn.NORM.S.INV(RAND())*'Monte Carlo VaR'!$C$18</f>
        <v>-4.8266529841079209E-3</v>
      </c>
      <c r="C3873" s="18">
        <f t="shared" ca="1" si="60"/>
        <v>-0.48150234127518621</v>
      </c>
      <c r="D3873" s="19">
        <f ca="1">'Monte Carlo VaR'!$B$9*(EXP(B3873)-1)</f>
        <v>-0.65258012313025993</v>
      </c>
      <c r="E3873" t="str">
        <f ca="1">IF(B3873&lt;='Monte Carlo VaR'!$B$25,"YES ◀ TAIL","")</f>
        <v/>
      </c>
    </row>
    <row r="3874" spans="1:5" x14ac:dyDescent="0.2">
      <c r="A3874">
        <v>3873</v>
      </c>
      <c r="B3874" s="17">
        <f ca="1">'Monte Carlo VaR'!$C$17+_xlfn.NORM.S.INV(RAND())*'Monte Carlo VaR'!$C$18</f>
        <v>0.15717780341168708</v>
      </c>
      <c r="C3874" s="18">
        <f t="shared" ca="1" si="60"/>
        <v>17.020366160797206</v>
      </c>
      <c r="D3874" s="19">
        <f ca="1">'Monte Carlo VaR'!$B$9*(EXP(B3874)-1)</f>
        <v>23.067702257728456</v>
      </c>
      <c r="E3874" t="str">
        <f ca="1">IF(B3874&lt;='Monte Carlo VaR'!$B$25,"YES ◀ TAIL","")</f>
        <v/>
      </c>
    </row>
    <row r="3875" spans="1:5" x14ac:dyDescent="0.2">
      <c r="A3875">
        <v>3874</v>
      </c>
      <c r="B3875" s="17">
        <f ca="1">'Monte Carlo VaR'!$C$17+_xlfn.NORM.S.INV(RAND())*'Monte Carlo VaR'!$C$18</f>
        <v>0.47397898442377234</v>
      </c>
      <c r="C3875" s="18">
        <f t="shared" ca="1" si="60"/>
        <v>60.63732278137077</v>
      </c>
      <c r="D3875" s="19">
        <f ca="1">'Monte Carlo VaR'!$B$9*(EXP(B3875)-1)</f>
        <v>82.181763565591808</v>
      </c>
      <c r="E3875" t="str">
        <f ca="1">IF(B3875&lt;='Monte Carlo VaR'!$B$25,"YES ◀ TAIL","")</f>
        <v/>
      </c>
    </row>
    <row r="3876" spans="1:5" x14ac:dyDescent="0.2">
      <c r="A3876">
        <v>3875</v>
      </c>
      <c r="B3876" s="17">
        <f ca="1">'Monte Carlo VaR'!$C$17+_xlfn.NORM.S.INV(RAND())*'Monte Carlo VaR'!$C$18</f>
        <v>-5.0366042508615275E-2</v>
      </c>
      <c r="C3876" s="18">
        <f t="shared" ca="1" si="60"/>
        <v>-4.9118702185629086</v>
      </c>
      <c r="D3876" s="19">
        <f ca="1">'Monte Carlo VaR'!$B$9*(EXP(B3876)-1)</f>
        <v>-6.6570577072183097</v>
      </c>
      <c r="E3876" t="str">
        <f ca="1">IF(B3876&lt;='Monte Carlo VaR'!$B$25,"YES ◀ TAIL","")</f>
        <v/>
      </c>
    </row>
    <row r="3877" spans="1:5" x14ac:dyDescent="0.2">
      <c r="A3877">
        <v>3876</v>
      </c>
      <c r="B3877" s="17">
        <f ca="1">'Monte Carlo VaR'!$C$17+_xlfn.NORM.S.INV(RAND())*'Monte Carlo VaR'!$C$18</f>
        <v>0.25634595652103254</v>
      </c>
      <c r="C3877" s="18">
        <f t="shared" ca="1" si="60"/>
        <v>29.219969553071468</v>
      </c>
      <c r="D3877" s="19">
        <f ca="1">'Monte Carlo VaR'!$B$9*(EXP(B3877)-1)</f>
        <v>39.601824735277759</v>
      </c>
      <c r="E3877" t="str">
        <f ca="1">IF(B3877&lt;='Monte Carlo VaR'!$B$25,"YES ◀ TAIL","")</f>
        <v/>
      </c>
    </row>
    <row r="3878" spans="1:5" x14ac:dyDescent="0.2">
      <c r="A3878">
        <v>3877</v>
      </c>
      <c r="B3878" s="17">
        <f ca="1">'Monte Carlo VaR'!$C$17+_xlfn.NORM.S.INV(RAND())*'Monte Carlo VaR'!$C$18</f>
        <v>0.1369736693157072</v>
      </c>
      <c r="C3878" s="18">
        <f t="shared" ca="1" si="60"/>
        <v>14.679795214802871</v>
      </c>
      <c r="D3878" s="19">
        <f ca="1">'Monte Carlo VaR'!$B$9*(EXP(B3878)-1)</f>
        <v>19.895526454622331</v>
      </c>
      <c r="E3878" t="str">
        <f ca="1">IF(B3878&lt;='Monte Carlo VaR'!$B$25,"YES ◀ TAIL","")</f>
        <v/>
      </c>
    </row>
    <row r="3879" spans="1:5" x14ac:dyDescent="0.2">
      <c r="A3879">
        <v>3878</v>
      </c>
      <c r="B3879" s="17">
        <f ca="1">'Monte Carlo VaR'!$C$17+_xlfn.NORM.S.INV(RAND())*'Monte Carlo VaR'!$C$18</f>
        <v>-7.3440002852890471E-2</v>
      </c>
      <c r="C3879" s="18">
        <f t="shared" ca="1" si="60"/>
        <v>-7.0808107018137445</v>
      </c>
      <c r="D3879" s="19">
        <f ca="1">'Monte Carlo VaR'!$B$9*(EXP(B3879)-1)</f>
        <v>-9.5966227441681689</v>
      </c>
      <c r="E3879" t="str">
        <f ca="1">IF(B3879&lt;='Monte Carlo VaR'!$B$25,"YES ◀ TAIL","")</f>
        <v/>
      </c>
    </row>
    <row r="3880" spans="1:5" x14ac:dyDescent="0.2">
      <c r="A3880">
        <v>3879</v>
      </c>
      <c r="B3880" s="17">
        <f ca="1">'Monte Carlo VaR'!$C$17+_xlfn.NORM.S.INV(RAND())*'Monte Carlo VaR'!$C$18</f>
        <v>-0.32616710330558629</v>
      </c>
      <c r="C3880" s="18">
        <f t="shared" ca="1" si="60"/>
        <v>-27.83154185239858</v>
      </c>
      <c r="D3880" s="19">
        <f ca="1">'Monte Carlo VaR'!$B$9*(EXP(B3880)-1)</f>
        <v>-37.720088672555796</v>
      </c>
      <c r="E3880" t="str">
        <f ca="1">IF(B3880&lt;='Monte Carlo VaR'!$B$25,"YES ◀ TAIL","")</f>
        <v>YES ◀ TAIL</v>
      </c>
    </row>
    <row r="3881" spans="1:5" x14ac:dyDescent="0.2">
      <c r="A3881">
        <v>3880</v>
      </c>
      <c r="B3881" s="17">
        <f ca="1">'Monte Carlo VaR'!$C$17+_xlfn.NORM.S.INV(RAND())*'Monte Carlo VaR'!$C$18</f>
        <v>0.25386183564912401</v>
      </c>
      <c r="C3881" s="18">
        <f t="shared" ca="1" si="60"/>
        <v>28.899369898648363</v>
      </c>
      <c r="D3881" s="19">
        <f ca="1">'Monte Carlo VaR'!$B$9*(EXP(B3881)-1)</f>
        <v>39.167316023638129</v>
      </c>
      <c r="E3881" t="str">
        <f ca="1">IF(B3881&lt;='Monte Carlo VaR'!$B$25,"YES ◀ TAIL","")</f>
        <v/>
      </c>
    </row>
    <row r="3882" spans="1:5" x14ac:dyDescent="0.2">
      <c r="A3882">
        <v>3881</v>
      </c>
      <c r="B3882" s="17">
        <f ca="1">'Monte Carlo VaR'!$C$17+_xlfn.NORM.S.INV(RAND())*'Monte Carlo VaR'!$C$18</f>
        <v>3.26694497125775E-2</v>
      </c>
      <c r="C3882" s="18">
        <f t="shared" ca="1" si="60"/>
        <v>3.3208955271943452</v>
      </c>
      <c r="D3882" s="19">
        <f ca="1">'Monte Carlo VaR'!$B$9*(EXP(B3882)-1)</f>
        <v>4.5008097080064964</v>
      </c>
      <c r="E3882" t="str">
        <f ca="1">IF(B3882&lt;='Monte Carlo VaR'!$B$25,"YES ◀ TAIL","")</f>
        <v/>
      </c>
    </row>
    <row r="3883" spans="1:5" x14ac:dyDescent="0.2">
      <c r="A3883">
        <v>3882</v>
      </c>
      <c r="B3883" s="17">
        <f ca="1">'Monte Carlo VaR'!$C$17+_xlfn.NORM.S.INV(RAND())*'Monte Carlo VaR'!$C$18</f>
        <v>-6.1042625164257625E-3</v>
      </c>
      <c r="C3883" s="18">
        <f t="shared" ca="1" si="60"/>
        <v>-0.60856693577353571</v>
      </c>
      <c r="D3883" s="19">
        <f ca="1">'Monte Carlo VaR'!$B$9*(EXP(B3883)-1)</f>
        <v>-0.82479076805387297</v>
      </c>
      <c r="E3883" t="str">
        <f ca="1">IF(B3883&lt;='Monte Carlo VaR'!$B$25,"YES ◀ TAIL","")</f>
        <v/>
      </c>
    </row>
    <row r="3884" spans="1:5" x14ac:dyDescent="0.2">
      <c r="A3884">
        <v>3883</v>
      </c>
      <c r="B3884" s="17">
        <f ca="1">'Monte Carlo VaR'!$C$17+_xlfn.NORM.S.INV(RAND())*'Monte Carlo VaR'!$C$18</f>
        <v>5.5235065969184635E-2</v>
      </c>
      <c r="C3884" s="18">
        <f t="shared" ca="1" si="60"/>
        <v>5.6789000611462637</v>
      </c>
      <c r="D3884" s="19">
        <f ca="1">'Monte Carlo VaR'!$B$9*(EXP(B3884)-1)</f>
        <v>7.696613252871531</v>
      </c>
      <c r="E3884" t="str">
        <f ca="1">IF(B3884&lt;='Monte Carlo VaR'!$B$25,"YES ◀ TAIL","")</f>
        <v/>
      </c>
    </row>
    <row r="3885" spans="1:5" x14ac:dyDescent="0.2">
      <c r="A3885">
        <v>3884</v>
      </c>
      <c r="B3885" s="17">
        <f ca="1">'Monte Carlo VaR'!$C$17+_xlfn.NORM.S.INV(RAND())*'Monte Carlo VaR'!$C$18</f>
        <v>9.2705999738854572E-2</v>
      </c>
      <c r="C3885" s="18">
        <f t="shared" ca="1" si="60"/>
        <v>9.7139128656853693</v>
      </c>
      <c r="D3885" s="19">
        <f ca="1">'Monte Carlo VaR'!$B$9*(EXP(B3885)-1)</f>
        <v>13.165266106863383</v>
      </c>
      <c r="E3885" t="str">
        <f ca="1">IF(B3885&lt;='Monte Carlo VaR'!$B$25,"YES ◀ TAIL","")</f>
        <v/>
      </c>
    </row>
    <row r="3886" spans="1:5" x14ac:dyDescent="0.2">
      <c r="A3886">
        <v>3885</v>
      </c>
      <c r="B3886" s="17">
        <f ca="1">'Monte Carlo VaR'!$C$17+_xlfn.NORM.S.INV(RAND())*'Monte Carlo VaR'!$C$18</f>
        <v>0.36846978383107587</v>
      </c>
      <c r="C3886" s="18">
        <f t="shared" ca="1" si="60"/>
        <v>44.55209618632594</v>
      </c>
      <c r="D3886" s="19">
        <f ca="1">'Monte Carlo VaR'!$B$9*(EXP(B3886)-1)</f>
        <v>60.381455961327546</v>
      </c>
      <c r="E3886" t="str">
        <f ca="1">IF(B3886&lt;='Monte Carlo VaR'!$B$25,"YES ◀ TAIL","")</f>
        <v/>
      </c>
    </row>
    <row r="3887" spans="1:5" x14ac:dyDescent="0.2">
      <c r="A3887">
        <v>3886</v>
      </c>
      <c r="B3887" s="17">
        <f ca="1">'Monte Carlo VaR'!$C$17+_xlfn.NORM.S.INV(RAND())*'Monte Carlo VaR'!$C$18</f>
        <v>0.17494389051549575</v>
      </c>
      <c r="C3887" s="18">
        <f t="shared" ca="1" si="60"/>
        <v>19.117937827637622</v>
      </c>
      <c r="D3887" s="19">
        <f ca="1">'Monte Carlo VaR'!$B$9*(EXP(B3887)-1)</f>
        <v>25.910541137797267</v>
      </c>
      <c r="E3887" t="str">
        <f ca="1">IF(B3887&lt;='Monte Carlo VaR'!$B$25,"YES ◀ TAIL","")</f>
        <v/>
      </c>
    </row>
    <row r="3888" spans="1:5" x14ac:dyDescent="0.2">
      <c r="A3888">
        <v>3887</v>
      </c>
      <c r="B3888" s="17">
        <f ca="1">'Monte Carlo VaR'!$C$17+_xlfn.NORM.S.INV(RAND())*'Monte Carlo VaR'!$C$18</f>
        <v>-0.2779354115714055</v>
      </c>
      <c r="C3888" s="18">
        <f t="shared" ca="1" si="60"/>
        <v>-24.26542642943549</v>
      </c>
      <c r="D3888" s="19">
        <f ca="1">'Monte Carlo VaR'!$B$9*(EXP(B3888)-1)</f>
        <v>-32.886932439813918</v>
      </c>
      <c r="E3888" t="str">
        <f ca="1">IF(B3888&lt;='Monte Carlo VaR'!$B$25,"YES ◀ TAIL","")</f>
        <v>YES ◀ TAIL</v>
      </c>
    </row>
    <row r="3889" spans="1:5" x14ac:dyDescent="0.2">
      <c r="A3889">
        <v>3888</v>
      </c>
      <c r="B3889" s="17">
        <f ca="1">'Monte Carlo VaR'!$C$17+_xlfn.NORM.S.INV(RAND())*'Monte Carlo VaR'!$C$18</f>
        <v>0.16236892734232655</v>
      </c>
      <c r="C3889" s="18">
        <f t="shared" ca="1" si="60"/>
        <v>17.629412834625001</v>
      </c>
      <c r="D3889" s="19">
        <f ca="1">'Monte Carlo VaR'!$B$9*(EXP(B3889)-1)</f>
        <v>23.893143214767267</v>
      </c>
      <c r="E3889" t="str">
        <f ca="1">IF(B3889&lt;='Monte Carlo VaR'!$B$25,"YES ◀ TAIL","")</f>
        <v/>
      </c>
    </row>
    <row r="3890" spans="1:5" x14ac:dyDescent="0.2">
      <c r="A3890">
        <v>3889</v>
      </c>
      <c r="B3890" s="17">
        <f ca="1">'Monte Carlo VaR'!$C$17+_xlfn.NORM.S.INV(RAND())*'Monte Carlo VaR'!$C$18</f>
        <v>3.3351106476307374E-2</v>
      </c>
      <c r="C3890" s="18">
        <f t="shared" ca="1" si="60"/>
        <v>3.3913489242543449</v>
      </c>
      <c r="D3890" s="19">
        <f ca="1">'Monte Carlo VaR'!$B$9*(EXP(B3890)-1)</f>
        <v>4.5962951970419139</v>
      </c>
      <c r="E3890" t="str">
        <f ca="1">IF(B3890&lt;='Monte Carlo VaR'!$B$25,"YES ◀ TAIL","")</f>
        <v/>
      </c>
    </row>
    <row r="3891" spans="1:5" x14ac:dyDescent="0.2">
      <c r="A3891">
        <v>3890</v>
      </c>
      <c r="B3891" s="17">
        <f ca="1">'Monte Carlo VaR'!$C$17+_xlfn.NORM.S.INV(RAND())*'Monte Carlo VaR'!$C$18</f>
        <v>-4.6349254428583828E-2</v>
      </c>
      <c r="C3891" s="18">
        <f t="shared" ca="1" si="60"/>
        <v>-4.529153220347693</v>
      </c>
      <c r="D3891" s="19">
        <f ca="1">'Monte Carlo VaR'!$B$9*(EXP(B3891)-1)</f>
        <v>-6.1383613595372282</v>
      </c>
      <c r="E3891" t="str">
        <f ca="1">IF(B3891&lt;='Monte Carlo VaR'!$B$25,"YES ◀ TAIL","")</f>
        <v/>
      </c>
    </row>
    <row r="3892" spans="1:5" x14ac:dyDescent="0.2">
      <c r="A3892">
        <v>3891</v>
      </c>
      <c r="B3892" s="17">
        <f ca="1">'Monte Carlo VaR'!$C$17+_xlfn.NORM.S.INV(RAND())*'Monte Carlo VaR'!$C$18</f>
        <v>4.0938820560346839E-2</v>
      </c>
      <c r="C3892" s="18">
        <f t="shared" ca="1" si="60"/>
        <v>4.1788367567207496</v>
      </c>
      <c r="D3892" s="19">
        <f ca="1">'Monte Carlo VaR'!$B$9*(EXP(B3892)-1)</f>
        <v>5.6635774563836323</v>
      </c>
      <c r="E3892" t="str">
        <f ca="1">IF(B3892&lt;='Monte Carlo VaR'!$B$25,"YES ◀ TAIL","")</f>
        <v/>
      </c>
    </row>
    <row r="3893" spans="1:5" x14ac:dyDescent="0.2">
      <c r="A3893">
        <v>3892</v>
      </c>
      <c r="B3893" s="17">
        <f ca="1">'Monte Carlo VaR'!$C$17+_xlfn.NORM.S.INV(RAND())*'Monte Carlo VaR'!$C$18</f>
        <v>-6.3797583852642559E-2</v>
      </c>
      <c r="C3893" s="18">
        <f t="shared" ca="1" si="60"/>
        <v>-6.1805113893657282</v>
      </c>
      <c r="D3893" s="19">
        <f ca="1">'Monte Carlo VaR'!$B$9*(EXP(B3893)-1)</f>
        <v>-8.3764470860073708</v>
      </c>
      <c r="E3893" t="str">
        <f ca="1">IF(B3893&lt;='Monte Carlo VaR'!$B$25,"YES ◀ TAIL","")</f>
        <v/>
      </c>
    </row>
    <row r="3894" spans="1:5" x14ac:dyDescent="0.2">
      <c r="A3894">
        <v>3893</v>
      </c>
      <c r="B3894" s="17">
        <f ca="1">'Monte Carlo VaR'!$C$17+_xlfn.NORM.S.INV(RAND())*'Monte Carlo VaR'!$C$18</f>
        <v>-9.8102492796977234E-2</v>
      </c>
      <c r="C3894" s="18">
        <f t="shared" ca="1" si="60"/>
        <v>-9.3444016466193158</v>
      </c>
      <c r="D3894" s="19">
        <f ca="1">'Monte Carlo VaR'!$B$9*(EXP(B3894)-1)</f>
        <v>-12.664467551663158</v>
      </c>
      <c r="E3894" t="str">
        <f ca="1">IF(B3894&lt;='Monte Carlo VaR'!$B$25,"YES ◀ TAIL","")</f>
        <v/>
      </c>
    </row>
    <row r="3895" spans="1:5" x14ac:dyDescent="0.2">
      <c r="A3895">
        <v>3894</v>
      </c>
      <c r="B3895" s="17">
        <f ca="1">'Monte Carlo VaR'!$C$17+_xlfn.NORM.S.INV(RAND())*'Monte Carlo VaR'!$C$18</f>
        <v>-4.7788137091155494E-2</v>
      </c>
      <c r="C3895" s="18">
        <f t="shared" ca="1" si="60"/>
        <v>-4.6664257833206157</v>
      </c>
      <c r="D3895" s="19">
        <f ca="1">'Monte Carlo VaR'!$B$9*(EXP(B3895)-1)</f>
        <v>-6.3244068641344304</v>
      </c>
      <c r="E3895" t="str">
        <f ca="1">IF(B3895&lt;='Monte Carlo VaR'!$B$25,"YES ◀ TAIL","")</f>
        <v/>
      </c>
    </row>
    <row r="3896" spans="1:5" x14ac:dyDescent="0.2">
      <c r="A3896">
        <v>3895</v>
      </c>
      <c r="B3896" s="17">
        <f ca="1">'Monte Carlo VaR'!$C$17+_xlfn.NORM.S.INV(RAND())*'Monte Carlo VaR'!$C$18</f>
        <v>0.38066199416906887</v>
      </c>
      <c r="C3896" s="18">
        <f t="shared" ca="1" si="60"/>
        <v>46.325293378974422</v>
      </c>
      <c r="D3896" s="19">
        <f ca="1">'Monte Carlo VaR'!$B$9*(EXP(B3896)-1)</f>
        <v>62.784670116524033</v>
      </c>
      <c r="E3896" t="str">
        <f ca="1">IF(B3896&lt;='Monte Carlo VaR'!$B$25,"YES ◀ TAIL","")</f>
        <v/>
      </c>
    </row>
    <row r="3897" spans="1:5" x14ac:dyDescent="0.2">
      <c r="A3897">
        <v>3896</v>
      </c>
      <c r="B3897" s="17">
        <f ca="1">'Monte Carlo VaR'!$C$17+_xlfn.NORM.S.INV(RAND())*'Monte Carlo VaR'!$C$18</f>
        <v>3.5589746652932894E-2</v>
      </c>
      <c r="C3897" s="18">
        <f t="shared" ca="1" si="60"/>
        <v>3.6230642186852346</v>
      </c>
      <c r="D3897" s="19">
        <f ca="1">'Monte Carlo VaR'!$B$9*(EXP(B3897)-1)</f>
        <v>4.9103389355840985</v>
      </c>
      <c r="E3897" t="str">
        <f ca="1">IF(B3897&lt;='Monte Carlo VaR'!$B$25,"YES ◀ TAIL","")</f>
        <v/>
      </c>
    </row>
    <row r="3898" spans="1:5" x14ac:dyDescent="0.2">
      <c r="A3898">
        <v>3897</v>
      </c>
      <c r="B3898" s="17">
        <f ca="1">'Monte Carlo VaR'!$C$17+_xlfn.NORM.S.INV(RAND())*'Monte Carlo VaR'!$C$18</f>
        <v>-0.25777966582307871</v>
      </c>
      <c r="C3898" s="18">
        <f t="shared" ca="1" si="60"/>
        <v>-22.723452000348676</v>
      </c>
      <c r="D3898" s="19">
        <f ca="1">'Monte Carlo VaR'!$B$9*(EXP(B3898)-1)</f>
        <v>-30.79709449607256</v>
      </c>
      <c r="E3898" t="str">
        <f ca="1">IF(B3898&lt;='Monte Carlo VaR'!$B$25,"YES ◀ TAIL","")</f>
        <v>YES ◀ TAIL</v>
      </c>
    </row>
    <row r="3899" spans="1:5" x14ac:dyDescent="0.2">
      <c r="A3899">
        <v>3898</v>
      </c>
      <c r="B3899" s="17">
        <f ca="1">'Monte Carlo VaR'!$C$17+_xlfn.NORM.S.INV(RAND())*'Monte Carlo VaR'!$C$18</f>
        <v>-6.4597131920659551E-2</v>
      </c>
      <c r="C3899" s="18">
        <f t="shared" ca="1" si="60"/>
        <v>-6.2554945998915645</v>
      </c>
      <c r="D3899" s="19">
        <f ca="1">'Monte Carlo VaR'!$B$9*(EXP(B3899)-1)</f>
        <v>-8.4780718312330379</v>
      </c>
      <c r="E3899" t="str">
        <f ca="1">IF(B3899&lt;='Monte Carlo VaR'!$B$25,"YES ◀ TAIL","")</f>
        <v/>
      </c>
    </row>
    <row r="3900" spans="1:5" x14ac:dyDescent="0.2">
      <c r="A3900">
        <v>3899</v>
      </c>
      <c r="B3900" s="17">
        <f ca="1">'Monte Carlo VaR'!$C$17+_xlfn.NORM.S.INV(RAND())*'Monte Carlo VaR'!$C$18</f>
        <v>0.17355492437984751</v>
      </c>
      <c r="C3900" s="18">
        <f t="shared" ca="1" si="60"/>
        <v>18.952601895433062</v>
      </c>
      <c r="D3900" s="19">
        <f ca="1">'Monte Carlo VaR'!$B$9*(EXP(B3900)-1)</f>
        <v>25.686461348880432</v>
      </c>
      <c r="E3900" t="str">
        <f ca="1">IF(B3900&lt;='Monte Carlo VaR'!$B$25,"YES ◀ TAIL","")</f>
        <v/>
      </c>
    </row>
    <row r="3901" spans="1:5" x14ac:dyDescent="0.2">
      <c r="A3901">
        <v>3900</v>
      </c>
      <c r="B3901" s="17">
        <f ca="1">'Monte Carlo VaR'!$C$17+_xlfn.NORM.S.INV(RAND())*'Monte Carlo VaR'!$C$18</f>
        <v>3.418787931006198E-2</v>
      </c>
      <c r="C3901" s="18">
        <f t="shared" ca="1" si="60"/>
        <v>3.4779002031086526</v>
      </c>
      <c r="D3901" s="19">
        <f ca="1">'Monte Carlo VaR'!$B$9*(EXP(B3901)-1)</f>
        <v>4.7135981452731572</v>
      </c>
      <c r="E3901" t="str">
        <f ca="1">IF(B3901&lt;='Monte Carlo VaR'!$B$25,"YES ◀ TAIL","")</f>
        <v/>
      </c>
    </row>
    <row r="3902" spans="1:5" x14ac:dyDescent="0.2">
      <c r="A3902">
        <v>3901</v>
      </c>
      <c r="B3902" s="17">
        <f ca="1">'Monte Carlo VaR'!$C$17+_xlfn.NORM.S.INV(RAND())*'Monte Carlo VaR'!$C$18</f>
        <v>0.39825004219889926</v>
      </c>
      <c r="C3902" s="18">
        <f t="shared" ca="1" si="60"/>
        <v>48.921635028829712</v>
      </c>
      <c r="D3902" s="19">
        <f ca="1">'Monte Carlo VaR'!$B$9*(EXP(B3902)-1)</f>
        <v>66.303491954572905</v>
      </c>
      <c r="E3902" t="str">
        <f ca="1">IF(B3902&lt;='Monte Carlo VaR'!$B$25,"YES ◀ TAIL","")</f>
        <v/>
      </c>
    </row>
    <row r="3903" spans="1:5" x14ac:dyDescent="0.2">
      <c r="A3903">
        <v>3902</v>
      </c>
      <c r="B3903" s="17">
        <f ca="1">'Monte Carlo VaR'!$C$17+_xlfn.NORM.S.INV(RAND())*'Monte Carlo VaR'!$C$18</f>
        <v>1.7015132759546567E-2</v>
      </c>
      <c r="C3903" s="18">
        <f t="shared" ca="1" si="60"/>
        <v>1.7160714657291409</v>
      </c>
      <c r="D3903" s="19">
        <f ca="1">'Monte Carlo VaR'!$B$9*(EXP(B3903)-1)</f>
        <v>2.3257916575027049</v>
      </c>
      <c r="E3903" t="str">
        <f ca="1">IF(B3903&lt;='Monte Carlo VaR'!$B$25,"YES ◀ TAIL","")</f>
        <v/>
      </c>
    </row>
    <row r="3904" spans="1:5" x14ac:dyDescent="0.2">
      <c r="A3904">
        <v>3903</v>
      </c>
      <c r="B3904" s="17">
        <f ca="1">'Monte Carlo VaR'!$C$17+_xlfn.NORM.S.INV(RAND())*'Monte Carlo VaR'!$C$18</f>
        <v>0.28468099467861824</v>
      </c>
      <c r="C3904" s="18">
        <f t="shared" ca="1" si="60"/>
        <v>32.93378946123515</v>
      </c>
      <c r="D3904" s="19">
        <f ca="1">'Monte Carlo VaR'!$B$9*(EXP(B3904)-1)</f>
        <v>44.635164856812004</v>
      </c>
      <c r="E3904" t="str">
        <f ca="1">IF(B3904&lt;='Monte Carlo VaR'!$B$25,"YES ◀ TAIL","")</f>
        <v/>
      </c>
    </row>
    <row r="3905" spans="1:5" x14ac:dyDescent="0.2">
      <c r="A3905">
        <v>3904</v>
      </c>
      <c r="B3905" s="17">
        <f ca="1">'Monte Carlo VaR'!$C$17+_xlfn.NORM.S.INV(RAND())*'Monte Carlo VaR'!$C$18</f>
        <v>4.8241095900514459E-2</v>
      </c>
      <c r="C3905" s="18">
        <f t="shared" ca="1" si="60"/>
        <v>4.9423636563553641</v>
      </c>
      <c r="D3905" s="19">
        <f ca="1">'Monte Carlo VaR'!$B$9*(EXP(B3905)-1)</f>
        <v>6.6983854634584254</v>
      </c>
      <c r="E3905" t="str">
        <f ca="1">IF(B3905&lt;='Monte Carlo VaR'!$B$25,"YES ◀ TAIL","")</f>
        <v/>
      </c>
    </row>
    <row r="3906" spans="1:5" x14ac:dyDescent="0.2">
      <c r="A3906">
        <v>3905</v>
      </c>
      <c r="B3906" s="17">
        <f ca="1">'Monte Carlo VaR'!$C$17+_xlfn.NORM.S.INV(RAND())*'Monte Carlo VaR'!$C$18</f>
        <v>0.16179093358346897</v>
      </c>
      <c r="C3906" s="18">
        <f t="shared" ca="1" si="60"/>
        <v>17.561443412991508</v>
      </c>
      <c r="D3906" s="19">
        <f ca="1">'Monte Carlo VaR'!$B$9*(EXP(B3906)-1)</f>
        <v>23.80102425762739</v>
      </c>
      <c r="E3906" t="str">
        <f ca="1">IF(B3906&lt;='Monte Carlo VaR'!$B$25,"YES ◀ TAIL","")</f>
        <v/>
      </c>
    </row>
    <row r="3907" spans="1:5" x14ac:dyDescent="0.2">
      <c r="A3907">
        <v>3906</v>
      </c>
      <c r="B3907" s="17">
        <f ca="1">'Monte Carlo VaR'!$C$17+_xlfn.NORM.S.INV(RAND())*'Monte Carlo VaR'!$C$18</f>
        <v>3.1716847511229718E-2</v>
      </c>
      <c r="C3907" s="18">
        <f t="shared" ref="C3907:C3970" ca="1" si="61">(EXP(B3907)-1)*100</f>
        <v>3.2225186791102756</v>
      </c>
      <c r="D3907" s="19">
        <f ca="1">'Monte Carlo VaR'!$B$9*(EXP(B3907)-1)</f>
        <v>4.3674795657981562</v>
      </c>
      <c r="E3907" t="str">
        <f ca="1">IF(B3907&lt;='Monte Carlo VaR'!$B$25,"YES ◀ TAIL","")</f>
        <v/>
      </c>
    </row>
    <row r="3908" spans="1:5" x14ac:dyDescent="0.2">
      <c r="A3908">
        <v>3907</v>
      </c>
      <c r="B3908" s="17">
        <f ca="1">'Monte Carlo VaR'!$C$17+_xlfn.NORM.S.INV(RAND())*'Monte Carlo VaR'!$C$18</f>
        <v>9.4569037239131126E-4</v>
      </c>
      <c r="C3908" s="18">
        <f t="shared" ca="1" si="61"/>
        <v>9.4613767852469444E-2</v>
      </c>
      <c r="D3908" s="19">
        <f ca="1">'Monte Carlo VaR'!$B$9*(EXP(B3908)-1)</f>
        <v>0.12823003957045184</v>
      </c>
      <c r="E3908" t="str">
        <f ca="1">IF(B3908&lt;='Monte Carlo VaR'!$B$25,"YES ◀ TAIL","")</f>
        <v/>
      </c>
    </row>
    <row r="3909" spans="1:5" x14ac:dyDescent="0.2">
      <c r="A3909">
        <v>3908</v>
      </c>
      <c r="B3909" s="17">
        <f ca="1">'Monte Carlo VaR'!$C$17+_xlfn.NORM.S.INV(RAND())*'Monte Carlo VaR'!$C$18</f>
        <v>0.13420754299389001</v>
      </c>
      <c r="C3909" s="18">
        <f t="shared" ca="1" si="61"/>
        <v>14.363014744063696</v>
      </c>
      <c r="D3909" s="19">
        <f ca="1">'Monte Carlo VaR'!$B$9*(EXP(B3909)-1)</f>
        <v>19.466193882629526</v>
      </c>
      <c r="E3909" t="str">
        <f ca="1">IF(B3909&lt;='Monte Carlo VaR'!$B$25,"YES ◀ TAIL","")</f>
        <v/>
      </c>
    </row>
    <row r="3910" spans="1:5" x14ac:dyDescent="0.2">
      <c r="A3910">
        <v>3909</v>
      </c>
      <c r="B3910" s="17">
        <f ca="1">'Monte Carlo VaR'!$C$17+_xlfn.NORM.S.INV(RAND())*'Monte Carlo VaR'!$C$18</f>
        <v>2.165628322084661E-2</v>
      </c>
      <c r="C3910" s="18">
        <f t="shared" ca="1" si="61"/>
        <v>2.1892482506978839</v>
      </c>
      <c r="D3910" s="19">
        <f ca="1">'Monte Carlo VaR'!$B$9*(EXP(B3910)-1)</f>
        <v>2.9670881541708418</v>
      </c>
      <c r="E3910" t="str">
        <f ca="1">IF(B3910&lt;='Monte Carlo VaR'!$B$25,"YES ◀ TAIL","")</f>
        <v/>
      </c>
    </row>
    <row r="3911" spans="1:5" x14ac:dyDescent="0.2">
      <c r="A3911">
        <v>3910</v>
      </c>
      <c r="B3911" s="17">
        <f ca="1">'Monte Carlo VaR'!$C$17+_xlfn.NORM.S.INV(RAND())*'Monte Carlo VaR'!$C$18</f>
        <v>-5.6371855796850417E-2</v>
      </c>
      <c r="C3911" s="18">
        <f t="shared" ca="1" si="61"/>
        <v>-5.4812402953504202</v>
      </c>
      <c r="D3911" s="19">
        <f ca="1">'Monte Carlo VaR'!$B$9*(EXP(B3911)-1)</f>
        <v>-7.4287249722884248</v>
      </c>
      <c r="E3911" t="str">
        <f ca="1">IF(B3911&lt;='Monte Carlo VaR'!$B$25,"YES ◀ TAIL","")</f>
        <v/>
      </c>
    </row>
    <row r="3912" spans="1:5" x14ac:dyDescent="0.2">
      <c r="A3912">
        <v>3911</v>
      </c>
      <c r="B3912" s="17">
        <f ca="1">'Monte Carlo VaR'!$C$17+_xlfn.NORM.S.INV(RAND())*'Monte Carlo VaR'!$C$18</f>
        <v>0.14390957459884479</v>
      </c>
      <c r="C3912" s="18">
        <f t="shared" ca="1" si="61"/>
        <v>15.477968238757134</v>
      </c>
      <c r="D3912" s="19">
        <f ca="1">'Monte Carlo VaR'!$B$9*(EXP(B3912)-1)</f>
        <v>20.977290353987545</v>
      </c>
      <c r="E3912" t="str">
        <f ca="1">IF(B3912&lt;='Monte Carlo VaR'!$B$25,"YES ◀ TAIL","")</f>
        <v/>
      </c>
    </row>
    <row r="3913" spans="1:5" x14ac:dyDescent="0.2">
      <c r="A3913">
        <v>3912</v>
      </c>
      <c r="B3913" s="17">
        <f ca="1">'Monte Carlo VaR'!$C$17+_xlfn.NORM.S.INV(RAND())*'Monte Carlo VaR'!$C$18</f>
        <v>-4.7671817109580877E-2</v>
      </c>
      <c r="C3913" s="18">
        <f t="shared" ca="1" si="61"/>
        <v>-4.6553359387515254</v>
      </c>
      <c r="D3913" s="19">
        <f ca="1">'Monte Carlo VaR'!$B$9*(EXP(B3913)-1)</f>
        <v>-6.3093767977899429</v>
      </c>
      <c r="E3913" t="str">
        <f ca="1">IF(B3913&lt;='Monte Carlo VaR'!$B$25,"YES ◀ TAIL","")</f>
        <v/>
      </c>
    </row>
    <row r="3914" spans="1:5" x14ac:dyDescent="0.2">
      <c r="A3914">
        <v>3913</v>
      </c>
      <c r="B3914" s="17">
        <f ca="1">'Monte Carlo VaR'!$C$17+_xlfn.NORM.S.INV(RAND())*'Monte Carlo VaR'!$C$18</f>
        <v>0.31768353000954602</v>
      </c>
      <c r="C3914" s="18">
        <f t="shared" ca="1" si="61"/>
        <v>37.394138120215857</v>
      </c>
      <c r="D3914" s="19">
        <f ca="1">'Monte Carlo VaR'!$B$9*(EXP(B3914)-1)</f>
        <v>50.680275394328554</v>
      </c>
      <c r="E3914" t="str">
        <f ca="1">IF(B3914&lt;='Monte Carlo VaR'!$B$25,"YES ◀ TAIL","")</f>
        <v/>
      </c>
    </row>
    <row r="3915" spans="1:5" x14ac:dyDescent="0.2">
      <c r="A3915">
        <v>3914</v>
      </c>
      <c r="B3915" s="17">
        <f ca="1">'Monte Carlo VaR'!$C$17+_xlfn.NORM.S.INV(RAND())*'Monte Carlo VaR'!$C$18</f>
        <v>-0.14807438259945743</v>
      </c>
      <c r="C3915" s="18">
        <f t="shared" ca="1" si="61"/>
        <v>-13.763303254037906</v>
      </c>
      <c r="D3915" s="19">
        <f ca="1">'Monte Carlo VaR'!$B$9*(EXP(B3915)-1)</f>
        <v>-18.653404900197575</v>
      </c>
      <c r="E3915" t="str">
        <f ca="1">IF(B3915&lt;='Monte Carlo VaR'!$B$25,"YES ◀ TAIL","")</f>
        <v/>
      </c>
    </row>
    <row r="3916" spans="1:5" x14ac:dyDescent="0.2">
      <c r="A3916">
        <v>3915</v>
      </c>
      <c r="B3916" s="17">
        <f ca="1">'Monte Carlo VaR'!$C$17+_xlfn.NORM.S.INV(RAND())*'Monte Carlo VaR'!$C$18</f>
        <v>-0.10779761830044822</v>
      </c>
      <c r="C3916" s="18">
        <f t="shared" ca="1" si="61"/>
        <v>-10.219072178712107</v>
      </c>
      <c r="D3916" s="19">
        <f ca="1">'Monte Carlo VaR'!$B$9*(EXP(B3916)-1)</f>
        <v>-13.849908523808519</v>
      </c>
      <c r="E3916" t="str">
        <f ca="1">IF(B3916&lt;='Monte Carlo VaR'!$B$25,"YES ◀ TAIL","")</f>
        <v/>
      </c>
    </row>
    <row r="3917" spans="1:5" x14ac:dyDescent="0.2">
      <c r="A3917">
        <v>3916</v>
      </c>
      <c r="B3917" s="17">
        <f ca="1">'Monte Carlo VaR'!$C$17+_xlfn.NORM.S.INV(RAND())*'Monte Carlo VaR'!$C$18</f>
        <v>0.34669893338564334</v>
      </c>
      <c r="C3917" s="18">
        <f t="shared" ca="1" si="61"/>
        <v>41.439083540282851</v>
      </c>
      <c r="D3917" s="19">
        <f ca="1">'Monte Carlo VaR'!$B$9*(EXP(B3917)-1)</f>
        <v>56.162389922145351</v>
      </c>
      <c r="E3917" t="str">
        <f ca="1">IF(B3917&lt;='Monte Carlo VaR'!$B$25,"YES ◀ TAIL","")</f>
        <v/>
      </c>
    </row>
    <row r="3918" spans="1:5" x14ac:dyDescent="0.2">
      <c r="A3918">
        <v>3917</v>
      </c>
      <c r="B3918" s="17">
        <f ca="1">'Monte Carlo VaR'!$C$17+_xlfn.NORM.S.INV(RAND())*'Monte Carlo VaR'!$C$18</f>
        <v>0.15828676905852596</v>
      </c>
      <c r="C3918" s="18">
        <f t="shared" ca="1" si="61"/>
        <v>17.150209709560691</v>
      </c>
      <c r="D3918" s="19">
        <f ca="1">'Monte Carlo VaR'!$B$9*(EXP(B3918)-1)</f>
        <v>23.243679219367607</v>
      </c>
      <c r="E3918" t="str">
        <f ca="1">IF(B3918&lt;='Monte Carlo VaR'!$B$25,"YES ◀ TAIL","")</f>
        <v/>
      </c>
    </row>
    <row r="3919" spans="1:5" x14ac:dyDescent="0.2">
      <c r="A3919">
        <v>3918</v>
      </c>
      <c r="B3919" s="17">
        <f ca="1">'Monte Carlo VaR'!$C$17+_xlfn.NORM.S.INV(RAND())*'Monte Carlo VaR'!$C$18</f>
        <v>-9.6965776045570315E-2</v>
      </c>
      <c r="C3919" s="18">
        <f t="shared" ca="1" si="61"/>
        <v>-9.2412933179824357</v>
      </c>
      <c r="D3919" s="19">
        <f ca="1">'Monte Carlo VaR'!$B$9*(EXP(B3919)-1)</f>
        <v>-12.524724833861594</v>
      </c>
      <c r="E3919" t="str">
        <f ca="1">IF(B3919&lt;='Monte Carlo VaR'!$B$25,"YES ◀ TAIL","")</f>
        <v/>
      </c>
    </row>
    <row r="3920" spans="1:5" x14ac:dyDescent="0.2">
      <c r="A3920">
        <v>3919</v>
      </c>
      <c r="B3920" s="17">
        <f ca="1">'Monte Carlo VaR'!$C$17+_xlfn.NORM.S.INV(RAND())*'Monte Carlo VaR'!$C$18</f>
        <v>0.22812829018914832</v>
      </c>
      <c r="C3920" s="18">
        <f t="shared" ca="1" si="61"/>
        <v>25.624647919333256</v>
      </c>
      <c r="D3920" s="19">
        <f ca="1">'Monte Carlo VaR'!$B$9*(EXP(B3920)-1)</f>
        <v>34.729085325072361</v>
      </c>
      <c r="E3920" t="str">
        <f ca="1">IF(B3920&lt;='Monte Carlo VaR'!$B$25,"YES ◀ TAIL","")</f>
        <v/>
      </c>
    </row>
    <row r="3921" spans="1:5" x14ac:dyDescent="0.2">
      <c r="A3921">
        <v>3920</v>
      </c>
      <c r="B3921" s="17">
        <f ca="1">'Monte Carlo VaR'!$C$17+_xlfn.NORM.S.INV(RAND())*'Monte Carlo VaR'!$C$18</f>
        <v>-0.13994822779976512</v>
      </c>
      <c r="C3921" s="18">
        <f t="shared" ca="1" si="61"/>
        <v>-13.059675484743838</v>
      </c>
      <c r="D3921" s="19">
        <f ca="1">'Monte Carlo VaR'!$B$9*(EXP(B3921)-1)</f>
        <v>-17.699778184473324</v>
      </c>
      <c r="E3921" t="str">
        <f ca="1">IF(B3921&lt;='Monte Carlo VaR'!$B$25,"YES ◀ TAIL","")</f>
        <v/>
      </c>
    </row>
    <row r="3922" spans="1:5" x14ac:dyDescent="0.2">
      <c r="A3922">
        <v>3921</v>
      </c>
      <c r="B3922" s="17">
        <f ca="1">'Monte Carlo VaR'!$C$17+_xlfn.NORM.S.INV(RAND())*'Monte Carlo VaR'!$C$18</f>
        <v>-1.8862858476302605E-2</v>
      </c>
      <c r="C3922" s="18">
        <f t="shared" ca="1" si="61"/>
        <v>-1.8686068097102382</v>
      </c>
      <c r="D3922" s="19">
        <f ca="1">'Monte Carlo VaR'!$B$9*(EXP(B3922)-1)</f>
        <v>-2.5325228092002856</v>
      </c>
      <c r="E3922" t="str">
        <f ca="1">IF(B3922&lt;='Monte Carlo VaR'!$B$25,"YES ◀ TAIL","")</f>
        <v/>
      </c>
    </row>
    <row r="3923" spans="1:5" x14ac:dyDescent="0.2">
      <c r="A3923">
        <v>3922</v>
      </c>
      <c r="B3923" s="17">
        <f ca="1">'Monte Carlo VaR'!$C$17+_xlfn.NORM.S.INV(RAND())*'Monte Carlo VaR'!$C$18</f>
        <v>6.0191411839059794E-3</v>
      </c>
      <c r="C3923" s="18">
        <f t="shared" ca="1" si="61"/>
        <v>0.60372926146017303</v>
      </c>
      <c r="D3923" s="19">
        <f ca="1">'Monte Carlo VaR'!$B$9*(EXP(B3923)-1)</f>
        <v>0.81823426805697252</v>
      </c>
      <c r="E3923" t="str">
        <f ca="1">IF(B3923&lt;='Monte Carlo VaR'!$B$25,"YES ◀ TAIL","")</f>
        <v/>
      </c>
    </row>
    <row r="3924" spans="1:5" x14ac:dyDescent="0.2">
      <c r="A3924">
        <v>3923</v>
      </c>
      <c r="B3924" s="17">
        <f ca="1">'Monte Carlo VaR'!$C$17+_xlfn.NORM.S.INV(RAND())*'Monte Carlo VaR'!$C$18</f>
        <v>0.10539541422671272</v>
      </c>
      <c r="C3924" s="18">
        <f t="shared" ca="1" si="61"/>
        <v>11.114988797538739</v>
      </c>
      <c r="D3924" s="19">
        <f ca="1">'Monte Carlo VaR'!$B$9*(EXP(B3924)-1)</f>
        <v>15.064144317304253</v>
      </c>
      <c r="E3924" t="str">
        <f ca="1">IF(B3924&lt;='Monte Carlo VaR'!$B$25,"YES ◀ TAIL","")</f>
        <v/>
      </c>
    </row>
    <row r="3925" spans="1:5" x14ac:dyDescent="0.2">
      <c r="A3925">
        <v>3924</v>
      </c>
      <c r="B3925" s="17">
        <f ca="1">'Monte Carlo VaR'!$C$17+_xlfn.NORM.S.INV(RAND())*'Monte Carlo VaR'!$C$18</f>
        <v>0.50623228705829604</v>
      </c>
      <c r="C3925" s="18">
        <f t="shared" ca="1" si="61"/>
        <v>65.902866088270102</v>
      </c>
      <c r="D3925" s="19">
        <f ca="1">'Monte Carlo VaR'!$B$9*(EXP(B3925)-1)</f>
        <v>89.318154409432466</v>
      </c>
      <c r="E3925" t="str">
        <f ca="1">IF(B3925&lt;='Monte Carlo VaR'!$B$25,"YES ◀ TAIL","")</f>
        <v/>
      </c>
    </row>
    <row r="3926" spans="1:5" x14ac:dyDescent="0.2">
      <c r="A3926">
        <v>3925</v>
      </c>
      <c r="B3926" s="17">
        <f ca="1">'Monte Carlo VaR'!$C$17+_xlfn.NORM.S.INV(RAND())*'Monte Carlo VaR'!$C$18</f>
        <v>-4.68078717760681E-3</v>
      </c>
      <c r="C3926" s="18">
        <f t="shared" ca="1" si="61"/>
        <v>-0.4669849365816936</v>
      </c>
      <c r="D3926" s="19">
        <f ca="1">'Monte Carlo VaR'!$B$9*(EXP(B3926)-1)</f>
        <v>-0.63290468454916937</v>
      </c>
      <c r="E3926" t="str">
        <f ca="1">IF(B3926&lt;='Monte Carlo VaR'!$B$25,"YES ◀ TAIL","")</f>
        <v/>
      </c>
    </row>
    <row r="3927" spans="1:5" x14ac:dyDescent="0.2">
      <c r="A3927">
        <v>3926</v>
      </c>
      <c r="B3927" s="17">
        <f ca="1">'Monte Carlo VaR'!$C$17+_xlfn.NORM.S.INV(RAND())*'Monte Carlo VaR'!$C$18</f>
        <v>-7.9409782512658844E-3</v>
      </c>
      <c r="C3927" s="18">
        <f t="shared" ca="1" si="61"/>
        <v>-0.79095319765869476</v>
      </c>
      <c r="D3927" s="19">
        <f ca="1">'Monte Carlo VaR'!$B$9*(EXP(B3927)-1)</f>
        <v>-1.071978868786829</v>
      </c>
      <c r="E3927" t="str">
        <f ca="1">IF(B3927&lt;='Monte Carlo VaR'!$B$25,"YES ◀ TAIL","")</f>
        <v/>
      </c>
    </row>
    <row r="3928" spans="1:5" x14ac:dyDescent="0.2">
      <c r="A3928">
        <v>3927</v>
      </c>
      <c r="B3928" s="17">
        <f ca="1">'Monte Carlo VaR'!$C$17+_xlfn.NORM.S.INV(RAND())*'Monte Carlo VaR'!$C$18</f>
        <v>0.12301449452353704</v>
      </c>
      <c r="C3928" s="18">
        <f t="shared" ca="1" si="61"/>
        <v>13.090081269714137</v>
      </c>
      <c r="D3928" s="19">
        <f ca="1">'Monte Carlo VaR'!$B$9*(EXP(B3928)-1)</f>
        <v>17.740987144843572</v>
      </c>
      <c r="E3928" t="str">
        <f ca="1">IF(B3928&lt;='Monte Carlo VaR'!$B$25,"YES ◀ TAIL","")</f>
        <v/>
      </c>
    </row>
    <row r="3929" spans="1:5" x14ac:dyDescent="0.2">
      <c r="A3929">
        <v>3928</v>
      </c>
      <c r="B3929" s="17">
        <f ca="1">'Monte Carlo VaR'!$C$17+_xlfn.NORM.S.INV(RAND())*'Monte Carlo VaR'!$C$18</f>
        <v>0.18366828078070507</v>
      </c>
      <c r="C3929" s="18">
        <f t="shared" ca="1" si="61"/>
        <v>20.161715747206422</v>
      </c>
      <c r="D3929" s="19">
        <f ca="1">'Monte Carlo VaR'!$B$9*(EXP(B3929)-1)</f>
        <v>27.325173352188862</v>
      </c>
      <c r="E3929" t="str">
        <f ca="1">IF(B3929&lt;='Monte Carlo VaR'!$B$25,"YES ◀ TAIL","")</f>
        <v/>
      </c>
    </row>
    <row r="3930" spans="1:5" x14ac:dyDescent="0.2">
      <c r="A3930">
        <v>3929</v>
      </c>
      <c r="B3930" s="17">
        <f ca="1">'Monte Carlo VaR'!$C$17+_xlfn.NORM.S.INV(RAND())*'Monte Carlo VaR'!$C$18</f>
        <v>-0.10493761690880356</v>
      </c>
      <c r="C3930" s="18">
        <f t="shared" ca="1" si="61"/>
        <v>-9.9619310635025045</v>
      </c>
      <c r="D3930" s="19">
        <f ca="1">'Monte Carlo VaR'!$B$9*(EXP(B3930)-1)</f>
        <v>-13.501405170364945</v>
      </c>
      <c r="E3930" t="str">
        <f ca="1">IF(B3930&lt;='Monte Carlo VaR'!$B$25,"YES ◀ TAIL","")</f>
        <v/>
      </c>
    </row>
    <row r="3931" spans="1:5" x14ac:dyDescent="0.2">
      <c r="A3931">
        <v>3930</v>
      </c>
      <c r="B3931" s="17">
        <f ca="1">'Monte Carlo VaR'!$C$17+_xlfn.NORM.S.INV(RAND())*'Monte Carlo VaR'!$C$18</f>
        <v>-0.20041758509973384</v>
      </c>
      <c r="C3931" s="18">
        <f t="shared" ca="1" si="61"/>
        <v>-18.161106531109716</v>
      </c>
      <c r="D3931" s="19">
        <f ca="1">'Monte Carlo VaR'!$B$9*(EXP(B3931)-1)</f>
        <v>-24.613747681612999</v>
      </c>
      <c r="E3931" t="str">
        <f ca="1">IF(B3931&lt;='Monte Carlo VaR'!$B$25,"YES ◀ TAIL","")</f>
        <v/>
      </c>
    </row>
    <row r="3932" spans="1:5" x14ac:dyDescent="0.2">
      <c r="A3932">
        <v>3931</v>
      </c>
      <c r="B3932" s="17">
        <f ca="1">'Monte Carlo VaR'!$C$17+_xlfn.NORM.S.INV(RAND())*'Monte Carlo VaR'!$C$18</f>
        <v>0.29338380068399711</v>
      </c>
      <c r="C3932" s="18">
        <f t="shared" ca="1" si="61"/>
        <v>34.095735202973842</v>
      </c>
      <c r="D3932" s="19">
        <f ca="1">'Monte Carlo VaR'!$B$9*(EXP(B3932)-1)</f>
        <v>46.209949920590446</v>
      </c>
      <c r="E3932" t="str">
        <f ca="1">IF(B3932&lt;='Monte Carlo VaR'!$B$25,"YES ◀ TAIL","")</f>
        <v/>
      </c>
    </row>
    <row r="3933" spans="1:5" x14ac:dyDescent="0.2">
      <c r="A3933">
        <v>3932</v>
      </c>
      <c r="B3933" s="17">
        <f ca="1">'Monte Carlo VaR'!$C$17+_xlfn.NORM.S.INV(RAND())*'Monte Carlo VaR'!$C$18</f>
        <v>0.16700247819330932</v>
      </c>
      <c r="C3933" s="18">
        <f t="shared" ca="1" si="61"/>
        <v>18.175719392750402</v>
      </c>
      <c r="D3933" s="19">
        <f ca="1">'Monte Carlo VaR'!$B$9*(EXP(B3933)-1)</f>
        <v>24.633552492994617</v>
      </c>
      <c r="E3933" t="str">
        <f ca="1">IF(B3933&lt;='Monte Carlo VaR'!$B$25,"YES ◀ TAIL","")</f>
        <v/>
      </c>
    </row>
    <row r="3934" spans="1:5" x14ac:dyDescent="0.2">
      <c r="A3934">
        <v>3933</v>
      </c>
      <c r="B3934" s="17">
        <f ca="1">'Monte Carlo VaR'!$C$17+_xlfn.NORM.S.INV(RAND())*'Monte Carlo VaR'!$C$18</f>
        <v>0.25007272235355493</v>
      </c>
      <c r="C3934" s="18">
        <f t="shared" ca="1" si="61"/>
        <v>28.411879743346002</v>
      </c>
      <c r="D3934" s="19">
        <f ca="1">'Monte Carlo VaR'!$B$9*(EXP(B3934)-1)</f>
        <v>38.506620616156837</v>
      </c>
      <c r="E3934" t="str">
        <f ca="1">IF(B3934&lt;='Monte Carlo VaR'!$B$25,"YES ◀ TAIL","")</f>
        <v/>
      </c>
    </row>
    <row r="3935" spans="1:5" x14ac:dyDescent="0.2">
      <c r="A3935">
        <v>3934</v>
      </c>
      <c r="B3935" s="17">
        <f ca="1">'Monte Carlo VaR'!$C$17+_xlfn.NORM.S.INV(RAND())*'Monte Carlo VaR'!$C$18</f>
        <v>8.8143385361540288E-3</v>
      </c>
      <c r="C3935" s="18">
        <f t="shared" ca="1" si="61"/>
        <v>0.88532992047785086</v>
      </c>
      <c r="D3935" s="19">
        <f ca="1">'Monte Carlo VaR'!$B$9*(EXP(B3935)-1)</f>
        <v>1.1998876412236312</v>
      </c>
      <c r="E3935" t="str">
        <f ca="1">IF(B3935&lt;='Monte Carlo VaR'!$B$25,"YES ◀ TAIL","")</f>
        <v/>
      </c>
    </row>
    <row r="3936" spans="1:5" x14ac:dyDescent="0.2">
      <c r="A3936">
        <v>3935</v>
      </c>
      <c r="B3936" s="17">
        <f ca="1">'Monte Carlo VaR'!$C$17+_xlfn.NORM.S.INV(RAND())*'Monte Carlo VaR'!$C$18</f>
        <v>-2.8249429626283129E-2</v>
      </c>
      <c r="C3936" s="18">
        <f t="shared" ca="1" si="61"/>
        <v>-2.785414541956277</v>
      </c>
      <c r="D3936" s="19">
        <f ca="1">'Monte Carlo VaR'!$B$9*(EXP(B3936)-1)</f>
        <v>-3.7750723287133421</v>
      </c>
      <c r="E3936" t="str">
        <f ca="1">IF(B3936&lt;='Monte Carlo VaR'!$B$25,"YES ◀ TAIL","")</f>
        <v/>
      </c>
    </row>
    <row r="3937" spans="1:5" x14ac:dyDescent="0.2">
      <c r="A3937">
        <v>3936</v>
      </c>
      <c r="B3937" s="17">
        <f ca="1">'Monte Carlo VaR'!$C$17+_xlfn.NORM.S.INV(RAND())*'Monte Carlo VaR'!$C$18</f>
        <v>-9.3321313824836896E-2</v>
      </c>
      <c r="C3937" s="18">
        <f t="shared" ca="1" si="61"/>
        <v>-8.9099231740662361</v>
      </c>
      <c r="D3937" s="19">
        <f ca="1">'Monte Carlo VaR'!$B$9*(EXP(B3937)-1)</f>
        <v>-12.075618877811971</v>
      </c>
      <c r="E3937" t="str">
        <f ca="1">IF(B3937&lt;='Monte Carlo VaR'!$B$25,"YES ◀ TAIL","")</f>
        <v/>
      </c>
    </row>
    <row r="3938" spans="1:5" x14ac:dyDescent="0.2">
      <c r="A3938">
        <v>3937</v>
      </c>
      <c r="B3938" s="17">
        <f ca="1">'Monte Carlo VaR'!$C$17+_xlfn.NORM.S.INV(RAND())*'Monte Carlo VaR'!$C$18</f>
        <v>-0.21238261650219592</v>
      </c>
      <c r="C3938" s="18">
        <f t="shared" ca="1" si="61"/>
        <v>-19.134476646968412</v>
      </c>
      <c r="D3938" s="19">
        <f ca="1">'Monte Carlo VaR'!$B$9*(EXP(B3938)-1)</f>
        <v>-25.932956199636291</v>
      </c>
      <c r="E3938" t="str">
        <f ca="1">IF(B3938&lt;='Monte Carlo VaR'!$B$25,"YES ◀ TAIL","")</f>
        <v/>
      </c>
    </row>
    <row r="3939" spans="1:5" x14ac:dyDescent="0.2">
      <c r="A3939">
        <v>3938</v>
      </c>
      <c r="B3939" s="17">
        <f ca="1">'Monte Carlo VaR'!$C$17+_xlfn.NORM.S.INV(RAND())*'Monte Carlo VaR'!$C$18</f>
        <v>-9.6915088129030699E-2</v>
      </c>
      <c r="C3939" s="18">
        <f t="shared" ca="1" si="61"/>
        <v>-9.2366928316393366</v>
      </c>
      <c r="D3939" s="19">
        <f ca="1">'Monte Carlo VaR'!$B$9*(EXP(B3939)-1)</f>
        <v>-12.518489794720793</v>
      </c>
      <c r="E3939" t="str">
        <f ca="1">IF(B3939&lt;='Monte Carlo VaR'!$B$25,"YES ◀ TAIL","")</f>
        <v/>
      </c>
    </row>
    <row r="3940" spans="1:5" x14ac:dyDescent="0.2">
      <c r="A3940">
        <v>3939</v>
      </c>
      <c r="B3940" s="17">
        <f ca="1">'Monte Carlo VaR'!$C$17+_xlfn.NORM.S.INV(RAND())*'Monte Carlo VaR'!$C$18</f>
        <v>4.866052180352818E-2</v>
      </c>
      <c r="C3940" s="18">
        <f t="shared" ca="1" si="61"/>
        <v>4.9863884339169884</v>
      </c>
      <c r="D3940" s="19">
        <f ca="1">'Monte Carlo VaR'!$B$9*(EXP(B3940)-1)</f>
        <v>6.7580522444876943</v>
      </c>
      <c r="E3940" t="str">
        <f ca="1">IF(B3940&lt;='Monte Carlo VaR'!$B$25,"YES ◀ TAIL","")</f>
        <v/>
      </c>
    </row>
    <row r="3941" spans="1:5" x14ac:dyDescent="0.2">
      <c r="A3941">
        <v>3940</v>
      </c>
      <c r="B3941" s="17">
        <f ca="1">'Monte Carlo VaR'!$C$17+_xlfn.NORM.S.INV(RAND())*'Monte Carlo VaR'!$C$18</f>
        <v>0.18377490341067959</v>
      </c>
      <c r="C3941" s="18">
        <f t="shared" ca="1" si="61"/>
        <v>20.174528388408252</v>
      </c>
      <c r="D3941" s="19">
        <f ca="1">'Monte Carlo VaR'!$B$9*(EXP(B3941)-1)</f>
        <v>27.342538324809706</v>
      </c>
      <c r="E3941" t="str">
        <f ca="1">IF(B3941&lt;='Monte Carlo VaR'!$B$25,"YES ◀ TAIL","")</f>
        <v/>
      </c>
    </row>
    <row r="3942" spans="1:5" x14ac:dyDescent="0.2">
      <c r="A3942">
        <v>3941</v>
      </c>
      <c r="B3942" s="17">
        <f ca="1">'Monte Carlo VaR'!$C$17+_xlfn.NORM.S.INV(RAND())*'Monte Carlo VaR'!$C$18</f>
        <v>0.19515467237126227</v>
      </c>
      <c r="C3942" s="18">
        <f t="shared" ca="1" si="61"/>
        <v>21.549897605985379</v>
      </c>
      <c r="D3942" s="19">
        <f ca="1">'Monte Carlo VaR'!$B$9*(EXP(B3942)-1)</f>
        <v>29.206576225391984</v>
      </c>
      <c r="E3942" t="str">
        <f ca="1">IF(B3942&lt;='Monte Carlo VaR'!$B$25,"YES ◀ TAIL","")</f>
        <v/>
      </c>
    </row>
    <row r="3943" spans="1:5" x14ac:dyDescent="0.2">
      <c r="A3943">
        <v>3942</v>
      </c>
      <c r="B3943" s="17">
        <f ca="1">'Monte Carlo VaR'!$C$17+_xlfn.NORM.S.INV(RAND())*'Monte Carlo VaR'!$C$18</f>
        <v>5.2031126661879E-2</v>
      </c>
      <c r="C3943" s="18">
        <f t="shared" ca="1" si="61"/>
        <v>5.3408531094230494</v>
      </c>
      <c r="D3943" s="19">
        <f ca="1">'Monte Carlo VaR'!$B$9*(EXP(B3943)-1)</f>
        <v>7.2384582192010587</v>
      </c>
      <c r="E3943" t="str">
        <f ca="1">IF(B3943&lt;='Monte Carlo VaR'!$B$25,"YES ◀ TAIL","")</f>
        <v/>
      </c>
    </row>
    <row r="3944" spans="1:5" x14ac:dyDescent="0.2">
      <c r="A3944">
        <v>3943</v>
      </c>
      <c r="B3944" s="17">
        <f ca="1">'Monte Carlo VaR'!$C$17+_xlfn.NORM.S.INV(RAND())*'Monte Carlo VaR'!$C$18</f>
        <v>0.10221355390450079</v>
      </c>
      <c r="C3944" s="18">
        <f t="shared" ca="1" si="61"/>
        <v>10.761998304515918</v>
      </c>
      <c r="D3944" s="19">
        <f ca="1">'Monte Carlo VaR'!$B$9*(EXP(B3944)-1)</f>
        <v>14.585736302110424</v>
      </c>
      <c r="E3944" t="str">
        <f ca="1">IF(B3944&lt;='Monte Carlo VaR'!$B$25,"YES ◀ TAIL","")</f>
        <v/>
      </c>
    </row>
    <row r="3945" spans="1:5" x14ac:dyDescent="0.2">
      <c r="A3945">
        <v>3944</v>
      </c>
      <c r="B3945" s="17">
        <f ca="1">'Monte Carlo VaR'!$C$17+_xlfn.NORM.S.INV(RAND())*'Monte Carlo VaR'!$C$18</f>
        <v>1.624450216427771E-3</v>
      </c>
      <c r="C3945" s="18">
        <f t="shared" ca="1" si="61"/>
        <v>0.16257703504145571</v>
      </c>
      <c r="D3945" s="19">
        <f ca="1">'Monte Carlo VaR'!$B$9*(EXP(B3945)-1)</f>
        <v>0.22034065559168492</v>
      </c>
      <c r="E3945" t="str">
        <f ca="1">IF(B3945&lt;='Monte Carlo VaR'!$B$25,"YES ◀ TAIL","")</f>
        <v/>
      </c>
    </row>
    <row r="3946" spans="1:5" x14ac:dyDescent="0.2">
      <c r="A3946">
        <v>3945</v>
      </c>
      <c r="B3946" s="17">
        <f ca="1">'Monte Carlo VaR'!$C$17+_xlfn.NORM.S.INV(RAND())*'Monte Carlo VaR'!$C$18</f>
        <v>0.28583909213849357</v>
      </c>
      <c r="C3946" s="18">
        <f t="shared" ca="1" si="61"/>
        <v>33.087828924280906</v>
      </c>
      <c r="D3946" s="19">
        <f ca="1">'Monte Carlo VaR'!$B$9*(EXP(B3946)-1)</f>
        <v>44.843934541077907</v>
      </c>
      <c r="E3946" t="str">
        <f ca="1">IF(B3946&lt;='Monte Carlo VaR'!$B$25,"YES ◀ TAIL","")</f>
        <v/>
      </c>
    </row>
    <row r="3947" spans="1:5" x14ac:dyDescent="0.2">
      <c r="A3947">
        <v>3946</v>
      </c>
      <c r="B3947" s="17">
        <f ca="1">'Monte Carlo VaR'!$C$17+_xlfn.NORM.S.INV(RAND())*'Monte Carlo VaR'!$C$18</f>
        <v>-0.21666745579501001</v>
      </c>
      <c r="C3947" s="18">
        <f t="shared" ca="1" si="61"/>
        <v>-19.480231138649827</v>
      </c>
      <c r="D3947" s="19">
        <f ca="1">'Monte Carlo VaR'!$B$9*(EXP(B3947)-1)</f>
        <v>-26.401557262212112</v>
      </c>
      <c r="E3947" t="str">
        <f ca="1">IF(B3947&lt;='Monte Carlo VaR'!$B$25,"YES ◀ TAIL","")</f>
        <v/>
      </c>
    </row>
    <row r="3948" spans="1:5" x14ac:dyDescent="0.2">
      <c r="A3948">
        <v>3947</v>
      </c>
      <c r="B3948" s="17">
        <f ca="1">'Monte Carlo VaR'!$C$17+_xlfn.NORM.S.INV(RAND())*'Monte Carlo VaR'!$C$18</f>
        <v>0.29738346109185743</v>
      </c>
      <c r="C3948" s="18">
        <f t="shared" ca="1" si="61"/>
        <v>34.633146621087278</v>
      </c>
      <c r="D3948" s="19">
        <f ca="1">'Monte Carlo VaR'!$B$9*(EXP(B3948)-1)</f>
        <v>46.938303615559583</v>
      </c>
      <c r="E3948" t="str">
        <f ca="1">IF(B3948&lt;='Monte Carlo VaR'!$B$25,"YES ◀ TAIL","")</f>
        <v/>
      </c>
    </row>
    <row r="3949" spans="1:5" x14ac:dyDescent="0.2">
      <c r="A3949">
        <v>3948</v>
      </c>
      <c r="B3949" s="17">
        <f ca="1">'Monte Carlo VaR'!$C$17+_xlfn.NORM.S.INV(RAND())*'Monte Carlo VaR'!$C$18</f>
        <v>0.1229628540834197</v>
      </c>
      <c r="C3949" s="18">
        <f t="shared" ca="1" si="61"/>
        <v>13.084241398932516</v>
      </c>
      <c r="D3949" s="19">
        <f ca="1">'Monte Carlo VaR'!$B$9*(EXP(B3949)-1)</f>
        <v>17.733072367973239</v>
      </c>
      <c r="E3949" t="str">
        <f ca="1">IF(B3949&lt;='Monte Carlo VaR'!$B$25,"YES ◀ TAIL","")</f>
        <v/>
      </c>
    </row>
    <row r="3950" spans="1:5" x14ac:dyDescent="0.2">
      <c r="A3950">
        <v>3949</v>
      </c>
      <c r="B3950" s="17">
        <f ca="1">'Monte Carlo VaR'!$C$17+_xlfn.NORM.S.INV(RAND())*'Monte Carlo VaR'!$C$18</f>
        <v>0.16590104837492406</v>
      </c>
      <c r="C3950" s="18">
        <f t="shared" ca="1" si="61"/>
        <v>18.045628787589486</v>
      </c>
      <c r="D3950" s="19">
        <f ca="1">'Monte Carlo VaR'!$B$9*(EXP(B3950)-1)</f>
        <v>24.45724069582003</v>
      </c>
      <c r="E3950" t="str">
        <f ca="1">IF(B3950&lt;='Monte Carlo VaR'!$B$25,"YES ◀ TAIL","")</f>
        <v/>
      </c>
    </row>
    <row r="3951" spans="1:5" x14ac:dyDescent="0.2">
      <c r="A3951">
        <v>3950</v>
      </c>
      <c r="B3951" s="17">
        <f ca="1">'Monte Carlo VaR'!$C$17+_xlfn.NORM.S.INV(RAND())*'Monte Carlo VaR'!$C$18</f>
        <v>0.28943778082927984</v>
      </c>
      <c r="C3951" s="18">
        <f t="shared" ca="1" si="61"/>
        <v>33.567633404779599</v>
      </c>
      <c r="D3951" s="19">
        <f ca="1">'Monte Carlo VaR'!$B$9*(EXP(B3951)-1)</f>
        <v>45.494213553497787</v>
      </c>
      <c r="E3951" t="str">
        <f ca="1">IF(B3951&lt;='Monte Carlo VaR'!$B$25,"YES ◀ TAIL","")</f>
        <v/>
      </c>
    </row>
    <row r="3952" spans="1:5" x14ac:dyDescent="0.2">
      <c r="A3952">
        <v>3951</v>
      </c>
      <c r="B3952" s="17">
        <f ca="1">'Monte Carlo VaR'!$C$17+_xlfn.NORM.S.INV(RAND())*'Monte Carlo VaR'!$C$18</f>
        <v>-0.30244213848787355</v>
      </c>
      <c r="C3952" s="18">
        <f t="shared" ca="1" si="61"/>
        <v>-26.098875266987097</v>
      </c>
      <c r="D3952" s="19">
        <f ca="1">'Monte Carlo VaR'!$B$9*(EXP(B3952)-1)</f>
        <v>-35.371805649347614</v>
      </c>
      <c r="E3952" t="str">
        <f ca="1">IF(B3952&lt;='Monte Carlo VaR'!$B$25,"YES ◀ TAIL","")</f>
        <v>YES ◀ TAIL</v>
      </c>
    </row>
    <row r="3953" spans="1:5" x14ac:dyDescent="0.2">
      <c r="A3953">
        <v>3952</v>
      </c>
      <c r="B3953" s="17">
        <f ca="1">'Monte Carlo VaR'!$C$17+_xlfn.NORM.S.INV(RAND())*'Monte Carlo VaR'!$C$18</f>
        <v>-0.14077289117632141</v>
      </c>
      <c r="C3953" s="18">
        <f t="shared" ca="1" si="61"/>
        <v>-13.131342431702709</v>
      </c>
      <c r="D3953" s="19">
        <f ca="1">'Monte Carlo VaR'!$B$9*(EXP(B3953)-1)</f>
        <v>-17.796908397686682</v>
      </c>
      <c r="E3953" t="str">
        <f ca="1">IF(B3953&lt;='Monte Carlo VaR'!$B$25,"YES ◀ TAIL","")</f>
        <v/>
      </c>
    </row>
    <row r="3954" spans="1:5" x14ac:dyDescent="0.2">
      <c r="A3954">
        <v>3953</v>
      </c>
      <c r="B3954" s="17">
        <f ca="1">'Monte Carlo VaR'!$C$17+_xlfn.NORM.S.INV(RAND())*'Monte Carlo VaR'!$C$18</f>
        <v>3.9322786329952217E-2</v>
      </c>
      <c r="C3954" s="18">
        <f t="shared" ca="1" si="61"/>
        <v>4.0106161521767492</v>
      </c>
      <c r="D3954" s="19">
        <f ca="1">'Monte Carlo VaR'!$B$9*(EXP(B3954)-1)</f>
        <v>5.4355880710451485</v>
      </c>
      <c r="E3954" t="str">
        <f ca="1">IF(B3954&lt;='Monte Carlo VaR'!$B$25,"YES ◀ TAIL","")</f>
        <v/>
      </c>
    </row>
    <row r="3955" spans="1:5" x14ac:dyDescent="0.2">
      <c r="A3955">
        <v>3954</v>
      </c>
      <c r="B3955" s="17">
        <f ca="1">'Monte Carlo VaR'!$C$17+_xlfn.NORM.S.INV(RAND())*'Monte Carlo VaR'!$C$18</f>
        <v>-0.21414982602463573</v>
      </c>
      <c r="C3955" s="18">
        <f t="shared" ca="1" si="61"/>
        <v>-19.277256771518235</v>
      </c>
      <c r="D3955" s="19">
        <f ca="1">'Monte Carlo VaR'!$B$9*(EXP(B3955)-1)</f>
        <v>-26.126466102438666</v>
      </c>
      <c r="E3955" t="str">
        <f ca="1">IF(B3955&lt;='Monte Carlo VaR'!$B$25,"YES ◀ TAIL","")</f>
        <v/>
      </c>
    </row>
    <row r="3956" spans="1:5" x14ac:dyDescent="0.2">
      <c r="A3956">
        <v>3955</v>
      </c>
      <c r="B3956" s="17">
        <f ca="1">'Monte Carlo VaR'!$C$17+_xlfn.NORM.S.INV(RAND())*'Monte Carlo VaR'!$C$18</f>
        <v>-0.19958818356296426</v>
      </c>
      <c r="C3956" s="18">
        <f t="shared" ca="1" si="61"/>
        <v>-18.093201070545149</v>
      </c>
      <c r="D3956" s="19">
        <f ca="1">'Monte Carlo VaR'!$B$9*(EXP(B3956)-1)</f>
        <v>-24.521715410909842</v>
      </c>
      <c r="E3956" t="str">
        <f ca="1">IF(B3956&lt;='Monte Carlo VaR'!$B$25,"YES ◀ TAIL","")</f>
        <v/>
      </c>
    </row>
    <row r="3957" spans="1:5" x14ac:dyDescent="0.2">
      <c r="A3957">
        <v>3956</v>
      </c>
      <c r="B3957" s="17">
        <f ca="1">'Monte Carlo VaR'!$C$17+_xlfn.NORM.S.INV(RAND())*'Monte Carlo VaR'!$C$18</f>
        <v>3.4252198375497422E-2</v>
      </c>
      <c r="C3957" s="18">
        <f t="shared" ca="1" si="61"/>
        <v>3.4845560189885827</v>
      </c>
      <c r="D3957" s="19">
        <f ca="1">'Monte Carlo VaR'!$B$9*(EXP(B3957)-1)</f>
        <v>4.7226187725352258</v>
      </c>
      <c r="E3957" t="str">
        <f ca="1">IF(B3957&lt;='Monte Carlo VaR'!$B$25,"YES ◀ TAIL","")</f>
        <v/>
      </c>
    </row>
    <row r="3958" spans="1:5" x14ac:dyDescent="0.2">
      <c r="A3958">
        <v>3957</v>
      </c>
      <c r="B3958" s="17">
        <f ca="1">'Monte Carlo VaR'!$C$17+_xlfn.NORM.S.INV(RAND())*'Monte Carlo VaR'!$C$18</f>
        <v>3.8297804519962918E-2</v>
      </c>
      <c r="C3958" s="18">
        <f t="shared" ca="1" si="61"/>
        <v>3.9040617800503163</v>
      </c>
      <c r="D3958" s="19">
        <f ca="1">'Monte Carlo VaR'!$B$9*(EXP(B3958)-1)</f>
        <v>5.2911749305021933</v>
      </c>
      <c r="E3958" t="str">
        <f ca="1">IF(B3958&lt;='Monte Carlo VaR'!$B$25,"YES ◀ TAIL","")</f>
        <v/>
      </c>
    </row>
    <row r="3959" spans="1:5" x14ac:dyDescent="0.2">
      <c r="A3959">
        <v>3958</v>
      </c>
      <c r="B3959" s="17">
        <f ca="1">'Monte Carlo VaR'!$C$17+_xlfn.NORM.S.INV(RAND())*'Monte Carlo VaR'!$C$18</f>
        <v>0.25444545086206605</v>
      </c>
      <c r="C3959" s="18">
        <f t="shared" ca="1" si="61"/>
        <v>28.974619488126585</v>
      </c>
      <c r="D3959" s="19">
        <f ca="1">'Monte Carlo VaR'!$B$9*(EXP(B3959)-1)</f>
        <v>39.269301792257963</v>
      </c>
      <c r="E3959" t="str">
        <f ca="1">IF(B3959&lt;='Monte Carlo VaR'!$B$25,"YES ◀ TAIL","")</f>
        <v/>
      </c>
    </row>
    <row r="3960" spans="1:5" x14ac:dyDescent="0.2">
      <c r="A3960">
        <v>3959</v>
      </c>
      <c r="B3960" s="17">
        <f ca="1">'Monte Carlo VaR'!$C$17+_xlfn.NORM.S.INV(RAND())*'Monte Carlo VaR'!$C$18</f>
        <v>0.10103048067416559</v>
      </c>
      <c r="C3960" s="18">
        <f t="shared" ca="1" si="61"/>
        <v>10.631036233518842</v>
      </c>
      <c r="D3960" s="19">
        <f ca="1">'Monte Carlo VaR'!$B$9*(EXP(B3960)-1)</f>
        <v>14.408243407288087</v>
      </c>
      <c r="E3960" t="str">
        <f ca="1">IF(B3960&lt;='Monte Carlo VaR'!$B$25,"YES ◀ TAIL","")</f>
        <v/>
      </c>
    </row>
    <row r="3961" spans="1:5" x14ac:dyDescent="0.2">
      <c r="A3961">
        <v>3960</v>
      </c>
      <c r="B3961" s="17">
        <f ca="1">'Monte Carlo VaR'!$C$17+_xlfn.NORM.S.INV(RAND())*'Monte Carlo VaR'!$C$18</f>
        <v>0.14273421504954747</v>
      </c>
      <c r="C3961" s="18">
        <f t="shared" ca="1" si="61"/>
        <v>15.342319839491147</v>
      </c>
      <c r="D3961" s="19">
        <f ca="1">'Monte Carlo VaR'!$B$9*(EXP(B3961)-1)</f>
        <v>20.793446078462352</v>
      </c>
      <c r="E3961" t="str">
        <f ca="1">IF(B3961&lt;='Monte Carlo VaR'!$B$25,"YES ◀ TAIL","")</f>
        <v/>
      </c>
    </row>
    <row r="3962" spans="1:5" x14ac:dyDescent="0.2">
      <c r="A3962">
        <v>3961</v>
      </c>
      <c r="B3962" s="17">
        <f ca="1">'Monte Carlo VaR'!$C$17+_xlfn.NORM.S.INV(RAND())*'Monte Carlo VaR'!$C$18</f>
        <v>0.16366824844700661</v>
      </c>
      <c r="C3962" s="18">
        <f t="shared" ca="1" si="61"/>
        <v>17.782350549336122</v>
      </c>
      <c r="D3962" s="19">
        <f ca="1">'Monte Carlo VaR'!$B$9*(EXP(B3962)-1)</f>
        <v>24.10041969951525</v>
      </c>
      <c r="E3962" t="str">
        <f ca="1">IF(B3962&lt;='Monte Carlo VaR'!$B$25,"YES ◀ TAIL","")</f>
        <v/>
      </c>
    </row>
    <row r="3963" spans="1:5" x14ac:dyDescent="0.2">
      <c r="A3963">
        <v>3962</v>
      </c>
      <c r="B3963" s="17">
        <f ca="1">'Monte Carlo VaR'!$C$17+_xlfn.NORM.S.INV(RAND())*'Monte Carlo VaR'!$C$18</f>
        <v>0.17283625622101112</v>
      </c>
      <c r="C3963" s="18">
        <f t="shared" ca="1" si="61"/>
        <v>18.867145159235797</v>
      </c>
      <c r="D3963" s="19">
        <f ca="1">'Monte Carlo VaR'!$B$9*(EXP(B3963)-1)</f>
        <v>25.570641834312276</v>
      </c>
      <c r="E3963" t="str">
        <f ca="1">IF(B3963&lt;='Monte Carlo VaR'!$B$25,"YES ◀ TAIL","")</f>
        <v/>
      </c>
    </row>
    <row r="3964" spans="1:5" x14ac:dyDescent="0.2">
      <c r="A3964">
        <v>3963</v>
      </c>
      <c r="B3964" s="17">
        <f ca="1">'Monte Carlo VaR'!$C$17+_xlfn.NORM.S.INV(RAND())*'Monte Carlo VaR'!$C$18</f>
        <v>-0.18666586171649097</v>
      </c>
      <c r="C3964" s="18">
        <f t="shared" ca="1" si="61"/>
        <v>-17.027906840006533</v>
      </c>
      <c r="D3964" s="19">
        <f ca="1">'Monte Carlo VaR'!$B$9*(EXP(B3964)-1)</f>
        <v>-23.077922140260856</v>
      </c>
      <c r="E3964" t="str">
        <f ca="1">IF(B3964&lt;='Monte Carlo VaR'!$B$25,"YES ◀ TAIL","")</f>
        <v/>
      </c>
    </row>
    <row r="3965" spans="1:5" x14ac:dyDescent="0.2">
      <c r="A3965">
        <v>3964</v>
      </c>
      <c r="B3965" s="17">
        <f ca="1">'Monte Carlo VaR'!$C$17+_xlfn.NORM.S.INV(RAND())*'Monte Carlo VaR'!$C$18</f>
        <v>0.2801749214411392</v>
      </c>
      <c r="C3965" s="18">
        <f t="shared" ca="1" si="61"/>
        <v>32.33612763544447</v>
      </c>
      <c r="D3965" s="19">
        <f ca="1">'Monte Carlo VaR'!$B$9*(EXP(B3965)-1)</f>
        <v>43.825153784317884</v>
      </c>
      <c r="E3965" t="str">
        <f ca="1">IF(B3965&lt;='Monte Carlo VaR'!$B$25,"YES ◀ TAIL","")</f>
        <v/>
      </c>
    </row>
    <row r="3966" spans="1:5" x14ac:dyDescent="0.2">
      <c r="A3966">
        <v>3965</v>
      </c>
      <c r="B3966" s="17">
        <f ca="1">'Monte Carlo VaR'!$C$17+_xlfn.NORM.S.INV(RAND())*'Monte Carlo VaR'!$C$18</f>
        <v>-0.29266836653469286</v>
      </c>
      <c r="C3966" s="18">
        <f t="shared" ca="1" si="61"/>
        <v>-25.373041236648863</v>
      </c>
      <c r="D3966" s="19">
        <f ca="1">'Monte Carlo VaR'!$B$9*(EXP(B3966)-1)</f>
        <v>-34.388082788030204</v>
      </c>
      <c r="E3966" t="str">
        <f ca="1">IF(B3966&lt;='Monte Carlo VaR'!$B$25,"YES ◀ TAIL","")</f>
        <v>YES ◀ TAIL</v>
      </c>
    </row>
    <row r="3967" spans="1:5" x14ac:dyDescent="0.2">
      <c r="A3967">
        <v>3966</v>
      </c>
      <c r="B3967" s="17">
        <f ca="1">'Monte Carlo VaR'!$C$17+_xlfn.NORM.S.INV(RAND())*'Monte Carlo VaR'!$C$18</f>
        <v>0.28364062599470224</v>
      </c>
      <c r="C3967" s="18">
        <f t="shared" ca="1" si="61"/>
        <v>32.795561226276646</v>
      </c>
      <c r="D3967" s="19">
        <f ca="1">'Monte Carlo VaR'!$B$9*(EXP(B3967)-1)</f>
        <v>44.447824129972744</v>
      </c>
      <c r="E3967" t="str">
        <f ca="1">IF(B3967&lt;='Monte Carlo VaR'!$B$25,"YES ◀ TAIL","")</f>
        <v/>
      </c>
    </row>
    <row r="3968" spans="1:5" x14ac:dyDescent="0.2">
      <c r="A3968">
        <v>3967</v>
      </c>
      <c r="B3968" s="17">
        <f ca="1">'Monte Carlo VaR'!$C$17+_xlfn.NORM.S.INV(RAND())*'Monte Carlo VaR'!$C$18</f>
        <v>2.6068397222261466E-2</v>
      </c>
      <c r="C3968" s="18">
        <f t="shared" ca="1" si="61"/>
        <v>2.6411149744169471</v>
      </c>
      <c r="D3968" s="19">
        <f ca="1">'Monte Carlo VaR'!$B$9*(EXP(B3968)-1)</f>
        <v>3.5795031248272884</v>
      </c>
      <c r="E3968" t="str">
        <f ca="1">IF(B3968&lt;='Monte Carlo VaR'!$B$25,"YES ◀ TAIL","")</f>
        <v/>
      </c>
    </row>
    <row r="3969" spans="1:5" x14ac:dyDescent="0.2">
      <c r="A3969">
        <v>3968</v>
      </c>
      <c r="B3969" s="17">
        <f ca="1">'Monte Carlo VaR'!$C$17+_xlfn.NORM.S.INV(RAND())*'Monte Carlo VaR'!$C$18</f>
        <v>-0.16258720457452652</v>
      </c>
      <c r="C3969" s="18">
        <f t="shared" ca="1" si="61"/>
        <v>-15.005803183415233</v>
      </c>
      <c r="D3969" s="19">
        <f ca="1">'Monte Carlo VaR'!$B$9*(EXP(B3969)-1)</f>
        <v>-20.337365054482667</v>
      </c>
      <c r="E3969" t="str">
        <f ca="1">IF(B3969&lt;='Monte Carlo VaR'!$B$25,"YES ◀ TAIL","")</f>
        <v/>
      </c>
    </row>
    <row r="3970" spans="1:5" x14ac:dyDescent="0.2">
      <c r="A3970">
        <v>3969</v>
      </c>
      <c r="B3970" s="17">
        <f ca="1">'Monte Carlo VaR'!$C$17+_xlfn.NORM.S.INV(RAND())*'Monte Carlo VaR'!$C$18</f>
        <v>0.13763353339010823</v>
      </c>
      <c r="C3970" s="18">
        <f t="shared" ca="1" si="61"/>
        <v>14.755493264189724</v>
      </c>
      <c r="D3970" s="19">
        <f ca="1">'Monte Carlo VaR'!$B$9*(EXP(B3970)-1)</f>
        <v>19.998120020956332</v>
      </c>
      <c r="E3970" t="str">
        <f ca="1">IF(B3970&lt;='Monte Carlo VaR'!$B$25,"YES ◀ TAIL","")</f>
        <v/>
      </c>
    </row>
    <row r="3971" spans="1:5" x14ac:dyDescent="0.2">
      <c r="A3971">
        <v>3970</v>
      </c>
      <c r="B3971" s="17">
        <f ca="1">'Monte Carlo VaR'!$C$17+_xlfn.NORM.S.INV(RAND())*'Monte Carlo VaR'!$C$18</f>
        <v>0.29874105218303532</v>
      </c>
      <c r="C3971" s="18">
        <f t="shared" ref="C3971:C4034" ca="1" si="62">(EXP(B3971)-1)*100</f>
        <v>34.816047505731753</v>
      </c>
      <c r="D3971" s="19">
        <f ca="1">'Monte Carlo VaR'!$B$9*(EXP(B3971)-1)</f>
        <v>47.186189184518241</v>
      </c>
      <c r="E3971" t="str">
        <f ca="1">IF(B3971&lt;='Monte Carlo VaR'!$B$25,"YES ◀ TAIL","")</f>
        <v/>
      </c>
    </row>
    <row r="3972" spans="1:5" x14ac:dyDescent="0.2">
      <c r="A3972">
        <v>3971</v>
      </c>
      <c r="B3972" s="17">
        <f ca="1">'Monte Carlo VaR'!$C$17+_xlfn.NORM.S.INV(RAND())*'Monte Carlo VaR'!$C$18</f>
        <v>-0.19664804548584641</v>
      </c>
      <c r="C3972" s="18">
        <f t="shared" ca="1" si="62"/>
        <v>-17.852029406974466</v>
      </c>
      <c r="D3972" s="19">
        <f ca="1">'Monte Carlo VaR'!$B$9*(EXP(B3972)-1)</f>
        <v>-24.194855455272496</v>
      </c>
      <c r="E3972" t="str">
        <f ca="1">IF(B3972&lt;='Monte Carlo VaR'!$B$25,"YES ◀ TAIL","")</f>
        <v/>
      </c>
    </row>
    <row r="3973" spans="1:5" x14ac:dyDescent="0.2">
      <c r="A3973">
        <v>3972</v>
      </c>
      <c r="B3973" s="17">
        <f ca="1">'Monte Carlo VaR'!$C$17+_xlfn.NORM.S.INV(RAND())*'Monte Carlo VaR'!$C$18</f>
        <v>0.34623038553760244</v>
      </c>
      <c r="C3973" s="18">
        <f t="shared" ca="1" si="62"/>
        <v>41.372828085198755</v>
      </c>
      <c r="D3973" s="19">
        <f ca="1">'Monte Carlo VaR'!$B$9*(EXP(B3973)-1)</f>
        <v>56.072593903869873</v>
      </c>
      <c r="E3973" t="str">
        <f ca="1">IF(B3973&lt;='Monte Carlo VaR'!$B$25,"YES ◀ TAIL","")</f>
        <v/>
      </c>
    </row>
    <row r="3974" spans="1:5" x14ac:dyDescent="0.2">
      <c r="A3974">
        <v>3973</v>
      </c>
      <c r="B3974" s="17">
        <f ca="1">'Monte Carlo VaR'!$C$17+_xlfn.NORM.S.INV(RAND())*'Monte Carlo VaR'!$C$18</f>
        <v>-0.17312184552558069</v>
      </c>
      <c r="C3974" s="18">
        <f t="shared" ca="1" si="62"/>
        <v>-15.896486776649265</v>
      </c>
      <c r="D3974" s="19">
        <f ca="1">'Monte Carlo VaR'!$B$9*(EXP(B3974)-1)</f>
        <v>-21.54450852839275</v>
      </c>
      <c r="E3974" t="str">
        <f ca="1">IF(B3974&lt;='Monte Carlo VaR'!$B$25,"YES ◀ TAIL","")</f>
        <v/>
      </c>
    </row>
    <row r="3975" spans="1:5" x14ac:dyDescent="0.2">
      <c r="A3975">
        <v>3974</v>
      </c>
      <c r="B3975" s="17">
        <f ca="1">'Monte Carlo VaR'!$C$17+_xlfn.NORM.S.INV(RAND())*'Monte Carlo VaR'!$C$18</f>
        <v>-0.44798890063794816</v>
      </c>
      <c r="C3975" s="18">
        <f t="shared" ca="1" si="62"/>
        <v>-36.108822449432374</v>
      </c>
      <c r="D3975" s="19">
        <f ca="1">'Monte Carlo VaR'!$B$9*(EXP(B3975)-1)</f>
        <v>-48.938287065715699</v>
      </c>
      <c r="E3975" t="str">
        <f ca="1">IF(B3975&lt;='Monte Carlo VaR'!$B$25,"YES ◀ TAIL","")</f>
        <v>YES ◀ TAIL</v>
      </c>
    </row>
    <row r="3976" spans="1:5" x14ac:dyDescent="0.2">
      <c r="A3976">
        <v>3975</v>
      </c>
      <c r="B3976" s="17">
        <f ca="1">'Monte Carlo VaR'!$C$17+_xlfn.NORM.S.INV(RAND())*'Monte Carlo VaR'!$C$18</f>
        <v>-0.14909563392486097</v>
      </c>
      <c r="C3976" s="18">
        <f t="shared" ca="1" si="62"/>
        <v>-13.851327639727417</v>
      </c>
      <c r="D3976" s="19">
        <f ca="1">'Monte Carlo VaR'!$B$9*(EXP(B3976)-1)</f>
        <v>-18.77270435012257</v>
      </c>
      <c r="E3976" t="str">
        <f ca="1">IF(B3976&lt;='Monte Carlo VaR'!$B$25,"YES ◀ TAIL","")</f>
        <v/>
      </c>
    </row>
    <row r="3977" spans="1:5" x14ac:dyDescent="0.2">
      <c r="A3977">
        <v>3976</v>
      </c>
      <c r="B3977" s="17">
        <f ca="1">'Monte Carlo VaR'!$C$17+_xlfn.NORM.S.INV(RAND())*'Monte Carlo VaR'!$C$18</f>
        <v>0.47784877254873315</v>
      </c>
      <c r="C3977" s="18">
        <f t="shared" ca="1" si="62"/>
        <v>61.260159531363414</v>
      </c>
      <c r="D3977" s="19">
        <f ca="1">'Monte Carlo VaR'!$B$9*(EXP(B3977)-1)</f>
        <v>83.025894212856826</v>
      </c>
      <c r="E3977" t="str">
        <f ca="1">IF(B3977&lt;='Monte Carlo VaR'!$B$25,"YES ◀ TAIL","")</f>
        <v/>
      </c>
    </row>
    <row r="3978" spans="1:5" x14ac:dyDescent="0.2">
      <c r="A3978">
        <v>3977</v>
      </c>
      <c r="B3978" s="17">
        <f ca="1">'Monte Carlo VaR'!$C$17+_xlfn.NORM.S.INV(RAND())*'Monte Carlo VaR'!$C$18</f>
        <v>-0.14814375014664488</v>
      </c>
      <c r="C3978" s="18">
        <f t="shared" ca="1" si="62"/>
        <v>-13.769285074694215</v>
      </c>
      <c r="D3978" s="19">
        <f ca="1">'Monte Carlo VaR'!$B$9*(EXP(B3978)-1)</f>
        <v>-18.66151206173307</v>
      </c>
      <c r="E3978" t="str">
        <f ca="1">IF(B3978&lt;='Monte Carlo VaR'!$B$25,"YES ◀ TAIL","")</f>
        <v/>
      </c>
    </row>
    <row r="3979" spans="1:5" x14ac:dyDescent="0.2">
      <c r="A3979">
        <v>3978</v>
      </c>
      <c r="B3979" s="17">
        <f ca="1">'Monte Carlo VaR'!$C$17+_xlfn.NORM.S.INV(RAND())*'Monte Carlo VaR'!$C$18</f>
        <v>0.11780417604430117</v>
      </c>
      <c r="C3979" s="18">
        <f t="shared" ca="1" si="62"/>
        <v>12.50237831877994</v>
      </c>
      <c r="D3979" s="19">
        <f ca="1">'Monte Carlo VaR'!$B$9*(EXP(B3979)-1)</f>
        <v>16.944473335442449</v>
      </c>
      <c r="E3979" t="str">
        <f ca="1">IF(B3979&lt;='Monte Carlo VaR'!$B$25,"YES ◀ TAIL","")</f>
        <v/>
      </c>
    </row>
    <row r="3980" spans="1:5" x14ac:dyDescent="0.2">
      <c r="A3980">
        <v>3979</v>
      </c>
      <c r="B3980" s="17">
        <f ca="1">'Monte Carlo VaR'!$C$17+_xlfn.NORM.S.INV(RAND())*'Monte Carlo VaR'!$C$18</f>
        <v>0.2091312590420159</v>
      </c>
      <c r="C3980" s="18">
        <f t="shared" ca="1" si="62"/>
        <v>23.260677869742175</v>
      </c>
      <c r="D3980" s="19">
        <f ca="1">'Monte Carlo VaR'!$B$9*(EXP(B3980)-1)</f>
        <v>31.525196716861569</v>
      </c>
      <c r="E3980" t="str">
        <f ca="1">IF(B3980&lt;='Monte Carlo VaR'!$B$25,"YES ◀ TAIL","")</f>
        <v/>
      </c>
    </row>
    <row r="3981" spans="1:5" x14ac:dyDescent="0.2">
      <c r="A3981">
        <v>3980</v>
      </c>
      <c r="B3981" s="17">
        <f ca="1">'Monte Carlo VaR'!$C$17+_xlfn.NORM.S.INV(RAND())*'Monte Carlo VaR'!$C$18</f>
        <v>4.8115523000261319E-2</v>
      </c>
      <c r="C3981" s="18">
        <f t="shared" ca="1" si="62"/>
        <v>4.9291865667516088</v>
      </c>
      <c r="D3981" s="19">
        <f ca="1">'Monte Carlo VaR'!$B$9*(EXP(B3981)-1)</f>
        <v>6.6805265539184555</v>
      </c>
      <c r="E3981" t="str">
        <f ca="1">IF(B3981&lt;='Monte Carlo VaR'!$B$25,"YES ◀ TAIL","")</f>
        <v/>
      </c>
    </row>
    <row r="3982" spans="1:5" x14ac:dyDescent="0.2">
      <c r="A3982">
        <v>3981</v>
      </c>
      <c r="B3982" s="17">
        <f ca="1">'Monte Carlo VaR'!$C$17+_xlfn.NORM.S.INV(RAND())*'Monte Carlo VaR'!$C$18</f>
        <v>0.11616149725058456</v>
      </c>
      <c r="C3982" s="18">
        <f t="shared" ca="1" si="62"/>
        <v>12.317724752444125</v>
      </c>
      <c r="D3982" s="19">
        <f ca="1">'Monte Carlo VaR'!$B$9*(EXP(B3982)-1)</f>
        <v>16.694212356987524</v>
      </c>
      <c r="E3982" t="str">
        <f ca="1">IF(B3982&lt;='Monte Carlo VaR'!$B$25,"YES ◀ TAIL","")</f>
        <v/>
      </c>
    </row>
    <row r="3983" spans="1:5" x14ac:dyDescent="0.2">
      <c r="A3983">
        <v>3982</v>
      </c>
      <c r="B3983" s="17">
        <f ca="1">'Monte Carlo VaR'!$C$17+_xlfn.NORM.S.INV(RAND())*'Monte Carlo VaR'!$C$18</f>
        <v>0.16824886989216395</v>
      </c>
      <c r="C3983" s="18">
        <f t="shared" ca="1" si="62"/>
        <v>18.32310445908918</v>
      </c>
      <c r="D3983" s="19">
        <f ca="1">'Monte Carlo VaR'!$B$9*(EXP(B3983)-1)</f>
        <v>24.833303473403564</v>
      </c>
      <c r="E3983" t="str">
        <f ca="1">IF(B3983&lt;='Monte Carlo VaR'!$B$25,"YES ◀ TAIL","")</f>
        <v/>
      </c>
    </row>
    <row r="3984" spans="1:5" x14ac:dyDescent="0.2">
      <c r="A3984">
        <v>3983</v>
      </c>
      <c r="B3984" s="17">
        <f ca="1">'Monte Carlo VaR'!$C$17+_xlfn.NORM.S.INV(RAND())*'Monte Carlo VaR'!$C$18</f>
        <v>0.17684137698472244</v>
      </c>
      <c r="C3984" s="18">
        <f t="shared" ca="1" si="62"/>
        <v>19.34417707798557</v>
      </c>
      <c r="D3984" s="19">
        <f ca="1">'Monte Carlo VaR'!$B$9*(EXP(B3984)-1)</f>
        <v>26.217163193793841</v>
      </c>
      <c r="E3984" t="str">
        <f ca="1">IF(B3984&lt;='Monte Carlo VaR'!$B$25,"YES ◀ TAIL","")</f>
        <v/>
      </c>
    </row>
    <row r="3985" spans="1:5" x14ac:dyDescent="0.2">
      <c r="A3985">
        <v>3984</v>
      </c>
      <c r="B3985" s="17">
        <f ca="1">'Monte Carlo VaR'!$C$17+_xlfn.NORM.S.INV(RAND())*'Monte Carlo VaR'!$C$18</f>
        <v>0.19545801469719648</v>
      </c>
      <c r="C3985" s="18">
        <f t="shared" ca="1" si="62"/>
        <v>21.586774427509869</v>
      </c>
      <c r="D3985" s="19">
        <f ca="1">'Monte Carlo VaR'!$B$9*(EXP(B3985)-1)</f>
        <v>29.256555381604127</v>
      </c>
      <c r="E3985" t="str">
        <f ca="1">IF(B3985&lt;='Monte Carlo VaR'!$B$25,"YES ◀ TAIL","")</f>
        <v/>
      </c>
    </row>
    <row r="3986" spans="1:5" x14ac:dyDescent="0.2">
      <c r="A3986">
        <v>3985</v>
      </c>
      <c r="B3986" s="17">
        <f ca="1">'Monte Carlo VaR'!$C$17+_xlfn.NORM.S.INV(RAND())*'Monte Carlo VaR'!$C$18</f>
        <v>-0.11422987351826226</v>
      </c>
      <c r="C3986" s="18">
        <f t="shared" ca="1" si="62"/>
        <v>-10.794712702064057</v>
      </c>
      <c r="D3986" s="19">
        <f ca="1">'Monte Carlo VaR'!$B$9*(EXP(B3986)-1)</f>
        <v>-14.630074125107418</v>
      </c>
      <c r="E3986" t="str">
        <f ca="1">IF(B3986&lt;='Monte Carlo VaR'!$B$25,"YES ◀ TAIL","")</f>
        <v/>
      </c>
    </row>
    <row r="3987" spans="1:5" x14ac:dyDescent="0.2">
      <c r="A3987">
        <v>3986</v>
      </c>
      <c r="B3987" s="17">
        <f ca="1">'Monte Carlo VaR'!$C$17+_xlfn.NORM.S.INV(RAND())*'Monte Carlo VaR'!$C$18</f>
        <v>9.6447081742691732E-2</v>
      </c>
      <c r="C3987" s="18">
        <f t="shared" ca="1" si="62"/>
        <v>10.125130330199772</v>
      </c>
      <c r="D3987" s="19">
        <f ca="1">'Monte Carlo VaR'!$B$9*(EXP(B3987)-1)</f>
        <v>13.722589136519751</v>
      </c>
      <c r="E3987" t="str">
        <f ca="1">IF(B3987&lt;='Monte Carlo VaR'!$B$25,"YES ◀ TAIL","")</f>
        <v/>
      </c>
    </row>
    <row r="3988" spans="1:5" x14ac:dyDescent="0.2">
      <c r="A3988">
        <v>3987</v>
      </c>
      <c r="B3988" s="17">
        <f ca="1">'Monte Carlo VaR'!$C$17+_xlfn.NORM.S.INV(RAND())*'Monte Carlo VaR'!$C$18</f>
        <v>0.19801755265698001</v>
      </c>
      <c r="C3988" s="18">
        <f t="shared" ca="1" si="62"/>
        <v>21.898379003819279</v>
      </c>
      <c r="D3988" s="19">
        <f ca="1">'Monte Carlo VaR'!$B$9*(EXP(B3988)-1)</f>
        <v>29.678873063876271</v>
      </c>
      <c r="E3988" t="str">
        <f ca="1">IF(B3988&lt;='Monte Carlo VaR'!$B$25,"YES ◀ TAIL","")</f>
        <v/>
      </c>
    </row>
    <row r="3989" spans="1:5" x14ac:dyDescent="0.2">
      <c r="A3989">
        <v>3988</v>
      </c>
      <c r="B3989" s="17">
        <f ca="1">'Monte Carlo VaR'!$C$17+_xlfn.NORM.S.INV(RAND())*'Monte Carlo VaR'!$C$18</f>
        <v>0.40324264183008113</v>
      </c>
      <c r="C3989" s="18">
        <f t="shared" ca="1" si="62"/>
        <v>49.667000235727897</v>
      </c>
      <c r="D3989" s="19">
        <f ca="1">'Monte Carlo VaR'!$B$9*(EXP(B3989)-1)</f>
        <v>67.313685419482027</v>
      </c>
      <c r="E3989" t="str">
        <f ca="1">IF(B3989&lt;='Monte Carlo VaR'!$B$25,"YES ◀ TAIL","")</f>
        <v/>
      </c>
    </row>
    <row r="3990" spans="1:5" x14ac:dyDescent="0.2">
      <c r="A3990">
        <v>3989</v>
      </c>
      <c r="B3990" s="17">
        <f ca="1">'Monte Carlo VaR'!$C$17+_xlfn.NORM.S.INV(RAND())*'Monte Carlo VaR'!$C$18</f>
        <v>-8.3698055464458535E-2</v>
      </c>
      <c r="C3990" s="18">
        <f t="shared" ca="1" si="62"/>
        <v>-8.0291084744567804</v>
      </c>
      <c r="D3990" s="19">
        <f ca="1">'Monte Carlo VaR'!$B$9*(EXP(B3990)-1)</f>
        <v>-10.881850715431275</v>
      </c>
      <c r="E3990" t="str">
        <f ca="1">IF(B3990&lt;='Monte Carlo VaR'!$B$25,"YES ◀ TAIL","")</f>
        <v/>
      </c>
    </row>
    <row r="3991" spans="1:5" x14ac:dyDescent="0.2">
      <c r="A3991">
        <v>3990</v>
      </c>
      <c r="B3991" s="17">
        <f ca="1">'Monte Carlo VaR'!$C$17+_xlfn.NORM.S.INV(RAND())*'Monte Carlo VaR'!$C$18</f>
        <v>-0.1048969392011473</v>
      </c>
      <c r="C3991" s="18">
        <f t="shared" ca="1" si="62"/>
        <v>-9.9582684467634515</v>
      </c>
      <c r="D3991" s="19">
        <f ca="1">'Monte Carlo VaR'!$B$9*(EXP(B3991)-1)</f>
        <v>-13.496441225898506</v>
      </c>
      <c r="E3991" t="str">
        <f ca="1">IF(B3991&lt;='Monte Carlo VaR'!$B$25,"YES ◀ TAIL","")</f>
        <v/>
      </c>
    </row>
    <row r="3992" spans="1:5" x14ac:dyDescent="0.2">
      <c r="A3992">
        <v>3991</v>
      </c>
      <c r="B3992" s="17">
        <f ca="1">'Monte Carlo VaR'!$C$17+_xlfn.NORM.S.INV(RAND())*'Monte Carlo VaR'!$C$18</f>
        <v>0.19859713900043097</v>
      </c>
      <c r="C3992" s="18">
        <f t="shared" ca="1" si="62"/>
        <v>21.969050117606592</v>
      </c>
      <c r="D3992" s="19">
        <f ca="1">'Monte Carlo VaR'!$B$9*(EXP(B3992)-1)</f>
        <v>29.774653624392215</v>
      </c>
      <c r="E3992" t="str">
        <f ca="1">IF(B3992&lt;='Monte Carlo VaR'!$B$25,"YES ◀ TAIL","")</f>
        <v/>
      </c>
    </row>
    <row r="3993" spans="1:5" x14ac:dyDescent="0.2">
      <c r="A3993">
        <v>3992</v>
      </c>
      <c r="B3993" s="17">
        <f ca="1">'Monte Carlo VaR'!$C$17+_xlfn.NORM.S.INV(RAND())*'Monte Carlo VaR'!$C$18</f>
        <v>0.19674631399256337</v>
      </c>
      <c r="C3993" s="18">
        <f t="shared" ca="1" si="62"/>
        <v>21.743515526375589</v>
      </c>
      <c r="D3993" s="19">
        <f ca="1">'Monte Carlo VaR'!$B$9*(EXP(B3993)-1)</f>
        <v>29.468986592896837</v>
      </c>
      <c r="E3993" t="str">
        <f ca="1">IF(B3993&lt;='Monte Carlo VaR'!$B$25,"YES ◀ TAIL","")</f>
        <v/>
      </c>
    </row>
    <row r="3994" spans="1:5" x14ac:dyDescent="0.2">
      <c r="A3994">
        <v>3993</v>
      </c>
      <c r="B3994" s="17">
        <f ca="1">'Monte Carlo VaR'!$C$17+_xlfn.NORM.S.INV(RAND())*'Monte Carlo VaR'!$C$18</f>
        <v>-5.0380499718960275E-2</v>
      </c>
      <c r="C3994" s="18">
        <f t="shared" ca="1" si="62"/>
        <v>-4.9132449177192843</v>
      </c>
      <c r="D3994" s="19">
        <f ca="1">'Monte Carlo VaR'!$B$9*(EXP(B3994)-1)</f>
        <v>-6.6589208369849455</v>
      </c>
      <c r="E3994" t="str">
        <f ca="1">IF(B3994&lt;='Monte Carlo VaR'!$B$25,"YES ◀ TAIL","")</f>
        <v/>
      </c>
    </row>
    <row r="3995" spans="1:5" x14ac:dyDescent="0.2">
      <c r="A3995">
        <v>3994</v>
      </c>
      <c r="B3995" s="17">
        <f ca="1">'Monte Carlo VaR'!$C$17+_xlfn.NORM.S.INV(RAND())*'Monte Carlo VaR'!$C$18</f>
        <v>0.47055175007526118</v>
      </c>
      <c r="C3995" s="18">
        <f t="shared" ca="1" si="62"/>
        <v>60.08772337203154</v>
      </c>
      <c r="D3995" s="19">
        <f ca="1">'Monte Carlo VaR'!$B$9*(EXP(B3995)-1)</f>
        <v>81.436891486114348</v>
      </c>
      <c r="E3995" t="str">
        <f ca="1">IF(B3995&lt;='Monte Carlo VaR'!$B$25,"YES ◀ TAIL","")</f>
        <v/>
      </c>
    </row>
    <row r="3996" spans="1:5" x14ac:dyDescent="0.2">
      <c r="A3996">
        <v>3995</v>
      </c>
      <c r="B3996" s="17">
        <f ca="1">'Monte Carlo VaR'!$C$17+_xlfn.NORM.S.INV(RAND())*'Monte Carlo VaR'!$C$18</f>
        <v>0.11243845054175206</v>
      </c>
      <c r="C3996" s="18">
        <f t="shared" ca="1" si="62"/>
        <v>11.900338074129447</v>
      </c>
      <c r="D3996" s="19">
        <f ca="1">'Monte Carlo VaR'!$B$9*(EXP(B3996)-1)</f>
        <v>16.128528191867638</v>
      </c>
      <c r="E3996" t="str">
        <f ca="1">IF(B3996&lt;='Monte Carlo VaR'!$B$25,"YES ◀ TAIL","")</f>
        <v/>
      </c>
    </row>
    <row r="3997" spans="1:5" x14ac:dyDescent="0.2">
      <c r="A3997">
        <v>3996</v>
      </c>
      <c r="B3997" s="17">
        <f ca="1">'Monte Carlo VaR'!$C$17+_xlfn.NORM.S.INV(RAND())*'Monte Carlo VaR'!$C$18</f>
        <v>-0.10449333697004003</v>
      </c>
      <c r="C3997" s="18">
        <f t="shared" ca="1" si="62"/>
        <v>-9.9219200683659086</v>
      </c>
      <c r="D3997" s="19">
        <f ca="1">'Monte Carlo VaR'!$B$9*(EXP(B3997)-1)</f>
        <v>-13.447178268656316</v>
      </c>
      <c r="E3997" t="str">
        <f ca="1">IF(B3997&lt;='Monte Carlo VaR'!$B$25,"YES ◀ TAIL","")</f>
        <v/>
      </c>
    </row>
    <row r="3998" spans="1:5" x14ac:dyDescent="0.2">
      <c r="A3998">
        <v>3997</v>
      </c>
      <c r="B3998" s="17">
        <f ca="1">'Monte Carlo VaR'!$C$17+_xlfn.NORM.S.INV(RAND())*'Monte Carlo VaR'!$C$18</f>
        <v>0.22978187068400818</v>
      </c>
      <c r="C3998" s="18">
        <f t="shared" ca="1" si="62"/>
        <v>25.832550231037278</v>
      </c>
      <c r="D3998" s="19">
        <f ca="1">'Monte Carlo VaR'!$B$9*(EXP(B3998)-1)</f>
        <v>35.010855328124819</v>
      </c>
      <c r="E3998" t="str">
        <f ca="1">IF(B3998&lt;='Monte Carlo VaR'!$B$25,"YES ◀ TAIL","")</f>
        <v/>
      </c>
    </row>
    <row r="3999" spans="1:5" x14ac:dyDescent="0.2">
      <c r="A3999">
        <v>3998</v>
      </c>
      <c r="B3999" s="17">
        <f ca="1">'Monte Carlo VaR'!$C$17+_xlfn.NORM.S.INV(RAND())*'Monte Carlo VaR'!$C$18</f>
        <v>0.15847854614260157</v>
      </c>
      <c r="C3999" s="18">
        <f t="shared" ca="1" si="62"/>
        <v>17.172678589616929</v>
      </c>
      <c r="D3999" s="19">
        <f ca="1">'Monte Carlo VaR'!$B$9*(EXP(B3999)-1)</f>
        <v>23.274131292507825</v>
      </c>
      <c r="E3999" t="str">
        <f ca="1">IF(B3999&lt;='Monte Carlo VaR'!$B$25,"YES ◀ TAIL","")</f>
        <v/>
      </c>
    </row>
    <row r="4000" spans="1:5" x14ac:dyDescent="0.2">
      <c r="A4000">
        <v>3999</v>
      </c>
      <c r="B4000" s="17">
        <f ca="1">'Monte Carlo VaR'!$C$17+_xlfn.NORM.S.INV(RAND())*'Monte Carlo VaR'!$C$18</f>
        <v>0.1789414360215118</v>
      </c>
      <c r="C4000" s="18">
        <f t="shared" ca="1" si="62"/>
        <v>19.595070248573055</v>
      </c>
      <c r="D4000" s="19">
        <f ca="1">'Monte Carlo VaR'!$B$9*(EXP(B4000)-1)</f>
        <v>26.557198707891061</v>
      </c>
      <c r="E4000" t="str">
        <f ca="1">IF(B4000&lt;='Monte Carlo VaR'!$B$25,"YES ◀ TAIL","")</f>
        <v/>
      </c>
    </row>
    <row r="4001" spans="1:5" x14ac:dyDescent="0.2">
      <c r="A4001">
        <v>4000</v>
      </c>
      <c r="B4001" s="17">
        <f ca="1">'Monte Carlo VaR'!$C$17+_xlfn.NORM.S.INV(RAND())*'Monte Carlo VaR'!$C$18</f>
        <v>-2.0403407348876204E-2</v>
      </c>
      <c r="C4001" s="18">
        <f t="shared" ca="1" si="62"/>
        <v>-2.0196666294603705</v>
      </c>
      <c r="D4001" s="19">
        <f ca="1">'Monte Carlo VaR'!$B$9*(EXP(B4001)-1)</f>
        <v>-2.7372541829076402</v>
      </c>
      <c r="E4001" t="str">
        <f ca="1">IF(B4001&lt;='Monte Carlo VaR'!$B$25,"YES ◀ TAIL","")</f>
        <v/>
      </c>
    </row>
    <row r="4002" spans="1:5" x14ac:dyDescent="0.2">
      <c r="A4002">
        <v>4001</v>
      </c>
      <c r="B4002" s="17">
        <f ca="1">'Monte Carlo VaR'!$C$17+_xlfn.NORM.S.INV(RAND())*'Monte Carlo VaR'!$C$18</f>
        <v>0.19645925680897741</v>
      </c>
      <c r="C4002" s="18">
        <f t="shared" ca="1" si="62"/>
        <v>21.708573191152848</v>
      </c>
      <c r="D4002" s="19">
        <f ca="1">'Monte Carlo VaR'!$B$9*(EXP(B4002)-1)</f>
        <v>29.421629245969452</v>
      </c>
      <c r="E4002" t="str">
        <f ca="1">IF(B4002&lt;='Monte Carlo VaR'!$B$25,"YES ◀ TAIL","")</f>
        <v/>
      </c>
    </row>
    <row r="4003" spans="1:5" x14ac:dyDescent="0.2">
      <c r="A4003">
        <v>4002</v>
      </c>
      <c r="B4003" s="17">
        <f ca="1">'Monte Carlo VaR'!$C$17+_xlfn.NORM.S.INV(RAND())*'Monte Carlo VaR'!$C$18</f>
        <v>-4.4092050786802187E-2</v>
      </c>
      <c r="C4003" s="18">
        <f t="shared" ca="1" si="62"/>
        <v>-4.3134126837494957</v>
      </c>
      <c r="D4003" s="19">
        <f ca="1">'Monte Carlo VaR'!$B$9*(EXP(B4003)-1)</f>
        <v>-5.845968210285692</v>
      </c>
      <c r="E4003" t="str">
        <f ca="1">IF(B4003&lt;='Monte Carlo VaR'!$B$25,"YES ◀ TAIL","")</f>
        <v/>
      </c>
    </row>
    <row r="4004" spans="1:5" x14ac:dyDescent="0.2">
      <c r="A4004">
        <v>4003</v>
      </c>
      <c r="B4004" s="17">
        <f ca="1">'Monte Carlo VaR'!$C$17+_xlfn.NORM.S.INV(RAND())*'Monte Carlo VaR'!$C$18</f>
        <v>-0.10627073865215307</v>
      </c>
      <c r="C4004" s="18">
        <f t="shared" ca="1" si="62"/>
        <v>-10.081882798033238</v>
      </c>
      <c r="D4004" s="19">
        <f ca="1">'Monte Carlo VaR'!$B$9*(EXP(B4004)-1)</f>
        <v>-13.663975756174446</v>
      </c>
      <c r="E4004" t="str">
        <f ca="1">IF(B4004&lt;='Monte Carlo VaR'!$B$25,"YES ◀ TAIL","")</f>
        <v/>
      </c>
    </row>
    <row r="4005" spans="1:5" x14ac:dyDescent="0.2">
      <c r="A4005">
        <v>4004</v>
      </c>
      <c r="B4005" s="17">
        <f ca="1">'Monte Carlo VaR'!$C$17+_xlfn.NORM.S.INV(RAND())*'Monte Carlo VaR'!$C$18</f>
        <v>3.9639260788145773E-2</v>
      </c>
      <c r="C4005" s="18">
        <f t="shared" ca="1" si="62"/>
        <v>4.043538064767338</v>
      </c>
      <c r="D4005" s="19">
        <f ca="1">'Monte Carlo VaR'!$B$9*(EXP(B4005)-1)</f>
        <v>5.4802071391791731</v>
      </c>
      <c r="E4005" t="str">
        <f ca="1">IF(B4005&lt;='Monte Carlo VaR'!$B$25,"YES ◀ TAIL","")</f>
        <v/>
      </c>
    </row>
    <row r="4006" spans="1:5" x14ac:dyDescent="0.2">
      <c r="A4006">
        <v>4005</v>
      </c>
      <c r="B4006" s="17">
        <f ca="1">'Monte Carlo VaR'!$C$17+_xlfn.NORM.S.INV(RAND())*'Monte Carlo VaR'!$C$18</f>
        <v>0.4210551503383218</v>
      </c>
      <c r="C4006" s="18">
        <f t="shared" ca="1" si="62"/>
        <v>52.356830139906307</v>
      </c>
      <c r="D4006" s="19">
        <f ca="1">'Monte Carlo VaR'!$B$9*(EXP(B4006)-1)</f>
        <v>70.959211888615016</v>
      </c>
      <c r="E4006" t="str">
        <f ca="1">IF(B4006&lt;='Monte Carlo VaR'!$B$25,"YES ◀ TAIL","")</f>
        <v/>
      </c>
    </row>
    <row r="4007" spans="1:5" x14ac:dyDescent="0.2">
      <c r="A4007">
        <v>4006</v>
      </c>
      <c r="B4007" s="17">
        <f ca="1">'Monte Carlo VaR'!$C$17+_xlfn.NORM.S.INV(RAND())*'Monte Carlo VaR'!$C$18</f>
        <v>-8.9309378424400759E-4</v>
      </c>
      <c r="C4007" s="18">
        <f t="shared" ca="1" si="62"/>
        <v>-8.9269509468814512E-2</v>
      </c>
      <c r="D4007" s="19">
        <f ca="1">'Monte Carlo VaR'!$B$9*(EXP(B4007)-1)</f>
        <v>-0.12098696618308431</v>
      </c>
      <c r="E4007" t="str">
        <f ca="1">IF(B4007&lt;='Monte Carlo VaR'!$B$25,"YES ◀ TAIL","")</f>
        <v/>
      </c>
    </row>
    <row r="4008" spans="1:5" x14ac:dyDescent="0.2">
      <c r="A4008">
        <v>4007</v>
      </c>
      <c r="B4008" s="17">
        <f ca="1">'Monte Carlo VaR'!$C$17+_xlfn.NORM.S.INV(RAND())*'Monte Carlo VaR'!$C$18</f>
        <v>-4.0793125179251544E-2</v>
      </c>
      <c r="C4008" s="18">
        <f t="shared" ca="1" si="62"/>
        <v>-3.99722850325821</v>
      </c>
      <c r="D4008" s="19">
        <f ca="1">'Monte Carlo VaR'!$B$9*(EXP(B4008)-1)</f>
        <v>-5.4174437904658523</v>
      </c>
      <c r="E4008" t="str">
        <f ca="1">IF(B4008&lt;='Monte Carlo VaR'!$B$25,"YES ◀ TAIL","")</f>
        <v/>
      </c>
    </row>
    <row r="4009" spans="1:5" x14ac:dyDescent="0.2">
      <c r="A4009">
        <v>4008</v>
      </c>
      <c r="B4009" s="17">
        <f ca="1">'Monte Carlo VaR'!$C$17+_xlfn.NORM.S.INV(RAND())*'Monte Carlo VaR'!$C$18</f>
        <v>-2.7534198201921448E-2</v>
      </c>
      <c r="C4009" s="18">
        <f t="shared" ca="1" si="62"/>
        <v>-2.7158587442493998</v>
      </c>
      <c r="D4009" s="19">
        <f ca="1">'Monte Carlo VaR'!$B$9*(EXP(B4009)-1)</f>
        <v>-3.6808033560812117</v>
      </c>
      <c r="E4009" t="str">
        <f ca="1">IF(B4009&lt;='Monte Carlo VaR'!$B$25,"YES ◀ TAIL","")</f>
        <v/>
      </c>
    </row>
    <row r="4010" spans="1:5" x14ac:dyDescent="0.2">
      <c r="A4010">
        <v>4009</v>
      </c>
      <c r="B4010" s="17">
        <f ca="1">'Monte Carlo VaR'!$C$17+_xlfn.NORM.S.INV(RAND())*'Monte Carlo VaR'!$C$18</f>
        <v>2.7750532993274089E-2</v>
      </c>
      <c r="C4010" s="18">
        <f t="shared" ca="1" si="62"/>
        <v>2.8139165626120954</v>
      </c>
      <c r="D4010" s="19">
        <f ca="1">'Monte Carlo VaR'!$B$9*(EXP(B4010)-1)</f>
        <v>3.813701117308173</v>
      </c>
      <c r="E4010" t="str">
        <f ca="1">IF(B4010&lt;='Monte Carlo VaR'!$B$25,"YES ◀ TAIL","")</f>
        <v/>
      </c>
    </row>
    <row r="4011" spans="1:5" x14ac:dyDescent="0.2">
      <c r="A4011">
        <v>4010</v>
      </c>
      <c r="B4011" s="17">
        <f ca="1">'Monte Carlo VaR'!$C$17+_xlfn.NORM.S.INV(RAND())*'Monte Carlo VaR'!$C$18</f>
        <v>0.39761199881564974</v>
      </c>
      <c r="C4011" s="18">
        <f t="shared" ca="1" si="62"/>
        <v>48.826646871481991</v>
      </c>
      <c r="D4011" s="19">
        <f ca="1">'Monte Carlo VaR'!$B$9*(EXP(B4011)-1)</f>
        <v>66.174754504919548</v>
      </c>
      <c r="E4011" t="str">
        <f ca="1">IF(B4011&lt;='Monte Carlo VaR'!$B$25,"YES ◀ TAIL","")</f>
        <v/>
      </c>
    </row>
    <row r="4012" spans="1:5" x14ac:dyDescent="0.2">
      <c r="A4012">
        <v>4011</v>
      </c>
      <c r="B4012" s="17">
        <f ca="1">'Monte Carlo VaR'!$C$17+_xlfn.NORM.S.INV(RAND())*'Monte Carlo VaR'!$C$18</f>
        <v>0.15786808925565707</v>
      </c>
      <c r="C4012" s="18">
        <f t="shared" ca="1" si="62"/>
        <v>17.101171549213447</v>
      </c>
      <c r="D4012" s="19">
        <f ca="1">'Monte Carlo VaR'!$B$9*(EXP(B4012)-1)</f>
        <v>23.177217800648982</v>
      </c>
      <c r="E4012" t="str">
        <f ca="1">IF(B4012&lt;='Monte Carlo VaR'!$B$25,"YES ◀ TAIL","")</f>
        <v/>
      </c>
    </row>
    <row r="4013" spans="1:5" x14ac:dyDescent="0.2">
      <c r="A4013">
        <v>4012</v>
      </c>
      <c r="B4013" s="17">
        <f ca="1">'Monte Carlo VaR'!$C$17+_xlfn.NORM.S.INV(RAND())*'Monte Carlo VaR'!$C$18</f>
        <v>8.576812304355802E-2</v>
      </c>
      <c r="C4013" s="18">
        <f t="shared" ca="1" si="62"/>
        <v>8.9553656626112144</v>
      </c>
      <c r="D4013" s="19">
        <f ca="1">'Monte Carlo VaR'!$B$9*(EXP(B4013)-1)</f>
        <v>12.137207082536978</v>
      </c>
      <c r="E4013" t="str">
        <f ca="1">IF(B4013&lt;='Monte Carlo VaR'!$B$25,"YES ◀ TAIL","")</f>
        <v/>
      </c>
    </row>
    <row r="4014" spans="1:5" x14ac:dyDescent="0.2">
      <c r="A4014">
        <v>4013</v>
      </c>
      <c r="B4014" s="17">
        <f ca="1">'Monte Carlo VaR'!$C$17+_xlfn.NORM.S.INV(RAND())*'Monte Carlo VaR'!$C$18</f>
        <v>3.5413332588465768E-3</v>
      </c>
      <c r="C4014" s="18">
        <f t="shared" ca="1" si="62"/>
        <v>0.35476111880305972</v>
      </c>
      <c r="D4014" s="19">
        <f ca="1">'Monte Carlo VaR'!$B$9*(EXP(B4014)-1)</f>
        <v>0.48080774431378681</v>
      </c>
      <c r="E4014" t="str">
        <f ca="1">IF(B4014&lt;='Monte Carlo VaR'!$B$25,"YES ◀ TAIL","")</f>
        <v/>
      </c>
    </row>
    <row r="4015" spans="1:5" x14ac:dyDescent="0.2">
      <c r="A4015">
        <v>4014</v>
      </c>
      <c r="B4015" s="17">
        <f ca="1">'Monte Carlo VaR'!$C$17+_xlfn.NORM.S.INV(RAND())*'Monte Carlo VaR'!$C$18</f>
        <v>0.17774527230654807</v>
      </c>
      <c r="C4015" s="18">
        <f t="shared" ca="1" si="62"/>
        <v>19.452100489718948</v>
      </c>
      <c r="D4015" s="19">
        <f ca="1">'Monte Carlo VaR'!$B$9*(EXP(B4015)-1)</f>
        <v>26.363431793716092</v>
      </c>
      <c r="E4015" t="str">
        <f ca="1">IF(B4015&lt;='Monte Carlo VaR'!$B$25,"YES ◀ TAIL","")</f>
        <v/>
      </c>
    </row>
    <row r="4016" spans="1:5" x14ac:dyDescent="0.2">
      <c r="A4016">
        <v>4015</v>
      </c>
      <c r="B4016" s="17">
        <f ca="1">'Monte Carlo VaR'!$C$17+_xlfn.NORM.S.INV(RAND())*'Monte Carlo VaR'!$C$18</f>
        <v>4.8587531675936879E-2</v>
      </c>
      <c r="C4016" s="18">
        <f t="shared" ca="1" si="62"/>
        <v>4.9787257436836097</v>
      </c>
      <c r="D4016" s="19">
        <f ca="1">'Monte Carlo VaR'!$B$9*(EXP(B4016)-1)</f>
        <v>6.7476670004143964</v>
      </c>
      <c r="E4016" t="str">
        <f ca="1">IF(B4016&lt;='Monte Carlo VaR'!$B$25,"YES ◀ TAIL","")</f>
        <v/>
      </c>
    </row>
    <row r="4017" spans="1:5" x14ac:dyDescent="0.2">
      <c r="A4017">
        <v>4016</v>
      </c>
      <c r="B4017" s="17">
        <f ca="1">'Monte Carlo VaR'!$C$17+_xlfn.NORM.S.INV(RAND())*'Monte Carlo VaR'!$C$18</f>
        <v>-0.12326116163920715</v>
      </c>
      <c r="C4017" s="18">
        <f t="shared" ca="1" si="62"/>
        <v>-11.596724303363059</v>
      </c>
      <c r="D4017" s="19">
        <f ca="1">'Monte Carlo VaR'!$B$9*(EXP(B4017)-1)</f>
        <v>-15.717040448347955</v>
      </c>
      <c r="E4017" t="str">
        <f ca="1">IF(B4017&lt;='Monte Carlo VaR'!$B$25,"YES ◀ TAIL","")</f>
        <v/>
      </c>
    </row>
    <row r="4018" spans="1:5" x14ac:dyDescent="0.2">
      <c r="A4018">
        <v>4017</v>
      </c>
      <c r="B4018" s="17">
        <f ca="1">'Monte Carlo VaR'!$C$17+_xlfn.NORM.S.INV(RAND())*'Monte Carlo VaR'!$C$18</f>
        <v>0.20879030835098394</v>
      </c>
      <c r="C4018" s="18">
        <f t="shared" ca="1" si="62"/>
        <v>23.218659219996308</v>
      </c>
      <c r="D4018" s="19">
        <f ca="1">'Monte Carlo VaR'!$B$9*(EXP(B4018)-1)</f>
        <v>31.468248840860994</v>
      </c>
      <c r="E4018" t="str">
        <f ca="1">IF(B4018&lt;='Monte Carlo VaR'!$B$25,"YES ◀ TAIL","")</f>
        <v/>
      </c>
    </row>
    <row r="4019" spans="1:5" x14ac:dyDescent="0.2">
      <c r="A4019">
        <v>4018</v>
      </c>
      <c r="B4019" s="17">
        <f ca="1">'Monte Carlo VaR'!$C$17+_xlfn.NORM.S.INV(RAND())*'Monte Carlo VaR'!$C$18</f>
        <v>-0.46171213455774252</v>
      </c>
      <c r="C4019" s="18">
        <f t="shared" ca="1" si="62"/>
        <v>-36.9796272292186</v>
      </c>
      <c r="D4019" s="19">
        <f ca="1">'Monte Carlo VaR'!$B$9*(EXP(B4019)-1)</f>
        <v>-50.118488783759972</v>
      </c>
      <c r="E4019" t="str">
        <f ca="1">IF(B4019&lt;='Monte Carlo VaR'!$B$25,"YES ◀ TAIL","")</f>
        <v>YES ◀ TAIL</v>
      </c>
    </row>
    <row r="4020" spans="1:5" x14ac:dyDescent="0.2">
      <c r="A4020">
        <v>4019</v>
      </c>
      <c r="B4020" s="17">
        <f ca="1">'Monte Carlo VaR'!$C$17+_xlfn.NORM.S.INV(RAND())*'Monte Carlo VaR'!$C$18</f>
        <v>0.16632895905357287</v>
      </c>
      <c r="C4020" s="18">
        <f t="shared" ca="1" si="62"/>
        <v>18.0961525817801</v>
      </c>
      <c r="D4020" s="19">
        <f ca="1">'Monte Carlo VaR'!$B$9*(EXP(B4020)-1)</f>
        <v>24.52571559408657</v>
      </c>
      <c r="E4020" t="str">
        <f ca="1">IF(B4020&lt;='Monte Carlo VaR'!$B$25,"YES ◀ TAIL","")</f>
        <v/>
      </c>
    </row>
    <row r="4021" spans="1:5" x14ac:dyDescent="0.2">
      <c r="A4021">
        <v>4020</v>
      </c>
      <c r="B4021" s="17">
        <f ca="1">'Monte Carlo VaR'!$C$17+_xlfn.NORM.S.INV(RAND())*'Monte Carlo VaR'!$C$18</f>
        <v>0.10797887545962218</v>
      </c>
      <c r="C4021" s="18">
        <f t="shared" ca="1" si="62"/>
        <v>11.402421188845535</v>
      </c>
      <c r="D4021" s="19">
        <f ca="1">'Monte Carlo VaR'!$B$9*(EXP(B4021)-1)</f>
        <v>15.453701437242353</v>
      </c>
      <c r="E4021" t="str">
        <f ca="1">IF(B4021&lt;='Monte Carlo VaR'!$B$25,"YES ◀ TAIL","")</f>
        <v/>
      </c>
    </row>
    <row r="4022" spans="1:5" x14ac:dyDescent="0.2">
      <c r="A4022">
        <v>4021</v>
      </c>
      <c r="B4022" s="17">
        <f ca="1">'Monte Carlo VaR'!$C$17+_xlfn.NORM.S.INV(RAND())*'Monte Carlo VaR'!$C$18</f>
        <v>0.1672298221150208</v>
      </c>
      <c r="C4022" s="18">
        <f t="shared" ca="1" si="62"/>
        <v>18.202588978450972</v>
      </c>
      <c r="D4022" s="19">
        <f ca="1">'Monte Carlo VaR'!$B$9*(EXP(B4022)-1)</f>
        <v>24.669968842494605</v>
      </c>
      <c r="E4022" t="str">
        <f ca="1">IF(B4022&lt;='Monte Carlo VaR'!$B$25,"YES ◀ TAIL","")</f>
        <v/>
      </c>
    </row>
    <row r="4023" spans="1:5" x14ac:dyDescent="0.2">
      <c r="A4023">
        <v>4022</v>
      </c>
      <c r="B4023" s="17">
        <f ca="1">'Monte Carlo VaR'!$C$17+_xlfn.NORM.S.INV(RAND())*'Monte Carlo VaR'!$C$18</f>
        <v>-4.1538673516746685E-2</v>
      </c>
      <c r="C4023" s="18">
        <f t="shared" ca="1" si="62"/>
        <v>-4.068776535370211</v>
      </c>
      <c r="D4023" s="19">
        <f ca="1">'Monte Carlo VaR'!$B$9*(EXP(B4023)-1)</f>
        <v>-5.5144128383872468</v>
      </c>
      <c r="E4023" t="str">
        <f ca="1">IF(B4023&lt;='Monte Carlo VaR'!$B$25,"YES ◀ TAIL","")</f>
        <v/>
      </c>
    </row>
    <row r="4024" spans="1:5" x14ac:dyDescent="0.2">
      <c r="A4024">
        <v>4023</v>
      </c>
      <c r="B4024" s="17">
        <f ca="1">'Monte Carlo VaR'!$C$17+_xlfn.NORM.S.INV(RAND())*'Monte Carlo VaR'!$C$18</f>
        <v>-0.32151056111138743</v>
      </c>
      <c r="C4024" s="18">
        <f t="shared" ca="1" si="62"/>
        <v>-27.494702737819953</v>
      </c>
      <c r="D4024" s="19">
        <f ca="1">'Monte Carlo VaR'!$B$9*(EXP(B4024)-1)</f>
        <v>-37.263570620567386</v>
      </c>
      <c r="E4024" t="str">
        <f ca="1">IF(B4024&lt;='Monte Carlo VaR'!$B$25,"YES ◀ TAIL","")</f>
        <v>YES ◀ TAIL</v>
      </c>
    </row>
    <row r="4025" spans="1:5" x14ac:dyDescent="0.2">
      <c r="A4025">
        <v>4024</v>
      </c>
      <c r="B4025" s="17">
        <f ca="1">'Monte Carlo VaR'!$C$17+_xlfn.NORM.S.INV(RAND())*'Monte Carlo VaR'!$C$18</f>
        <v>-4.6713683561380892E-2</v>
      </c>
      <c r="C4025" s="18">
        <f t="shared" ca="1" si="62"/>
        <v>-4.5639392393426403</v>
      </c>
      <c r="D4025" s="19">
        <f ca="1">'Monte Carlo VaR'!$B$9*(EXP(B4025)-1)</f>
        <v>-6.1855068510810804</v>
      </c>
      <c r="E4025" t="str">
        <f ca="1">IF(B4025&lt;='Monte Carlo VaR'!$B$25,"YES ◀ TAIL","")</f>
        <v/>
      </c>
    </row>
    <row r="4026" spans="1:5" x14ac:dyDescent="0.2">
      <c r="A4026">
        <v>4025</v>
      </c>
      <c r="B4026" s="17">
        <f ca="1">'Monte Carlo VaR'!$C$17+_xlfn.NORM.S.INV(RAND())*'Monte Carlo VaR'!$C$18</f>
        <v>0.19338290847651091</v>
      </c>
      <c r="C4026" s="18">
        <f t="shared" ca="1" si="62"/>
        <v>21.334730554889347</v>
      </c>
      <c r="D4026" s="19">
        <f ca="1">'Monte Carlo VaR'!$B$9*(EXP(B4026)-1)</f>
        <v>28.914960321041534</v>
      </c>
      <c r="E4026" t="str">
        <f ca="1">IF(B4026&lt;='Monte Carlo VaR'!$B$25,"YES ◀ TAIL","")</f>
        <v/>
      </c>
    </row>
    <row r="4027" spans="1:5" x14ac:dyDescent="0.2">
      <c r="A4027">
        <v>4026</v>
      </c>
      <c r="B4027" s="17">
        <f ca="1">'Monte Carlo VaR'!$C$17+_xlfn.NORM.S.INV(RAND())*'Monte Carlo VaR'!$C$18</f>
        <v>0.1944455746920431</v>
      </c>
      <c r="C4027" s="18">
        <f t="shared" ca="1" si="62"/>
        <v>21.463737407292371</v>
      </c>
      <c r="D4027" s="19">
        <f ca="1">'Monte Carlo VaR'!$B$9*(EXP(B4027)-1)</f>
        <v>29.089803308103352</v>
      </c>
      <c r="E4027" t="str">
        <f ca="1">IF(B4027&lt;='Monte Carlo VaR'!$B$25,"YES ◀ TAIL","")</f>
        <v/>
      </c>
    </row>
    <row r="4028" spans="1:5" x14ac:dyDescent="0.2">
      <c r="A4028">
        <v>4027</v>
      </c>
      <c r="B4028" s="17">
        <f ca="1">'Monte Carlo VaR'!$C$17+_xlfn.NORM.S.INV(RAND())*'Monte Carlo VaR'!$C$18</f>
        <v>5.9781144537954758E-2</v>
      </c>
      <c r="C4028" s="18">
        <f t="shared" ca="1" si="62"/>
        <v>6.1604183245265176</v>
      </c>
      <c r="D4028" s="19">
        <f ca="1">'Monte Carlo VaR'!$B$9*(EXP(B4028)-1)</f>
        <v>8.3492149552307886</v>
      </c>
      <c r="E4028" t="str">
        <f ca="1">IF(B4028&lt;='Monte Carlo VaR'!$B$25,"YES ◀ TAIL","")</f>
        <v/>
      </c>
    </row>
    <row r="4029" spans="1:5" x14ac:dyDescent="0.2">
      <c r="A4029">
        <v>4028</v>
      </c>
      <c r="B4029" s="17">
        <f ca="1">'Monte Carlo VaR'!$C$17+_xlfn.NORM.S.INV(RAND())*'Monte Carlo VaR'!$C$18</f>
        <v>0.10890780155853974</v>
      </c>
      <c r="C4029" s="18">
        <f t="shared" ca="1" si="62"/>
        <v>11.505953885037368</v>
      </c>
      <c r="D4029" s="19">
        <f ca="1">'Monte Carlo VaR'!$B$9*(EXP(B4029)-1)</f>
        <v>15.594019300391144</v>
      </c>
      <c r="E4029" t="str">
        <f ca="1">IF(B4029&lt;='Monte Carlo VaR'!$B$25,"YES ◀ TAIL","")</f>
        <v/>
      </c>
    </row>
    <row r="4030" spans="1:5" x14ac:dyDescent="0.2">
      <c r="A4030">
        <v>4029</v>
      </c>
      <c r="B4030" s="17">
        <f ca="1">'Monte Carlo VaR'!$C$17+_xlfn.NORM.S.INV(RAND())*'Monte Carlo VaR'!$C$18</f>
        <v>0.16909194947631467</v>
      </c>
      <c r="C4030" s="18">
        <f t="shared" ca="1" si="62"/>
        <v>18.42290231564845</v>
      </c>
      <c r="D4030" s="19">
        <f ca="1">'Monte Carlo VaR'!$B$9*(EXP(B4030)-1)</f>
        <v>24.968559508398343</v>
      </c>
      <c r="E4030" t="str">
        <f ca="1">IF(B4030&lt;='Monte Carlo VaR'!$B$25,"YES ◀ TAIL","")</f>
        <v/>
      </c>
    </row>
    <row r="4031" spans="1:5" x14ac:dyDescent="0.2">
      <c r="A4031">
        <v>4030</v>
      </c>
      <c r="B4031" s="17">
        <f ca="1">'Monte Carlo VaR'!$C$17+_xlfn.NORM.S.INV(RAND())*'Monte Carlo VaR'!$C$18</f>
        <v>0.18863902636971219</v>
      </c>
      <c r="C4031" s="18">
        <f t="shared" ca="1" si="62"/>
        <v>20.760496025033138</v>
      </c>
      <c r="D4031" s="19">
        <f ca="1">'Monte Carlo VaR'!$B$9*(EXP(B4031)-1)</f>
        <v>28.136700262727413</v>
      </c>
      <c r="E4031" t="str">
        <f ca="1">IF(B4031&lt;='Monte Carlo VaR'!$B$25,"YES ◀ TAIL","")</f>
        <v/>
      </c>
    </row>
    <row r="4032" spans="1:5" x14ac:dyDescent="0.2">
      <c r="A4032">
        <v>4031</v>
      </c>
      <c r="B4032" s="17">
        <f ca="1">'Monte Carlo VaR'!$C$17+_xlfn.NORM.S.INV(RAND())*'Monte Carlo VaR'!$C$18</f>
        <v>0.25761261862486312</v>
      </c>
      <c r="C4032" s="18">
        <f t="shared" ca="1" si="62"/>
        <v>29.383751297729056</v>
      </c>
      <c r="D4032" s="19">
        <f ca="1">'Monte Carlo VaR'!$B$9*(EXP(B4032)-1)</f>
        <v>39.82379813381219</v>
      </c>
      <c r="E4032" t="str">
        <f ca="1">IF(B4032&lt;='Monte Carlo VaR'!$B$25,"YES ◀ TAIL","")</f>
        <v/>
      </c>
    </row>
    <row r="4033" spans="1:5" x14ac:dyDescent="0.2">
      <c r="A4033">
        <v>4032</v>
      </c>
      <c r="B4033" s="17">
        <f ca="1">'Monte Carlo VaR'!$C$17+_xlfn.NORM.S.INV(RAND())*'Monte Carlo VaR'!$C$18</f>
        <v>-9.3985205317986861E-2</v>
      </c>
      <c r="C4033" s="18">
        <f t="shared" ca="1" si="62"/>
        <v>-8.9703770315600622</v>
      </c>
      <c r="D4033" s="19">
        <f ca="1">'Monte Carlo VaR'!$B$9*(EXP(B4033)-1)</f>
        <v>-12.157551990873351</v>
      </c>
      <c r="E4033" t="str">
        <f ca="1">IF(B4033&lt;='Monte Carlo VaR'!$B$25,"YES ◀ TAIL","")</f>
        <v/>
      </c>
    </row>
    <row r="4034" spans="1:5" x14ac:dyDescent="0.2">
      <c r="A4034">
        <v>4033</v>
      </c>
      <c r="B4034" s="17">
        <f ca="1">'Monte Carlo VaR'!$C$17+_xlfn.NORM.S.INV(RAND())*'Monte Carlo VaR'!$C$18</f>
        <v>-0.19826146189003246</v>
      </c>
      <c r="C4034" s="18">
        <f t="shared" ca="1" si="62"/>
        <v>-17.984461427574661</v>
      </c>
      <c r="D4034" s="19">
        <f ca="1">'Monte Carlo VaR'!$B$9*(EXP(B4034)-1)</f>
        <v>-24.374340572791937</v>
      </c>
      <c r="E4034" t="str">
        <f ca="1">IF(B4034&lt;='Monte Carlo VaR'!$B$25,"YES ◀ TAIL","")</f>
        <v/>
      </c>
    </row>
    <row r="4035" spans="1:5" x14ac:dyDescent="0.2">
      <c r="A4035">
        <v>4034</v>
      </c>
      <c r="B4035" s="17">
        <f ca="1">'Monte Carlo VaR'!$C$17+_xlfn.NORM.S.INV(RAND())*'Monte Carlo VaR'!$C$18</f>
        <v>0.30094735441282455</v>
      </c>
      <c r="C4035" s="18">
        <f t="shared" ref="C4035:C4098" ca="1" si="63">(EXP(B4035)-1)*100</f>
        <v>35.113820820127792</v>
      </c>
      <c r="D4035" s="19">
        <f ca="1">'Monte Carlo VaR'!$B$9*(EXP(B4035)-1)</f>
        <v>47.589761357519201</v>
      </c>
      <c r="E4035" t="str">
        <f ca="1">IF(B4035&lt;='Monte Carlo VaR'!$B$25,"YES ◀ TAIL","")</f>
        <v/>
      </c>
    </row>
    <row r="4036" spans="1:5" x14ac:dyDescent="0.2">
      <c r="A4036">
        <v>4035</v>
      </c>
      <c r="B4036" s="17">
        <f ca="1">'Monte Carlo VaR'!$C$17+_xlfn.NORM.S.INV(RAND())*'Monte Carlo VaR'!$C$18</f>
        <v>-0.11527435843819024</v>
      </c>
      <c r="C4036" s="18">
        <f t="shared" ca="1" si="63"/>
        <v>-10.887837637163189</v>
      </c>
      <c r="D4036" s="19">
        <f ca="1">'Monte Carlo VaR'!$B$9*(EXP(B4036)-1)</f>
        <v>-14.75628634964727</v>
      </c>
      <c r="E4036" t="str">
        <f ca="1">IF(B4036&lt;='Monte Carlo VaR'!$B$25,"YES ◀ TAIL","")</f>
        <v/>
      </c>
    </row>
    <row r="4037" spans="1:5" x14ac:dyDescent="0.2">
      <c r="A4037">
        <v>4036</v>
      </c>
      <c r="B4037" s="17">
        <f ca="1">'Monte Carlo VaR'!$C$17+_xlfn.NORM.S.INV(RAND())*'Monte Carlo VaR'!$C$18</f>
        <v>-0.23709608992757258</v>
      </c>
      <c r="C4037" s="18">
        <f t="shared" ca="1" si="63"/>
        <v>-21.108452245574149</v>
      </c>
      <c r="D4037" s="19">
        <f ca="1">'Monte Carlo VaR'!$B$9*(EXP(B4037)-1)</f>
        <v>-28.608285328426646</v>
      </c>
      <c r="E4037" t="str">
        <f ca="1">IF(B4037&lt;='Monte Carlo VaR'!$B$25,"YES ◀ TAIL","")</f>
        <v/>
      </c>
    </row>
    <row r="4038" spans="1:5" x14ac:dyDescent="0.2">
      <c r="A4038">
        <v>4037</v>
      </c>
      <c r="B4038" s="17">
        <f ca="1">'Monte Carlo VaR'!$C$17+_xlfn.NORM.S.INV(RAND())*'Monte Carlo VaR'!$C$18</f>
        <v>0.14812429774922187</v>
      </c>
      <c r="C4038" s="18">
        <f t="shared" ca="1" si="63"/>
        <v>15.965703016375343</v>
      </c>
      <c r="D4038" s="19">
        <f ca="1">'Monte Carlo VaR'!$B$9*(EXP(B4038)-1)</f>
        <v>21.638317298093504</v>
      </c>
      <c r="E4038" t="str">
        <f ca="1">IF(B4038&lt;='Monte Carlo VaR'!$B$25,"YES ◀ TAIL","")</f>
        <v/>
      </c>
    </row>
    <row r="4039" spans="1:5" x14ac:dyDescent="0.2">
      <c r="A4039">
        <v>4038</v>
      </c>
      <c r="B4039" s="17">
        <f ca="1">'Monte Carlo VaR'!$C$17+_xlfn.NORM.S.INV(RAND())*'Monte Carlo VaR'!$C$18</f>
        <v>0.11419536132346202</v>
      </c>
      <c r="C4039" s="18">
        <f t="shared" ca="1" si="63"/>
        <v>12.097109789127503</v>
      </c>
      <c r="D4039" s="19">
        <f ca="1">'Monte Carlo VaR'!$B$9*(EXP(B4039)-1)</f>
        <v>16.395212897204505</v>
      </c>
      <c r="E4039" t="str">
        <f ca="1">IF(B4039&lt;='Monte Carlo VaR'!$B$25,"YES ◀ TAIL","")</f>
        <v/>
      </c>
    </row>
    <row r="4040" spans="1:5" x14ac:dyDescent="0.2">
      <c r="A4040">
        <v>4039</v>
      </c>
      <c r="B4040" s="17">
        <f ca="1">'Monte Carlo VaR'!$C$17+_xlfn.NORM.S.INV(RAND())*'Monte Carlo VaR'!$C$18</f>
        <v>5.7433831864253791E-2</v>
      </c>
      <c r="C4040" s="18">
        <f t="shared" ca="1" si="63"/>
        <v>5.9115188658586337</v>
      </c>
      <c r="D4040" s="19">
        <f ca="1">'Monte Carlo VaR'!$B$9*(EXP(B4040)-1)</f>
        <v>8.0118815188982069</v>
      </c>
      <c r="E4040" t="str">
        <f ca="1">IF(B4040&lt;='Monte Carlo VaR'!$B$25,"YES ◀ TAIL","")</f>
        <v/>
      </c>
    </row>
    <row r="4041" spans="1:5" x14ac:dyDescent="0.2">
      <c r="A4041">
        <v>4040</v>
      </c>
      <c r="B4041" s="17">
        <f ca="1">'Monte Carlo VaR'!$C$17+_xlfn.NORM.S.INV(RAND())*'Monte Carlo VaR'!$C$18</f>
        <v>1.9179497043440456E-2</v>
      </c>
      <c r="C4041" s="18">
        <f t="shared" ca="1" si="63"/>
        <v>1.9364605129648993</v>
      </c>
      <c r="D4041" s="19">
        <f ca="1">'Monte Carlo VaR'!$B$9*(EXP(B4041)-1)</f>
        <v>2.624484933221328</v>
      </c>
      <c r="E4041" t="str">
        <f ca="1">IF(B4041&lt;='Monte Carlo VaR'!$B$25,"YES ◀ TAIL","")</f>
        <v/>
      </c>
    </row>
    <row r="4042" spans="1:5" x14ac:dyDescent="0.2">
      <c r="A4042">
        <v>4041</v>
      </c>
      <c r="B4042" s="17">
        <f ca="1">'Monte Carlo VaR'!$C$17+_xlfn.NORM.S.INV(RAND())*'Monte Carlo VaR'!$C$18</f>
        <v>-0.17068882295388282</v>
      </c>
      <c r="C4042" s="18">
        <f t="shared" ca="1" si="63"/>
        <v>-15.691611899081758</v>
      </c>
      <c r="D4042" s="19">
        <f ca="1">'Monte Carlo VaR'!$B$9*(EXP(B4042)-1)</f>
        <v>-21.266841606825508</v>
      </c>
      <c r="E4042" t="str">
        <f ca="1">IF(B4042&lt;='Monte Carlo VaR'!$B$25,"YES ◀ TAIL","")</f>
        <v/>
      </c>
    </row>
    <row r="4043" spans="1:5" x14ac:dyDescent="0.2">
      <c r="A4043">
        <v>4042</v>
      </c>
      <c r="B4043" s="17">
        <f ca="1">'Monte Carlo VaR'!$C$17+_xlfn.NORM.S.INV(RAND())*'Monte Carlo VaR'!$C$18</f>
        <v>-8.140162411145048E-2</v>
      </c>
      <c r="C4043" s="18">
        <f t="shared" ca="1" si="63"/>
        <v>-7.8176609411449993</v>
      </c>
      <c r="D4043" s="19">
        <f ca="1">'Monte Carlo VaR'!$B$9*(EXP(B4043)-1)</f>
        <v>-10.595275873533817</v>
      </c>
      <c r="E4043" t="str">
        <f ca="1">IF(B4043&lt;='Monte Carlo VaR'!$B$25,"YES ◀ TAIL","")</f>
        <v/>
      </c>
    </row>
    <row r="4044" spans="1:5" x14ac:dyDescent="0.2">
      <c r="A4044">
        <v>4043</v>
      </c>
      <c r="B4044" s="17">
        <f ca="1">'Monte Carlo VaR'!$C$17+_xlfn.NORM.S.INV(RAND())*'Monte Carlo VaR'!$C$18</f>
        <v>0.18495091485834331</v>
      </c>
      <c r="C4044" s="18">
        <f t="shared" ca="1" si="63"/>
        <v>20.315938142958203</v>
      </c>
      <c r="D4044" s="19">
        <f ca="1">'Monte Carlo VaR'!$B$9*(EXP(B4044)-1)</f>
        <v>27.53419096515125</v>
      </c>
      <c r="E4044" t="str">
        <f ca="1">IF(B4044&lt;='Monte Carlo VaR'!$B$25,"YES ◀ TAIL","")</f>
        <v/>
      </c>
    </row>
    <row r="4045" spans="1:5" x14ac:dyDescent="0.2">
      <c r="A4045">
        <v>4044</v>
      </c>
      <c r="B4045" s="17">
        <f ca="1">'Monte Carlo VaR'!$C$17+_xlfn.NORM.S.INV(RAND())*'Monte Carlo VaR'!$C$18</f>
        <v>0.24913653360793314</v>
      </c>
      <c r="C4045" s="18">
        <f t="shared" ca="1" si="63"/>
        <v>28.291718242424846</v>
      </c>
      <c r="D4045" s="19">
        <f ca="1">'Monte Carlo VaR'!$B$9*(EXP(B4045)-1)</f>
        <v>38.343765733958392</v>
      </c>
      <c r="E4045" t="str">
        <f ca="1">IF(B4045&lt;='Monte Carlo VaR'!$B$25,"YES ◀ TAIL","")</f>
        <v/>
      </c>
    </row>
    <row r="4046" spans="1:5" x14ac:dyDescent="0.2">
      <c r="A4046">
        <v>4045</v>
      </c>
      <c r="B4046" s="17">
        <f ca="1">'Monte Carlo VaR'!$C$17+_xlfn.NORM.S.INV(RAND())*'Monte Carlo VaR'!$C$18</f>
        <v>-2.2314434069852396E-2</v>
      </c>
      <c r="C4046" s="18">
        <f t="shared" ca="1" si="63"/>
        <v>-2.2067308653547224</v>
      </c>
      <c r="D4046" s="19">
        <f ca="1">'Monte Carlo VaR'!$B$9*(EXP(B4046)-1)</f>
        <v>-2.9907823418152555</v>
      </c>
      <c r="E4046" t="str">
        <f ca="1">IF(B4046&lt;='Monte Carlo VaR'!$B$25,"YES ◀ TAIL","")</f>
        <v/>
      </c>
    </row>
    <row r="4047" spans="1:5" x14ac:dyDescent="0.2">
      <c r="A4047">
        <v>4046</v>
      </c>
      <c r="B4047" s="17">
        <f ca="1">'Monte Carlo VaR'!$C$17+_xlfn.NORM.S.INV(RAND())*'Monte Carlo VaR'!$C$18</f>
        <v>-9.6087024353872161E-2</v>
      </c>
      <c r="C4047" s="18">
        <f t="shared" ca="1" si="63"/>
        <v>-9.1615038985400901</v>
      </c>
      <c r="D4047" s="19">
        <f ca="1">'Monte Carlo VaR'!$B$9*(EXP(B4047)-1)</f>
        <v>-12.416586233691385</v>
      </c>
      <c r="E4047" t="str">
        <f ca="1">IF(B4047&lt;='Monte Carlo VaR'!$B$25,"YES ◀ TAIL","")</f>
        <v/>
      </c>
    </row>
    <row r="4048" spans="1:5" x14ac:dyDescent="0.2">
      <c r="A4048">
        <v>4047</v>
      </c>
      <c r="B4048" s="17">
        <f ca="1">'Monte Carlo VaR'!$C$17+_xlfn.NORM.S.INV(RAND())*'Monte Carlo VaR'!$C$18</f>
        <v>0.13732228270602506</v>
      </c>
      <c r="C4048" s="18">
        <f t="shared" ca="1" si="63"/>
        <v>14.719781096415584</v>
      </c>
      <c r="D4048" s="19">
        <f ca="1">'Monte Carlo VaR'!$B$9*(EXP(B4048)-1)</f>
        <v>19.949719319972044</v>
      </c>
      <c r="E4048" t="str">
        <f ca="1">IF(B4048&lt;='Monte Carlo VaR'!$B$25,"YES ◀ TAIL","")</f>
        <v/>
      </c>
    </row>
    <row r="4049" spans="1:5" x14ac:dyDescent="0.2">
      <c r="A4049">
        <v>4048</v>
      </c>
      <c r="B4049" s="17">
        <f ca="1">'Monte Carlo VaR'!$C$17+_xlfn.NORM.S.INV(RAND())*'Monte Carlo VaR'!$C$18</f>
        <v>0.41153312275799725</v>
      </c>
      <c r="C4049" s="18">
        <f t="shared" ca="1" si="63"/>
        <v>50.912969351822213</v>
      </c>
      <c r="D4049" s="19">
        <f ca="1">'Monte Carlo VaR'!$B$9*(EXP(B4049)-1)</f>
        <v>69.002347362524645</v>
      </c>
      <c r="E4049" t="str">
        <f ca="1">IF(B4049&lt;='Monte Carlo VaR'!$B$25,"YES ◀ TAIL","")</f>
        <v/>
      </c>
    </row>
    <row r="4050" spans="1:5" x14ac:dyDescent="0.2">
      <c r="A4050">
        <v>4049</v>
      </c>
      <c r="B4050" s="17">
        <f ca="1">'Monte Carlo VaR'!$C$17+_xlfn.NORM.S.INV(RAND())*'Monte Carlo VaR'!$C$18</f>
        <v>-0.30386696738165697</v>
      </c>
      <c r="C4050" s="18">
        <f t="shared" ca="1" si="63"/>
        <v>-26.204096745687067</v>
      </c>
      <c r="D4050" s="19">
        <f ca="1">'Monte Carlo VaR'!$B$9*(EXP(B4050)-1)</f>
        <v>-35.514412319429681</v>
      </c>
      <c r="E4050" t="str">
        <f ca="1">IF(B4050&lt;='Monte Carlo VaR'!$B$25,"YES ◀ TAIL","")</f>
        <v>YES ◀ TAIL</v>
      </c>
    </row>
    <row r="4051" spans="1:5" x14ac:dyDescent="0.2">
      <c r="A4051">
        <v>4050</v>
      </c>
      <c r="B4051" s="17">
        <f ca="1">'Monte Carlo VaR'!$C$17+_xlfn.NORM.S.INV(RAND())*'Monte Carlo VaR'!$C$18</f>
        <v>-9.4128267169775418E-2</v>
      </c>
      <c r="C4051" s="18">
        <f t="shared" ca="1" si="63"/>
        <v>-8.9833989664962708</v>
      </c>
      <c r="D4051" s="19">
        <f ca="1">'Monte Carlo VaR'!$B$9*(EXP(B4051)-1)</f>
        <v>-12.175200619292395</v>
      </c>
      <c r="E4051" t="str">
        <f ca="1">IF(B4051&lt;='Monte Carlo VaR'!$B$25,"YES ◀ TAIL","")</f>
        <v/>
      </c>
    </row>
    <row r="4052" spans="1:5" x14ac:dyDescent="0.2">
      <c r="A4052">
        <v>4051</v>
      </c>
      <c r="B4052" s="17">
        <f ca="1">'Monte Carlo VaR'!$C$17+_xlfn.NORM.S.INV(RAND())*'Monte Carlo VaR'!$C$18</f>
        <v>-6.1170535783688015E-2</v>
      </c>
      <c r="C4052" s="18">
        <f t="shared" ca="1" si="63"/>
        <v>-5.9337190572550931</v>
      </c>
      <c r="D4052" s="19">
        <f ca="1">'Monte Carlo VaR'!$B$9*(EXP(B4052)-1)</f>
        <v>-8.0419694382978282</v>
      </c>
      <c r="E4052" t="str">
        <f ca="1">IF(B4052&lt;='Monte Carlo VaR'!$B$25,"YES ◀ TAIL","")</f>
        <v/>
      </c>
    </row>
    <row r="4053" spans="1:5" x14ac:dyDescent="0.2">
      <c r="A4053">
        <v>4052</v>
      </c>
      <c r="B4053" s="17">
        <f ca="1">'Monte Carlo VaR'!$C$17+_xlfn.NORM.S.INV(RAND())*'Monte Carlo VaR'!$C$18</f>
        <v>0.15205179363717017</v>
      </c>
      <c r="C4053" s="18">
        <f t="shared" ca="1" si="63"/>
        <v>16.422053408650996</v>
      </c>
      <c r="D4053" s="19">
        <f ca="1">'Monte Carlo VaR'!$B$9*(EXP(B4053)-1)</f>
        <v>22.256808984744691</v>
      </c>
      <c r="E4053" t="str">
        <f ca="1">IF(B4053&lt;='Monte Carlo VaR'!$B$25,"YES ◀ TAIL","")</f>
        <v/>
      </c>
    </row>
    <row r="4054" spans="1:5" x14ac:dyDescent="0.2">
      <c r="A4054">
        <v>4053</v>
      </c>
      <c r="B4054" s="17">
        <f ca="1">'Monte Carlo VaR'!$C$17+_xlfn.NORM.S.INV(RAND())*'Monte Carlo VaR'!$C$18</f>
        <v>-1.435680201107889E-3</v>
      </c>
      <c r="C4054" s="18">
        <f t="shared" ca="1" si="63"/>
        <v>-0.14346501053096317</v>
      </c>
      <c r="D4054" s="19">
        <f ca="1">'Monte Carlo VaR'!$B$9*(EXP(B4054)-1)</f>
        <v>-0.19443812877261438</v>
      </c>
      <c r="E4054" t="str">
        <f ca="1">IF(B4054&lt;='Monte Carlo VaR'!$B$25,"YES ◀ TAIL","")</f>
        <v/>
      </c>
    </row>
    <row r="4055" spans="1:5" x14ac:dyDescent="0.2">
      <c r="A4055">
        <v>4054</v>
      </c>
      <c r="B4055" s="17">
        <f ca="1">'Monte Carlo VaR'!$C$17+_xlfn.NORM.S.INV(RAND())*'Monte Carlo VaR'!$C$18</f>
        <v>-9.8195938551163861E-2</v>
      </c>
      <c r="C4055" s="18">
        <f t="shared" ca="1" si="63"/>
        <v>-9.3528726315837414</v>
      </c>
      <c r="D4055" s="19">
        <f ca="1">'Monte Carlo VaR'!$B$9*(EXP(B4055)-1)</f>
        <v>-12.675948277585446</v>
      </c>
      <c r="E4055" t="str">
        <f ca="1">IF(B4055&lt;='Monte Carlo VaR'!$B$25,"YES ◀ TAIL","")</f>
        <v/>
      </c>
    </row>
    <row r="4056" spans="1:5" x14ac:dyDescent="0.2">
      <c r="A4056">
        <v>4055</v>
      </c>
      <c r="B4056" s="17">
        <f ca="1">'Monte Carlo VaR'!$C$17+_xlfn.NORM.S.INV(RAND())*'Monte Carlo VaR'!$C$18</f>
        <v>-6.3710815759425055E-2</v>
      </c>
      <c r="C4056" s="18">
        <f t="shared" ca="1" si="63"/>
        <v>-6.1723704980526373</v>
      </c>
      <c r="D4056" s="19">
        <f ca="1">'Monte Carlo VaR'!$B$9*(EXP(B4056)-1)</f>
        <v>-8.3654137360107388</v>
      </c>
      <c r="E4056" t="str">
        <f ca="1">IF(B4056&lt;='Monte Carlo VaR'!$B$25,"YES ◀ TAIL","")</f>
        <v/>
      </c>
    </row>
    <row r="4057" spans="1:5" x14ac:dyDescent="0.2">
      <c r="A4057">
        <v>4056</v>
      </c>
      <c r="B4057" s="17">
        <f ca="1">'Monte Carlo VaR'!$C$17+_xlfn.NORM.S.INV(RAND())*'Monte Carlo VaR'!$C$18</f>
        <v>-0.19484074267823281</v>
      </c>
      <c r="C4057" s="18">
        <f t="shared" ca="1" si="63"/>
        <v>-17.703428906479413</v>
      </c>
      <c r="D4057" s="19">
        <f ca="1">'Monte Carlo VaR'!$B$9*(EXP(B4057)-1)</f>
        <v>-23.99345719695155</v>
      </c>
      <c r="E4057" t="str">
        <f ca="1">IF(B4057&lt;='Monte Carlo VaR'!$B$25,"YES ◀ TAIL","")</f>
        <v/>
      </c>
    </row>
    <row r="4058" spans="1:5" x14ac:dyDescent="0.2">
      <c r="A4058">
        <v>4057</v>
      </c>
      <c r="B4058" s="17">
        <f ca="1">'Monte Carlo VaR'!$C$17+_xlfn.NORM.S.INV(RAND())*'Monte Carlo VaR'!$C$18</f>
        <v>-0.19248754789222766</v>
      </c>
      <c r="C4058" s="18">
        <f t="shared" ca="1" si="63"/>
        <v>-17.509541005949337</v>
      </c>
      <c r="D4058" s="19">
        <f ca="1">'Monte Carlo VaR'!$B$9*(EXP(B4058)-1)</f>
        <v>-23.730680925363135</v>
      </c>
      <c r="E4058" t="str">
        <f ca="1">IF(B4058&lt;='Monte Carlo VaR'!$B$25,"YES ◀ TAIL","")</f>
        <v/>
      </c>
    </row>
    <row r="4059" spans="1:5" x14ac:dyDescent="0.2">
      <c r="A4059">
        <v>4058</v>
      </c>
      <c r="B4059" s="17">
        <f ca="1">'Monte Carlo VaR'!$C$17+_xlfn.NORM.S.INV(RAND())*'Monte Carlo VaR'!$C$18</f>
        <v>9.4820333753663028E-2</v>
      </c>
      <c r="C4059" s="18">
        <f t="shared" ca="1" si="63"/>
        <v>9.9461301294760283</v>
      </c>
      <c r="D4059" s="19">
        <f ca="1">'Monte Carlo VaR'!$B$9*(EXP(B4059)-1)</f>
        <v>13.47999016447886</v>
      </c>
      <c r="E4059" t="str">
        <f ca="1">IF(B4059&lt;='Monte Carlo VaR'!$B$25,"YES ◀ TAIL","")</f>
        <v/>
      </c>
    </row>
    <row r="4060" spans="1:5" x14ac:dyDescent="0.2">
      <c r="A4060">
        <v>4059</v>
      </c>
      <c r="B4060" s="17">
        <f ca="1">'Monte Carlo VaR'!$C$17+_xlfn.NORM.S.INV(RAND())*'Monte Carlo VaR'!$C$18</f>
        <v>0.18282533790083744</v>
      </c>
      <c r="C4060" s="18">
        <f t="shared" ca="1" si="63"/>
        <v>20.060468963107624</v>
      </c>
      <c r="D4060" s="19">
        <f ca="1">'Monte Carlo VaR'!$B$9*(EXP(B4060)-1)</f>
        <v>27.187953585699763</v>
      </c>
      <c r="E4060" t="str">
        <f ca="1">IF(B4060&lt;='Monte Carlo VaR'!$B$25,"YES ◀ TAIL","")</f>
        <v/>
      </c>
    </row>
    <row r="4061" spans="1:5" x14ac:dyDescent="0.2">
      <c r="A4061">
        <v>4060</v>
      </c>
      <c r="B4061" s="17">
        <f ca="1">'Monte Carlo VaR'!$C$17+_xlfn.NORM.S.INV(RAND())*'Monte Carlo VaR'!$C$18</f>
        <v>-5.8603791537204381E-3</v>
      </c>
      <c r="C4061" s="18">
        <f t="shared" ca="1" si="63"/>
        <v>-0.58432406275720217</v>
      </c>
      <c r="D4061" s="19">
        <f ca="1">'Monte Carlo VaR'!$B$9*(EXP(B4061)-1)</f>
        <v>-0.79193440225483613</v>
      </c>
      <c r="E4061" t="str">
        <f ca="1">IF(B4061&lt;='Monte Carlo VaR'!$B$25,"YES ◀ TAIL","")</f>
        <v/>
      </c>
    </row>
    <row r="4062" spans="1:5" x14ac:dyDescent="0.2">
      <c r="A4062">
        <v>4061</v>
      </c>
      <c r="B4062" s="17">
        <f ca="1">'Monte Carlo VaR'!$C$17+_xlfn.NORM.S.INV(RAND())*'Monte Carlo VaR'!$C$18</f>
        <v>0.13506675905319343</v>
      </c>
      <c r="C4062" s="18">
        <f t="shared" ca="1" si="63"/>
        <v>14.46131950939089</v>
      </c>
      <c r="D4062" s="19">
        <f ca="1">'Monte Carlo VaR'!$B$9*(EXP(B4062)-1)</f>
        <v>19.599426331077474</v>
      </c>
      <c r="E4062" t="str">
        <f ca="1">IF(B4062&lt;='Monte Carlo VaR'!$B$25,"YES ◀ TAIL","")</f>
        <v/>
      </c>
    </row>
    <row r="4063" spans="1:5" x14ac:dyDescent="0.2">
      <c r="A4063">
        <v>4062</v>
      </c>
      <c r="B4063" s="17">
        <f ca="1">'Monte Carlo VaR'!$C$17+_xlfn.NORM.S.INV(RAND())*'Monte Carlo VaR'!$C$18</f>
        <v>-0.33444833085772802</v>
      </c>
      <c r="C4063" s="18">
        <f t="shared" ca="1" si="63"/>
        <v>-28.426717482630526</v>
      </c>
      <c r="D4063" s="19">
        <f ca="1">'Monte Carlo VaR'!$B$9*(EXP(B4063)-1)</f>
        <v>-38.526730204209152</v>
      </c>
      <c r="E4063" t="str">
        <f ca="1">IF(B4063&lt;='Monte Carlo VaR'!$B$25,"YES ◀ TAIL","")</f>
        <v>YES ◀ TAIL</v>
      </c>
    </row>
    <row r="4064" spans="1:5" x14ac:dyDescent="0.2">
      <c r="A4064">
        <v>4063</v>
      </c>
      <c r="B4064" s="17">
        <f ca="1">'Monte Carlo VaR'!$C$17+_xlfn.NORM.S.INV(RAND())*'Monte Carlo VaR'!$C$18</f>
        <v>0.14003300344300806</v>
      </c>
      <c r="C4064" s="18">
        <f t="shared" ca="1" si="63"/>
        <v>15.031176247945321</v>
      </c>
      <c r="D4064" s="19">
        <f ca="1">'Monte Carlo VaR'!$B$9*(EXP(B4064)-1)</f>
        <v>20.371753168840293</v>
      </c>
      <c r="E4064" t="str">
        <f ca="1">IF(B4064&lt;='Monte Carlo VaR'!$B$25,"YES ◀ TAIL","")</f>
        <v/>
      </c>
    </row>
    <row r="4065" spans="1:5" x14ac:dyDescent="0.2">
      <c r="A4065">
        <v>4064</v>
      </c>
      <c r="B4065" s="17">
        <f ca="1">'Monte Carlo VaR'!$C$17+_xlfn.NORM.S.INV(RAND())*'Monte Carlo VaR'!$C$18</f>
        <v>0.10866120444025265</v>
      </c>
      <c r="C4065" s="18">
        <f t="shared" ca="1" si="63"/>
        <v>11.478460228205044</v>
      </c>
      <c r="D4065" s="19">
        <f ca="1">'Monte Carlo VaR'!$B$9*(EXP(B4065)-1)</f>
        <v>15.556757147286298</v>
      </c>
      <c r="E4065" t="str">
        <f ca="1">IF(B4065&lt;='Monte Carlo VaR'!$B$25,"YES ◀ TAIL","")</f>
        <v/>
      </c>
    </row>
    <row r="4066" spans="1:5" x14ac:dyDescent="0.2">
      <c r="A4066">
        <v>4065</v>
      </c>
      <c r="B4066" s="17">
        <f ca="1">'Monte Carlo VaR'!$C$17+_xlfn.NORM.S.INV(RAND())*'Monte Carlo VaR'!$C$18</f>
        <v>-0.11562935610208734</v>
      </c>
      <c r="C4066" s="18">
        <f t="shared" ca="1" si="63"/>
        <v>-10.919466632184982</v>
      </c>
      <c r="D4066" s="19">
        <f ca="1">'Monte Carlo VaR'!$B$9*(EXP(B4066)-1)</f>
        <v>-14.799153126600306</v>
      </c>
      <c r="E4066" t="str">
        <f ca="1">IF(B4066&lt;='Monte Carlo VaR'!$B$25,"YES ◀ TAIL","")</f>
        <v/>
      </c>
    </row>
    <row r="4067" spans="1:5" x14ac:dyDescent="0.2">
      <c r="A4067">
        <v>4066</v>
      </c>
      <c r="B4067" s="17">
        <f ca="1">'Monte Carlo VaR'!$C$17+_xlfn.NORM.S.INV(RAND())*'Monte Carlo VaR'!$C$18</f>
        <v>-0.224751950103105</v>
      </c>
      <c r="C4067" s="18">
        <f t="shared" ca="1" si="63"/>
        <v>-20.128568480700647</v>
      </c>
      <c r="D4067" s="19">
        <f ca="1">'Monte Carlo VaR'!$B$9*(EXP(B4067)-1)</f>
        <v>-27.28024886189359</v>
      </c>
      <c r="E4067" t="str">
        <f ca="1">IF(B4067&lt;='Monte Carlo VaR'!$B$25,"YES ◀ TAIL","")</f>
        <v/>
      </c>
    </row>
    <row r="4068" spans="1:5" x14ac:dyDescent="0.2">
      <c r="A4068">
        <v>4067</v>
      </c>
      <c r="B4068" s="17">
        <f ca="1">'Monte Carlo VaR'!$C$17+_xlfn.NORM.S.INV(RAND())*'Monte Carlo VaR'!$C$18</f>
        <v>7.9423249403118637E-2</v>
      </c>
      <c r="C4068" s="18">
        <f t="shared" ca="1" si="63"/>
        <v>8.2662461350432537</v>
      </c>
      <c r="D4068" s="19">
        <f ca="1">'Monte Carlo VaR'!$B$9*(EXP(B4068)-1)</f>
        <v>11.203243386824122</v>
      </c>
      <c r="E4068" t="str">
        <f ca="1">IF(B4068&lt;='Monte Carlo VaR'!$B$25,"YES ◀ TAIL","")</f>
        <v/>
      </c>
    </row>
    <row r="4069" spans="1:5" x14ac:dyDescent="0.2">
      <c r="A4069">
        <v>4068</v>
      </c>
      <c r="B4069" s="17">
        <f ca="1">'Monte Carlo VaR'!$C$17+_xlfn.NORM.S.INV(RAND())*'Monte Carlo VaR'!$C$18</f>
        <v>-0.13301335595981101</v>
      </c>
      <c r="C4069" s="18">
        <f t="shared" ca="1" si="63"/>
        <v>-12.454660048973187</v>
      </c>
      <c r="D4069" s="19">
        <f ca="1">'Monte Carlo VaR'!$B$9*(EXP(B4069)-1)</f>
        <v>-16.879800764373361</v>
      </c>
      <c r="E4069" t="str">
        <f ca="1">IF(B4069&lt;='Monte Carlo VaR'!$B$25,"YES ◀ TAIL","")</f>
        <v/>
      </c>
    </row>
    <row r="4070" spans="1:5" x14ac:dyDescent="0.2">
      <c r="A4070">
        <v>4069</v>
      </c>
      <c r="B4070" s="17">
        <f ca="1">'Monte Carlo VaR'!$C$17+_xlfn.NORM.S.INV(RAND())*'Monte Carlo VaR'!$C$18</f>
        <v>-0.22789937855804032</v>
      </c>
      <c r="C4070" s="18">
        <f t="shared" ca="1" si="63"/>
        <v>-20.379562896315782</v>
      </c>
      <c r="D4070" s="19">
        <f ca="1">'Monte Carlo VaR'!$B$9*(EXP(B4070)-1)</f>
        <v>-27.620421593376783</v>
      </c>
      <c r="E4070" t="str">
        <f ca="1">IF(B4070&lt;='Monte Carlo VaR'!$B$25,"YES ◀ TAIL","")</f>
        <v/>
      </c>
    </row>
    <row r="4071" spans="1:5" x14ac:dyDescent="0.2">
      <c r="A4071">
        <v>4070</v>
      </c>
      <c r="B4071" s="17">
        <f ca="1">'Monte Carlo VaR'!$C$17+_xlfn.NORM.S.INV(RAND())*'Monte Carlo VaR'!$C$18</f>
        <v>0.12227604611012236</v>
      </c>
      <c r="C4071" s="18">
        <f t="shared" ca="1" si="63"/>
        <v>13.006600905392407</v>
      </c>
      <c r="D4071" s="19">
        <f ca="1">'Monte Carlo VaR'!$B$9*(EXP(B4071)-1)</f>
        <v>17.627846207078328</v>
      </c>
      <c r="E4071" t="str">
        <f ca="1">IF(B4071&lt;='Monte Carlo VaR'!$B$25,"YES ◀ TAIL","")</f>
        <v/>
      </c>
    </row>
    <row r="4072" spans="1:5" x14ac:dyDescent="0.2">
      <c r="A4072">
        <v>4071</v>
      </c>
      <c r="B4072" s="17">
        <f ca="1">'Monte Carlo VaR'!$C$17+_xlfn.NORM.S.INV(RAND())*'Monte Carlo VaR'!$C$18</f>
        <v>0.26432401029774982</v>
      </c>
      <c r="C4072" s="18">
        <f t="shared" ca="1" si="63"/>
        <v>30.255016760331799</v>
      </c>
      <c r="D4072" s="19">
        <f ca="1">'Monte Carlo VaR'!$B$9*(EXP(B4072)-1)</f>
        <v>41.004624215277687</v>
      </c>
      <c r="E4072" t="str">
        <f ca="1">IF(B4072&lt;='Monte Carlo VaR'!$B$25,"YES ◀ TAIL","")</f>
        <v/>
      </c>
    </row>
    <row r="4073" spans="1:5" x14ac:dyDescent="0.2">
      <c r="A4073">
        <v>4072</v>
      </c>
      <c r="B4073" s="17">
        <f ca="1">'Monte Carlo VaR'!$C$17+_xlfn.NORM.S.INV(RAND())*'Monte Carlo VaR'!$C$18</f>
        <v>0.22303540292196594</v>
      </c>
      <c r="C4073" s="18">
        <f t="shared" ca="1" si="63"/>
        <v>24.986482181947835</v>
      </c>
      <c r="D4073" s="19">
        <f ca="1">'Monte Carlo VaR'!$B$9*(EXP(B4073)-1)</f>
        <v>33.8641793011939</v>
      </c>
      <c r="E4073" t="str">
        <f ca="1">IF(B4073&lt;='Monte Carlo VaR'!$B$25,"YES ◀ TAIL","")</f>
        <v/>
      </c>
    </row>
    <row r="4074" spans="1:5" x14ac:dyDescent="0.2">
      <c r="A4074">
        <v>4073</v>
      </c>
      <c r="B4074" s="17">
        <f ca="1">'Monte Carlo VaR'!$C$17+_xlfn.NORM.S.INV(RAND())*'Monte Carlo VaR'!$C$18</f>
        <v>-8.9429347014600605E-2</v>
      </c>
      <c r="C4074" s="18">
        <f t="shared" ca="1" si="63"/>
        <v>-8.5547128332654552</v>
      </c>
      <c r="D4074" s="19">
        <f ca="1">'Monte Carlo VaR'!$B$9*(EXP(B4074)-1)</f>
        <v>-11.594202302924669</v>
      </c>
      <c r="E4074" t="str">
        <f ca="1">IF(B4074&lt;='Monte Carlo VaR'!$B$25,"YES ◀ TAIL","")</f>
        <v/>
      </c>
    </row>
    <row r="4075" spans="1:5" x14ac:dyDescent="0.2">
      <c r="A4075">
        <v>4074</v>
      </c>
      <c r="B4075" s="17">
        <f ca="1">'Monte Carlo VaR'!$C$17+_xlfn.NORM.S.INV(RAND())*'Monte Carlo VaR'!$C$18</f>
        <v>-5.748703394959849E-2</v>
      </c>
      <c r="C4075" s="18">
        <f t="shared" ca="1" si="63"/>
        <v>-5.5865868002199388</v>
      </c>
      <c r="D4075" s="19">
        <f ca="1">'Monte Carlo VaR'!$B$9*(EXP(B4075)-1)</f>
        <v>-7.5715010903380842</v>
      </c>
      <c r="E4075" t="str">
        <f ca="1">IF(B4075&lt;='Monte Carlo VaR'!$B$25,"YES ◀ TAIL","")</f>
        <v/>
      </c>
    </row>
    <row r="4076" spans="1:5" x14ac:dyDescent="0.2">
      <c r="A4076">
        <v>4075</v>
      </c>
      <c r="B4076" s="17">
        <f ca="1">'Monte Carlo VaR'!$C$17+_xlfn.NORM.S.INV(RAND())*'Monte Carlo VaR'!$C$18</f>
        <v>9.6506881375865522E-2</v>
      </c>
      <c r="C4076" s="18">
        <f t="shared" ca="1" si="63"/>
        <v>10.131715969504175</v>
      </c>
      <c r="D4076" s="19">
        <f ca="1">'Monte Carlo VaR'!$B$9*(EXP(B4076)-1)</f>
        <v>13.731514653469006</v>
      </c>
      <c r="E4076" t="str">
        <f ca="1">IF(B4076&lt;='Monte Carlo VaR'!$B$25,"YES ◀ TAIL","")</f>
        <v/>
      </c>
    </row>
    <row r="4077" spans="1:5" x14ac:dyDescent="0.2">
      <c r="A4077">
        <v>4076</v>
      </c>
      <c r="B4077" s="17">
        <f ca="1">'Monte Carlo VaR'!$C$17+_xlfn.NORM.S.INV(RAND())*'Monte Carlo VaR'!$C$18</f>
        <v>5.3218236893031429E-2</v>
      </c>
      <c r="C4077" s="18">
        <f t="shared" ca="1" si="63"/>
        <v>5.4659785680694073</v>
      </c>
      <c r="D4077" s="19">
        <f ca="1">'Monte Carlo VaR'!$B$9*(EXP(B4077)-1)</f>
        <v>7.4080407533044674</v>
      </c>
      <c r="E4077" t="str">
        <f ca="1">IF(B4077&lt;='Monte Carlo VaR'!$B$25,"YES ◀ TAIL","")</f>
        <v/>
      </c>
    </row>
    <row r="4078" spans="1:5" x14ac:dyDescent="0.2">
      <c r="A4078">
        <v>4077</v>
      </c>
      <c r="B4078" s="17">
        <f ca="1">'Monte Carlo VaR'!$C$17+_xlfn.NORM.S.INV(RAND())*'Monte Carlo VaR'!$C$18</f>
        <v>-5.440725503024775E-2</v>
      </c>
      <c r="C4078" s="18">
        <f t="shared" ca="1" si="63"/>
        <v>-5.2953661431095362</v>
      </c>
      <c r="D4078" s="19">
        <f ca="1">'Monte Carlo VaR'!$B$9*(EXP(B4078)-1)</f>
        <v>-7.1768097337563548</v>
      </c>
      <c r="E4078" t="str">
        <f ca="1">IF(B4078&lt;='Monte Carlo VaR'!$B$25,"YES ◀ TAIL","")</f>
        <v/>
      </c>
    </row>
    <row r="4079" spans="1:5" x14ac:dyDescent="0.2">
      <c r="A4079">
        <v>4078</v>
      </c>
      <c r="B4079" s="17">
        <f ca="1">'Monte Carlo VaR'!$C$17+_xlfn.NORM.S.INV(RAND())*'Monte Carlo VaR'!$C$18</f>
        <v>0.10356789770139282</v>
      </c>
      <c r="C4079" s="18">
        <f t="shared" ca="1" si="63"/>
        <v>10.912109758163947</v>
      </c>
      <c r="D4079" s="19">
        <f ca="1">'Monte Carlo VaR'!$B$9*(EXP(B4079)-1)</f>
        <v>14.789182355239596</v>
      </c>
      <c r="E4079" t="str">
        <f ca="1">IF(B4079&lt;='Monte Carlo VaR'!$B$25,"YES ◀ TAIL","")</f>
        <v/>
      </c>
    </row>
    <row r="4080" spans="1:5" x14ac:dyDescent="0.2">
      <c r="A4080">
        <v>4079</v>
      </c>
      <c r="B4080" s="17">
        <f ca="1">'Monte Carlo VaR'!$C$17+_xlfn.NORM.S.INV(RAND())*'Monte Carlo VaR'!$C$18</f>
        <v>-0.17006184617067116</v>
      </c>
      <c r="C4080" s="18">
        <f t="shared" ca="1" si="63"/>
        <v>-15.638735922839864</v>
      </c>
      <c r="D4080" s="19">
        <f ca="1">'Monte Carlo VaR'!$B$9*(EXP(B4080)-1)</f>
        <v>-21.195178796224866</v>
      </c>
      <c r="E4080" t="str">
        <f ca="1">IF(B4080&lt;='Monte Carlo VaR'!$B$25,"YES ◀ TAIL","")</f>
        <v/>
      </c>
    </row>
    <row r="4081" spans="1:5" x14ac:dyDescent="0.2">
      <c r="A4081">
        <v>4080</v>
      </c>
      <c r="B4081" s="17">
        <f ca="1">'Monte Carlo VaR'!$C$17+_xlfn.NORM.S.INV(RAND())*'Monte Carlo VaR'!$C$18</f>
        <v>0.2431896529960238</v>
      </c>
      <c r="C4081" s="18">
        <f t="shared" ca="1" si="63"/>
        <v>27.531046763560841</v>
      </c>
      <c r="D4081" s="19">
        <f ca="1">'Monte Carlo VaR'!$B$9*(EXP(B4081)-1)</f>
        <v>37.31282767865401</v>
      </c>
      <c r="E4081" t="str">
        <f ca="1">IF(B4081&lt;='Monte Carlo VaR'!$B$25,"YES ◀ TAIL","")</f>
        <v/>
      </c>
    </row>
    <row r="4082" spans="1:5" x14ac:dyDescent="0.2">
      <c r="A4082">
        <v>4081</v>
      </c>
      <c r="B4082" s="17">
        <f ca="1">'Monte Carlo VaR'!$C$17+_xlfn.NORM.S.INV(RAND())*'Monte Carlo VaR'!$C$18</f>
        <v>-2.5536725778605662E-2</v>
      </c>
      <c r="C4082" s="18">
        <f t="shared" ca="1" si="63"/>
        <v>-2.5213421487724874</v>
      </c>
      <c r="D4082" s="19">
        <f ca="1">'Monte Carlo VaR'!$B$9*(EXP(B4082)-1)</f>
        <v>-3.4171750142313524</v>
      </c>
      <c r="E4082" t="str">
        <f ca="1">IF(B4082&lt;='Monte Carlo VaR'!$B$25,"YES ◀ TAIL","")</f>
        <v/>
      </c>
    </row>
    <row r="4083" spans="1:5" x14ac:dyDescent="0.2">
      <c r="A4083">
        <v>4082</v>
      </c>
      <c r="B4083" s="17">
        <f ca="1">'Monte Carlo VaR'!$C$17+_xlfn.NORM.S.INV(RAND())*'Monte Carlo VaR'!$C$18</f>
        <v>-7.2209214457187545E-2</v>
      </c>
      <c r="C4083" s="18">
        <f t="shared" ca="1" si="63"/>
        <v>-6.9663764341488577</v>
      </c>
      <c r="D4083" s="19">
        <f ca="1">'Monte Carlo VaR'!$B$9*(EXP(B4083)-1)</f>
        <v>-9.4415299812019473</v>
      </c>
      <c r="E4083" t="str">
        <f ca="1">IF(B4083&lt;='Monte Carlo VaR'!$B$25,"YES ◀ TAIL","")</f>
        <v/>
      </c>
    </row>
    <row r="4084" spans="1:5" x14ac:dyDescent="0.2">
      <c r="A4084">
        <v>4083</v>
      </c>
      <c r="B4084" s="17">
        <f ca="1">'Monte Carlo VaR'!$C$17+_xlfn.NORM.S.INV(RAND())*'Monte Carlo VaR'!$C$18</f>
        <v>-0.26071963952205351</v>
      </c>
      <c r="C4084" s="18">
        <f t="shared" ca="1" si="63"/>
        <v>-22.950309378250576</v>
      </c>
      <c r="D4084" s="19">
        <f ca="1">'Monte Carlo VaR'!$B$9*(EXP(B4084)-1)</f>
        <v>-31.104554300343008</v>
      </c>
      <c r="E4084" t="str">
        <f ca="1">IF(B4084&lt;='Monte Carlo VaR'!$B$25,"YES ◀ TAIL","")</f>
        <v>YES ◀ TAIL</v>
      </c>
    </row>
    <row r="4085" spans="1:5" x14ac:dyDescent="0.2">
      <c r="A4085">
        <v>4084</v>
      </c>
      <c r="B4085" s="17">
        <f ca="1">'Monte Carlo VaR'!$C$17+_xlfn.NORM.S.INV(RAND())*'Monte Carlo VaR'!$C$18</f>
        <v>-0.1705240403103091</v>
      </c>
      <c r="C4085" s="18">
        <f t="shared" ca="1" si="63"/>
        <v>-15.677718195325873</v>
      </c>
      <c r="D4085" s="19">
        <f ca="1">'Monte Carlo VaR'!$B$9*(EXP(B4085)-1)</f>
        <v>-21.248011470125157</v>
      </c>
      <c r="E4085" t="str">
        <f ca="1">IF(B4085&lt;='Monte Carlo VaR'!$B$25,"YES ◀ TAIL","")</f>
        <v/>
      </c>
    </row>
    <row r="4086" spans="1:5" x14ac:dyDescent="0.2">
      <c r="A4086">
        <v>4085</v>
      </c>
      <c r="B4086" s="17">
        <f ca="1">'Monte Carlo VaR'!$C$17+_xlfn.NORM.S.INV(RAND())*'Monte Carlo VaR'!$C$18</f>
        <v>0.17001094279276469</v>
      </c>
      <c r="C4086" s="18">
        <f t="shared" ca="1" si="63"/>
        <v>18.531782193668377</v>
      </c>
      <c r="D4086" s="19">
        <f ca="1">'Monte Carlo VaR'!$B$9*(EXP(B4086)-1)</f>
        <v>25.116124407078754</v>
      </c>
      <c r="E4086" t="str">
        <f ca="1">IF(B4086&lt;='Monte Carlo VaR'!$B$25,"YES ◀ TAIL","")</f>
        <v/>
      </c>
    </row>
    <row r="4087" spans="1:5" x14ac:dyDescent="0.2">
      <c r="A4087">
        <v>4086</v>
      </c>
      <c r="B4087" s="17">
        <f ca="1">'Monte Carlo VaR'!$C$17+_xlfn.NORM.S.INV(RAND())*'Monte Carlo VaR'!$C$18</f>
        <v>0.21501094086266381</v>
      </c>
      <c r="C4087" s="18">
        <f t="shared" ca="1" si="63"/>
        <v>23.987546219900622</v>
      </c>
      <c r="D4087" s="19">
        <f ca="1">'Monte Carlo VaR'!$B$9*(EXP(B4087)-1)</f>
        <v>32.510321391831319</v>
      </c>
      <c r="E4087" t="str">
        <f ca="1">IF(B4087&lt;='Monte Carlo VaR'!$B$25,"YES ◀ TAIL","")</f>
        <v/>
      </c>
    </row>
    <row r="4088" spans="1:5" x14ac:dyDescent="0.2">
      <c r="A4088">
        <v>4087</v>
      </c>
      <c r="B4088" s="17">
        <f ca="1">'Monte Carlo VaR'!$C$17+_xlfn.NORM.S.INV(RAND())*'Monte Carlo VaR'!$C$18</f>
        <v>-6.6070173847476335E-2</v>
      </c>
      <c r="C4088" s="18">
        <f t="shared" ca="1" si="63"/>
        <v>-6.3934825307996874</v>
      </c>
      <c r="D4088" s="19">
        <f ca="1">'Monte Carlo VaR'!$B$9*(EXP(B4088)-1)</f>
        <v>-8.6650868739928164</v>
      </c>
      <c r="E4088" t="str">
        <f ca="1">IF(B4088&lt;='Monte Carlo VaR'!$B$25,"YES ◀ TAIL","")</f>
        <v/>
      </c>
    </row>
    <row r="4089" spans="1:5" x14ac:dyDescent="0.2">
      <c r="A4089">
        <v>4088</v>
      </c>
      <c r="B4089" s="17">
        <f ca="1">'Monte Carlo VaR'!$C$17+_xlfn.NORM.S.INV(RAND())*'Monte Carlo VaR'!$C$18</f>
        <v>0.12047364309918027</v>
      </c>
      <c r="C4089" s="18">
        <f t="shared" ca="1" si="63"/>
        <v>12.803100917251676</v>
      </c>
      <c r="D4089" s="19">
        <f ca="1">'Monte Carlo VaR'!$B$9*(EXP(B4089)-1)</f>
        <v>17.352042673151196</v>
      </c>
      <c r="E4089" t="str">
        <f ca="1">IF(B4089&lt;='Monte Carlo VaR'!$B$25,"YES ◀ TAIL","")</f>
        <v/>
      </c>
    </row>
    <row r="4090" spans="1:5" x14ac:dyDescent="0.2">
      <c r="A4090">
        <v>4089</v>
      </c>
      <c r="B4090" s="17">
        <f ca="1">'Monte Carlo VaR'!$C$17+_xlfn.NORM.S.INV(RAND())*'Monte Carlo VaR'!$C$18</f>
        <v>-0.22674565419205611</v>
      </c>
      <c r="C4090" s="18">
        <f t="shared" ca="1" si="63"/>
        <v>-20.287649847031997</v>
      </c>
      <c r="D4090" s="19">
        <f ca="1">'Monte Carlo VaR'!$B$9*(EXP(B4090)-1)</f>
        <v>-27.495851837682466</v>
      </c>
      <c r="E4090" t="str">
        <f ca="1">IF(B4090&lt;='Monte Carlo VaR'!$B$25,"YES ◀ TAIL","")</f>
        <v/>
      </c>
    </row>
    <row r="4091" spans="1:5" x14ac:dyDescent="0.2">
      <c r="A4091">
        <v>4090</v>
      </c>
      <c r="B4091" s="17">
        <f ca="1">'Monte Carlo VaR'!$C$17+_xlfn.NORM.S.INV(RAND())*'Monte Carlo VaR'!$C$18</f>
        <v>9.8939479879322972E-2</v>
      </c>
      <c r="C4091" s="18">
        <f t="shared" ca="1" si="63"/>
        <v>10.399948335507991</v>
      </c>
      <c r="D4091" s="19">
        <f ca="1">'Monte Carlo VaR'!$B$9*(EXP(B4091)-1)</f>
        <v>14.09504997911398</v>
      </c>
      <c r="E4091" t="str">
        <f ca="1">IF(B4091&lt;='Monte Carlo VaR'!$B$25,"YES ◀ TAIL","")</f>
        <v/>
      </c>
    </row>
    <row r="4092" spans="1:5" x14ac:dyDescent="0.2">
      <c r="A4092">
        <v>4091</v>
      </c>
      <c r="B4092" s="17">
        <f ca="1">'Monte Carlo VaR'!$C$17+_xlfn.NORM.S.INV(RAND())*'Monte Carlo VaR'!$C$18</f>
        <v>0.15277078906475552</v>
      </c>
      <c r="C4092" s="18">
        <f t="shared" ca="1" si="63"/>
        <v>16.505790432383161</v>
      </c>
      <c r="D4092" s="19">
        <f ca="1">'Monte Carlo VaR'!$B$9*(EXP(B4092)-1)</f>
        <v>22.370297773008897</v>
      </c>
      <c r="E4092" t="str">
        <f ca="1">IF(B4092&lt;='Monte Carlo VaR'!$B$25,"YES ◀ TAIL","")</f>
        <v/>
      </c>
    </row>
    <row r="4093" spans="1:5" x14ac:dyDescent="0.2">
      <c r="A4093">
        <v>4092</v>
      </c>
      <c r="B4093" s="17">
        <f ca="1">'Monte Carlo VaR'!$C$17+_xlfn.NORM.S.INV(RAND())*'Monte Carlo VaR'!$C$18</f>
        <v>0.11236742857841012</v>
      </c>
      <c r="C4093" s="18">
        <f t="shared" ca="1" si="63"/>
        <v>11.892390974633438</v>
      </c>
      <c r="D4093" s="19">
        <f ca="1">'Monte Carlo VaR'!$B$9*(EXP(B4093)-1)</f>
        <v>16.117757487920699</v>
      </c>
      <c r="E4093" t="str">
        <f ca="1">IF(B4093&lt;='Monte Carlo VaR'!$B$25,"YES ◀ TAIL","")</f>
        <v/>
      </c>
    </row>
    <row r="4094" spans="1:5" x14ac:dyDescent="0.2">
      <c r="A4094">
        <v>4093</v>
      </c>
      <c r="B4094" s="17">
        <f ca="1">'Monte Carlo VaR'!$C$17+_xlfn.NORM.S.INV(RAND())*'Monte Carlo VaR'!$C$18</f>
        <v>-0.27015374899696892</v>
      </c>
      <c r="C4094" s="18">
        <f t="shared" ca="1" si="63"/>
        <v>-23.67378654725001</v>
      </c>
      <c r="D4094" s="19">
        <f ca="1">'Monte Carlo VaR'!$B$9*(EXP(B4094)-1)</f>
        <v>-32.085082907487937</v>
      </c>
      <c r="E4094" t="str">
        <f ca="1">IF(B4094&lt;='Monte Carlo VaR'!$B$25,"YES ◀ TAIL","")</f>
        <v>YES ◀ TAIL</v>
      </c>
    </row>
    <row r="4095" spans="1:5" x14ac:dyDescent="0.2">
      <c r="A4095">
        <v>4094</v>
      </c>
      <c r="B4095" s="17">
        <f ca="1">'Monte Carlo VaR'!$C$17+_xlfn.NORM.S.INV(RAND())*'Monte Carlo VaR'!$C$18</f>
        <v>1.9334453653497688E-2</v>
      </c>
      <c r="C4095" s="18">
        <f t="shared" ca="1" si="63"/>
        <v>1.952257465216678</v>
      </c>
      <c r="D4095" s="19">
        <f ca="1">'Monte Carlo VaR'!$B$9*(EXP(B4095)-1)</f>
        <v>2.6458945426081635</v>
      </c>
      <c r="E4095" t="str">
        <f ca="1">IF(B4095&lt;='Monte Carlo VaR'!$B$25,"YES ◀ TAIL","")</f>
        <v/>
      </c>
    </row>
    <row r="4096" spans="1:5" x14ac:dyDescent="0.2">
      <c r="A4096">
        <v>4095</v>
      </c>
      <c r="B4096" s="17">
        <f ca="1">'Monte Carlo VaR'!$C$17+_xlfn.NORM.S.INV(RAND())*'Monte Carlo VaR'!$C$18</f>
        <v>0.28161071673558591</v>
      </c>
      <c r="C4096" s="18">
        <f t="shared" ca="1" si="63"/>
        <v>32.526271696097233</v>
      </c>
      <c r="D4096" s="19">
        <f ca="1">'Monte Carlo VaR'!$B$9*(EXP(B4096)-1)</f>
        <v>44.082856029720574</v>
      </c>
      <c r="E4096" t="str">
        <f ca="1">IF(B4096&lt;='Monte Carlo VaR'!$B$25,"YES ◀ TAIL","")</f>
        <v/>
      </c>
    </row>
    <row r="4097" spans="1:5" x14ac:dyDescent="0.2">
      <c r="A4097">
        <v>4096</v>
      </c>
      <c r="B4097" s="17">
        <f ca="1">'Monte Carlo VaR'!$C$17+_xlfn.NORM.S.INV(RAND())*'Monte Carlo VaR'!$C$18</f>
        <v>0.42908756508180912</v>
      </c>
      <c r="C4097" s="18">
        <f t="shared" ca="1" si="63"/>
        <v>53.5855515823215</v>
      </c>
      <c r="D4097" s="19">
        <f ca="1">'Monte Carlo VaR'!$B$9*(EXP(B4097)-1)</f>
        <v>72.624498059520334</v>
      </c>
      <c r="E4097" t="str">
        <f ca="1">IF(B4097&lt;='Monte Carlo VaR'!$B$25,"YES ◀ TAIL","")</f>
        <v/>
      </c>
    </row>
    <row r="4098" spans="1:5" x14ac:dyDescent="0.2">
      <c r="A4098">
        <v>4097</v>
      </c>
      <c r="B4098" s="17">
        <f ca="1">'Monte Carlo VaR'!$C$17+_xlfn.NORM.S.INV(RAND())*'Monte Carlo VaR'!$C$18</f>
        <v>0.24793474256967324</v>
      </c>
      <c r="C4098" s="18">
        <f t="shared" ca="1" si="63"/>
        <v>28.13763101402893</v>
      </c>
      <c r="D4098" s="19">
        <f ca="1">'Monte Carlo VaR'!$B$9*(EXP(B4098)-1)</f>
        <v>38.134931313313409</v>
      </c>
      <c r="E4098" t="str">
        <f ca="1">IF(B4098&lt;='Monte Carlo VaR'!$B$25,"YES ◀ TAIL","")</f>
        <v/>
      </c>
    </row>
    <row r="4099" spans="1:5" x14ac:dyDescent="0.2">
      <c r="A4099">
        <v>4098</v>
      </c>
      <c r="B4099" s="17">
        <f ca="1">'Monte Carlo VaR'!$C$17+_xlfn.NORM.S.INV(RAND())*'Monte Carlo VaR'!$C$18</f>
        <v>0.12948392246706869</v>
      </c>
      <c r="C4099" s="18">
        <f t="shared" ref="C4099:C4162" ca="1" si="64">(EXP(B4099)-1)*100</f>
        <v>13.824081121154762</v>
      </c>
      <c r="D4099" s="19">
        <f ca="1">'Monte Carlo VaR'!$B$9*(EXP(B4099)-1)</f>
        <v>18.73577714350105</v>
      </c>
      <c r="E4099" t="str">
        <f ca="1">IF(B4099&lt;='Monte Carlo VaR'!$B$25,"YES ◀ TAIL","")</f>
        <v/>
      </c>
    </row>
    <row r="4100" spans="1:5" x14ac:dyDescent="0.2">
      <c r="A4100">
        <v>4099</v>
      </c>
      <c r="B4100" s="17">
        <f ca="1">'Monte Carlo VaR'!$C$17+_xlfn.NORM.S.INV(RAND())*'Monte Carlo VaR'!$C$18</f>
        <v>0.17793713301844324</v>
      </c>
      <c r="C4100" s="18">
        <f t="shared" ca="1" si="64"/>
        <v>19.475020853444637</v>
      </c>
      <c r="D4100" s="19">
        <f ca="1">'Monte Carlo VaR'!$B$9*(EXP(B4100)-1)</f>
        <v>26.394495762673515</v>
      </c>
      <c r="E4100" t="str">
        <f ca="1">IF(B4100&lt;='Monte Carlo VaR'!$B$25,"YES ◀ TAIL","")</f>
        <v/>
      </c>
    </row>
    <row r="4101" spans="1:5" x14ac:dyDescent="0.2">
      <c r="A4101">
        <v>4100</v>
      </c>
      <c r="B4101" s="17">
        <f ca="1">'Monte Carlo VaR'!$C$17+_xlfn.NORM.S.INV(RAND())*'Monte Carlo VaR'!$C$18</f>
        <v>0.27475213799381681</v>
      </c>
      <c r="C4101" s="18">
        <f t="shared" ca="1" si="64"/>
        <v>31.620439737091523</v>
      </c>
      <c r="D4101" s="19">
        <f ca="1">'Monte Carlo VaR'!$B$9*(EXP(B4101)-1)</f>
        <v>42.855181975680139</v>
      </c>
      <c r="E4101" t="str">
        <f ca="1">IF(B4101&lt;='Monte Carlo VaR'!$B$25,"YES ◀ TAIL","")</f>
        <v/>
      </c>
    </row>
    <row r="4102" spans="1:5" x14ac:dyDescent="0.2">
      <c r="A4102">
        <v>4101</v>
      </c>
      <c r="B4102" s="17">
        <f ca="1">'Monte Carlo VaR'!$C$17+_xlfn.NORM.S.INV(RAND())*'Monte Carlo VaR'!$C$18</f>
        <v>-0.10082305620547603</v>
      </c>
      <c r="C4102" s="18">
        <f t="shared" ca="1" si="64"/>
        <v>-9.5907007621799156</v>
      </c>
      <c r="D4102" s="19">
        <f ca="1">'Monte Carlo VaR'!$B$9*(EXP(B4102)-1)</f>
        <v>-12.998276742982441</v>
      </c>
      <c r="E4102" t="str">
        <f ca="1">IF(B4102&lt;='Monte Carlo VaR'!$B$25,"YES ◀ TAIL","")</f>
        <v/>
      </c>
    </row>
    <row r="4103" spans="1:5" x14ac:dyDescent="0.2">
      <c r="A4103">
        <v>4102</v>
      </c>
      <c r="B4103" s="17">
        <f ca="1">'Monte Carlo VaR'!$C$17+_xlfn.NORM.S.INV(RAND())*'Monte Carlo VaR'!$C$18</f>
        <v>0.3363415779643672</v>
      </c>
      <c r="C4103" s="18">
        <f t="shared" ca="1" si="64"/>
        <v>39.981708983007479</v>
      </c>
      <c r="D4103" s="19">
        <f ca="1">'Monte Carlo VaR'!$B$9*(EXP(B4103)-1)</f>
        <v>54.187210184670036</v>
      </c>
      <c r="E4103" t="str">
        <f ca="1">IF(B4103&lt;='Monte Carlo VaR'!$B$25,"YES ◀ TAIL","")</f>
        <v/>
      </c>
    </row>
    <row r="4104" spans="1:5" x14ac:dyDescent="0.2">
      <c r="A4104">
        <v>4103</v>
      </c>
      <c r="B4104" s="17">
        <f ca="1">'Monte Carlo VaR'!$C$17+_xlfn.NORM.S.INV(RAND())*'Monte Carlo VaR'!$C$18</f>
        <v>0.16891912506499024</v>
      </c>
      <c r="C4104" s="18">
        <f t="shared" ca="1" si="64"/>
        <v>18.402437715710573</v>
      </c>
      <c r="D4104" s="19">
        <f ca="1">'Monte Carlo VaR'!$B$9*(EXP(B4104)-1)</f>
        <v>24.940823836102542</v>
      </c>
      <c r="E4104" t="str">
        <f ca="1">IF(B4104&lt;='Monte Carlo VaR'!$B$25,"YES ◀ TAIL","")</f>
        <v/>
      </c>
    </row>
    <row r="4105" spans="1:5" x14ac:dyDescent="0.2">
      <c r="A4105">
        <v>4104</v>
      </c>
      <c r="B4105" s="17">
        <f ca="1">'Monte Carlo VaR'!$C$17+_xlfn.NORM.S.INV(RAND())*'Monte Carlo VaR'!$C$18</f>
        <v>-0.32391093247117697</v>
      </c>
      <c r="C4105" s="18">
        <f t="shared" ca="1" si="64"/>
        <v>-27.668533663948192</v>
      </c>
      <c r="D4105" s="19">
        <f ca="1">'Monte Carlo VaR'!$B$9*(EXP(B4105)-1)</f>
        <v>-37.499163674748985</v>
      </c>
      <c r="E4105" t="str">
        <f ca="1">IF(B4105&lt;='Monte Carlo VaR'!$B$25,"YES ◀ TAIL","")</f>
        <v>YES ◀ TAIL</v>
      </c>
    </row>
    <row r="4106" spans="1:5" x14ac:dyDescent="0.2">
      <c r="A4106">
        <v>4105</v>
      </c>
      <c r="B4106" s="17">
        <f ca="1">'Monte Carlo VaR'!$C$17+_xlfn.NORM.S.INV(RAND())*'Monte Carlo VaR'!$C$18</f>
        <v>0.42615447962971187</v>
      </c>
      <c r="C4106" s="18">
        <f t="shared" ca="1" si="64"/>
        <v>53.135732037387442</v>
      </c>
      <c r="D4106" s="19">
        <f ca="1">'Monte Carlo VaR'!$B$9*(EXP(B4106)-1)</f>
        <v>72.014857630271194</v>
      </c>
      <c r="E4106" t="str">
        <f ca="1">IF(B4106&lt;='Monte Carlo VaR'!$B$25,"YES ◀ TAIL","")</f>
        <v/>
      </c>
    </row>
    <row r="4107" spans="1:5" x14ac:dyDescent="0.2">
      <c r="A4107">
        <v>4106</v>
      </c>
      <c r="B4107" s="17">
        <f ca="1">'Monte Carlo VaR'!$C$17+_xlfn.NORM.S.INV(RAND())*'Monte Carlo VaR'!$C$18</f>
        <v>0.27443063000299495</v>
      </c>
      <c r="C4107" s="18">
        <f t="shared" ca="1" si="64"/>
        <v>31.57812951586212</v>
      </c>
      <c r="D4107" s="19">
        <f ca="1">'Monte Carlo VaR'!$B$9*(EXP(B4107)-1)</f>
        <v>42.797838932847931</v>
      </c>
      <c r="E4107" t="str">
        <f ca="1">IF(B4107&lt;='Monte Carlo VaR'!$B$25,"YES ◀ TAIL","")</f>
        <v/>
      </c>
    </row>
    <row r="4108" spans="1:5" x14ac:dyDescent="0.2">
      <c r="A4108">
        <v>4107</v>
      </c>
      <c r="B4108" s="17">
        <f ca="1">'Monte Carlo VaR'!$C$17+_xlfn.NORM.S.INV(RAND())*'Monte Carlo VaR'!$C$18</f>
        <v>4.4647704205215757E-2</v>
      </c>
      <c r="C4108" s="18">
        <f t="shared" ca="1" si="64"/>
        <v>4.5659413597297638</v>
      </c>
      <c r="D4108" s="19">
        <f ca="1">'Monte Carlo VaR'!$B$9*(EXP(B4108)-1)</f>
        <v>6.1882203248417493</v>
      </c>
      <c r="E4108" t="str">
        <f ca="1">IF(B4108&lt;='Monte Carlo VaR'!$B$25,"YES ◀ TAIL","")</f>
        <v/>
      </c>
    </row>
    <row r="4109" spans="1:5" x14ac:dyDescent="0.2">
      <c r="A4109">
        <v>4108</v>
      </c>
      <c r="B4109" s="17">
        <f ca="1">'Monte Carlo VaR'!$C$17+_xlfn.NORM.S.INV(RAND())*'Monte Carlo VaR'!$C$18</f>
        <v>-6.7982925555349863E-2</v>
      </c>
      <c r="C4109" s="18">
        <f t="shared" ca="1" si="64"/>
        <v>-6.5723574307855142</v>
      </c>
      <c r="D4109" s="19">
        <f ca="1">'Monte Carlo VaR'!$B$9*(EXP(B4109)-1)</f>
        <v>-8.9075160259436075</v>
      </c>
      <c r="E4109" t="str">
        <f ca="1">IF(B4109&lt;='Monte Carlo VaR'!$B$25,"YES ◀ TAIL","")</f>
        <v/>
      </c>
    </row>
    <row r="4110" spans="1:5" x14ac:dyDescent="0.2">
      <c r="A4110">
        <v>4109</v>
      </c>
      <c r="B4110" s="17">
        <f ca="1">'Monte Carlo VaR'!$C$17+_xlfn.NORM.S.INV(RAND())*'Monte Carlo VaR'!$C$18</f>
        <v>-1.1712544472463157E-2</v>
      </c>
      <c r="C4110" s="18">
        <f t="shared" ca="1" si="64"/>
        <v>-1.1644219636173792</v>
      </c>
      <c r="D4110" s="19">
        <f ca="1">'Monte Carlo VaR'!$B$9*(EXP(B4110)-1)</f>
        <v>-1.5781410872906341</v>
      </c>
      <c r="E4110" t="str">
        <f ca="1">IF(B4110&lt;='Monte Carlo VaR'!$B$25,"YES ◀ TAIL","")</f>
        <v/>
      </c>
    </row>
    <row r="4111" spans="1:5" x14ac:dyDescent="0.2">
      <c r="A4111">
        <v>4110</v>
      </c>
      <c r="B4111" s="17">
        <f ca="1">'Monte Carlo VaR'!$C$17+_xlfn.NORM.S.INV(RAND())*'Monte Carlo VaR'!$C$18</f>
        <v>0.21686505831760433</v>
      </c>
      <c r="C4111" s="18">
        <f t="shared" ca="1" si="64"/>
        <v>24.217646944508033</v>
      </c>
      <c r="D4111" s="19">
        <f ca="1">'Monte Carlo VaR'!$B$9*(EXP(B4111)-1)</f>
        <v>32.822176903891737</v>
      </c>
      <c r="E4111" t="str">
        <f ca="1">IF(B4111&lt;='Monte Carlo VaR'!$B$25,"YES ◀ TAIL","")</f>
        <v/>
      </c>
    </row>
    <row r="4112" spans="1:5" x14ac:dyDescent="0.2">
      <c r="A4112">
        <v>4111</v>
      </c>
      <c r="B4112" s="17">
        <f ca="1">'Monte Carlo VaR'!$C$17+_xlfn.NORM.S.INV(RAND())*'Monte Carlo VaR'!$C$18</f>
        <v>-0.1562506557769533</v>
      </c>
      <c r="C4112" s="18">
        <f t="shared" ca="1" si="64"/>
        <v>-14.465523360814625</v>
      </c>
      <c r="D4112" s="19">
        <f ca="1">'Monte Carlo VaR'!$B$9*(EXP(B4112)-1)</f>
        <v>-19.605123810912062</v>
      </c>
      <c r="E4112" t="str">
        <f ca="1">IF(B4112&lt;='Monte Carlo VaR'!$B$25,"YES ◀ TAIL","")</f>
        <v/>
      </c>
    </row>
    <row r="4113" spans="1:5" x14ac:dyDescent="0.2">
      <c r="A4113">
        <v>4112</v>
      </c>
      <c r="B4113" s="17">
        <f ca="1">'Monte Carlo VaR'!$C$17+_xlfn.NORM.S.INV(RAND())*'Monte Carlo VaR'!$C$18</f>
        <v>5.6095798471775024E-2</v>
      </c>
      <c r="C4113" s="18">
        <f t="shared" ca="1" si="64"/>
        <v>5.7699004831591516</v>
      </c>
      <c r="D4113" s="19">
        <f ca="1">'Monte Carlo VaR'!$B$9*(EXP(B4113)-1)</f>
        <v>7.8199461248255986</v>
      </c>
      <c r="E4113" t="str">
        <f ca="1">IF(B4113&lt;='Monte Carlo VaR'!$B$25,"YES ◀ TAIL","")</f>
        <v/>
      </c>
    </row>
    <row r="4114" spans="1:5" x14ac:dyDescent="0.2">
      <c r="A4114">
        <v>4113</v>
      </c>
      <c r="B4114" s="17">
        <f ca="1">'Monte Carlo VaR'!$C$17+_xlfn.NORM.S.INV(RAND())*'Monte Carlo VaR'!$C$18</f>
        <v>6.5768139767833828E-2</v>
      </c>
      <c r="C4114" s="18">
        <f t="shared" ca="1" si="64"/>
        <v>6.7979066582615433</v>
      </c>
      <c r="D4114" s="19">
        <f ca="1">'Monte Carlo VaR'!$B$9*(EXP(B4114)-1)</f>
        <v>9.2132028939418689</v>
      </c>
      <c r="E4114" t="str">
        <f ca="1">IF(B4114&lt;='Monte Carlo VaR'!$B$25,"YES ◀ TAIL","")</f>
        <v/>
      </c>
    </row>
    <row r="4115" spans="1:5" x14ac:dyDescent="0.2">
      <c r="A4115">
        <v>4114</v>
      </c>
      <c r="B4115" s="17">
        <f ca="1">'Monte Carlo VaR'!$C$17+_xlfn.NORM.S.INV(RAND())*'Monte Carlo VaR'!$C$18</f>
        <v>-0.29194699010128589</v>
      </c>
      <c r="C4115" s="18">
        <f t="shared" ca="1" si="64"/>
        <v>-25.319187685294132</v>
      </c>
      <c r="D4115" s="19">
        <f ca="1">'Monte Carlo VaR'!$B$9*(EXP(B4115)-1)</f>
        <v>-34.315095069879135</v>
      </c>
      <c r="E4115" t="str">
        <f ca="1">IF(B4115&lt;='Monte Carlo VaR'!$B$25,"YES ◀ TAIL","")</f>
        <v>YES ◀ TAIL</v>
      </c>
    </row>
    <row r="4116" spans="1:5" x14ac:dyDescent="0.2">
      <c r="A4116">
        <v>4115</v>
      </c>
      <c r="B4116" s="17">
        <f ca="1">'Monte Carlo VaR'!$C$17+_xlfn.NORM.S.INV(RAND())*'Monte Carlo VaR'!$C$18</f>
        <v>3.1118536727663019E-2</v>
      </c>
      <c r="C4116" s="18">
        <f t="shared" ca="1" si="64"/>
        <v>3.1607780049750289</v>
      </c>
      <c r="D4116" s="19">
        <f ca="1">'Monte Carlo VaR'!$B$9*(EXP(B4116)-1)</f>
        <v>4.2838024301426572</v>
      </c>
      <c r="E4116" t="str">
        <f ca="1">IF(B4116&lt;='Monte Carlo VaR'!$B$25,"YES ◀ TAIL","")</f>
        <v/>
      </c>
    </row>
    <row r="4117" spans="1:5" x14ac:dyDescent="0.2">
      <c r="A4117">
        <v>4116</v>
      </c>
      <c r="B4117" s="17">
        <f ca="1">'Monte Carlo VaR'!$C$17+_xlfn.NORM.S.INV(RAND())*'Monte Carlo VaR'!$C$18</f>
        <v>9.2342883931045366E-2</v>
      </c>
      <c r="C4117" s="18">
        <f t="shared" ca="1" si="64"/>
        <v>9.6740812417710487</v>
      </c>
      <c r="D4117" s="19">
        <f ca="1">'Monte Carlo VaR'!$B$9*(EXP(B4117)-1)</f>
        <v>13.111282306972303</v>
      </c>
      <c r="E4117" t="str">
        <f ca="1">IF(B4117&lt;='Monte Carlo VaR'!$B$25,"YES ◀ TAIL","")</f>
        <v/>
      </c>
    </row>
    <row r="4118" spans="1:5" x14ac:dyDescent="0.2">
      <c r="A4118">
        <v>4117</v>
      </c>
      <c r="B4118" s="17">
        <f ca="1">'Monte Carlo VaR'!$C$17+_xlfn.NORM.S.INV(RAND())*'Monte Carlo VaR'!$C$18</f>
        <v>0.22085148929929749</v>
      </c>
      <c r="C4118" s="18">
        <f t="shared" ca="1" si="64"/>
        <v>24.713820344183436</v>
      </c>
      <c r="D4118" s="19">
        <f ca="1">'Monte Carlo VaR'!$B$9*(EXP(B4118)-1)</f>
        <v>33.494640712471806</v>
      </c>
      <c r="E4118" t="str">
        <f ca="1">IF(B4118&lt;='Monte Carlo VaR'!$B$25,"YES ◀ TAIL","")</f>
        <v/>
      </c>
    </row>
    <row r="4119" spans="1:5" x14ac:dyDescent="0.2">
      <c r="A4119">
        <v>4118</v>
      </c>
      <c r="B4119" s="17">
        <f ca="1">'Monte Carlo VaR'!$C$17+_xlfn.NORM.S.INV(RAND())*'Monte Carlo VaR'!$C$18</f>
        <v>4.7730278888049357E-2</v>
      </c>
      <c r="C4119" s="18">
        <f t="shared" ca="1" si="64"/>
        <v>4.8887710008568286</v>
      </c>
      <c r="D4119" s="19">
        <f ca="1">'Monte Carlo VaR'!$B$9*(EXP(B4119)-1)</f>
        <v>6.62575133746126</v>
      </c>
      <c r="E4119" t="str">
        <f ca="1">IF(B4119&lt;='Monte Carlo VaR'!$B$25,"YES ◀ TAIL","")</f>
        <v/>
      </c>
    </row>
    <row r="4120" spans="1:5" x14ac:dyDescent="0.2">
      <c r="A4120">
        <v>4119</v>
      </c>
      <c r="B4120" s="17">
        <f ca="1">'Monte Carlo VaR'!$C$17+_xlfn.NORM.S.INV(RAND())*'Monte Carlo VaR'!$C$18</f>
        <v>-0.19114743030116532</v>
      </c>
      <c r="C4120" s="18">
        <f t="shared" ca="1" si="64"/>
        <v>-17.398919984723847</v>
      </c>
      <c r="D4120" s="19">
        <f ca="1">'Monte Carlo VaR'!$B$9*(EXP(B4120)-1)</f>
        <v>-23.580756255296233</v>
      </c>
      <c r="E4120" t="str">
        <f ca="1">IF(B4120&lt;='Monte Carlo VaR'!$B$25,"YES ◀ TAIL","")</f>
        <v/>
      </c>
    </row>
    <row r="4121" spans="1:5" x14ac:dyDescent="0.2">
      <c r="A4121">
        <v>4120</v>
      </c>
      <c r="B4121" s="17">
        <f ca="1">'Monte Carlo VaR'!$C$17+_xlfn.NORM.S.INV(RAND())*'Monte Carlo VaR'!$C$18</f>
        <v>-9.0779047794322207E-2</v>
      </c>
      <c r="C4121" s="18">
        <f t="shared" ca="1" si="64"/>
        <v>-8.6780533535340325</v>
      </c>
      <c r="D4121" s="19">
        <f ca="1">'Monte Carlo VaR'!$B$9*(EXP(B4121)-1)</f>
        <v>-11.761365710044673</v>
      </c>
      <c r="E4121" t="str">
        <f ca="1">IF(B4121&lt;='Monte Carlo VaR'!$B$25,"YES ◀ TAIL","")</f>
        <v/>
      </c>
    </row>
    <row r="4122" spans="1:5" x14ac:dyDescent="0.2">
      <c r="A4122">
        <v>4121</v>
      </c>
      <c r="B4122" s="17">
        <f ca="1">'Monte Carlo VaR'!$C$17+_xlfn.NORM.S.INV(RAND())*'Monte Carlo VaR'!$C$18</f>
        <v>0.14757624059047764</v>
      </c>
      <c r="C4122" s="18">
        <f t="shared" ca="1" si="64"/>
        <v>15.902164595602009</v>
      </c>
      <c r="D4122" s="19">
        <f ca="1">'Monte Carlo VaR'!$B$9*(EXP(B4122)-1)</f>
        <v>21.552203676419403</v>
      </c>
      <c r="E4122" t="str">
        <f ca="1">IF(B4122&lt;='Monte Carlo VaR'!$B$25,"YES ◀ TAIL","")</f>
        <v/>
      </c>
    </row>
    <row r="4123" spans="1:5" x14ac:dyDescent="0.2">
      <c r="A4123">
        <v>4122</v>
      </c>
      <c r="B4123" s="17">
        <f ca="1">'Monte Carlo VaR'!$C$17+_xlfn.NORM.S.INV(RAND())*'Monte Carlo VaR'!$C$18</f>
        <v>-3.4349522318966624E-2</v>
      </c>
      <c r="C4123" s="18">
        <f t="shared" ca="1" si="64"/>
        <v>-3.3766274642104022</v>
      </c>
      <c r="D4123" s="19">
        <f ca="1">'Monte Carlo VaR'!$B$9*(EXP(B4123)-1)</f>
        <v>-4.5763432022443578</v>
      </c>
      <c r="E4123" t="str">
        <f ca="1">IF(B4123&lt;='Monte Carlo VaR'!$B$25,"YES ◀ TAIL","")</f>
        <v/>
      </c>
    </row>
    <row r="4124" spans="1:5" x14ac:dyDescent="0.2">
      <c r="A4124">
        <v>4123</v>
      </c>
      <c r="B4124" s="17">
        <f ca="1">'Monte Carlo VaR'!$C$17+_xlfn.NORM.S.INV(RAND())*'Monte Carlo VaR'!$C$18</f>
        <v>-7.7391681718238778E-2</v>
      </c>
      <c r="C4124" s="18">
        <f t="shared" ca="1" si="64"/>
        <v>-7.4472729509040718</v>
      </c>
      <c r="D4124" s="19">
        <f ca="1">'Monte Carlo VaR'!$B$9*(EXP(B4124)-1)</f>
        <v>-10.093289030360289</v>
      </c>
      <c r="E4124" t="str">
        <f ca="1">IF(B4124&lt;='Monte Carlo VaR'!$B$25,"YES ◀ TAIL","")</f>
        <v/>
      </c>
    </row>
    <row r="4125" spans="1:5" x14ac:dyDescent="0.2">
      <c r="A4125">
        <v>4124</v>
      </c>
      <c r="B4125" s="17">
        <f ca="1">'Monte Carlo VaR'!$C$17+_xlfn.NORM.S.INV(RAND())*'Monte Carlo VaR'!$C$18</f>
        <v>6.0921988865458652E-2</v>
      </c>
      <c r="C4125" s="18">
        <f t="shared" ca="1" si="64"/>
        <v>6.2815999471174333</v>
      </c>
      <c r="D4125" s="19">
        <f ca="1">'Monte Carlo VaR'!$B$9*(EXP(B4125)-1)</f>
        <v>8.5134524083282574</v>
      </c>
      <c r="E4125" t="str">
        <f ca="1">IF(B4125&lt;='Monte Carlo VaR'!$B$25,"YES ◀ TAIL","")</f>
        <v/>
      </c>
    </row>
    <row r="4126" spans="1:5" x14ac:dyDescent="0.2">
      <c r="A4126">
        <v>4125</v>
      </c>
      <c r="B4126" s="17">
        <f ca="1">'Monte Carlo VaR'!$C$17+_xlfn.NORM.S.INV(RAND())*'Monte Carlo VaR'!$C$18</f>
        <v>0.43482784238260469</v>
      </c>
      <c r="C4126" s="18">
        <f t="shared" ca="1" si="64"/>
        <v>54.469710468582868</v>
      </c>
      <c r="D4126" s="19">
        <f ca="1">'Monte Carlo VaR'!$B$9*(EXP(B4126)-1)</f>
        <v>73.822798598070364</v>
      </c>
      <c r="E4126" t="str">
        <f ca="1">IF(B4126&lt;='Monte Carlo VaR'!$B$25,"YES ◀ TAIL","")</f>
        <v/>
      </c>
    </row>
    <row r="4127" spans="1:5" x14ac:dyDescent="0.2">
      <c r="A4127">
        <v>4126</v>
      </c>
      <c r="B4127" s="17">
        <f ca="1">'Monte Carlo VaR'!$C$17+_xlfn.NORM.S.INV(RAND())*'Monte Carlo VaR'!$C$18</f>
        <v>-0.13639001291125458</v>
      </c>
      <c r="C4127" s="18">
        <f t="shared" ca="1" si="64"/>
        <v>-12.749772103199675</v>
      </c>
      <c r="D4127" s="19">
        <f ca="1">'Monte Carlo VaR'!$B$9*(EXP(B4127)-1)</f>
        <v>-17.27976613146652</v>
      </c>
      <c r="E4127" t="str">
        <f ca="1">IF(B4127&lt;='Monte Carlo VaR'!$B$25,"YES ◀ TAIL","")</f>
        <v/>
      </c>
    </row>
    <row r="4128" spans="1:5" x14ac:dyDescent="0.2">
      <c r="A4128">
        <v>4127</v>
      </c>
      <c r="B4128" s="17">
        <f ca="1">'Monte Carlo VaR'!$C$17+_xlfn.NORM.S.INV(RAND())*'Monte Carlo VaR'!$C$18</f>
        <v>-0.1263099617166269</v>
      </c>
      <c r="C4128" s="18">
        <f t="shared" ca="1" si="64"/>
        <v>-11.865837772114096</v>
      </c>
      <c r="D4128" s="19">
        <f ca="1">'Monte Carlo VaR'!$B$9*(EXP(B4128)-1)</f>
        <v>-16.081769932546234</v>
      </c>
      <c r="E4128" t="str">
        <f ca="1">IF(B4128&lt;='Monte Carlo VaR'!$B$25,"YES ◀ TAIL","")</f>
        <v/>
      </c>
    </row>
    <row r="4129" spans="1:5" x14ac:dyDescent="0.2">
      <c r="A4129">
        <v>4128</v>
      </c>
      <c r="B4129" s="17">
        <f ca="1">'Monte Carlo VaR'!$C$17+_xlfn.NORM.S.INV(RAND())*'Monte Carlo VaR'!$C$18</f>
        <v>4.3405848888247639E-2</v>
      </c>
      <c r="C4129" s="18">
        <f t="shared" ca="1" si="64"/>
        <v>4.4361661871507696</v>
      </c>
      <c r="D4129" s="19">
        <f ca="1">'Monte Carlo VaR'!$B$9*(EXP(B4129)-1)</f>
        <v>6.0123360334454379</v>
      </c>
      <c r="E4129" t="str">
        <f ca="1">IF(B4129&lt;='Monte Carlo VaR'!$B$25,"YES ◀ TAIL","")</f>
        <v/>
      </c>
    </row>
    <row r="4130" spans="1:5" x14ac:dyDescent="0.2">
      <c r="A4130">
        <v>4129</v>
      </c>
      <c r="B4130" s="17">
        <f ca="1">'Monte Carlo VaR'!$C$17+_xlfn.NORM.S.INV(RAND())*'Monte Carlo VaR'!$C$18</f>
        <v>0.25985082080560479</v>
      </c>
      <c r="C4130" s="18">
        <f t="shared" ca="1" si="64"/>
        <v>29.673662611075979</v>
      </c>
      <c r="D4130" s="19">
        <f ca="1">'Monte Carlo VaR'!$B$9*(EXP(B4130)-1)</f>
        <v>40.216714936791277</v>
      </c>
      <c r="E4130" t="str">
        <f ca="1">IF(B4130&lt;='Monte Carlo VaR'!$B$25,"YES ◀ TAIL","")</f>
        <v/>
      </c>
    </row>
    <row r="4131" spans="1:5" x14ac:dyDescent="0.2">
      <c r="A4131">
        <v>4130</v>
      </c>
      <c r="B4131" s="17">
        <f ca="1">'Monte Carlo VaR'!$C$17+_xlfn.NORM.S.INV(RAND())*'Monte Carlo VaR'!$C$18</f>
        <v>-6.0858728973025397E-2</v>
      </c>
      <c r="C4131" s="18">
        <f t="shared" ca="1" si="64"/>
        <v>-5.9043839770022029</v>
      </c>
      <c r="D4131" s="19">
        <f ca="1">'Monte Carlo VaR'!$B$9*(EXP(B4131)-1)</f>
        <v>-8.0022116040310856</v>
      </c>
      <c r="E4131" t="str">
        <f ca="1">IF(B4131&lt;='Monte Carlo VaR'!$B$25,"YES ◀ TAIL","")</f>
        <v/>
      </c>
    </row>
    <row r="4132" spans="1:5" x14ac:dyDescent="0.2">
      <c r="A4132">
        <v>4131</v>
      </c>
      <c r="B4132" s="17">
        <f ca="1">'Monte Carlo VaR'!$C$17+_xlfn.NORM.S.INV(RAND())*'Monte Carlo VaR'!$C$18</f>
        <v>-3.842969174990446E-2</v>
      </c>
      <c r="C4132" s="18">
        <f t="shared" ca="1" si="64"/>
        <v>-3.7700640054504131</v>
      </c>
      <c r="D4132" s="19">
        <f ca="1">'Monte Carlo VaR'!$B$9*(EXP(B4132)-1)</f>
        <v>-5.1095677465869453</v>
      </c>
      <c r="E4132" t="str">
        <f ca="1">IF(B4132&lt;='Monte Carlo VaR'!$B$25,"YES ◀ TAIL","")</f>
        <v/>
      </c>
    </row>
    <row r="4133" spans="1:5" x14ac:dyDescent="0.2">
      <c r="A4133">
        <v>4132</v>
      </c>
      <c r="B4133" s="17">
        <f ca="1">'Monte Carlo VaR'!$C$17+_xlfn.NORM.S.INV(RAND())*'Monte Carlo VaR'!$C$18</f>
        <v>0.30320180371062516</v>
      </c>
      <c r="C4133" s="18">
        <f t="shared" ca="1" si="64"/>
        <v>35.418771697584205</v>
      </c>
      <c r="D4133" s="19">
        <f ca="1">'Monte Carlo VaR'!$B$9*(EXP(B4133)-1)</f>
        <v>48.003061281735874</v>
      </c>
      <c r="E4133" t="str">
        <f ca="1">IF(B4133&lt;='Monte Carlo VaR'!$B$25,"YES ◀ TAIL","")</f>
        <v/>
      </c>
    </row>
    <row r="4134" spans="1:5" x14ac:dyDescent="0.2">
      <c r="A4134">
        <v>4133</v>
      </c>
      <c r="B4134" s="17">
        <f ca="1">'Monte Carlo VaR'!$C$17+_xlfn.NORM.S.INV(RAND())*'Monte Carlo VaR'!$C$18</f>
        <v>0.5455685839468698</v>
      </c>
      <c r="C4134" s="18">
        <f t="shared" ca="1" si="64"/>
        <v>72.558924584247706</v>
      </c>
      <c r="D4134" s="19">
        <f ca="1">'Monte Carlo VaR'!$B$9*(EXP(B4134)-1)</f>
        <v>98.339110489030915</v>
      </c>
      <c r="E4134" t="str">
        <f ca="1">IF(B4134&lt;='Monte Carlo VaR'!$B$25,"YES ◀ TAIL","")</f>
        <v/>
      </c>
    </row>
    <row r="4135" spans="1:5" x14ac:dyDescent="0.2">
      <c r="A4135">
        <v>4134</v>
      </c>
      <c r="B4135" s="17">
        <f ca="1">'Monte Carlo VaR'!$C$17+_xlfn.NORM.S.INV(RAND())*'Monte Carlo VaR'!$C$18</f>
        <v>-5.7420812747128708E-2</v>
      </c>
      <c r="C4135" s="18">
        <f t="shared" ca="1" si="64"/>
        <v>-5.5803344234509051</v>
      </c>
      <c r="D4135" s="19">
        <f ca="1">'Monte Carlo VaR'!$B$9*(EXP(B4135)-1)</f>
        <v>-7.5630272441030124</v>
      </c>
      <c r="E4135" t="str">
        <f ca="1">IF(B4135&lt;='Monte Carlo VaR'!$B$25,"YES ◀ TAIL","")</f>
        <v/>
      </c>
    </row>
    <row r="4136" spans="1:5" x14ac:dyDescent="0.2">
      <c r="A4136">
        <v>4135</v>
      </c>
      <c r="B4136" s="17">
        <f ca="1">'Monte Carlo VaR'!$C$17+_xlfn.NORM.S.INV(RAND())*'Monte Carlo VaR'!$C$18</f>
        <v>0.22968375922360584</v>
      </c>
      <c r="C4136" s="18">
        <f t="shared" ca="1" si="64"/>
        <v>25.820205221371317</v>
      </c>
      <c r="D4136" s="19">
        <f ca="1">'Monte Carlo VaR'!$B$9*(EXP(B4136)-1)</f>
        <v>34.994124136524547</v>
      </c>
      <c r="E4136" t="str">
        <f ca="1">IF(B4136&lt;='Monte Carlo VaR'!$B$25,"YES ◀ TAIL","")</f>
        <v/>
      </c>
    </row>
    <row r="4137" spans="1:5" x14ac:dyDescent="0.2">
      <c r="A4137">
        <v>4136</v>
      </c>
      <c r="B4137" s="17">
        <f ca="1">'Monte Carlo VaR'!$C$17+_xlfn.NORM.S.INV(RAND())*'Monte Carlo VaR'!$C$18</f>
        <v>-0.12210269358093169</v>
      </c>
      <c r="C4137" s="18">
        <f t="shared" ca="1" si="64"/>
        <v>-11.494252588577524</v>
      </c>
      <c r="D4137" s="19">
        <f ca="1">'Monte Carlo VaR'!$B$9*(EXP(B4137)-1)</f>
        <v>-15.578160533299119</v>
      </c>
      <c r="E4137" t="str">
        <f ca="1">IF(B4137&lt;='Monte Carlo VaR'!$B$25,"YES ◀ TAIL","")</f>
        <v/>
      </c>
    </row>
    <row r="4138" spans="1:5" x14ac:dyDescent="0.2">
      <c r="A4138">
        <v>4137</v>
      </c>
      <c r="B4138" s="17">
        <f ca="1">'Monte Carlo VaR'!$C$17+_xlfn.NORM.S.INV(RAND())*'Monte Carlo VaR'!$C$18</f>
        <v>0.10289371236674655</v>
      </c>
      <c r="C4138" s="18">
        <f t="shared" ca="1" si="64"/>
        <v>10.837359640878041</v>
      </c>
      <c r="D4138" s="19">
        <f ca="1">'Monte Carlo VaR'!$B$9*(EXP(B4138)-1)</f>
        <v>14.687873521282009</v>
      </c>
      <c r="E4138" t="str">
        <f ca="1">IF(B4138&lt;='Monte Carlo VaR'!$B$25,"YES ◀ TAIL","")</f>
        <v/>
      </c>
    </row>
    <row r="4139" spans="1:5" x14ac:dyDescent="0.2">
      <c r="A4139">
        <v>4138</v>
      </c>
      <c r="B4139" s="17">
        <f ca="1">'Monte Carlo VaR'!$C$17+_xlfn.NORM.S.INV(RAND())*'Monte Carlo VaR'!$C$18</f>
        <v>9.7731194967867849E-2</v>
      </c>
      <c r="C4139" s="18">
        <f t="shared" ca="1" si="64"/>
        <v>10.266634300596555</v>
      </c>
      <c r="D4139" s="19">
        <f ca="1">'Monte Carlo VaR'!$B$9*(EXP(B4139)-1)</f>
        <v>13.914369467598512</v>
      </c>
      <c r="E4139" t="str">
        <f ca="1">IF(B4139&lt;='Monte Carlo VaR'!$B$25,"YES ◀ TAIL","")</f>
        <v/>
      </c>
    </row>
    <row r="4140" spans="1:5" x14ac:dyDescent="0.2">
      <c r="A4140">
        <v>4139</v>
      </c>
      <c r="B4140" s="17">
        <f ca="1">'Monte Carlo VaR'!$C$17+_xlfn.NORM.S.INV(RAND())*'Monte Carlo VaR'!$C$18</f>
        <v>0.16194728065371972</v>
      </c>
      <c r="C4140" s="18">
        <f t="shared" ca="1" si="64"/>
        <v>17.579825237178291</v>
      </c>
      <c r="D4140" s="19">
        <f ca="1">'Monte Carlo VaR'!$B$9*(EXP(B4140)-1)</f>
        <v>23.825937143947741</v>
      </c>
      <c r="E4140" t="str">
        <f ca="1">IF(B4140&lt;='Monte Carlo VaR'!$B$25,"YES ◀ TAIL","")</f>
        <v/>
      </c>
    </row>
    <row r="4141" spans="1:5" x14ac:dyDescent="0.2">
      <c r="A4141">
        <v>4140</v>
      </c>
      <c r="B4141" s="17">
        <f ca="1">'Monte Carlo VaR'!$C$17+_xlfn.NORM.S.INV(RAND())*'Monte Carlo VaR'!$C$18</f>
        <v>0.17747779173892192</v>
      </c>
      <c r="C4141" s="18">
        <f t="shared" ca="1" si="64"/>
        <v>19.420153646846128</v>
      </c>
      <c r="D4141" s="19">
        <f ca="1">'Monte Carlo VaR'!$B$9*(EXP(B4141)-1)</f>
        <v>26.320134237570556</v>
      </c>
      <c r="E4141" t="str">
        <f ca="1">IF(B4141&lt;='Monte Carlo VaR'!$B$25,"YES ◀ TAIL","")</f>
        <v/>
      </c>
    </row>
    <row r="4142" spans="1:5" x14ac:dyDescent="0.2">
      <c r="A4142">
        <v>4141</v>
      </c>
      <c r="B4142" s="17">
        <f ca="1">'Monte Carlo VaR'!$C$17+_xlfn.NORM.S.INV(RAND())*'Monte Carlo VaR'!$C$18</f>
        <v>-0.44691229604802241</v>
      </c>
      <c r="C4142" s="18">
        <f t="shared" ca="1" si="64"/>
        <v>-36.039999873722785</v>
      </c>
      <c r="D4142" s="19">
        <f ca="1">'Monte Carlo VaR'!$B$9*(EXP(B4142)-1)</f>
        <v>-48.845011828856485</v>
      </c>
      <c r="E4142" t="str">
        <f ca="1">IF(B4142&lt;='Monte Carlo VaR'!$B$25,"YES ◀ TAIL","")</f>
        <v>YES ◀ TAIL</v>
      </c>
    </row>
    <row r="4143" spans="1:5" x14ac:dyDescent="0.2">
      <c r="A4143">
        <v>4142</v>
      </c>
      <c r="B4143" s="17">
        <f ca="1">'Monte Carlo VaR'!$C$17+_xlfn.NORM.S.INV(RAND())*'Monte Carlo VaR'!$C$18</f>
        <v>0.11164414520149307</v>
      </c>
      <c r="C4143" s="18">
        <f t="shared" ca="1" si="64"/>
        <v>11.811490328810992</v>
      </c>
      <c r="D4143" s="19">
        <f ca="1">'Monte Carlo VaR'!$B$9*(EXP(B4143)-1)</f>
        <v>16.008112842637537</v>
      </c>
      <c r="E4143" t="str">
        <f ca="1">IF(B4143&lt;='Monte Carlo VaR'!$B$25,"YES ◀ TAIL","")</f>
        <v/>
      </c>
    </row>
    <row r="4144" spans="1:5" x14ac:dyDescent="0.2">
      <c r="A4144">
        <v>4143</v>
      </c>
      <c r="B4144" s="17">
        <f ca="1">'Monte Carlo VaR'!$C$17+_xlfn.NORM.S.INV(RAND())*'Monte Carlo VaR'!$C$18</f>
        <v>1.6870705490036469E-3</v>
      </c>
      <c r="C4144" s="18">
        <f t="shared" ca="1" si="64"/>
        <v>0.16884944531518897</v>
      </c>
      <c r="D4144" s="19">
        <f ca="1">'Monte Carlo VaR'!$B$9*(EXP(B4144)-1)</f>
        <v>0.22884165323567562</v>
      </c>
      <c r="E4144" t="str">
        <f ca="1">IF(B4144&lt;='Monte Carlo VaR'!$B$25,"YES ◀ TAIL","")</f>
        <v/>
      </c>
    </row>
    <row r="4145" spans="1:5" x14ac:dyDescent="0.2">
      <c r="A4145">
        <v>4144</v>
      </c>
      <c r="B4145" s="17">
        <f ca="1">'Monte Carlo VaR'!$C$17+_xlfn.NORM.S.INV(RAND())*'Monte Carlo VaR'!$C$18</f>
        <v>0.12757282498421013</v>
      </c>
      <c r="C4145" s="18">
        <f t="shared" ca="1" si="64"/>
        <v>13.606759933366309</v>
      </c>
      <c r="D4145" s="19">
        <f ca="1">'Monte Carlo VaR'!$B$9*(EXP(B4145)-1)</f>
        <v>18.441241737691357</v>
      </c>
      <c r="E4145" t="str">
        <f ca="1">IF(B4145&lt;='Monte Carlo VaR'!$B$25,"YES ◀ TAIL","")</f>
        <v/>
      </c>
    </row>
    <row r="4146" spans="1:5" x14ac:dyDescent="0.2">
      <c r="A4146">
        <v>4145</v>
      </c>
      <c r="B4146" s="17">
        <f ca="1">'Monte Carlo VaR'!$C$17+_xlfn.NORM.S.INV(RAND())*'Monte Carlo VaR'!$C$18</f>
        <v>-0.35156955848428328</v>
      </c>
      <c r="C4146" s="18">
        <f t="shared" ca="1" si="64"/>
        <v>-29.641709190079833</v>
      </c>
      <c r="D4146" s="19">
        <f ca="1">'Monte Carlo VaR'!$B$9*(EXP(B4146)-1)</f>
        <v>-40.173408465315198</v>
      </c>
      <c r="E4146" t="str">
        <f ca="1">IF(B4146&lt;='Monte Carlo VaR'!$B$25,"YES ◀ TAIL","")</f>
        <v>YES ◀ TAIL</v>
      </c>
    </row>
    <row r="4147" spans="1:5" x14ac:dyDescent="0.2">
      <c r="A4147">
        <v>4146</v>
      </c>
      <c r="B4147" s="17">
        <f ca="1">'Monte Carlo VaR'!$C$17+_xlfn.NORM.S.INV(RAND())*'Monte Carlo VaR'!$C$18</f>
        <v>0.13739376870258785</v>
      </c>
      <c r="C4147" s="18">
        <f t="shared" ca="1" si="64"/>
        <v>14.727982247422954</v>
      </c>
      <c r="D4147" s="19">
        <f ca="1">'Monte Carlo VaR'!$B$9*(EXP(B4147)-1)</f>
        <v>19.96083433993233</v>
      </c>
      <c r="E4147" t="str">
        <f ca="1">IF(B4147&lt;='Monte Carlo VaR'!$B$25,"YES ◀ TAIL","")</f>
        <v/>
      </c>
    </row>
    <row r="4148" spans="1:5" x14ac:dyDescent="0.2">
      <c r="A4148">
        <v>4147</v>
      </c>
      <c r="B4148" s="17">
        <f ca="1">'Monte Carlo VaR'!$C$17+_xlfn.NORM.S.INV(RAND())*'Monte Carlo VaR'!$C$18</f>
        <v>0.13566444273336956</v>
      </c>
      <c r="C4148" s="18">
        <f t="shared" ca="1" si="64"/>
        <v>14.529751620413922</v>
      </c>
      <c r="D4148" s="19">
        <f ca="1">'Monte Carlo VaR'!$B$9*(EXP(B4148)-1)</f>
        <v>19.692172371146988</v>
      </c>
      <c r="E4148" t="str">
        <f ca="1">IF(B4148&lt;='Monte Carlo VaR'!$B$25,"YES ◀ TAIL","")</f>
        <v/>
      </c>
    </row>
    <row r="4149" spans="1:5" x14ac:dyDescent="0.2">
      <c r="A4149">
        <v>4148</v>
      </c>
      <c r="B4149" s="17">
        <f ca="1">'Monte Carlo VaR'!$C$17+_xlfn.NORM.S.INV(RAND())*'Monte Carlo VaR'!$C$18</f>
        <v>-5.7135407150606388E-3</v>
      </c>
      <c r="C4149" s="18">
        <f t="shared" ca="1" si="64"/>
        <v>-0.56972494829491405</v>
      </c>
      <c r="D4149" s="19">
        <f ca="1">'Monte Carlo VaR'!$B$9*(EXP(B4149)-1)</f>
        <v>-0.77214822242409697</v>
      </c>
      <c r="E4149" t="str">
        <f ca="1">IF(B4149&lt;='Monte Carlo VaR'!$B$25,"YES ◀ TAIL","")</f>
        <v/>
      </c>
    </row>
    <row r="4150" spans="1:5" x14ac:dyDescent="0.2">
      <c r="A4150">
        <v>4149</v>
      </c>
      <c r="B4150" s="17">
        <f ca="1">'Monte Carlo VaR'!$C$17+_xlfn.NORM.S.INV(RAND())*'Monte Carlo VaR'!$C$18</f>
        <v>1.2461697382096938E-2</v>
      </c>
      <c r="C4150" s="18">
        <f t="shared" ca="1" si="64"/>
        <v>1.2539667877870864</v>
      </c>
      <c r="D4150" s="19">
        <f ca="1">'Monte Carlo VaR'!$B$9*(EXP(B4150)-1)</f>
        <v>1.6995011874878381</v>
      </c>
      <c r="E4150" t="str">
        <f ca="1">IF(B4150&lt;='Monte Carlo VaR'!$B$25,"YES ◀ TAIL","")</f>
        <v/>
      </c>
    </row>
    <row r="4151" spans="1:5" x14ac:dyDescent="0.2">
      <c r="A4151">
        <v>4150</v>
      </c>
      <c r="B4151" s="17">
        <f ca="1">'Monte Carlo VaR'!$C$17+_xlfn.NORM.S.INV(RAND())*'Monte Carlo VaR'!$C$18</f>
        <v>-0.16939535142138429</v>
      </c>
      <c r="C4151" s="18">
        <f t="shared" ca="1" si="64"/>
        <v>-15.582490841845731</v>
      </c>
      <c r="D4151" s="19">
        <f ca="1">'Monte Carlo VaR'!$B$9*(EXP(B4151)-1)</f>
        <v>-21.118949837953519</v>
      </c>
      <c r="E4151" t="str">
        <f ca="1">IF(B4151&lt;='Monte Carlo VaR'!$B$25,"YES ◀ TAIL","")</f>
        <v/>
      </c>
    </row>
    <row r="4152" spans="1:5" x14ac:dyDescent="0.2">
      <c r="A4152">
        <v>4151</v>
      </c>
      <c r="B4152" s="17">
        <f ca="1">'Monte Carlo VaR'!$C$17+_xlfn.NORM.S.INV(RAND())*'Monte Carlo VaR'!$C$18</f>
        <v>-0.31935644006559888</v>
      </c>
      <c r="C4152" s="18">
        <f t="shared" ca="1" si="64"/>
        <v>-27.338349209302947</v>
      </c>
      <c r="D4152" s="19">
        <f ca="1">'Monte Carlo VaR'!$B$9*(EXP(B4152)-1)</f>
        <v>-37.051664683368287</v>
      </c>
      <c r="E4152" t="str">
        <f ca="1">IF(B4152&lt;='Monte Carlo VaR'!$B$25,"YES ◀ TAIL","")</f>
        <v>YES ◀ TAIL</v>
      </c>
    </row>
    <row r="4153" spans="1:5" x14ac:dyDescent="0.2">
      <c r="A4153">
        <v>4152</v>
      </c>
      <c r="B4153" s="17">
        <f ca="1">'Monte Carlo VaR'!$C$17+_xlfn.NORM.S.INV(RAND())*'Monte Carlo VaR'!$C$18</f>
        <v>-2.0027439193676985E-2</v>
      </c>
      <c r="C4153" s="18">
        <f t="shared" ca="1" si="64"/>
        <v>-1.9828222185486521</v>
      </c>
      <c r="D4153" s="19">
        <f ca="1">'Monte Carlo VaR'!$B$9*(EXP(B4153)-1)</f>
        <v>-2.6873189527989885</v>
      </c>
      <c r="E4153" t="str">
        <f ca="1">IF(B4153&lt;='Monte Carlo VaR'!$B$25,"YES ◀ TAIL","")</f>
        <v/>
      </c>
    </row>
    <row r="4154" spans="1:5" x14ac:dyDescent="0.2">
      <c r="A4154">
        <v>4153</v>
      </c>
      <c r="B4154" s="17">
        <f ca="1">'Monte Carlo VaR'!$C$17+_xlfn.NORM.S.INV(RAND())*'Monte Carlo VaR'!$C$18</f>
        <v>5.9924112979396357E-2</v>
      </c>
      <c r="C4154" s="18">
        <f t="shared" ca="1" si="64"/>
        <v>6.1755969990870296</v>
      </c>
      <c r="D4154" s="19">
        <f ca="1">'Monte Carlo VaR'!$B$9*(EXP(B4154)-1)</f>
        <v>8.3697866128626508</v>
      </c>
      <c r="E4154" t="str">
        <f ca="1">IF(B4154&lt;='Monte Carlo VaR'!$B$25,"YES ◀ TAIL","")</f>
        <v/>
      </c>
    </row>
    <row r="4155" spans="1:5" x14ac:dyDescent="0.2">
      <c r="A4155">
        <v>4154</v>
      </c>
      <c r="B4155" s="17">
        <f ca="1">'Monte Carlo VaR'!$C$17+_xlfn.NORM.S.INV(RAND())*'Monte Carlo VaR'!$C$18</f>
        <v>-0.1087766842482271</v>
      </c>
      <c r="C4155" s="18">
        <f t="shared" ca="1" si="64"/>
        <v>-10.306930611283949</v>
      </c>
      <c r="D4155" s="19">
        <f ca="1">'Monte Carlo VaR'!$B$9*(EXP(B4155)-1)</f>
        <v>-13.968983057473135</v>
      </c>
      <c r="E4155" t="str">
        <f ca="1">IF(B4155&lt;='Monte Carlo VaR'!$B$25,"YES ◀ TAIL","")</f>
        <v/>
      </c>
    </row>
    <row r="4156" spans="1:5" x14ac:dyDescent="0.2">
      <c r="A4156">
        <v>4155</v>
      </c>
      <c r="B4156" s="17">
        <f ca="1">'Monte Carlo VaR'!$C$17+_xlfn.NORM.S.INV(RAND())*'Monte Carlo VaR'!$C$18</f>
        <v>0.12711976873544553</v>
      </c>
      <c r="C4156" s="18">
        <f t="shared" ca="1" si="64"/>
        <v>13.555301338575765</v>
      </c>
      <c r="D4156" s="19">
        <f ca="1">'Monte Carlo VaR'!$B$9*(EXP(B4156)-1)</f>
        <v>18.371499904171735</v>
      </c>
      <c r="E4156" t="str">
        <f ca="1">IF(B4156&lt;='Monte Carlo VaR'!$B$25,"YES ◀ TAIL","")</f>
        <v/>
      </c>
    </row>
    <row r="4157" spans="1:5" x14ac:dyDescent="0.2">
      <c r="A4157">
        <v>4156</v>
      </c>
      <c r="B4157" s="17">
        <f ca="1">'Monte Carlo VaR'!$C$17+_xlfn.NORM.S.INV(RAND())*'Monte Carlo VaR'!$C$18</f>
        <v>0.18091190945360813</v>
      </c>
      <c r="C4157" s="18">
        <f t="shared" ca="1" si="64"/>
        <v>19.830961489493237</v>
      </c>
      <c r="D4157" s="19">
        <f ca="1">'Monte Carlo VaR'!$B$9*(EXP(B4157)-1)</f>
        <v>26.876902106710183</v>
      </c>
      <c r="E4157" t="str">
        <f ca="1">IF(B4157&lt;='Monte Carlo VaR'!$B$25,"YES ◀ TAIL","")</f>
        <v/>
      </c>
    </row>
    <row r="4158" spans="1:5" x14ac:dyDescent="0.2">
      <c r="A4158">
        <v>4157</v>
      </c>
      <c r="B4158" s="17">
        <f ca="1">'Monte Carlo VaR'!$C$17+_xlfn.NORM.S.INV(RAND())*'Monte Carlo VaR'!$C$18</f>
        <v>0.28434264484048688</v>
      </c>
      <c r="C4158" s="18">
        <f t="shared" ca="1" si="64"/>
        <v>32.888818943401496</v>
      </c>
      <c r="D4158" s="19">
        <f ca="1">'Monte Carlo VaR'!$B$9*(EXP(B4158)-1)</f>
        <v>44.574216313992054</v>
      </c>
      <c r="E4158" t="str">
        <f ca="1">IF(B4158&lt;='Monte Carlo VaR'!$B$25,"YES ◀ TAIL","")</f>
        <v/>
      </c>
    </row>
    <row r="4159" spans="1:5" x14ac:dyDescent="0.2">
      <c r="A4159">
        <v>4158</v>
      </c>
      <c r="B4159" s="17">
        <f ca="1">'Monte Carlo VaR'!$C$17+_xlfn.NORM.S.INV(RAND())*'Monte Carlo VaR'!$C$18</f>
        <v>0.15694918989542977</v>
      </c>
      <c r="C4159" s="18">
        <f t="shared" ca="1" si="64"/>
        <v>16.993616781166843</v>
      </c>
      <c r="D4159" s="19">
        <f ca="1">'Monte Carlo VaR'!$B$9*(EXP(B4159)-1)</f>
        <v>23.031448823515422</v>
      </c>
      <c r="E4159" t="str">
        <f ca="1">IF(B4159&lt;='Monte Carlo VaR'!$B$25,"YES ◀ TAIL","")</f>
        <v/>
      </c>
    </row>
    <row r="4160" spans="1:5" x14ac:dyDescent="0.2">
      <c r="A4160">
        <v>4159</v>
      </c>
      <c r="B4160" s="17">
        <f ca="1">'Monte Carlo VaR'!$C$17+_xlfn.NORM.S.INV(RAND())*'Monte Carlo VaR'!$C$18</f>
        <v>-7.2921118159907997E-2</v>
      </c>
      <c r="C4160" s="18">
        <f t="shared" ca="1" si="64"/>
        <v>-7.0325838457959371</v>
      </c>
      <c r="D4160" s="19">
        <f ca="1">'Monte Carlo VaR'!$B$9*(EXP(B4160)-1)</f>
        <v>-9.5312608862072334</v>
      </c>
      <c r="E4160" t="str">
        <f ca="1">IF(B4160&lt;='Monte Carlo VaR'!$B$25,"YES ◀ TAIL","")</f>
        <v/>
      </c>
    </row>
    <row r="4161" spans="1:5" x14ac:dyDescent="0.2">
      <c r="A4161">
        <v>4160</v>
      </c>
      <c r="B4161" s="17">
        <f ca="1">'Monte Carlo VaR'!$C$17+_xlfn.NORM.S.INV(RAND())*'Monte Carlo VaR'!$C$18</f>
        <v>1.568264539763068E-2</v>
      </c>
      <c r="C4161" s="18">
        <f t="shared" ca="1" si="64"/>
        <v>1.5806263454932745</v>
      </c>
      <c r="D4161" s="19">
        <f ca="1">'Monte Carlo VaR'!$B$9*(EXP(B4161)-1)</f>
        <v>2.1422228860470351</v>
      </c>
      <c r="E4161" t="str">
        <f ca="1">IF(B4161&lt;='Monte Carlo VaR'!$B$25,"YES ◀ TAIL","")</f>
        <v/>
      </c>
    </row>
    <row r="4162" spans="1:5" x14ac:dyDescent="0.2">
      <c r="A4162">
        <v>4161</v>
      </c>
      <c r="B4162" s="17">
        <f ca="1">'Monte Carlo VaR'!$C$17+_xlfn.NORM.S.INV(RAND())*'Monte Carlo VaR'!$C$18</f>
        <v>0.18237130691900397</v>
      </c>
      <c r="C4162" s="18">
        <f t="shared" ca="1" si="64"/>
        <v>20.005970163512888</v>
      </c>
      <c r="D4162" s="19">
        <f ca="1">'Monte Carlo VaR'!$B$9*(EXP(B4162)-1)</f>
        <v>27.114091362609017</v>
      </c>
      <c r="E4162" t="str">
        <f ca="1">IF(B4162&lt;='Monte Carlo VaR'!$B$25,"YES ◀ TAIL","")</f>
        <v/>
      </c>
    </row>
    <row r="4163" spans="1:5" x14ac:dyDescent="0.2">
      <c r="A4163">
        <v>4162</v>
      </c>
      <c r="B4163" s="17">
        <f ca="1">'Monte Carlo VaR'!$C$17+_xlfn.NORM.S.INV(RAND())*'Monte Carlo VaR'!$C$18</f>
        <v>-0.23040812389271331</v>
      </c>
      <c r="C4163" s="18">
        <f t="shared" ref="C4163:C4226" ca="1" si="65">(EXP(B4163)-1)*100</f>
        <v>-20.579059948162303</v>
      </c>
      <c r="D4163" s="19">
        <f ca="1">'Monte Carlo VaR'!$B$9*(EXP(B4163)-1)</f>
        <v>-27.89079994774437</v>
      </c>
      <c r="E4163" t="str">
        <f ca="1">IF(B4163&lt;='Monte Carlo VaR'!$B$25,"YES ◀ TAIL","")</f>
        <v/>
      </c>
    </row>
    <row r="4164" spans="1:5" x14ac:dyDescent="0.2">
      <c r="A4164">
        <v>4163</v>
      </c>
      <c r="B4164" s="17">
        <f ca="1">'Monte Carlo VaR'!$C$17+_xlfn.NORM.S.INV(RAND())*'Monte Carlo VaR'!$C$18</f>
        <v>-1.4522792770683399E-2</v>
      </c>
      <c r="C4164" s="18">
        <f t="shared" ca="1" si="65"/>
        <v>-1.4417845671662932</v>
      </c>
      <c r="D4164" s="19">
        <f ca="1">'Monte Carlo VaR'!$B$9*(EXP(B4164)-1)</f>
        <v>-1.9540506238804771</v>
      </c>
      <c r="E4164" t="str">
        <f ca="1">IF(B4164&lt;='Monte Carlo VaR'!$B$25,"YES ◀ TAIL","")</f>
        <v/>
      </c>
    </row>
    <row r="4165" spans="1:5" x14ac:dyDescent="0.2">
      <c r="A4165">
        <v>4164</v>
      </c>
      <c r="B4165" s="17">
        <f ca="1">'Monte Carlo VaR'!$C$17+_xlfn.NORM.S.INV(RAND())*'Monte Carlo VaR'!$C$18</f>
        <v>0.17864935481769079</v>
      </c>
      <c r="C4165" s="18">
        <f t="shared" ca="1" si="65"/>
        <v>19.56014387740035</v>
      </c>
      <c r="D4165" s="19">
        <f ca="1">'Monte Carlo VaR'!$B$9*(EXP(B4165)-1)</f>
        <v>26.509862997040692</v>
      </c>
      <c r="E4165" t="str">
        <f ca="1">IF(B4165&lt;='Monte Carlo VaR'!$B$25,"YES ◀ TAIL","")</f>
        <v/>
      </c>
    </row>
    <row r="4166" spans="1:5" x14ac:dyDescent="0.2">
      <c r="A4166">
        <v>4165</v>
      </c>
      <c r="B4166" s="17">
        <f ca="1">'Monte Carlo VaR'!$C$17+_xlfn.NORM.S.INV(RAND())*'Monte Carlo VaR'!$C$18</f>
        <v>0.46622819599260862</v>
      </c>
      <c r="C4166" s="18">
        <f t="shared" ca="1" si="65"/>
        <v>59.397069557496152</v>
      </c>
      <c r="D4166" s="19">
        <f ca="1">'Monte Carlo VaR'!$B$9*(EXP(B4166)-1)</f>
        <v>80.500848371274529</v>
      </c>
      <c r="E4166" t="str">
        <f ca="1">IF(B4166&lt;='Monte Carlo VaR'!$B$25,"YES ◀ TAIL","")</f>
        <v/>
      </c>
    </row>
    <row r="4167" spans="1:5" x14ac:dyDescent="0.2">
      <c r="A4167">
        <v>4166</v>
      </c>
      <c r="B4167" s="17">
        <f ca="1">'Monte Carlo VaR'!$C$17+_xlfn.NORM.S.INV(RAND())*'Monte Carlo VaR'!$C$18</f>
        <v>-5.3265734854258118E-3</v>
      </c>
      <c r="C4167" s="18">
        <f t="shared" ca="1" si="65"/>
        <v>-0.53124124473047374</v>
      </c>
      <c r="D4167" s="19">
        <f ca="1">'Monte Carlo VaR'!$B$9*(EXP(B4167)-1)</f>
        <v>-0.71999125898321104</v>
      </c>
      <c r="E4167" t="str">
        <f ca="1">IF(B4167&lt;='Monte Carlo VaR'!$B$25,"YES ◀ TAIL","")</f>
        <v/>
      </c>
    </row>
    <row r="4168" spans="1:5" x14ac:dyDescent="0.2">
      <c r="A4168">
        <v>4167</v>
      </c>
      <c r="B4168" s="17">
        <f ca="1">'Monte Carlo VaR'!$C$17+_xlfn.NORM.S.INV(RAND())*'Monte Carlo VaR'!$C$18</f>
        <v>0.29522470256314298</v>
      </c>
      <c r="C4168" s="18">
        <f t="shared" ca="1" si="65"/>
        <v>34.342819653229718</v>
      </c>
      <c r="D4168" s="19">
        <f ca="1">'Monte Carlo VaR'!$B$9*(EXP(B4168)-1)</f>
        <v>46.544823476022238</v>
      </c>
      <c r="E4168" t="str">
        <f ca="1">IF(B4168&lt;='Monte Carlo VaR'!$B$25,"YES ◀ TAIL","")</f>
        <v/>
      </c>
    </row>
    <row r="4169" spans="1:5" x14ac:dyDescent="0.2">
      <c r="A4169">
        <v>4168</v>
      </c>
      <c r="B4169" s="17">
        <f ca="1">'Monte Carlo VaR'!$C$17+_xlfn.NORM.S.INV(RAND())*'Monte Carlo VaR'!$C$18</f>
        <v>0.14303809986495797</v>
      </c>
      <c r="C4169" s="18">
        <f t="shared" ca="1" si="65"/>
        <v>15.37737594530395</v>
      </c>
      <c r="D4169" s="19">
        <f ca="1">'Monte Carlo VaR'!$B$9*(EXP(B4169)-1)</f>
        <v>20.840957618670444</v>
      </c>
      <c r="E4169" t="str">
        <f ca="1">IF(B4169&lt;='Monte Carlo VaR'!$B$25,"YES ◀ TAIL","")</f>
        <v/>
      </c>
    </row>
    <row r="4170" spans="1:5" x14ac:dyDescent="0.2">
      <c r="A4170">
        <v>4169</v>
      </c>
      <c r="B4170" s="17">
        <f ca="1">'Monte Carlo VaR'!$C$17+_xlfn.NORM.S.INV(RAND())*'Monte Carlo VaR'!$C$18</f>
        <v>-0.10388031352521941</v>
      </c>
      <c r="C4170" s="18">
        <f t="shared" ca="1" si="65"/>
        <v>-9.8666831644746651</v>
      </c>
      <c r="D4170" s="19">
        <f ca="1">'Monte Carlo VaR'!$B$9*(EXP(B4170)-1)</f>
        <v>-13.372315692812514</v>
      </c>
      <c r="E4170" t="str">
        <f ca="1">IF(B4170&lt;='Monte Carlo VaR'!$B$25,"YES ◀ TAIL","")</f>
        <v/>
      </c>
    </row>
    <row r="4171" spans="1:5" x14ac:dyDescent="0.2">
      <c r="A4171">
        <v>4170</v>
      </c>
      <c r="B4171" s="17">
        <f ca="1">'Monte Carlo VaR'!$C$17+_xlfn.NORM.S.INV(RAND())*'Monte Carlo VaR'!$C$18</f>
        <v>-3.5136810619673192E-2</v>
      </c>
      <c r="C4171" s="18">
        <f t="shared" ca="1" si="65"/>
        <v>-3.4526679781515024</v>
      </c>
      <c r="D4171" s="19">
        <f ca="1">'Monte Carlo VaR'!$B$9*(EXP(B4171)-1)</f>
        <v>-4.6794009107887309</v>
      </c>
      <c r="E4171" t="str">
        <f ca="1">IF(B4171&lt;='Monte Carlo VaR'!$B$25,"YES ◀ TAIL","")</f>
        <v/>
      </c>
    </row>
    <row r="4172" spans="1:5" x14ac:dyDescent="0.2">
      <c r="A4172">
        <v>4171</v>
      </c>
      <c r="B4172" s="17">
        <f ca="1">'Monte Carlo VaR'!$C$17+_xlfn.NORM.S.INV(RAND())*'Monte Carlo VaR'!$C$18</f>
        <v>0.12152133605338716</v>
      </c>
      <c r="C4172" s="18">
        <f t="shared" ca="1" si="65"/>
        <v>12.921345862677391</v>
      </c>
      <c r="D4172" s="19">
        <f ca="1">'Monte Carlo VaR'!$B$9*(EXP(B4172)-1)</f>
        <v>17.512300047686669</v>
      </c>
      <c r="E4172" t="str">
        <f ca="1">IF(B4172&lt;='Monte Carlo VaR'!$B$25,"YES ◀ TAIL","")</f>
        <v/>
      </c>
    </row>
    <row r="4173" spans="1:5" x14ac:dyDescent="0.2">
      <c r="A4173">
        <v>4172</v>
      </c>
      <c r="B4173" s="17">
        <f ca="1">'Monte Carlo VaR'!$C$17+_xlfn.NORM.S.INV(RAND())*'Monte Carlo VaR'!$C$18</f>
        <v>5.7410563350085153E-2</v>
      </c>
      <c r="C4173" s="18">
        <f t="shared" ca="1" si="65"/>
        <v>5.90905449085255</v>
      </c>
      <c r="D4173" s="19">
        <f ca="1">'Monte Carlo VaR'!$B$9*(EXP(B4173)-1)</f>
        <v>8.0085415514524616</v>
      </c>
      <c r="E4173" t="str">
        <f ca="1">IF(B4173&lt;='Monte Carlo VaR'!$B$25,"YES ◀ TAIL","")</f>
        <v/>
      </c>
    </row>
    <row r="4174" spans="1:5" x14ac:dyDescent="0.2">
      <c r="A4174">
        <v>4173</v>
      </c>
      <c r="B4174" s="17">
        <f ca="1">'Monte Carlo VaR'!$C$17+_xlfn.NORM.S.INV(RAND())*'Monte Carlo VaR'!$C$18</f>
        <v>0.17268648852649868</v>
      </c>
      <c r="C4174" s="18">
        <f t="shared" ca="1" si="65"/>
        <v>18.849344034002048</v>
      </c>
      <c r="D4174" s="19">
        <f ca="1">'Monte Carlo VaR'!$B$9*(EXP(B4174)-1)</f>
        <v>25.546515969282975</v>
      </c>
      <c r="E4174" t="str">
        <f ca="1">IF(B4174&lt;='Monte Carlo VaR'!$B$25,"YES ◀ TAIL","")</f>
        <v/>
      </c>
    </row>
    <row r="4175" spans="1:5" x14ac:dyDescent="0.2">
      <c r="A4175">
        <v>4174</v>
      </c>
      <c r="B4175" s="17">
        <f ca="1">'Monte Carlo VaR'!$C$17+_xlfn.NORM.S.INV(RAND())*'Monte Carlo VaR'!$C$18</f>
        <v>4.3387582537931055E-2</v>
      </c>
      <c r="C4175" s="18">
        <f t="shared" ca="1" si="65"/>
        <v>4.434258536976432</v>
      </c>
      <c r="D4175" s="19">
        <f ca="1">'Monte Carlo VaR'!$B$9*(EXP(B4175)-1)</f>
        <v>6.0097505951641583</v>
      </c>
      <c r="E4175" t="str">
        <f ca="1">IF(B4175&lt;='Monte Carlo VaR'!$B$25,"YES ◀ TAIL","")</f>
        <v/>
      </c>
    </row>
    <row r="4176" spans="1:5" x14ac:dyDescent="0.2">
      <c r="A4176">
        <v>4175</v>
      </c>
      <c r="B4176" s="17">
        <f ca="1">'Monte Carlo VaR'!$C$17+_xlfn.NORM.S.INV(RAND())*'Monte Carlo VaR'!$C$18</f>
        <v>8.350510054215006E-3</v>
      </c>
      <c r="C4176" s="18">
        <f t="shared" ca="1" si="65"/>
        <v>0.83854728144985291</v>
      </c>
      <c r="D4176" s="19">
        <f ca="1">'Monte Carlo VaR'!$B$9*(EXP(B4176)-1)</f>
        <v>1.1364831305489858</v>
      </c>
      <c r="E4176" t="str">
        <f ca="1">IF(B4176&lt;='Monte Carlo VaR'!$B$25,"YES ◀ TAIL","")</f>
        <v/>
      </c>
    </row>
    <row r="4177" spans="1:5" x14ac:dyDescent="0.2">
      <c r="A4177">
        <v>4176</v>
      </c>
      <c r="B4177" s="17">
        <f ca="1">'Monte Carlo VaR'!$C$17+_xlfn.NORM.S.INV(RAND())*'Monte Carlo VaR'!$C$18</f>
        <v>0.19981502790562722</v>
      </c>
      <c r="C4177" s="18">
        <f t="shared" ca="1" si="65"/>
        <v>22.117685362758156</v>
      </c>
      <c r="D4177" s="19">
        <f ca="1">'Monte Carlo VaR'!$B$9*(EXP(B4177)-1)</f>
        <v>29.976098972146129</v>
      </c>
      <c r="E4177" t="str">
        <f ca="1">IF(B4177&lt;='Monte Carlo VaR'!$B$25,"YES ◀ TAIL","")</f>
        <v/>
      </c>
    </row>
    <row r="4178" spans="1:5" x14ac:dyDescent="0.2">
      <c r="A4178">
        <v>4177</v>
      </c>
      <c r="B4178" s="17">
        <f ca="1">'Monte Carlo VaR'!$C$17+_xlfn.NORM.S.INV(RAND())*'Monte Carlo VaR'!$C$18</f>
        <v>-9.4224979831905156E-2</v>
      </c>
      <c r="C4178" s="18">
        <f t="shared" ca="1" si="65"/>
        <v>-8.9922009986393761</v>
      </c>
      <c r="D4178" s="19">
        <f ca="1">'Monte Carlo VaR'!$B$9*(EXP(B4178)-1)</f>
        <v>-12.187130013455947</v>
      </c>
      <c r="E4178" t="str">
        <f ca="1">IF(B4178&lt;='Monte Carlo VaR'!$B$25,"YES ◀ TAIL","")</f>
        <v/>
      </c>
    </row>
    <row r="4179" spans="1:5" x14ac:dyDescent="0.2">
      <c r="A4179">
        <v>4178</v>
      </c>
      <c r="B4179" s="17">
        <f ca="1">'Monte Carlo VaR'!$C$17+_xlfn.NORM.S.INV(RAND())*'Monte Carlo VaR'!$C$18</f>
        <v>6.1116672905968117E-3</v>
      </c>
      <c r="C4179" s="18">
        <f t="shared" ca="1" si="65"/>
        <v>0.61303816349891349</v>
      </c>
      <c r="D4179" s="19">
        <f ca="1">'Monte Carlo VaR'!$B$9*(EXP(B4179)-1)</f>
        <v>0.8308506229900775</v>
      </c>
      <c r="E4179" t="str">
        <f ca="1">IF(B4179&lt;='Monte Carlo VaR'!$B$25,"YES ◀ TAIL","")</f>
        <v/>
      </c>
    </row>
    <row r="4180" spans="1:5" x14ac:dyDescent="0.2">
      <c r="A4180">
        <v>4179</v>
      </c>
      <c r="B4180" s="17">
        <f ca="1">'Monte Carlo VaR'!$C$17+_xlfn.NORM.S.INV(RAND())*'Monte Carlo VaR'!$C$18</f>
        <v>9.4615481782734406E-2</v>
      </c>
      <c r="C4180" s="18">
        <f t="shared" ca="1" si="65"/>
        <v>9.9236097547733557</v>
      </c>
      <c r="D4180" s="19">
        <f ca="1">'Monte Carlo VaR'!$B$9*(EXP(B4180)-1)</f>
        <v>13.449468300644329</v>
      </c>
      <c r="E4180" t="str">
        <f ca="1">IF(B4180&lt;='Monte Carlo VaR'!$B$25,"YES ◀ TAIL","")</f>
        <v/>
      </c>
    </row>
    <row r="4181" spans="1:5" x14ac:dyDescent="0.2">
      <c r="A4181">
        <v>4180</v>
      </c>
      <c r="B4181" s="17">
        <f ca="1">'Monte Carlo VaR'!$C$17+_xlfn.NORM.S.INV(RAND())*'Monte Carlo VaR'!$C$18</f>
        <v>4.4632057763797486E-2</v>
      </c>
      <c r="C4181" s="18">
        <f t="shared" ca="1" si="65"/>
        <v>4.5643052876533252</v>
      </c>
      <c r="D4181" s="19">
        <f ca="1">'Monte Carlo VaR'!$B$9*(EXP(B4181)-1)</f>
        <v>6.1860029563565515</v>
      </c>
      <c r="E4181" t="str">
        <f ca="1">IF(B4181&lt;='Monte Carlo VaR'!$B$25,"YES ◀ TAIL","")</f>
        <v/>
      </c>
    </row>
    <row r="4182" spans="1:5" x14ac:dyDescent="0.2">
      <c r="A4182">
        <v>4181</v>
      </c>
      <c r="B4182" s="17">
        <f ca="1">'Monte Carlo VaR'!$C$17+_xlfn.NORM.S.INV(RAND())*'Monte Carlo VaR'!$C$18</f>
        <v>0.18596951267037154</v>
      </c>
      <c r="C4182" s="18">
        <f t="shared" ca="1" si="65"/>
        <v>20.43855413189015</v>
      </c>
      <c r="D4182" s="19">
        <f ca="1">'Monte Carlo VaR'!$B$9*(EXP(B4182)-1)</f>
        <v>27.700372414950724</v>
      </c>
      <c r="E4182" t="str">
        <f ca="1">IF(B4182&lt;='Monte Carlo VaR'!$B$25,"YES ◀ TAIL","")</f>
        <v/>
      </c>
    </row>
    <row r="4183" spans="1:5" x14ac:dyDescent="0.2">
      <c r="A4183">
        <v>4182</v>
      </c>
      <c r="B4183" s="17">
        <f ca="1">'Monte Carlo VaR'!$C$17+_xlfn.NORM.S.INV(RAND())*'Monte Carlo VaR'!$C$18</f>
        <v>0.54701688601474963</v>
      </c>
      <c r="C4183" s="18">
        <f t="shared" ca="1" si="65"/>
        <v>72.809023096933956</v>
      </c>
      <c r="D4183" s="19">
        <f ca="1">'Monte Carlo VaR'!$B$9*(EXP(B4183)-1)</f>
        <v>98.678069003274587</v>
      </c>
      <c r="E4183" t="str">
        <f ca="1">IF(B4183&lt;='Monte Carlo VaR'!$B$25,"YES ◀ TAIL","")</f>
        <v/>
      </c>
    </row>
    <row r="4184" spans="1:5" x14ac:dyDescent="0.2">
      <c r="A4184">
        <v>4183</v>
      </c>
      <c r="B4184" s="17">
        <f ca="1">'Monte Carlo VaR'!$C$17+_xlfn.NORM.S.INV(RAND())*'Monte Carlo VaR'!$C$18</f>
        <v>0.10860802646559073</v>
      </c>
      <c r="C4184" s="18">
        <f t="shared" ca="1" si="65"/>
        <v>11.472532187093698</v>
      </c>
      <c r="D4184" s="19">
        <f ca="1">'Monte Carlo VaR'!$B$9*(EXP(B4184)-1)</f>
        <v>15.548722873168089</v>
      </c>
      <c r="E4184" t="str">
        <f ca="1">IF(B4184&lt;='Monte Carlo VaR'!$B$25,"YES ◀ TAIL","")</f>
        <v/>
      </c>
    </row>
    <row r="4185" spans="1:5" x14ac:dyDescent="0.2">
      <c r="A4185">
        <v>4184</v>
      </c>
      <c r="B4185" s="17">
        <f ca="1">'Monte Carlo VaR'!$C$17+_xlfn.NORM.S.INV(RAND())*'Monte Carlo VaR'!$C$18</f>
        <v>0.26960880035339596</v>
      </c>
      <c r="C4185" s="18">
        <f t="shared" ca="1" si="65"/>
        <v>30.945209332660895</v>
      </c>
      <c r="D4185" s="19">
        <f ca="1">'Monte Carlo VaR'!$B$9*(EXP(B4185)-1)</f>
        <v>41.940042208555312</v>
      </c>
      <c r="E4185" t="str">
        <f ca="1">IF(B4185&lt;='Monte Carlo VaR'!$B$25,"YES ◀ TAIL","")</f>
        <v/>
      </c>
    </row>
    <row r="4186" spans="1:5" x14ac:dyDescent="0.2">
      <c r="A4186">
        <v>4185</v>
      </c>
      <c r="B4186" s="17">
        <f ca="1">'Monte Carlo VaR'!$C$17+_xlfn.NORM.S.INV(RAND())*'Monte Carlo VaR'!$C$18</f>
        <v>0.11180899193885691</v>
      </c>
      <c r="C4186" s="18">
        <f t="shared" ca="1" si="65"/>
        <v>11.829923607482673</v>
      </c>
      <c r="D4186" s="19">
        <f ca="1">'Monte Carlo VaR'!$B$9*(EXP(B4186)-1)</f>
        <v>16.033095465221265</v>
      </c>
      <c r="E4186" t="str">
        <f ca="1">IF(B4186&lt;='Monte Carlo VaR'!$B$25,"YES ◀ TAIL","")</f>
        <v/>
      </c>
    </row>
    <row r="4187" spans="1:5" x14ac:dyDescent="0.2">
      <c r="A4187">
        <v>4186</v>
      </c>
      <c r="B4187" s="17">
        <f ca="1">'Monte Carlo VaR'!$C$17+_xlfn.NORM.S.INV(RAND())*'Monte Carlo VaR'!$C$18</f>
        <v>4.0717036445789771E-2</v>
      </c>
      <c r="C4187" s="18">
        <f t="shared" ca="1" si="65"/>
        <v>4.1557341076500665</v>
      </c>
      <c r="D4187" s="19">
        <f ca="1">'Monte Carlo VaR'!$B$9*(EXP(B4187)-1)</f>
        <v>5.6322664360981349</v>
      </c>
      <c r="E4187" t="str">
        <f ca="1">IF(B4187&lt;='Monte Carlo VaR'!$B$25,"YES ◀ TAIL","")</f>
        <v/>
      </c>
    </row>
    <row r="4188" spans="1:5" x14ac:dyDescent="0.2">
      <c r="A4188">
        <v>4187</v>
      </c>
      <c r="B4188" s="17">
        <f ca="1">'Monte Carlo VaR'!$C$17+_xlfn.NORM.S.INV(RAND())*'Monte Carlo VaR'!$C$18</f>
        <v>0.14116946223043825</v>
      </c>
      <c r="C4188" s="18">
        <f t="shared" ca="1" si="65"/>
        <v>15.161978750769567</v>
      </c>
      <c r="D4188" s="19">
        <f ca="1">'Monte Carlo VaR'!$B$9*(EXP(B4188)-1)</f>
        <v>20.549029800917996</v>
      </c>
      <c r="E4188" t="str">
        <f ca="1">IF(B4188&lt;='Monte Carlo VaR'!$B$25,"YES ◀ TAIL","")</f>
        <v/>
      </c>
    </row>
    <row r="4189" spans="1:5" x14ac:dyDescent="0.2">
      <c r="A4189">
        <v>4188</v>
      </c>
      <c r="B4189" s="17">
        <f ca="1">'Monte Carlo VaR'!$C$17+_xlfn.NORM.S.INV(RAND())*'Monte Carlo VaR'!$C$18</f>
        <v>-1.4907059968002664E-2</v>
      </c>
      <c r="C4189" s="18">
        <f t="shared" ca="1" si="65"/>
        <v>-1.4796499806993491</v>
      </c>
      <c r="D4189" s="19">
        <f ca="1">'Monte Carlo VaR'!$B$9*(EXP(B4189)-1)</f>
        <v>-2.005369618841828</v>
      </c>
      <c r="E4189" t="str">
        <f ca="1">IF(B4189&lt;='Monte Carlo VaR'!$B$25,"YES ◀ TAIL","")</f>
        <v/>
      </c>
    </row>
    <row r="4190" spans="1:5" x14ac:dyDescent="0.2">
      <c r="A4190">
        <v>4189</v>
      </c>
      <c r="B4190" s="17">
        <f ca="1">'Monte Carlo VaR'!$C$17+_xlfn.NORM.S.INV(RAND())*'Monte Carlo VaR'!$C$18</f>
        <v>0.23094644751272841</v>
      </c>
      <c r="C4190" s="18">
        <f t="shared" ca="1" si="65"/>
        <v>25.979177265987019</v>
      </c>
      <c r="D4190" s="19">
        <f ca="1">'Monte Carlo VaR'!$B$9*(EXP(B4190)-1)</f>
        <v>35.20957894859221</v>
      </c>
      <c r="E4190" t="str">
        <f ca="1">IF(B4190&lt;='Monte Carlo VaR'!$B$25,"YES ◀ TAIL","")</f>
        <v/>
      </c>
    </row>
    <row r="4191" spans="1:5" x14ac:dyDescent="0.2">
      <c r="A4191">
        <v>4190</v>
      </c>
      <c r="B4191" s="17">
        <f ca="1">'Monte Carlo VaR'!$C$17+_xlfn.NORM.S.INV(RAND())*'Monte Carlo VaR'!$C$18</f>
        <v>0.18379361045158094</v>
      </c>
      <c r="C4191" s="18">
        <f t="shared" ca="1" si="65"/>
        <v>20.176776519254002</v>
      </c>
      <c r="D4191" s="19">
        <f ca="1">'Monte Carlo VaR'!$B$9*(EXP(B4191)-1)</f>
        <v>27.345585216544951</v>
      </c>
      <c r="E4191" t="str">
        <f ca="1">IF(B4191&lt;='Monte Carlo VaR'!$B$25,"YES ◀ TAIL","")</f>
        <v/>
      </c>
    </row>
    <row r="4192" spans="1:5" x14ac:dyDescent="0.2">
      <c r="A4192">
        <v>4191</v>
      </c>
      <c r="B4192" s="17">
        <f ca="1">'Monte Carlo VaR'!$C$17+_xlfn.NORM.S.INV(RAND())*'Monte Carlo VaR'!$C$18</f>
        <v>-3.2983392463925384E-2</v>
      </c>
      <c r="C4192" s="18">
        <f t="shared" ca="1" si="65"/>
        <v>-3.2445371846006821</v>
      </c>
      <c r="D4192" s="19">
        <f ca="1">'Monte Carlo VaR'!$B$9*(EXP(B4192)-1)</f>
        <v>-4.3973212462893043</v>
      </c>
      <c r="E4192" t="str">
        <f ca="1">IF(B4192&lt;='Monte Carlo VaR'!$B$25,"YES ◀ TAIL","")</f>
        <v/>
      </c>
    </row>
    <row r="4193" spans="1:5" x14ac:dyDescent="0.2">
      <c r="A4193">
        <v>4192</v>
      </c>
      <c r="B4193" s="17">
        <f ca="1">'Monte Carlo VaR'!$C$17+_xlfn.NORM.S.INV(RAND())*'Monte Carlo VaR'!$C$18</f>
        <v>-1.3247844253091848E-2</v>
      </c>
      <c r="C4193" s="18">
        <f t="shared" ca="1" si="65"/>
        <v>-1.3160477795702841</v>
      </c>
      <c r="D4193" s="19">
        <f ca="1">'Monte Carlo VaR'!$B$9*(EXP(B4193)-1)</f>
        <v>-1.783639555651606</v>
      </c>
      <c r="E4193" t="str">
        <f ca="1">IF(B4193&lt;='Monte Carlo VaR'!$B$25,"YES ◀ TAIL","")</f>
        <v/>
      </c>
    </row>
    <row r="4194" spans="1:5" x14ac:dyDescent="0.2">
      <c r="A4194">
        <v>4193</v>
      </c>
      <c r="B4194" s="17">
        <f ca="1">'Monte Carlo VaR'!$C$17+_xlfn.NORM.S.INV(RAND())*'Monte Carlo VaR'!$C$18</f>
        <v>8.5296554148420245E-2</v>
      </c>
      <c r="C4194" s="18">
        <f t="shared" ca="1" si="65"/>
        <v>8.9039978138981226</v>
      </c>
      <c r="D4194" s="19">
        <f ca="1">'Monte Carlo VaR'!$B$9*(EXP(B4194)-1)</f>
        <v>12.067588237176126</v>
      </c>
      <c r="E4194" t="str">
        <f ca="1">IF(B4194&lt;='Monte Carlo VaR'!$B$25,"YES ◀ TAIL","")</f>
        <v/>
      </c>
    </row>
    <row r="4195" spans="1:5" x14ac:dyDescent="0.2">
      <c r="A4195">
        <v>4194</v>
      </c>
      <c r="B4195" s="17">
        <f ca="1">'Monte Carlo VaR'!$C$17+_xlfn.NORM.S.INV(RAND())*'Monte Carlo VaR'!$C$18</f>
        <v>1.6048933110561325E-2</v>
      </c>
      <c r="C4195" s="18">
        <f t="shared" ca="1" si="65"/>
        <v>1.6178408959956592</v>
      </c>
      <c r="D4195" s="19">
        <f ca="1">'Monte Carlo VaR'!$B$9*(EXP(B4195)-1)</f>
        <v>2.192659766342917</v>
      </c>
      <c r="E4195" t="str">
        <f ca="1">IF(B4195&lt;='Monte Carlo VaR'!$B$25,"YES ◀ TAIL","")</f>
        <v/>
      </c>
    </row>
    <row r="4196" spans="1:5" x14ac:dyDescent="0.2">
      <c r="A4196">
        <v>4195</v>
      </c>
      <c r="B4196" s="17">
        <f ca="1">'Monte Carlo VaR'!$C$17+_xlfn.NORM.S.INV(RAND())*'Monte Carlo VaR'!$C$18</f>
        <v>0.16891490478785456</v>
      </c>
      <c r="C4196" s="18">
        <f t="shared" ca="1" si="65"/>
        <v>18.401938025664279</v>
      </c>
      <c r="D4196" s="19">
        <f ca="1">'Monte Carlo VaR'!$B$9*(EXP(B4196)-1)</f>
        <v>24.940146606182797</v>
      </c>
      <c r="E4196" t="str">
        <f ca="1">IF(B4196&lt;='Monte Carlo VaR'!$B$25,"YES ◀ TAIL","")</f>
        <v/>
      </c>
    </row>
    <row r="4197" spans="1:5" x14ac:dyDescent="0.2">
      <c r="A4197">
        <v>4196</v>
      </c>
      <c r="B4197" s="17">
        <f ca="1">'Monte Carlo VaR'!$C$17+_xlfn.NORM.S.INV(RAND())*'Monte Carlo VaR'!$C$18</f>
        <v>0.14736887131616233</v>
      </c>
      <c r="C4197" s="18">
        <f t="shared" ca="1" si="65"/>
        <v>15.878132539679356</v>
      </c>
      <c r="D4197" s="19">
        <f ca="1">'Monte Carlo VaR'!$B$9*(EXP(B4197)-1)</f>
        <v>21.519633031027432</v>
      </c>
      <c r="E4197" t="str">
        <f ca="1">IF(B4197&lt;='Monte Carlo VaR'!$B$25,"YES ◀ TAIL","")</f>
        <v/>
      </c>
    </row>
    <row r="4198" spans="1:5" x14ac:dyDescent="0.2">
      <c r="A4198">
        <v>4197</v>
      </c>
      <c r="B4198" s="17">
        <f ca="1">'Monte Carlo VaR'!$C$17+_xlfn.NORM.S.INV(RAND())*'Monte Carlo VaR'!$C$18</f>
        <v>0.59513455359407486</v>
      </c>
      <c r="C4198" s="18">
        <f t="shared" ca="1" si="65"/>
        <v>81.327491120286922</v>
      </c>
      <c r="D4198" s="19">
        <f ca="1">'Monte Carlo VaR'!$B$9*(EXP(B4198)-1)</f>
        <v>110.22314871532487</v>
      </c>
      <c r="E4198" t="str">
        <f ca="1">IF(B4198&lt;='Monte Carlo VaR'!$B$25,"YES ◀ TAIL","")</f>
        <v/>
      </c>
    </row>
    <row r="4199" spans="1:5" x14ac:dyDescent="0.2">
      <c r="A4199">
        <v>4198</v>
      </c>
      <c r="B4199" s="17">
        <f ca="1">'Monte Carlo VaR'!$C$17+_xlfn.NORM.S.INV(RAND())*'Monte Carlo VaR'!$C$18</f>
        <v>5.5562422669662027E-2</v>
      </c>
      <c r="C4199" s="18">
        <f t="shared" ca="1" si="65"/>
        <v>5.7135004202010453</v>
      </c>
      <c r="D4199" s="19">
        <f ca="1">'Monte Carlo VaR'!$B$9*(EXP(B4199)-1)</f>
        <v>7.743507119498477</v>
      </c>
      <c r="E4199" t="str">
        <f ca="1">IF(B4199&lt;='Monte Carlo VaR'!$B$25,"YES ◀ TAIL","")</f>
        <v/>
      </c>
    </row>
    <row r="4200" spans="1:5" x14ac:dyDescent="0.2">
      <c r="A4200">
        <v>4199</v>
      </c>
      <c r="B4200" s="17">
        <f ca="1">'Monte Carlo VaR'!$C$17+_xlfn.NORM.S.INV(RAND())*'Monte Carlo VaR'!$C$18</f>
        <v>0.39455299774855551</v>
      </c>
      <c r="C4200" s="18">
        <f t="shared" ca="1" si="65"/>
        <v>48.372081612162397</v>
      </c>
      <c r="D4200" s="19">
        <f ca="1">'Monte Carlo VaR'!$B$9*(EXP(B4200)-1)</f>
        <v>65.558682208963702</v>
      </c>
      <c r="E4200" t="str">
        <f ca="1">IF(B4200&lt;='Monte Carlo VaR'!$B$25,"YES ◀ TAIL","")</f>
        <v/>
      </c>
    </row>
    <row r="4201" spans="1:5" x14ac:dyDescent="0.2">
      <c r="A4201">
        <v>4200</v>
      </c>
      <c r="B4201" s="17">
        <f ca="1">'Monte Carlo VaR'!$C$17+_xlfn.NORM.S.INV(RAND())*'Monte Carlo VaR'!$C$18</f>
        <v>-0.1521361387108538</v>
      </c>
      <c r="C4201" s="18">
        <f t="shared" ca="1" si="65"/>
        <v>-14.112865285627995</v>
      </c>
      <c r="D4201" s="19">
        <f ca="1">'Monte Carlo VaR'!$B$9*(EXP(B4201)-1)</f>
        <v>-19.127166321611622</v>
      </c>
      <c r="E4201" t="str">
        <f ca="1">IF(B4201&lt;='Monte Carlo VaR'!$B$25,"YES ◀ TAIL","")</f>
        <v/>
      </c>
    </row>
    <row r="4202" spans="1:5" x14ac:dyDescent="0.2">
      <c r="A4202">
        <v>4201</v>
      </c>
      <c r="B4202" s="17">
        <f ca="1">'Monte Carlo VaR'!$C$17+_xlfn.NORM.S.INV(RAND())*'Monte Carlo VaR'!$C$18</f>
        <v>6.8612488805716298E-2</v>
      </c>
      <c r="C4202" s="18">
        <f t="shared" ca="1" si="65"/>
        <v>7.1021096059019406</v>
      </c>
      <c r="D4202" s="19">
        <f ca="1">'Monte Carlo VaR'!$B$9*(EXP(B4202)-1)</f>
        <v>9.6254891488789003</v>
      </c>
      <c r="E4202" t="str">
        <f ca="1">IF(B4202&lt;='Monte Carlo VaR'!$B$25,"YES ◀ TAIL","")</f>
        <v/>
      </c>
    </row>
    <row r="4203" spans="1:5" x14ac:dyDescent="0.2">
      <c r="A4203">
        <v>4202</v>
      </c>
      <c r="B4203" s="17">
        <f ca="1">'Monte Carlo VaR'!$C$17+_xlfn.NORM.S.INV(RAND())*'Monte Carlo VaR'!$C$18</f>
        <v>-2.5275045214053979E-2</v>
      </c>
      <c r="C4203" s="18">
        <f t="shared" ca="1" si="65"/>
        <v>-2.4958305407538184</v>
      </c>
      <c r="D4203" s="19">
        <f ca="1">'Monte Carlo VaR'!$B$9*(EXP(B4203)-1)</f>
        <v>-3.3825991318836501</v>
      </c>
      <c r="E4203" t="str">
        <f ca="1">IF(B4203&lt;='Monte Carlo VaR'!$B$25,"YES ◀ TAIL","")</f>
        <v/>
      </c>
    </row>
    <row r="4204" spans="1:5" x14ac:dyDescent="0.2">
      <c r="A4204">
        <v>4203</v>
      </c>
      <c r="B4204" s="17">
        <f ca="1">'Monte Carlo VaR'!$C$17+_xlfn.NORM.S.INV(RAND())*'Monte Carlo VaR'!$C$18</f>
        <v>4.2673305010837506E-2</v>
      </c>
      <c r="C4204" s="18">
        <f t="shared" ca="1" si="65"/>
        <v>4.3596901274847166</v>
      </c>
      <c r="D4204" s="19">
        <f ca="1">'Monte Carlo VaR'!$B$9*(EXP(B4204)-1)</f>
        <v>5.9086880297800368</v>
      </c>
      <c r="E4204" t="str">
        <f ca="1">IF(B4204&lt;='Monte Carlo VaR'!$B$25,"YES ◀ TAIL","")</f>
        <v/>
      </c>
    </row>
    <row r="4205" spans="1:5" x14ac:dyDescent="0.2">
      <c r="A4205">
        <v>4204</v>
      </c>
      <c r="B4205" s="17">
        <f ca="1">'Monte Carlo VaR'!$C$17+_xlfn.NORM.S.INV(RAND())*'Monte Carlo VaR'!$C$18</f>
        <v>-5.6902662080406327E-2</v>
      </c>
      <c r="C4205" s="18">
        <f t="shared" ca="1" si="65"/>
        <v>-5.5313981336900024</v>
      </c>
      <c r="D4205" s="19">
        <f ca="1">'Monte Carlo VaR'!$B$9*(EXP(B4205)-1)</f>
        <v>-7.4967038905900596</v>
      </c>
      <c r="E4205" t="str">
        <f ca="1">IF(B4205&lt;='Monte Carlo VaR'!$B$25,"YES ◀ TAIL","")</f>
        <v/>
      </c>
    </row>
    <row r="4206" spans="1:5" x14ac:dyDescent="0.2">
      <c r="A4206">
        <v>4205</v>
      </c>
      <c r="B4206" s="17">
        <f ca="1">'Monte Carlo VaR'!$C$17+_xlfn.NORM.S.INV(RAND())*'Monte Carlo VaR'!$C$18</f>
        <v>5.63082600491756E-2</v>
      </c>
      <c r="C4206" s="18">
        <f t="shared" ca="1" si="65"/>
        <v>5.7923749104489053</v>
      </c>
      <c r="D4206" s="19">
        <f ca="1">'Monte Carlo VaR'!$B$9*(EXP(B4206)-1)</f>
        <v>7.8504057161314016</v>
      </c>
      <c r="E4206" t="str">
        <f ca="1">IF(B4206&lt;='Monte Carlo VaR'!$B$25,"YES ◀ TAIL","")</f>
        <v/>
      </c>
    </row>
    <row r="4207" spans="1:5" x14ac:dyDescent="0.2">
      <c r="A4207">
        <v>4206</v>
      </c>
      <c r="B4207" s="17">
        <f ca="1">'Monte Carlo VaR'!$C$17+_xlfn.NORM.S.INV(RAND())*'Monte Carlo VaR'!$C$18</f>
        <v>0.11502198807785476</v>
      </c>
      <c r="C4207" s="18">
        <f t="shared" ca="1" si="65"/>
        <v>12.189810568362812</v>
      </c>
      <c r="D4207" s="19">
        <f ca="1">'Monte Carlo VaR'!$B$9*(EXP(B4207)-1)</f>
        <v>16.520850263302123</v>
      </c>
      <c r="E4207" t="str">
        <f ca="1">IF(B4207&lt;='Monte Carlo VaR'!$B$25,"YES ◀ TAIL","")</f>
        <v/>
      </c>
    </row>
    <row r="4208" spans="1:5" x14ac:dyDescent="0.2">
      <c r="A4208">
        <v>4207</v>
      </c>
      <c r="B4208" s="17">
        <f ca="1">'Monte Carlo VaR'!$C$17+_xlfn.NORM.S.INV(RAND())*'Monte Carlo VaR'!$C$18</f>
        <v>7.8311094416308735E-2</v>
      </c>
      <c r="C4208" s="18">
        <f t="shared" ca="1" si="65"/>
        <v>8.1459042213348312</v>
      </c>
      <c r="D4208" s="19">
        <f ca="1">'Monte Carlo VaR'!$B$9*(EXP(B4208)-1)</f>
        <v>11.040143991175098</v>
      </c>
      <c r="E4208" t="str">
        <f ca="1">IF(B4208&lt;='Monte Carlo VaR'!$B$25,"YES ◀ TAIL","")</f>
        <v/>
      </c>
    </row>
    <row r="4209" spans="1:5" x14ac:dyDescent="0.2">
      <c r="A4209">
        <v>4208</v>
      </c>
      <c r="B4209" s="17">
        <f ca="1">'Monte Carlo VaR'!$C$17+_xlfn.NORM.S.INV(RAND())*'Monte Carlo VaR'!$C$18</f>
        <v>0.28623138655169345</v>
      </c>
      <c r="C4209" s="18">
        <f t="shared" ca="1" si="65"/>
        <v>33.140048778141562</v>
      </c>
      <c r="D4209" s="19">
        <f ca="1">'Monte Carlo VaR'!$B$9*(EXP(B4209)-1)</f>
        <v>44.914708109015258</v>
      </c>
      <c r="E4209" t="str">
        <f ca="1">IF(B4209&lt;='Monte Carlo VaR'!$B$25,"YES ◀ TAIL","")</f>
        <v/>
      </c>
    </row>
    <row r="4210" spans="1:5" x14ac:dyDescent="0.2">
      <c r="A4210">
        <v>4209</v>
      </c>
      <c r="B4210" s="17">
        <f ca="1">'Monte Carlo VaR'!$C$17+_xlfn.NORM.S.INV(RAND())*'Monte Carlo VaR'!$C$18</f>
        <v>-0.22798834544051949</v>
      </c>
      <c r="C4210" s="18">
        <f t="shared" ca="1" si="65"/>
        <v>-20.386646163293765</v>
      </c>
      <c r="D4210" s="19">
        <f ca="1">'Monte Carlo VaR'!$B$9*(EXP(B4210)-1)</f>
        <v>-27.63002154511204</v>
      </c>
      <c r="E4210" t="str">
        <f ca="1">IF(B4210&lt;='Monte Carlo VaR'!$B$25,"YES ◀ TAIL","")</f>
        <v/>
      </c>
    </row>
    <row r="4211" spans="1:5" x14ac:dyDescent="0.2">
      <c r="A4211">
        <v>4210</v>
      </c>
      <c r="B4211" s="17">
        <f ca="1">'Monte Carlo VaR'!$C$17+_xlfn.NORM.S.INV(RAND())*'Monte Carlo VaR'!$C$18</f>
        <v>0.18395012553598666</v>
      </c>
      <c r="C4211" s="18">
        <f t="shared" ca="1" si="65"/>
        <v>20.195587469634859</v>
      </c>
      <c r="D4211" s="19">
        <f ca="1">'Monte Carlo VaR'!$B$9*(EXP(B4211)-1)</f>
        <v>27.371079697596123</v>
      </c>
      <c r="E4211" t="str">
        <f ca="1">IF(B4211&lt;='Monte Carlo VaR'!$B$25,"YES ◀ TAIL","")</f>
        <v/>
      </c>
    </row>
    <row r="4212" spans="1:5" x14ac:dyDescent="0.2">
      <c r="A4212">
        <v>4211</v>
      </c>
      <c r="B4212" s="17">
        <f ca="1">'Monte Carlo VaR'!$C$17+_xlfn.NORM.S.INV(RAND())*'Monte Carlo VaR'!$C$18</f>
        <v>0.32419675382474161</v>
      </c>
      <c r="C4212" s="18">
        <f t="shared" ca="1" si="65"/>
        <v>38.291937502974726</v>
      </c>
      <c r="D4212" s="19">
        <f ca="1">'Monte Carlo VaR'!$B$9*(EXP(B4212)-1)</f>
        <v>51.897062897781645</v>
      </c>
      <c r="E4212" t="str">
        <f ca="1">IF(B4212&lt;='Monte Carlo VaR'!$B$25,"YES ◀ TAIL","")</f>
        <v/>
      </c>
    </row>
    <row r="4213" spans="1:5" x14ac:dyDescent="0.2">
      <c r="A4213">
        <v>4212</v>
      </c>
      <c r="B4213" s="17">
        <f ca="1">'Monte Carlo VaR'!$C$17+_xlfn.NORM.S.INV(RAND())*'Monte Carlo VaR'!$C$18</f>
        <v>8.2198110323801754E-3</v>
      </c>
      <c r="C4213" s="18">
        <f t="shared" ca="1" si="65"/>
        <v>0.82536864319324721</v>
      </c>
      <c r="D4213" s="19">
        <f ca="1">'Monte Carlo VaR'!$B$9*(EXP(B4213)-1)</f>
        <v>1.118622122119808</v>
      </c>
      <c r="E4213" t="str">
        <f ca="1">IF(B4213&lt;='Monte Carlo VaR'!$B$25,"YES ◀ TAIL","")</f>
        <v/>
      </c>
    </row>
    <row r="4214" spans="1:5" x14ac:dyDescent="0.2">
      <c r="A4214">
        <v>4213</v>
      </c>
      <c r="B4214" s="17">
        <f ca="1">'Monte Carlo VaR'!$C$17+_xlfn.NORM.S.INV(RAND())*'Monte Carlo VaR'!$C$18</f>
        <v>-0.23819974607590855</v>
      </c>
      <c r="C4214" s="18">
        <f t="shared" ca="1" si="65"/>
        <v>-21.19547335777925</v>
      </c>
      <c r="D4214" s="19">
        <f ca="1">'Monte Carlo VaR'!$B$9*(EXP(B4214)-1)</f>
        <v>-28.726225041798216</v>
      </c>
      <c r="E4214" t="str">
        <f ca="1">IF(B4214&lt;='Monte Carlo VaR'!$B$25,"YES ◀ TAIL","")</f>
        <v/>
      </c>
    </row>
    <row r="4215" spans="1:5" x14ac:dyDescent="0.2">
      <c r="A4215">
        <v>4214</v>
      </c>
      <c r="B4215" s="17">
        <f ca="1">'Monte Carlo VaR'!$C$17+_xlfn.NORM.S.INV(RAND())*'Monte Carlo VaR'!$C$18</f>
        <v>0.37203779880380877</v>
      </c>
      <c r="C4215" s="18">
        <f t="shared" ca="1" si="65"/>
        <v>45.068781452092587</v>
      </c>
      <c r="D4215" s="19">
        <f ca="1">'Monte Carlo VaR'!$B$9*(EXP(B4215)-1)</f>
        <v>61.081719502021087</v>
      </c>
      <c r="E4215" t="str">
        <f ca="1">IF(B4215&lt;='Monte Carlo VaR'!$B$25,"YES ◀ TAIL","")</f>
        <v/>
      </c>
    </row>
    <row r="4216" spans="1:5" x14ac:dyDescent="0.2">
      <c r="A4216">
        <v>4215</v>
      </c>
      <c r="B4216" s="17">
        <f ca="1">'Monte Carlo VaR'!$C$17+_xlfn.NORM.S.INV(RAND())*'Monte Carlo VaR'!$C$18</f>
        <v>-6.1230461300585876E-2</v>
      </c>
      <c r="C4216" s="18">
        <f t="shared" ca="1" si="65"/>
        <v>-5.9393558588674349</v>
      </c>
      <c r="D4216" s="19">
        <f ca="1">'Monte Carlo VaR'!$B$9*(EXP(B4216)-1)</f>
        <v>-8.0496089955230339</v>
      </c>
      <c r="E4216" t="str">
        <f ca="1">IF(B4216&lt;='Monte Carlo VaR'!$B$25,"YES ◀ TAIL","")</f>
        <v/>
      </c>
    </row>
    <row r="4217" spans="1:5" x14ac:dyDescent="0.2">
      <c r="A4217">
        <v>4216</v>
      </c>
      <c r="B4217" s="17">
        <f ca="1">'Monte Carlo VaR'!$C$17+_xlfn.NORM.S.INV(RAND())*'Monte Carlo VaR'!$C$18</f>
        <v>-1.9935021764791547E-2</v>
      </c>
      <c r="C4217" s="18">
        <f t="shared" ca="1" si="65"/>
        <v>-1.973763304397147</v>
      </c>
      <c r="D4217" s="19">
        <f ca="1">'Monte Carlo VaR'!$B$9*(EXP(B4217)-1)</f>
        <v>-2.6750414064494534</v>
      </c>
      <c r="E4217" t="str">
        <f ca="1">IF(B4217&lt;='Monte Carlo VaR'!$B$25,"YES ◀ TAIL","")</f>
        <v/>
      </c>
    </row>
    <row r="4218" spans="1:5" x14ac:dyDescent="0.2">
      <c r="A4218">
        <v>4217</v>
      </c>
      <c r="B4218" s="17">
        <f ca="1">'Monte Carlo VaR'!$C$17+_xlfn.NORM.S.INV(RAND())*'Monte Carlo VaR'!$C$18</f>
        <v>-0.18703828977050452</v>
      </c>
      <c r="C4218" s="18">
        <f t="shared" ca="1" si="65"/>
        <v>-17.058802221689007</v>
      </c>
      <c r="D4218" s="19">
        <f ca="1">'Monte Carlo VaR'!$B$9*(EXP(B4218)-1)</f>
        <v>-23.119794651055113</v>
      </c>
      <c r="E4218" t="str">
        <f ca="1">IF(B4218&lt;='Monte Carlo VaR'!$B$25,"YES ◀ TAIL","")</f>
        <v/>
      </c>
    </row>
    <row r="4219" spans="1:5" x14ac:dyDescent="0.2">
      <c r="A4219">
        <v>4218</v>
      </c>
      <c r="B4219" s="17">
        <f ca="1">'Monte Carlo VaR'!$C$17+_xlfn.NORM.S.INV(RAND())*'Monte Carlo VaR'!$C$18</f>
        <v>0.43487417119860566</v>
      </c>
      <c r="C4219" s="18">
        <f t="shared" ca="1" si="65"/>
        <v>54.476867033153198</v>
      </c>
      <c r="D4219" s="19">
        <f ca="1">'Monte Carlo VaR'!$B$9*(EXP(B4219)-1)</f>
        <v>73.832497890032528</v>
      </c>
      <c r="E4219" t="str">
        <f ca="1">IF(B4219&lt;='Monte Carlo VaR'!$B$25,"YES ◀ TAIL","")</f>
        <v/>
      </c>
    </row>
    <row r="4220" spans="1:5" x14ac:dyDescent="0.2">
      <c r="A4220">
        <v>4219</v>
      </c>
      <c r="B4220" s="17">
        <f ca="1">'Monte Carlo VaR'!$C$17+_xlfn.NORM.S.INV(RAND())*'Monte Carlo VaR'!$C$18</f>
        <v>0.18837836960660032</v>
      </c>
      <c r="C4220" s="18">
        <f t="shared" ca="1" si="65"/>
        <v>20.729023087022735</v>
      </c>
      <c r="D4220" s="19">
        <f ca="1">'Monte Carlo VaR'!$B$9*(EXP(B4220)-1)</f>
        <v>28.094044989841915</v>
      </c>
      <c r="E4220" t="str">
        <f ca="1">IF(B4220&lt;='Monte Carlo VaR'!$B$25,"YES ◀ TAIL","")</f>
        <v/>
      </c>
    </row>
    <row r="4221" spans="1:5" x14ac:dyDescent="0.2">
      <c r="A4221">
        <v>4220</v>
      </c>
      <c r="B4221" s="17">
        <f ca="1">'Monte Carlo VaR'!$C$17+_xlfn.NORM.S.INV(RAND())*'Monte Carlo VaR'!$C$18</f>
        <v>0.19299283025044595</v>
      </c>
      <c r="C4221" s="18">
        <f t="shared" ca="1" si="65"/>
        <v>21.287409748442588</v>
      </c>
      <c r="D4221" s="19">
        <f ca="1">'Monte Carlo VaR'!$B$9*(EXP(B4221)-1)</f>
        <v>28.850826432064238</v>
      </c>
      <c r="E4221" t="str">
        <f ca="1">IF(B4221&lt;='Monte Carlo VaR'!$B$25,"YES ◀ TAIL","")</f>
        <v/>
      </c>
    </row>
    <row r="4222" spans="1:5" x14ac:dyDescent="0.2">
      <c r="A4222">
        <v>4221</v>
      </c>
      <c r="B4222" s="17">
        <f ca="1">'Monte Carlo VaR'!$C$17+_xlfn.NORM.S.INV(RAND())*'Monte Carlo VaR'!$C$18</f>
        <v>0.16093518829393977</v>
      </c>
      <c r="C4222" s="18">
        <f t="shared" ca="1" si="65"/>
        <v>17.460883794407177</v>
      </c>
      <c r="D4222" s="19">
        <f ca="1">'Monte Carlo VaR'!$B$9*(EXP(B4222)-1)</f>
        <v>23.664735806560049</v>
      </c>
      <c r="E4222" t="str">
        <f ca="1">IF(B4222&lt;='Monte Carlo VaR'!$B$25,"YES ◀ TAIL","")</f>
        <v/>
      </c>
    </row>
    <row r="4223" spans="1:5" x14ac:dyDescent="0.2">
      <c r="A4223">
        <v>4222</v>
      </c>
      <c r="B4223" s="17">
        <f ca="1">'Monte Carlo VaR'!$C$17+_xlfn.NORM.S.INV(RAND())*'Monte Carlo VaR'!$C$18</f>
        <v>0.1318097808533964</v>
      </c>
      <c r="C4223" s="18">
        <f t="shared" ca="1" si="65"/>
        <v>14.089127925979872</v>
      </c>
      <c r="D4223" s="19">
        <f ca="1">'Monte Carlo VaR'!$B$9*(EXP(B4223)-1)</f>
        <v>19.094995078080519</v>
      </c>
      <c r="E4223" t="str">
        <f ca="1">IF(B4223&lt;='Monte Carlo VaR'!$B$25,"YES ◀ TAIL","")</f>
        <v/>
      </c>
    </row>
    <row r="4224" spans="1:5" x14ac:dyDescent="0.2">
      <c r="A4224">
        <v>4223</v>
      </c>
      <c r="B4224" s="17">
        <f ca="1">'Monte Carlo VaR'!$C$17+_xlfn.NORM.S.INV(RAND())*'Monte Carlo VaR'!$C$18</f>
        <v>-7.7042854301288446E-2</v>
      </c>
      <c r="C4224" s="18">
        <f t="shared" ca="1" si="65"/>
        <v>-7.4149823906068839</v>
      </c>
      <c r="D4224" s="19">
        <f ca="1">'Monte Carlo VaR'!$B$9*(EXP(B4224)-1)</f>
        <v>-10.049525633989509</v>
      </c>
      <c r="E4224" t="str">
        <f ca="1">IF(B4224&lt;='Monte Carlo VaR'!$B$25,"YES ◀ TAIL","")</f>
        <v/>
      </c>
    </row>
    <row r="4225" spans="1:5" x14ac:dyDescent="0.2">
      <c r="A4225">
        <v>4224</v>
      </c>
      <c r="B4225" s="17">
        <f ca="1">'Monte Carlo VaR'!$C$17+_xlfn.NORM.S.INV(RAND())*'Monte Carlo VaR'!$C$18</f>
        <v>7.5878295226601708E-2</v>
      </c>
      <c r="C4225" s="18">
        <f t="shared" ca="1" si="65"/>
        <v>7.8831267252191584</v>
      </c>
      <c r="D4225" s="19">
        <f ca="1">'Monte Carlo VaR'!$B$9*(EXP(B4225)-1)</f>
        <v>10.684001650689526</v>
      </c>
      <c r="E4225" t="str">
        <f ca="1">IF(B4225&lt;='Monte Carlo VaR'!$B$25,"YES ◀ TAIL","")</f>
        <v/>
      </c>
    </row>
    <row r="4226" spans="1:5" x14ac:dyDescent="0.2">
      <c r="A4226">
        <v>4225</v>
      </c>
      <c r="B4226" s="17">
        <f ca="1">'Monte Carlo VaR'!$C$17+_xlfn.NORM.S.INV(RAND())*'Monte Carlo VaR'!$C$18</f>
        <v>0.29851660283923498</v>
      </c>
      <c r="C4226" s="18">
        <f t="shared" ca="1" si="65"/>
        <v>34.785791527929533</v>
      </c>
      <c r="D4226" s="19">
        <f ca="1">'Monte Carlo VaR'!$B$9*(EXP(B4226)-1)</f>
        <v>47.145183257802898</v>
      </c>
      <c r="E4226" t="str">
        <f ca="1">IF(B4226&lt;='Monte Carlo VaR'!$B$25,"YES ◀ TAIL","")</f>
        <v/>
      </c>
    </row>
    <row r="4227" spans="1:5" x14ac:dyDescent="0.2">
      <c r="A4227">
        <v>4226</v>
      </c>
      <c r="B4227" s="17">
        <f ca="1">'Monte Carlo VaR'!$C$17+_xlfn.NORM.S.INV(RAND())*'Monte Carlo VaR'!$C$18</f>
        <v>0.24557861283108073</v>
      </c>
      <c r="C4227" s="18">
        <f t="shared" ref="C4227:C4290" ca="1" si="66">(EXP(B4227)-1)*100</f>
        <v>27.836077520043801</v>
      </c>
      <c r="D4227" s="19">
        <f ca="1">'Monte Carlo VaR'!$B$9*(EXP(B4227)-1)</f>
        <v>37.72623586291536</v>
      </c>
      <c r="E4227" t="str">
        <f ca="1">IF(B4227&lt;='Monte Carlo VaR'!$B$25,"YES ◀ TAIL","")</f>
        <v/>
      </c>
    </row>
    <row r="4228" spans="1:5" x14ac:dyDescent="0.2">
      <c r="A4228">
        <v>4227</v>
      </c>
      <c r="B4228" s="17">
        <f ca="1">'Monte Carlo VaR'!$C$17+_xlfn.NORM.S.INV(RAND())*'Monte Carlo VaR'!$C$18</f>
        <v>8.9948247119346569E-2</v>
      </c>
      <c r="C4228" s="18">
        <f t="shared" ca="1" si="66"/>
        <v>9.4117658499363053</v>
      </c>
      <c r="D4228" s="19">
        <f ca="1">'Monte Carlo VaR'!$B$9*(EXP(B4228)-1)</f>
        <v>12.755766256418674</v>
      </c>
      <c r="E4228" t="str">
        <f ca="1">IF(B4228&lt;='Monte Carlo VaR'!$B$25,"YES ◀ TAIL","")</f>
        <v/>
      </c>
    </row>
    <row r="4229" spans="1:5" x14ac:dyDescent="0.2">
      <c r="A4229">
        <v>4228</v>
      </c>
      <c r="B4229" s="17">
        <f ca="1">'Monte Carlo VaR'!$C$17+_xlfn.NORM.S.INV(RAND())*'Monte Carlo VaR'!$C$18</f>
        <v>-5.1701423767586005E-2</v>
      </c>
      <c r="C4229" s="18">
        <f t="shared" ca="1" si="66"/>
        <v>-5.0387643801240722</v>
      </c>
      <c r="D4229" s="19">
        <f ca="1">'Monte Carlo VaR'!$B$9*(EXP(B4229)-1)</f>
        <v>-6.8290373643821551</v>
      </c>
      <c r="E4229" t="str">
        <f ca="1">IF(B4229&lt;='Monte Carlo VaR'!$B$25,"YES ◀ TAIL","")</f>
        <v/>
      </c>
    </row>
    <row r="4230" spans="1:5" x14ac:dyDescent="0.2">
      <c r="A4230">
        <v>4229</v>
      </c>
      <c r="B4230" s="17">
        <f ca="1">'Monte Carlo VaR'!$C$17+_xlfn.NORM.S.INV(RAND())*'Monte Carlo VaR'!$C$18</f>
        <v>3.1694807798408331E-3</v>
      </c>
      <c r="C4230" s="18">
        <f t="shared" ca="1" si="66"/>
        <v>0.31745088948156308</v>
      </c>
      <c r="D4230" s="19">
        <f ca="1">'Monte Carlo VaR'!$B$9*(EXP(B4230)-1)</f>
        <v>0.43024119051436244</v>
      </c>
      <c r="E4230" t="str">
        <f ca="1">IF(B4230&lt;='Monte Carlo VaR'!$B$25,"YES ◀ TAIL","")</f>
        <v/>
      </c>
    </row>
    <row r="4231" spans="1:5" x14ac:dyDescent="0.2">
      <c r="A4231">
        <v>4230</v>
      </c>
      <c r="B4231" s="17">
        <f ca="1">'Monte Carlo VaR'!$C$17+_xlfn.NORM.S.INV(RAND())*'Monte Carlo VaR'!$C$18</f>
        <v>0.12390754374784144</v>
      </c>
      <c r="C4231" s="18">
        <f t="shared" ca="1" si="66"/>
        <v>13.191121389253514</v>
      </c>
      <c r="D4231" s="19">
        <f ca="1">'Monte Carlo VaR'!$B$9*(EXP(B4231)-1)</f>
        <v>17.877926818855286</v>
      </c>
      <c r="E4231" t="str">
        <f ca="1">IF(B4231&lt;='Monte Carlo VaR'!$B$25,"YES ◀ TAIL","")</f>
        <v/>
      </c>
    </row>
    <row r="4232" spans="1:5" x14ac:dyDescent="0.2">
      <c r="A4232">
        <v>4231</v>
      </c>
      <c r="B4232" s="17">
        <f ca="1">'Monte Carlo VaR'!$C$17+_xlfn.NORM.S.INV(RAND())*'Monte Carlo VaR'!$C$18</f>
        <v>0.16441093038770915</v>
      </c>
      <c r="C4232" s="18">
        <f t="shared" ca="1" si="66"/>
        <v>17.869857865051884</v>
      </c>
      <c r="D4232" s="19">
        <f ca="1">'Monte Carlo VaR'!$B$9*(EXP(B4232)-1)</f>
        <v>24.219018364504819</v>
      </c>
      <c r="E4232" t="str">
        <f ca="1">IF(B4232&lt;='Monte Carlo VaR'!$B$25,"YES ◀ TAIL","")</f>
        <v/>
      </c>
    </row>
    <row r="4233" spans="1:5" x14ac:dyDescent="0.2">
      <c r="A4233">
        <v>4232</v>
      </c>
      <c r="B4233" s="17">
        <f ca="1">'Monte Carlo VaR'!$C$17+_xlfn.NORM.S.INV(RAND())*'Monte Carlo VaR'!$C$18</f>
        <v>8.2656040292844415E-2</v>
      </c>
      <c r="C4233" s="18">
        <f t="shared" ca="1" si="66"/>
        <v>8.6168146212035381</v>
      </c>
      <c r="D4233" s="19">
        <f ca="1">'Monte Carlo VaR'!$B$9*(EXP(B4233)-1)</f>
        <v>11.678368856117157</v>
      </c>
      <c r="E4233" t="str">
        <f ca="1">IF(B4233&lt;='Monte Carlo VaR'!$B$25,"YES ◀ TAIL","")</f>
        <v/>
      </c>
    </row>
    <row r="4234" spans="1:5" x14ac:dyDescent="0.2">
      <c r="A4234">
        <v>4233</v>
      </c>
      <c r="B4234" s="17">
        <f ca="1">'Monte Carlo VaR'!$C$17+_xlfn.NORM.S.INV(RAND())*'Monte Carlo VaR'!$C$18</f>
        <v>0.17005613137476261</v>
      </c>
      <c r="C4234" s="18">
        <f t="shared" ca="1" si="66"/>
        <v>18.537138597850642</v>
      </c>
      <c r="D4234" s="19">
        <f ca="1">'Monte Carlo VaR'!$B$9*(EXP(B4234)-1)</f>
        <v>25.12338394166698</v>
      </c>
      <c r="E4234" t="str">
        <f ca="1">IF(B4234&lt;='Monte Carlo VaR'!$B$25,"YES ◀ TAIL","")</f>
        <v/>
      </c>
    </row>
    <row r="4235" spans="1:5" x14ac:dyDescent="0.2">
      <c r="A4235">
        <v>4234</v>
      </c>
      <c r="B4235" s="17">
        <f ca="1">'Monte Carlo VaR'!$C$17+_xlfn.NORM.S.INV(RAND())*'Monte Carlo VaR'!$C$18</f>
        <v>0.12078788615839067</v>
      </c>
      <c r="C4235" s="18">
        <f t="shared" ca="1" si="66"/>
        <v>12.838554078935571</v>
      </c>
      <c r="D4235" s="19">
        <f ca="1">'Monte Carlo VaR'!$B$9*(EXP(B4235)-1)</f>
        <v>17.400092343181381</v>
      </c>
      <c r="E4235" t="str">
        <f ca="1">IF(B4235&lt;='Monte Carlo VaR'!$B$25,"YES ◀ TAIL","")</f>
        <v/>
      </c>
    </row>
    <row r="4236" spans="1:5" x14ac:dyDescent="0.2">
      <c r="A4236">
        <v>4235</v>
      </c>
      <c r="B4236" s="17">
        <f ca="1">'Monte Carlo VaR'!$C$17+_xlfn.NORM.S.INV(RAND())*'Monte Carlo VaR'!$C$18</f>
        <v>3.6484733745318493E-2</v>
      </c>
      <c r="C4236" s="18">
        <f t="shared" ca="1" si="66"/>
        <v>3.7158470371535968</v>
      </c>
      <c r="D4236" s="19">
        <f ca="1">'Monte Carlo VaR'!$B$9*(EXP(B4236)-1)</f>
        <v>5.0360874894542693</v>
      </c>
      <c r="E4236" t="str">
        <f ca="1">IF(B4236&lt;='Monte Carlo VaR'!$B$25,"YES ◀ TAIL","")</f>
        <v/>
      </c>
    </row>
    <row r="4237" spans="1:5" x14ac:dyDescent="0.2">
      <c r="A4237">
        <v>4236</v>
      </c>
      <c r="B4237" s="17">
        <f ca="1">'Monte Carlo VaR'!$C$17+_xlfn.NORM.S.INV(RAND())*'Monte Carlo VaR'!$C$18</f>
        <v>4.3106750206166396E-2</v>
      </c>
      <c r="C4237" s="18">
        <f t="shared" ca="1" si="66"/>
        <v>4.4049341384477136</v>
      </c>
      <c r="D4237" s="19">
        <f ca="1">'Monte Carlo VaR'!$B$9*(EXP(B4237)-1)</f>
        <v>5.9700072378381863</v>
      </c>
      <c r="E4237" t="str">
        <f ca="1">IF(B4237&lt;='Monte Carlo VaR'!$B$25,"YES ◀ TAIL","")</f>
        <v/>
      </c>
    </row>
    <row r="4238" spans="1:5" x14ac:dyDescent="0.2">
      <c r="A4238">
        <v>4237</v>
      </c>
      <c r="B4238" s="17">
        <f ca="1">'Monte Carlo VaR'!$C$17+_xlfn.NORM.S.INV(RAND())*'Monte Carlo VaR'!$C$18</f>
        <v>0.29938743262280393</v>
      </c>
      <c r="C4238" s="18">
        <f t="shared" ca="1" si="66"/>
        <v>34.903218131465017</v>
      </c>
      <c r="D4238" s="19">
        <f ca="1">'Monte Carlo VaR'!$B$9*(EXP(B4238)-1)</f>
        <v>47.30433153357454</v>
      </c>
      <c r="E4238" t="str">
        <f ca="1">IF(B4238&lt;='Monte Carlo VaR'!$B$25,"YES ◀ TAIL","")</f>
        <v/>
      </c>
    </row>
    <row r="4239" spans="1:5" x14ac:dyDescent="0.2">
      <c r="A4239">
        <v>4238</v>
      </c>
      <c r="B4239" s="17">
        <f ca="1">'Monte Carlo VaR'!$C$17+_xlfn.NORM.S.INV(RAND())*'Monte Carlo VaR'!$C$18</f>
        <v>7.9620636285994723E-2</v>
      </c>
      <c r="C4239" s="18">
        <f t="shared" ca="1" si="66"/>
        <v>8.287618581139423</v>
      </c>
      <c r="D4239" s="19">
        <f ca="1">'Monte Carlo VaR'!$B$9*(EXP(B4239)-1)</f>
        <v>11.232209463018259</v>
      </c>
      <c r="E4239" t="str">
        <f ca="1">IF(B4239&lt;='Monte Carlo VaR'!$B$25,"YES ◀ TAIL","")</f>
        <v/>
      </c>
    </row>
    <row r="4240" spans="1:5" x14ac:dyDescent="0.2">
      <c r="A4240">
        <v>4239</v>
      </c>
      <c r="B4240" s="17">
        <f ca="1">'Monte Carlo VaR'!$C$17+_xlfn.NORM.S.INV(RAND())*'Monte Carlo VaR'!$C$18</f>
        <v>0.13046931058313913</v>
      </c>
      <c r="C4240" s="18">
        <f t="shared" ca="1" si="66"/>
        <v>13.936297297177269</v>
      </c>
      <c r="D4240" s="19">
        <f ca="1">'Monte Carlo VaR'!$B$9*(EXP(B4240)-1)</f>
        <v>18.887863726864353</v>
      </c>
      <c r="E4240" t="str">
        <f ca="1">IF(B4240&lt;='Monte Carlo VaR'!$B$25,"YES ◀ TAIL","")</f>
        <v/>
      </c>
    </row>
    <row r="4241" spans="1:5" x14ac:dyDescent="0.2">
      <c r="A4241">
        <v>4240</v>
      </c>
      <c r="B4241" s="17">
        <f ca="1">'Monte Carlo VaR'!$C$17+_xlfn.NORM.S.INV(RAND())*'Monte Carlo VaR'!$C$18</f>
        <v>0.30251517032480313</v>
      </c>
      <c r="C4241" s="18">
        <f t="shared" ca="1" si="66"/>
        <v>35.325820563197638</v>
      </c>
      <c r="D4241" s="19">
        <f ca="1">'Monte Carlo VaR'!$B$9*(EXP(B4241)-1)</f>
        <v>47.877084609301761</v>
      </c>
      <c r="E4241" t="str">
        <f ca="1">IF(B4241&lt;='Monte Carlo VaR'!$B$25,"YES ◀ TAIL","")</f>
        <v/>
      </c>
    </row>
    <row r="4242" spans="1:5" x14ac:dyDescent="0.2">
      <c r="A4242">
        <v>4241</v>
      </c>
      <c r="B4242" s="17">
        <f ca="1">'Monte Carlo VaR'!$C$17+_xlfn.NORM.S.INV(RAND())*'Monte Carlo VaR'!$C$18</f>
        <v>0.11076891282232521</v>
      </c>
      <c r="C4242" s="18">
        <f t="shared" ca="1" si="66"/>
        <v>11.713672105194828</v>
      </c>
      <c r="D4242" s="19">
        <f ca="1">'Monte Carlo VaR'!$B$9*(EXP(B4242)-1)</f>
        <v>15.87553980417055</v>
      </c>
      <c r="E4242" t="str">
        <f ca="1">IF(B4242&lt;='Monte Carlo VaR'!$B$25,"YES ◀ TAIL","")</f>
        <v/>
      </c>
    </row>
    <row r="4243" spans="1:5" x14ac:dyDescent="0.2">
      <c r="A4243">
        <v>4242</v>
      </c>
      <c r="B4243" s="17">
        <f ca="1">'Monte Carlo VaR'!$C$17+_xlfn.NORM.S.INV(RAND())*'Monte Carlo VaR'!$C$18</f>
        <v>0.3028518306389445</v>
      </c>
      <c r="C4243" s="18">
        <f t="shared" ca="1" si="66"/>
        <v>35.371387066246115</v>
      </c>
      <c r="D4243" s="19">
        <f ca="1">'Monte Carlo VaR'!$B$9*(EXP(B4243)-1)</f>
        <v>47.938840890883363</v>
      </c>
      <c r="E4243" t="str">
        <f ca="1">IF(B4243&lt;='Monte Carlo VaR'!$B$25,"YES ◀ TAIL","")</f>
        <v/>
      </c>
    </row>
    <row r="4244" spans="1:5" x14ac:dyDescent="0.2">
      <c r="A4244">
        <v>4243</v>
      </c>
      <c r="B4244" s="17">
        <f ca="1">'Monte Carlo VaR'!$C$17+_xlfn.NORM.S.INV(RAND())*'Monte Carlo VaR'!$C$18</f>
        <v>-0.15682040021513399</v>
      </c>
      <c r="C4244" s="18">
        <f t="shared" ca="1" si="66"/>
        <v>-14.514242273169941</v>
      </c>
      <c r="D4244" s="19">
        <f ca="1">'Monte Carlo VaR'!$B$9*(EXP(B4244)-1)</f>
        <v>-19.671152552827223</v>
      </c>
      <c r="E4244" t="str">
        <f ca="1">IF(B4244&lt;='Monte Carlo VaR'!$B$25,"YES ◀ TAIL","")</f>
        <v/>
      </c>
    </row>
    <row r="4245" spans="1:5" x14ac:dyDescent="0.2">
      <c r="A4245">
        <v>4244</v>
      </c>
      <c r="B4245" s="17">
        <f ca="1">'Monte Carlo VaR'!$C$17+_xlfn.NORM.S.INV(RAND())*'Monte Carlo VaR'!$C$18</f>
        <v>-3.3227803740798728E-2</v>
      </c>
      <c r="C4245" s="18">
        <f t="shared" ca="1" si="66"/>
        <v>-3.2681824211129307</v>
      </c>
      <c r="D4245" s="19">
        <f ca="1">'Monte Carlo VaR'!$B$9*(EXP(B4245)-1)</f>
        <v>-4.429367635334355</v>
      </c>
      <c r="E4245" t="str">
        <f ca="1">IF(B4245&lt;='Monte Carlo VaR'!$B$25,"YES ◀ TAIL","")</f>
        <v/>
      </c>
    </row>
    <row r="4246" spans="1:5" x14ac:dyDescent="0.2">
      <c r="A4246">
        <v>4245</v>
      </c>
      <c r="B4246" s="17">
        <f ca="1">'Monte Carlo VaR'!$C$17+_xlfn.NORM.S.INV(RAND())*'Monte Carlo VaR'!$C$18</f>
        <v>-0.21019057849739753</v>
      </c>
      <c r="C4246" s="18">
        <f t="shared" ca="1" si="66"/>
        <v>-18.957021923808281</v>
      </c>
      <c r="D4246" s="19">
        <f ca="1">'Monte Carlo VaR'!$B$9*(EXP(B4246)-1)</f>
        <v>-25.692451813337364</v>
      </c>
      <c r="E4246" t="str">
        <f ca="1">IF(B4246&lt;='Monte Carlo VaR'!$B$25,"YES ◀ TAIL","")</f>
        <v/>
      </c>
    </row>
    <row r="4247" spans="1:5" x14ac:dyDescent="0.2">
      <c r="A4247">
        <v>4246</v>
      </c>
      <c r="B4247" s="17">
        <f ca="1">'Monte Carlo VaR'!$C$17+_xlfn.NORM.S.INV(RAND())*'Monte Carlo VaR'!$C$18</f>
        <v>-0.10447181086105232</v>
      </c>
      <c r="C4247" s="18">
        <f t="shared" ca="1" si="66"/>
        <v>-9.9199810169298566</v>
      </c>
      <c r="D4247" s="19">
        <f ca="1">'Monte Carlo VaR'!$B$9*(EXP(B4247)-1)</f>
        <v>-13.444550272245037</v>
      </c>
      <c r="E4247" t="str">
        <f ca="1">IF(B4247&lt;='Monte Carlo VaR'!$B$25,"YES ◀ TAIL","")</f>
        <v/>
      </c>
    </row>
    <row r="4248" spans="1:5" x14ac:dyDescent="0.2">
      <c r="A4248">
        <v>4247</v>
      </c>
      <c r="B4248" s="17">
        <f ca="1">'Monte Carlo VaR'!$C$17+_xlfn.NORM.S.INV(RAND())*'Monte Carlo VaR'!$C$18</f>
        <v>0.20736201767182016</v>
      </c>
      <c r="C4248" s="18">
        <f t="shared" ca="1" si="66"/>
        <v>23.042792781628172</v>
      </c>
      <c r="D4248" s="19">
        <f ca="1">'Monte Carlo VaR'!$B$9*(EXP(B4248)-1)</f>
        <v>31.229897056940665</v>
      </c>
      <c r="E4248" t="str">
        <f ca="1">IF(B4248&lt;='Monte Carlo VaR'!$B$25,"YES ◀ TAIL","")</f>
        <v/>
      </c>
    </row>
    <row r="4249" spans="1:5" x14ac:dyDescent="0.2">
      <c r="A4249">
        <v>4248</v>
      </c>
      <c r="B4249" s="17">
        <f ca="1">'Monte Carlo VaR'!$C$17+_xlfn.NORM.S.INV(RAND())*'Monte Carlo VaR'!$C$18</f>
        <v>-0.49524734117122149</v>
      </c>
      <c r="C4249" s="18">
        <f t="shared" ca="1" si="66"/>
        <v>-39.05798460413218</v>
      </c>
      <c r="D4249" s="19">
        <f ca="1">'Monte Carlo VaR'!$B$9*(EXP(B4249)-1)</f>
        <v>-52.935286533980346</v>
      </c>
      <c r="E4249" t="str">
        <f ca="1">IF(B4249&lt;='Monte Carlo VaR'!$B$25,"YES ◀ TAIL","")</f>
        <v>YES ◀ TAIL</v>
      </c>
    </row>
    <row r="4250" spans="1:5" x14ac:dyDescent="0.2">
      <c r="A4250">
        <v>4249</v>
      </c>
      <c r="B4250" s="17">
        <f ca="1">'Monte Carlo VaR'!$C$17+_xlfn.NORM.S.INV(RAND())*'Monte Carlo VaR'!$C$18</f>
        <v>5.6842882283510726E-2</v>
      </c>
      <c r="C4250" s="18">
        <f t="shared" ca="1" si="66"/>
        <v>5.8489489878314815</v>
      </c>
      <c r="D4250" s="19">
        <f ca="1">'Monte Carlo VaR'!$B$9*(EXP(B4250)-1)</f>
        <v>7.9270805632080066</v>
      </c>
      <c r="E4250" t="str">
        <f ca="1">IF(B4250&lt;='Monte Carlo VaR'!$B$25,"YES ◀ TAIL","")</f>
        <v/>
      </c>
    </row>
    <row r="4251" spans="1:5" x14ac:dyDescent="0.2">
      <c r="A4251">
        <v>4250</v>
      </c>
      <c r="B4251" s="17">
        <f ca="1">'Monte Carlo VaR'!$C$17+_xlfn.NORM.S.INV(RAND())*'Monte Carlo VaR'!$C$18</f>
        <v>0.33999957396056668</v>
      </c>
      <c r="C4251" s="18">
        <f t="shared" ca="1" si="66"/>
        <v>40.494699200064588</v>
      </c>
      <c r="D4251" s="19">
        <f ca="1">'Monte Carlo VaR'!$B$9*(EXP(B4251)-1)</f>
        <v>54.88246582584754</v>
      </c>
      <c r="E4251" t="str">
        <f ca="1">IF(B4251&lt;='Monte Carlo VaR'!$B$25,"YES ◀ TAIL","")</f>
        <v/>
      </c>
    </row>
    <row r="4252" spans="1:5" x14ac:dyDescent="0.2">
      <c r="A4252">
        <v>4251</v>
      </c>
      <c r="B4252" s="17">
        <f ca="1">'Monte Carlo VaR'!$C$17+_xlfn.NORM.S.INV(RAND())*'Monte Carlo VaR'!$C$18</f>
        <v>1.2741999090035559E-2</v>
      </c>
      <c r="C4252" s="18">
        <f t="shared" ca="1" si="66"/>
        <v>1.2823524256988073</v>
      </c>
      <c r="D4252" s="19">
        <f ca="1">'Monte Carlo VaR'!$B$9*(EXP(B4252)-1)</f>
        <v>1.7379722425495936</v>
      </c>
      <c r="E4252" t="str">
        <f ca="1">IF(B4252&lt;='Monte Carlo VaR'!$B$25,"YES ◀ TAIL","")</f>
        <v/>
      </c>
    </row>
    <row r="4253" spans="1:5" x14ac:dyDescent="0.2">
      <c r="A4253">
        <v>4252</v>
      </c>
      <c r="B4253" s="17">
        <f ca="1">'Monte Carlo VaR'!$C$17+_xlfn.NORM.S.INV(RAND())*'Monte Carlo VaR'!$C$18</f>
        <v>-5.020929561392172E-2</v>
      </c>
      <c r="C4253" s="18">
        <f t="shared" ca="1" si="66"/>
        <v>-4.8969642812982777</v>
      </c>
      <c r="D4253" s="19">
        <f ca="1">'Monte Carlo VaR'!$B$9*(EXP(B4253)-1)</f>
        <v>-6.6368556904435554</v>
      </c>
      <c r="E4253" t="str">
        <f ca="1">IF(B4253&lt;='Monte Carlo VaR'!$B$25,"YES ◀ TAIL","")</f>
        <v/>
      </c>
    </row>
    <row r="4254" spans="1:5" x14ac:dyDescent="0.2">
      <c r="A4254">
        <v>4253</v>
      </c>
      <c r="B4254" s="17">
        <f ca="1">'Monte Carlo VaR'!$C$17+_xlfn.NORM.S.INV(RAND())*'Monte Carlo VaR'!$C$18</f>
        <v>0.18547075672040875</v>
      </c>
      <c r="C4254" s="18">
        <f t="shared" ca="1" si="66"/>
        <v>20.378499663918493</v>
      </c>
      <c r="D4254" s="19">
        <f ca="1">'Monte Carlo VaR'!$B$9*(EXP(B4254)-1)</f>
        <v>27.618980594508734</v>
      </c>
      <c r="E4254" t="str">
        <f ca="1">IF(B4254&lt;='Monte Carlo VaR'!$B$25,"YES ◀ TAIL","")</f>
        <v/>
      </c>
    </row>
    <row r="4255" spans="1:5" x14ac:dyDescent="0.2">
      <c r="A4255">
        <v>4254</v>
      </c>
      <c r="B4255" s="17">
        <f ca="1">'Monte Carlo VaR'!$C$17+_xlfn.NORM.S.INV(RAND())*'Monte Carlo VaR'!$C$18</f>
        <v>0.45782291430779942</v>
      </c>
      <c r="C4255" s="18">
        <f t="shared" ca="1" si="66"/>
        <v>58.062907148297668</v>
      </c>
      <c r="D4255" s="19">
        <f ca="1">'Monte Carlo VaR'!$B$9*(EXP(B4255)-1)</f>
        <v>78.692658058087829</v>
      </c>
      <c r="E4255" t="str">
        <f ca="1">IF(B4255&lt;='Monte Carlo VaR'!$B$25,"YES ◀ TAIL","")</f>
        <v/>
      </c>
    </row>
    <row r="4256" spans="1:5" x14ac:dyDescent="0.2">
      <c r="A4256">
        <v>4255</v>
      </c>
      <c r="B4256" s="17">
        <f ca="1">'Monte Carlo VaR'!$C$17+_xlfn.NORM.S.INV(RAND())*'Monte Carlo VaR'!$C$18</f>
        <v>-0.1699364851242342</v>
      </c>
      <c r="C4256" s="18">
        <f t="shared" ca="1" si="66"/>
        <v>-15.628159643583539</v>
      </c>
      <c r="D4256" s="19">
        <f ca="1">'Monte Carlo VaR'!$B$9*(EXP(B4256)-1)</f>
        <v>-21.18084476494877</v>
      </c>
      <c r="E4256" t="str">
        <f ca="1">IF(B4256&lt;='Monte Carlo VaR'!$B$25,"YES ◀ TAIL","")</f>
        <v/>
      </c>
    </row>
    <row r="4257" spans="1:5" x14ac:dyDescent="0.2">
      <c r="A4257">
        <v>4256</v>
      </c>
      <c r="B4257" s="17">
        <f ca="1">'Monte Carlo VaR'!$C$17+_xlfn.NORM.S.INV(RAND())*'Monte Carlo VaR'!$C$18</f>
        <v>1.3109488943601498E-2</v>
      </c>
      <c r="C4257" s="18">
        <f t="shared" ca="1" si="66"/>
        <v>1.3195795024280699</v>
      </c>
      <c r="D4257" s="19">
        <f ca="1">'Monte Carlo VaR'!$B$9*(EXP(B4257)-1)</f>
        <v>1.788426099640763</v>
      </c>
      <c r="E4257" t="str">
        <f ca="1">IF(B4257&lt;='Monte Carlo VaR'!$B$25,"YES ◀ TAIL","")</f>
        <v/>
      </c>
    </row>
    <row r="4258" spans="1:5" x14ac:dyDescent="0.2">
      <c r="A4258">
        <v>4257</v>
      </c>
      <c r="B4258" s="17">
        <f ca="1">'Monte Carlo VaR'!$C$17+_xlfn.NORM.S.INV(RAND())*'Monte Carlo VaR'!$C$18</f>
        <v>0.1250720713164733</v>
      </c>
      <c r="C4258" s="18">
        <f t="shared" ca="1" si="66"/>
        <v>13.323012351061148</v>
      </c>
      <c r="D4258" s="19">
        <f ca="1">'Monte Carlo VaR'!$B$9*(EXP(B4258)-1)</f>
        <v>18.056678639393173</v>
      </c>
      <c r="E4258" t="str">
        <f ca="1">IF(B4258&lt;='Monte Carlo VaR'!$B$25,"YES ◀ TAIL","")</f>
        <v/>
      </c>
    </row>
    <row r="4259" spans="1:5" x14ac:dyDescent="0.2">
      <c r="A4259">
        <v>4258</v>
      </c>
      <c r="B4259" s="17">
        <f ca="1">'Monte Carlo VaR'!$C$17+_xlfn.NORM.S.INV(RAND())*'Monte Carlo VaR'!$C$18</f>
        <v>-0.14041722857655631</v>
      </c>
      <c r="C4259" s="18">
        <f t="shared" ca="1" si="66"/>
        <v>-13.100441004198583</v>
      </c>
      <c r="D4259" s="19">
        <f ca="1">'Monte Carlo VaR'!$B$9*(EXP(B4259)-1)</f>
        <v>-17.755027692990339</v>
      </c>
      <c r="E4259" t="str">
        <f ca="1">IF(B4259&lt;='Monte Carlo VaR'!$B$25,"YES ◀ TAIL","")</f>
        <v/>
      </c>
    </row>
    <row r="4260" spans="1:5" x14ac:dyDescent="0.2">
      <c r="A4260">
        <v>4259</v>
      </c>
      <c r="B4260" s="17">
        <f ca="1">'Monte Carlo VaR'!$C$17+_xlfn.NORM.S.INV(RAND())*'Monte Carlo VaR'!$C$18</f>
        <v>0.19014248612585727</v>
      </c>
      <c r="C4260" s="18">
        <f t="shared" ca="1" si="66"/>
        <v>20.942191122347076</v>
      </c>
      <c r="D4260" s="19">
        <f ca="1">'Monte Carlo VaR'!$B$9*(EXP(B4260)-1)</f>
        <v>28.382951628116992</v>
      </c>
      <c r="E4260" t="str">
        <f ca="1">IF(B4260&lt;='Monte Carlo VaR'!$B$25,"YES ◀ TAIL","")</f>
        <v/>
      </c>
    </row>
    <row r="4261" spans="1:5" x14ac:dyDescent="0.2">
      <c r="A4261">
        <v>4260</v>
      </c>
      <c r="B4261" s="17">
        <f ca="1">'Monte Carlo VaR'!$C$17+_xlfn.NORM.S.INV(RAND())*'Monte Carlo VaR'!$C$18</f>
        <v>-3.406116751464526E-2</v>
      </c>
      <c r="C4261" s="18">
        <f t="shared" ca="1" si="66"/>
        <v>-3.348761633099917</v>
      </c>
      <c r="D4261" s="19">
        <f ca="1">'Monte Carlo VaR'!$B$9*(EXP(B4261)-1)</f>
        <v>-4.5385766413403177</v>
      </c>
      <c r="E4261" t="str">
        <f ca="1">IF(B4261&lt;='Monte Carlo VaR'!$B$25,"YES ◀ TAIL","")</f>
        <v/>
      </c>
    </row>
    <row r="4262" spans="1:5" x14ac:dyDescent="0.2">
      <c r="A4262">
        <v>4261</v>
      </c>
      <c r="B4262" s="17">
        <f ca="1">'Monte Carlo VaR'!$C$17+_xlfn.NORM.S.INV(RAND())*'Monte Carlo VaR'!$C$18</f>
        <v>-0.11269098400100451</v>
      </c>
      <c r="C4262" s="18">
        <f t="shared" ca="1" si="66"/>
        <v>-10.65732993922277</v>
      </c>
      <c r="D4262" s="19">
        <f ca="1">'Monte Carlo VaR'!$B$9*(EXP(B4262)-1)</f>
        <v>-14.44387926662862</v>
      </c>
      <c r="E4262" t="str">
        <f ca="1">IF(B4262&lt;='Monte Carlo VaR'!$B$25,"YES ◀ TAIL","")</f>
        <v/>
      </c>
    </row>
    <row r="4263" spans="1:5" x14ac:dyDescent="0.2">
      <c r="A4263">
        <v>4262</v>
      </c>
      <c r="B4263" s="17">
        <f ca="1">'Monte Carlo VaR'!$C$17+_xlfn.NORM.S.INV(RAND())*'Monte Carlo VaR'!$C$18</f>
        <v>-0.1314393735657079</v>
      </c>
      <c r="C4263" s="18">
        <f t="shared" ca="1" si="66"/>
        <v>-12.316756724972844</v>
      </c>
      <c r="D4263" s="19">
        <f ca="1">'Monte Carlo VaR'!$B$9*(EXP(B4263)-1)</f>
        <v>-16.692900389355696</v>
      </c>
      <c r="E4263" t="str">
        <f ca="1">IF(B4263&lt;='Monte Carlo VaR'!$B$25,"YES ◀ TAIL","")</f>
        <v/>
      </c>
    </row>
    <row r="4264" spans="1:5" x14ac:dyDescent="0.2">
      <c r="A4264">
        <v>4263</v>
      </c>
      <c r="B4264" s="17">
        <f ca="1">'Monte Carlo VaR'!$C$17+_xlfn.NORM.S.INV(RAND())*'Monte Carlo VaR'!$C$18</f>
        <v>6.2656559406427531E-2</v>
      </c>
      <c r="C4264" s="18">
        <f t="shared" ca="1" si="66"/>
        <v>6.4661128585004723</v>
      </c>
      <c r="D4264" s="19">
        <f ca="1">'Monte Carlo VaR'!$B$9*(EXP(B4264)-1)</f>
        <v>8.7635227571256902</v>
      </c>
      <c r="E4264" t="str">
        <f ca="1">IF(B4264&lt;='Monte Carlo VaR'!$B$25,"YES ◀ TAIL","")</f>
        <v/>
      </c>
    </row>
    <row r="4265" spans="1:5" x14ac:dyDescent="0.2">
      <c r="A4265">
        <v>4264</v>
      </c>
      <c r="B4265" s="17">
        <f ca="1">'Monte Carlo VaR'!$C$17+_xlfn.NORM.S.INV(RAND())*'Monte Carlo VaR'!$C$18</f>
        <v>0.34921881261158094</v>
      </c>
      <c r="C4265" s="18">
        <f t="shared" ca="1" si="66"/>
        <v>41.795942380388972</v>
      </c>
      <c r="D4265" s="19">
        <f ca="1">'Monte Carlo VaR'!$B$9*(EXP(B4265)-1)</f>
        <v>56.646040708141179</v>
      </c>
      <c r="E4265" t="str">
        <f ca="1">IF(B4265&lt;='Monte Carlo VaR'!$B$25,"YES ◀ TAIL","")</f>
        <v/>
      </c>
    </row>
    <row r="4266" spans="1:5" x14ac:dyDescent="0.2">
      <c r="A4266">
        <v>4265</v>
      </c>
      <c r="B4266" s="17">
        <f ca="1">'Monte Carlo VaR'!$C$17+_xlfn.NORM.S.INV(RAND())*'Monte Carlo VaR'!$C$18</f>
        <v>0.17602135158896914</v>
      </c>
      <c r="C4266" s="18">
        <f t="shared" ca="1" si="66"/>
        <v>19.246351936978144</v>
      </c>
      <c r="D4266" s="19">
        <f ca="1">'Monte Carlo VaR'!$B$9*(EXP(B4266)-1)</f>
        <v>26.084580780186482</v>
      </c>
      <c r="E4266" t="str">
        <f ca="1">IF(B4266&lt;='Monte Carlo VaR'!$B$25,"YES ◀ TAIL","")</f>
        <v/>
      </c>
    </row>
    <row r="4267" spans="1:5" x14ac:dyDescent="0.2">
      <c r="A4267">
        <v>4266</v>
      </c>
      <c r="B4267" s="17">
        <f ca="1">'Monte Carlo VaR'!$C$17+_xlfn.NORM.S.INV(RAND())*'Monte Carlo VaR'!$C$18</f>
        <v>0.35067941463718438</v>
      </c>
      <c r="C4267" s="18">
        <f t="shared" ca="1" si="66"/>
        <v>42.003201145491744</v>
      </c>
      <c r="D4267" s="19">
        <f ca="1">'Monte Carlo VaR'!$B$9*(EXP(B4267)-1)</f>
        <v>56.926938512484959</v>
      </c>
      <c r="E4267" t="str">
        <f ca="1">IF(B4267&lt;='Monte Carlo VaR'!$B$25,"YES ◀ TAIL","")</f>
        <v/>
      </c>
    </row>
    <row r="4268" spans="1:5" x14ac:dyDescent="0.2">
      <c r="A4268">
        <v>4267</v>
      </c>
      <c r="B4268" s="17">
        <f ca="1">'Monte Carlo VaR'!$C$17+_xlfn.NORM.S.INV(RAND())*'Monte Carlo VaR'!$C$18</f>
        <v>-0.17222259601338219</v>
      </c>
      <c r="C4268" s="18">
        <f t="shared" ca="1" si="66"/>
        <v>-15.820822718073913</v>
      </c>
      <c r="D4268" s="19">
        <f ca="1">'Monte Carlo VaR'!$B$9*(EXP(B4268)-1)</f>
        <v>-21.441961029805572</v>
      </c>
      <c r="E4268" t="str">
        <f ca="1">IF(B4268&lt;='Monte Carlo VaR'!$B$25,"YES ◀ TAIL","")</f>
        <v/>
      </c>
    </row>
    <row r="4269" spans="1:5" x14ac:dyDescent="0.2">
      <c r="A4269">
        <v>4268</v>
      </c>
      <c r="B4269" s="17">
        <f ca="1">'Monte Carlo VaR'!$C$17+_xlfn.NORM.S.INV(RAND())*'Monte Carlo VaR'!$C$18</f>
        <v>0.25155520554102834</v>
      </c>
      <c r="C4269" s="18">
        <f t="shared" ca="1" si="66"/>
        <v>28.602389374909155</v>
      </c>
      <c r="D4269" s="19">
        <f ca="1">'Monte Carlo VaR'!$B$9*(EXP(B4269)-1)</f>
        <v>38.764818319814374</v>
      </c>
      <c r="E4269" t="str">
        <f ca="1">IF(B4269&lt;='Monte Carlo VaR'!$B$25,"YES ◀ TAIL","")</f>
        <v/>
      </c>
    </row>
    <row r="4270" spans="1:5" x14ac:dyDescent="0.2">
      <c r="A4270">
        <v>4269</v>
      </c>
      <c r="B4270" s="17">
        <f ca="1">'Monte Carlo VaR'!$C$17+_xlfn.NORM.S.INV(RAND())*'Monte Carlo VaR'!$C$18</f>
        <v>-5.4364225728884219E-2</v>
      </c>
      <c r="C4270" s="18">
        <f t="shared" ca="1" si="66"/>
        <v>-5.2912909812037228</v>
      </c>
      <c r="D4270" s="19">
        <f ca="1">'Monte Carlo VaR'!$B$9*(EXP(B4270)-1)</f>
        <v>-7.1712866668254049</v>
      </c>
      <c r="E4270" t="str">
        <f ca="1">IF(B4270&lt;='Monte Carlo VaR'!$B$25,"YES ◀ TAIL","")</f>
        <v/>
      </c>
    </row>
    <row r="4271" spans="1:5" x14ac:dyDescent="0.2">
      <c r="A4271">
        <v>4270</v>
      </c>
      <c r="B4271" s="17">
        <f ca="1">'Monte Carlo VaR'!$C$17+_xlfn.NORM.S.INV(RAND())*'Monte Carlo VaR'!$C$18</f>
        <v>-3.5541857167003532E-3</v>
      </c>
      <c r="C4271" s="18">
        <f t="shared" ca="1" si="66"/>
        <v>-0.35478770748873512</v>
      </c>
      <c r="D4271" s="19">
        <f ca="1">'Monte Carlo VaR'!$B$9*(EXP(B4271)-1)</f>
        <v>-0.48084377995948269</v>
      </c>
      <c r="E4271" t="str">
        <f ca="1">IF(B4271&lt;='Monte Carlo VaR'!$B$25,"YES ◀ TAIL","")</f>
        <v/>
      </c>
    </row>
    <row r="4272" spans="1:5" x14ac:dyDescent="0.2">
      <c r="A4272">
        <v>4271</v>
      </c>
      <c r="B4272" s="17">
        <f ca="1">'Monte Carlo VaR'!$C$17+_xlfn.NORM.S.INV(RAND())*'Monte Carlo VaR'!$C$18</f>
        <v>-0.27869235510661133</v>
      </c>
      <c r="C4272" s="18">
        <f t="shared" ca="1" si="66"/>
        <v>-24.322731534190865</v>
      </c>
      <c r="D4272" s="19">
        <f ca="1">'Monte Carlo VaR'!$B$9*(EXP(B4272)-1)</f>
        <v>-32.964598048288885</v>
      </c>
      <c r="E4272" t="str">
        <f ca="1">IF(B4272&lt;='Monte Carlo VaR'!$B$25,"YES ◀ TAIL","")</f>
        <v>YES ◀ TAIL</v>
      </c>
    </row>
    <row r="4273" spans="1:5" x14ac:dyDescent="0.2">
      <c r="A4273">
        <v>4272</v>
      </c>
      <c r="B4273" s="17">
        <f ca="1">'Monte Carlo VaR'!$C$17+_xlfn.NORM.S.INV(RAND())*'Monte Carlo VaR'!$C$18</f>
        <v>0.24476750949260656</v>
      </c>
      <c r="C4273" s="18">
        <f t="shared" ca="1" si="66"/>
        <v>27.732431290373615</v>
      </c>
      <c r="D4273" s="19">
        <f ca="1">'Monte Carlo VaR'!$B$9*(EXP(B4273)-1)</f>
        <v>37.585764127843362</v>
      </c>
      <c r="E4273" t="str">
        <f ca="1">IF(B4273&lt;='Monte Carlo VaR'!$B$25,"YES ◀ TAIL","")</f>
        <v/>
      </c>
    </row>
    <row r="4274" spans="1:5" x14ac:dyDescent="0.2">
      <c r="A4274">
        <v>4273</v>
      </c>
      <c r="B4274" s="17">
        <f ca="1">'Monte Carlo VaR'!$C$17+_xlfn.NORM.S.INV(RAND())*'Monte Carlo VaR'!$C$18</f>
        <v>-2.0636497131895012E-3</v>
      </c>
      <c r="C4274" s="18">
        <f t="shared" ca="1" si="66"/>
        <v>-0.20615218520917411</v>
      </c>
      <c r="D4274" s="19">
        <f ca="1">'Monte Carlo VaR'!$B$9*(EXP(B4274)-1)</f>
        <v>-0.27939805661399369</v>
      </c>
      <c r="E4274" t="str">
        <f ca="1">IF(B4274&lt;='Monte Carlo VaR'!$B$25,"YES ◀ TAIL","")</f>
        <v/>
      </c>
    </row>
    <row r="4275" spans="1:5" x14ac:dyDescent="0.2">
      <c r="A4275">
        <v>4274</v>
      </c>
      <c r="B4275" s="17">
        <f ca="1">'Monte Carlo VaR'!$C$17+_xlfn.NORM.S.INV(RAND())*'Monte Carlo VaR'!$C$18</f>
        <v>-0.10963673069885897</v>
      </c>
      <c r="C4275" s="18">
        <f t="shared" ca="1" si="66"/>
        <v>-10.384037654685606</v>
      </c>
      <c r="D4275" s="19">
        <f ca="1">'Monte Carlo VaR'!$B$9*(EXP(B4275)-1)</f>
        <v>-14.073486233395403</v>
      </c>
      <c r="E4275" t="str">
        <f ca="1">IF(B4275&lt;='Monte Carlo VaR'!$B$25,"YES ◀ TAIL","")</f>
        <v/>
      </c>
    </row>
    <row r="4276" spans="1:5" x14ac:dyDescent="0.2">
      <c r="A4276">
        <v>4275</v>
      </c>
      <c r="B4276" s="17">
        <f ca="1">'Monte Carlo VaR'!$C$17+_xlfn.NORM.S.INV(RAND())*'Monte Carlo VaR'!$C$18</f>
        <v>-0.1602272155526614</v>
      </c>
      <c r="C4276" s="18">
        <f t="shared" ca="1" si="66"/>
        <v>-14.804980936063728</v>
      </c>
      <c r="D4276" s="19">
        <f ca="1">'Monte Carlo VaR'!$B$9*(EXP(B4276)-1)</f>
        <v>-20.065190662647169</v>
      </c>
      <c r="E4276" t="str">
        <f ca="1">IF(B4276&lt;='Monte Carlo VaR'!$B$25,"YES ◀ TAIL","")</f>
        <v/>
      </c>
    </row>
    <row r="4277" spans="1:5" x14ac:dyDescent="0.2">
      <c r="A4277">
        <v>4276</v>
      </c>
      <c r="B4277" s="17">
        <f ca="1">'Monte Carlo VaR'!$C$17+_xlfn.NORM.S.INV(RAND())*'Monte Carlo VaR'!$C$18</f>
        <v>0.10681338799941702</v>
      </c>
      <c r="C4277" s="18">
        <f t="shared" ca="1" si="66"/>
        <v>11.272658696880743</v>
      </c>
      <c r="D4277" s="19">
        <f ca="1">'Monte Carlo VaR'!$B$9*(EXP(B4277)-1)</f>
        <v>15.277834331882472</v>
      </c>
      <c r="E4277" t="str">
        <f ca="1">IF(B4277&lt;='Monte Carlo VaR'!$B$25,"YES ◀ TAIL","")</f>
        <v/>
      </c>
    </row>
    <row r="4278" spans="1:5" x14ac:dyDescent="0.2">
      <c r="A4278">
        <v>4277</v>
      </c>
      <c r="B4278" s="17">
        <f ca="1">'Monte Carlo VaR'!$C$17+_xlfn.NORM.S.INV(RAND())*'Monte Carlo VaR'!$C$18</f>
        <v>0.5445466847971695</v>
      </c>
      <c r="C4278" s="18">
        <f t="shared" ca="1" si="66"/>
        <v>72.382676834992068</v>
      </c>
      <c r="D4278" s="19">
        <f ca="1">'Monte Carlo VaR'!$B$9*(EXP(B4278)-1)</f>
        <v>98.100241914464746</v>
      </c>
      <c r="E4278" t="str">
        <f ca="1">IF(B4278&lt;='Monte Carlo VaR'!$B$25,"YES ◀ TAIL","")</f>
        <v/>
      </c>
    </row>
    <row r="4279" spans="1:5" x14ac:dyDescent="0.2">
      <c r="A4279">
        <v>4278</v>
      </c>
      <c r="B4279" s="17">
        <f ca="1">'Monte Carlo VaR'!$C$17+_xlfn.NORM.S.INV(RAND())*'Monte Carlo VaR'!$C$18</f>
        <v>4.0914803266917932E-2</v>
      </c>
      <c r="C4279" s="18">
        <f t="shared" ca="1" si="66"/>
        <v>4.1763346930758116</v>
      </c>
      <c r="D4279" s="19">
        <f ca="1">'Monte Carlo VaR'!$B$9*(EXP(B4279)-1)</f>
        <v>5.6601864095256476</v>
      </c>
      <c r="E4279" t="str">
        <f ca="1">IF(B4279&lt;='Monte Carlo VaR'!$B$25,"YES ◀ TAIL","")</f>
        <v/>
      </c>
    </row>
    <row r="4280" spans="1:5" x14ac:dyDescent="0.2">
      <c r="A4280">
        <v>4279</v>
      </c>
      <c r="B4280" s="17">
        <f ca="1">'Monte Carlo VaR'!$C$17+_xlfn.NORM.S.INV(RAND())*'Monte Carlo VaR'!$C$18</f>
        <v>0.14164008589754962</v>
      </c>
      <c r="C4280" s="18">
        <f t="shared" ca="1" si="66"/>
        <v>15.21618945894161</v>
      </c>
      <c r="D4280" s="19">
        <f ca="1">'Monte Carlo VaR'!$B$9*(EXP(B4280)-1)</f>
        <v>20.622501573703563</v>
      </c>
      <c r="E4280" t="str">
        <f ca="1">IF(B4280&lt;='Monte Carlo VaR'!$B$25,"YES ◀ TAIL","")</f>
        <v/>
      </c>
    </row>
    <row r="4281" spans="1:5" x14ac:dyDescent="0.2">
      <c r="A4281">
        <v>4280</v>
      </c>
      <c r="B4281" s="17">
        <f ca="1">'Monte Carlo VaR'!$C$17+_xlfn.NORM.S.INV(RAND())*'Monte Carlo VaR'!$C$18</f>
        <v>-0.26502965136778495</v>
      </c>
      <c r="C4281" s="18">
        <f t="shared" ca="1" si="66"/>
        <v>-23.281679839267198</v>
      </c>
      <c r="D4281" s="19">
        <f ca="1">'Monte Carlo VaR'!$B$9*(EXP(B4281)-1)</f>
        <v>-31.553660686158835</v>
      </c>
      <c r="E4281" t="str">
        <f ca="1">IF(B4281&lt;='Monte Carlo VaR'!$B$25,"YES ◀ TAIL","")</f>
        <v>YES ◀ TAIL</v>
      </c>
    </row>
    <row r="4282" spans="1:5" x14ac:dyDescent="0.2">
      <c r="A4282">
        <v>4281</v>
      </c>
      <c r="B4282" s="17">
        <f ca="1">'Monte Carlo VaR'!$C$17+_xlfn.NORM.S.INV(RAND())*'Monte Carlo VaR'!$C$18</f>
        <v>6.658911983662949E-2</v>
      </c>
      <c r="C4282" s="18">
        <f t="shared" ca="1" si="66"/>
        <v>6.8856216122048286</v>
      </c>
      <c r="D4282" s="19">
        <f ca="1">'Monte Carlo VaR'!$B$9*(EXP(B4282)-1)</f>
        <v>9.3320829710212045</v>
      </c>
      <c r="E4282" t="str">
        <f ca="1">IF(B4282&lt;='Monte Carlo VaR'!$B$25,"YES ◀ TAIL","")</f>
        <v/>
      </c>
    </row>
    <row r="4283" spans="1:5" x14ac:dyDescent="0.2">
      <c r="A4283">
        <v>4282</v>
      </c>
      <c r="B4283" s="17">
        <f ca="1">'Monte Carlo VaR'!$C$17+_xlfn.NORM.S.INV(RAND())*'Monte Carlo VaR'!$C$18</f>
        <v>1.614215158649495E-2</v>
      </c>
      <c r="C4283" s="18">
        <f t="shared" ca="1" si="66"/>
        <v>1.6273139977788453</v>
      </c>
      <c r="D4283" s="19">
        <f ca="1">'Monte Carlo VaR'!$B$9*(EXP(B4283)-1)</f>
        <v>2.2054986611896692</v>
      </c>
      <c r="E4283" t="str">
        <f ca="1">IF(B4283&lt;='Monte Carlo VaR'!$B$25,"YES ◀ TAIL","")</f>
        <v/>
      </c>
    </row>
    <row r="4284" spans="1:5" x14ac:dyDescent="0.2">
      <c r="A4284">
        <v>4283</v>
      </c>
      <c r="B4284" s="17">
        <f ca="1">'Monte Carlo VaR'!$C$17+_xlfn.NORM.S.INV(RAND())*'Monte Carlo VaR'!$C$18</f>
        <v>0.2533566145836943</v>
      </c>
      <c r="C4284" s="18">
        <f t="shared" ca="1" si="66"/>
        <v>28.834263669559014</v>
      </c>
      <c r="D4284" s="19">
        <f ca="1">'Monte Carlo VaR'!$B$9*(EXP(B4284)-1)</f>
        <v>39.079077551353329</v>
      </c>
      <c r="E4284" t="str">
        <f ca="1">IF(B4284&lt;='Monte Carlo VaR'!$B$25,"YES ◀ TAIL","")</f>
        <v/>
      </c>
    </row>
    <row r="4285" spans="1:5" x14ac:dyDescent="0.2">
      <c r="A4285">
        <v>4284</v>
      </c>
      <c r="B4285" s="17">
        <f ca="1">'Monte Carlo VaR'!$C$17+_xlfn.NORM.S.INV(RAND())*'Monte Carlo VaR'!$C$18</f>
        <v>0.19716342330271325</v>
      </c>
      <c r="C4285" s="18">
        <f t="shared" ca="1" si="66"/>
        <v>21.794306472103784</v>
      </c>
      <c r="D4285" s="19">
        <f ca="1">'Monte Carlo VaR'!$B$9*(EXP(B4285)-1)</f>
        <v>29.537823561642263</v>
      </c>
      <c r="E4285" t="str">
        <f ca="1">IF(B4285&lt;='Monte Carlo VaR'!$B$25,"YES ◀ TAIL","")</f>
        <v/>
      </c>
    </row>
    <row r="4286" spans="1:5" x14ac:dyDescent="0.2">
      <c r="A4286">
        <v>4285</v>
      </c>
      <c r="B4286" s="17">
        <f ca="1">'Monte Carlo VaR'!$C$17+_xlfn.NORM.S.INV(RAND())*'Monte Carlo VaR'!$C$18</f>
        <v>0.17199334611781975</v>
      </c>
      <c r="C4286" s="18">
        <f t="shared" ca="1" si="66"/>
        <v>18.766993057182724</v>
      </c>
      <c r="D4286" s="19">
        <f ca="1">'Monte Carlo VaR'!$B$9*(EXP(B4286)-1)</f>
        <v>25.434905690399745</v>
      </c>
      <c r="E4286" t="str">
        <f ca="1">IF(B4286&lt;='Monte Carlo VaR'!$B$25,"YES ◀ TAIL","")</f>
        <v/>
      </c>
    </row>
    <row r="4287" spans="1:5" x14ac:dyDescent="0.2">
      <c r="A4287">
        <v>4286</v>
      </c>
      <c r="B4287" s="17">
        <f ca="1">'Monte Carlo VaR'!$C$17+_xlfn.NORM.S.INV(RAND())*'Monte Carlo VaR'!$C$18</f>
        <v>-6.3748862552196389E-2</v>
      </c>
      <c r="C4287" s="18">
        <f t="shared" ca="1" si="66"/>
        <v>-6.1759402705188986</v>
      </c>
      <c r="D4287" s="19">
        <f ca="1">'Monte Carlo VaR'!$B$9*(EXP(B4287)-1)</f>
        <v>-8.370251848634263</v>
      </c>
      <c r="E4287" t="str">
        <f ca="1">IF(B4287&lt;='Monte Carlo VaR'!$B$25,"YES ◀ TAIL","")</f>
        <v/>
      </c>
    </row>
    <row r="4288" spans="1:5" x14ac:dyDescent="0.2">
      <c r="A4288">
        <v>4287</v>
      </c>
      <c r="B4288" s="17">
        <f ca="1">'Monte Carlo VaR'!$C$17+_xlfn.NORM.S.INV(RAND())*'Monte Carlo VaR'!$C$18</f>
        <v>-0.12242011215013653</v>
      </c>
      <c r="C4288" s="18">
        <f t="shared" ca="1" si="66"/>
        <v>-11.52234149808069</v>
      </c>
      <c r="D4288" s="19">
        <f ca="1">'Monte Carlo VaR'!$B$9*(EXP(B4288)-1)</f>
        <v>-15.61622943234876</v>
      </c>
      <c r="E4288" t="str">
        <f ca="1">IF(B4288&lt;='Monte Carlo VaR'!$B$25,"YES ◀ TAIL","")</f>
        <v/>
      </c>
    </row>
    <row r="4289" spans="1:5" x14ac:dyDescent="0.2">
      <c r="A4289">
        <v>4288</v>
      </c>
      <c r="B4289" s="17">
        <f ca="1">'Monte Carlo VaR'!$C$17+_xlfn.NORM.S.INV(RAND())*'Monte Carlo VaR'!$C$18</f>
        <v>0.15382574042645053</v>
      </c>
      <c r="C4289" s="18">
        <f t="shared" ca="1" si="66"/>
        <v>16.628763228399524</v>
      </c>
      <c r="D4289" s="19">
        <f ca="1">'Monte Carlo VaR'!$B$9*(EXP(B4289)-1)</f>
        <v>22.536962803449875</v>
      </c>
      <c r="E4289" t="str">
        <f ca="1">IF(B4289&lt;='Monte Carlo VaR'!$B$25,"YES ◀ TAIL","")</f>
        <v/>
      </c>
    </row>
    <row r="4290" spans="1:5" x14ac:dyDescent="0.2">
      <c r="A4290">
        <v>4289</v>
      </c>
      <c r="B4290" s="17">
        <f ca="1">'Monte Carlo VaR'!$C$17+_xlfn.NORM.S.INV(RAND())*'Monte Carlo VaR'!$C$18</f>
        <v>0.12479251288065943</v>
      </c>
      <c r="C4290" s="18">
        <f t="shared" ca="1" si="66"/>
        <v>13.291336374836039</v>
      </c>
      <c r="D4290" s="19">
        <f ca="1">'Monte Carlo VaR'!$B$9*(EXP(B4290)-1)</f>
        <v>18.013748188815281</v>
      </c>
      <c r="E4290" t="str">
        <f ca="1">IF(B4290&lt;='Monte Carlo VaR'!$B$25,"YES ◀ TAIL","")</f>
        <v/>
      </c>
    </row>
    <row r="4291" spans="1:5" x14ac:dyDescent="0.2">
      <c r="A4291">
        <v>4290</v>
      </c>
      <c r="B4291" s="17">
        <f ca="1">'Monte Carlo VaR'!$C$17+_xlfn.NORM.S.INV(RAND())*'Monte Carlo VaR'!$C$18</f>
        <v>6.2932839714601452E-2</v>
      </c>
      <c r="C4291" s="18">
        <f t="shared" ref="C4291:C4354" ca="1" si="67">(EXP(B4291)-1)*100</f>
        <v>6.4955314126675656</v>
      </c>
      <c r="D4291" s="19">
        <f ca="1">'Monte Carlo VaR'!$B$9*(EXP(B4291)-1)</f>
        <v>8.8033937235883517</v>
      </c>
      <c r="E4291" t="str">
        <f ca="1">IF(B4291&lt;='Monte Carlo VaR'!$B$25,"YES ◀ TAIL","")</f>
        <v/>
      </c>
    </row>
    <row r="4292" spans="1:5" x14ac:dyDescent="0.2">
      <c r="A4292">
        <v>4291</v>
      </c>
      <c r="B4292" s="17">
        <f ca="1">'Monte Carlo VaR'!$C$17+_xlfn.NORM.S.INV(RAND())*'Monte Carlo VaR'!$C$18</f>
        <v>0.21707826307158085</v>
      </c>
      <c r="C4292" s="18">
        <f t="shared" ca="1" si="67"/>
        <v>24.244133560800307</v>
      </c>
      <c r="D4292" s="19">
        <f ca="1">'Monte Carlo VaR'!$B$9*(EXP(B4292)-1)</f>
        <v>32.858074214952659</v>
      </c>
      <c r="E4292" t="str">
        <f ca="1">IF(B4292&lt;='Monte Carlo VaR'!$B$25,"YES ◀ TAIL","")</f>
        <v/>
      </c>
    </row>
    <row r="4293" spans="1:5" x14ac:dyDescent="0.2">
      <c r="A4293">
        <v>4292</v>
      </c>
      <c r="B4293" s="17">
        <f ca="1">'Monte Carlo VaR'!$C$17+_xlfn.NORM.S.INV(RAND())*'Monte Carlo VaR'!$C$18</f>
        <v>0.17372172416646689</v>
      </c>
      <c r="C4293" s="18">
        <f t="shared" ca="1" si="67"/>
        <v>18.972444818898747</v>
      </c>
      <c r="D4293" s="19">
        <f ca="1">'Monte Carlo VaR'!$B$9*(EXP(B4293)-1)</f>
        <v>25.713354463053474</v>
      </c>
      <c r="E4293" t="str">
        <f ca="1">IF(B4293&lt;='Monte Carlo VaR'!$B$25,"YES ◀ TAIL","")</f>
        <v/>
      </c>
    </row>
    <row r="4294" spans="1:5" x14ac:dyDescent="0.2">
      <c r="A4294">
        <v>4293</v>
      </c>
      <c r="B4294" s="17">
        <f ca="1">'Monte Carlo VaR'!$C$17+_xlfn.NORM.S.INV(RAND())*'Monte Carlo VaR'!$C$18</f>
        <v>0.2250503988475957</v>
      </c>
      <c r="C4294" s="18">
        <f t="shared" ca="1" si="67"/>
        <v>25.238583340408226</v>
      </c>
      <c r="D4294" s="19">
        <f ca="1">'Monte Carlo VaR'!$B$9*(EXP(B4294)-1)</f>
        <v>34.205852001255273</v>
      </c>
      <c r="E4294" t="str">
        <f ca="1">IF(B4294&lt;='Monte Carlo VaR'!$B$25,"YES ◀ TAIL","")</f>
        <v/>
      </c>
    </row>
    <row r="4295" spans="1:5" x14ac:dyDescent="0.2">
      <c r="A4295">
        <v>4294</v>
      </c>
      <c r="B4295" s="17">
        <f ca="1">'Monte Carlo VaR'!$C$17+_xlfn.NORM.S.INV(RAND())*'Monte Carlo VaR'!$C$18</f>
        <v>0.19301512095508255</v>
      </c>
      <c r="C4295" s="18">
        <f t="shared" ca="1" si="67"/>
        <v>21.290113360402007</v>
      </c>
      <c r="D4295" s="19">
        <f ca="1">'Monte Carlo VaR'!$B$9*(EXP(B4295)-1)</f>
        <v>28.854490637352843</v>
      </c>
      <c r="E4295" t="str">
        <f ca="1">IF(B4295&lt;='Monte Carlo VaR'!$B$25,"YES ◀ TAIL","")</f>
        <v/>
      </c>
    </row>
    <row r="4296" spans="1:5" x14ac:dyDescent="0.2">
      <c r="A4296">
        <v>4295</v>
      </c>
      <c r="B4296" s="17">
        <f ca="1">'Monte Carlo VaR'!$C$17+_xlfn.NORM.S.INV(RAND())*'Monte Carlo VaR'!$C$18</f>
        <v>0.20883479015820738</v>
      </c>
      <c r="C4296" s="18">
        <f t="shared" ca="1" si="67"/>
        <v>23.224140330546007</v>
      </c>
      <c r="D4296" s="19">
        <f ca="1">'Monte Carlo VaR'!$B$9*(EXP(B4296)-1)</f>
        <v>31.475677389989002</v>
      </c>
      <c r="E4296" t="str">
        <f ca="1">IF(B4296&lt;='Monte Carlo VaR'!$B$25,"YES ◀ TAIL","")</f>
        <v/>
      </c>
    </row>
    <row r="4297" spans="1:5" x14ac:dyDescent="0.2">
      <c r="A4297">
        <v>4296</v>
      </c>
      <c r="B4297" s="17">
        <f ca="1">'Monte Carlo VaR'!$C$17+_xlfn.NORM.S.INV(RAND())*'Monte Carlo VaR'!$C$18</f>
        <v>0.25936240595920435</v>
      </c>
      <c r="C4297" s="18">
        <f t="shared" ca="1" si="67"/>
        <v>29.610343533317153</v>
      </c>
      <c r="D4297" s="19">
        <f ca="1">'Monte Carlo VaR'!$B$9*(EXP(B4297)-1)</f>
        <v>40.130898590704739</v>
      </c>
      <c r="E4297" t="str">
        <f ca="1">IF(B4297&lt;='Monte Carlo VaR'!$B$25,"YES ◀ TAIL","")</f>
        <v/>
      </c>
    </row>
    <row r="4298" spans="1:5" x14ac:dyDescent="0.2">
      <c r="A4298">
        <v>4297</v>
      </c>
      <c r="B4298" s="17">
        <f ca="1">'Monte Carlo VaR'!$C$17+_xlfn.NORM.S.INV(RAND())*'Monte Carlo VaR'!$C$18</f>
        <v>0.11080499583557252</v>
      </c>
      <c r="C4298" s="18">
        <f t="shared" ca="1" si="67"/>
        <v>11.717703143830871</v>
      </c>
      <c r="D4298" s="19">
        <f ca="1">'Monte Carlo VaR'!$B$9*(EXP(B4298)-1)</f>
        <v>15.88100307083398</v>
      </c>
      <c r="E4298" t="str">
        <f ca="1">IF(B4298&lt;='Monte Carlo VaR'!$B$25,"YES ◀ TAIL","")</f>
        <v/>
      </c>
    </row>
    <row r="4299" spans="1:5" x14ac:dyDescent="0.2">
      <c r="A4299">
        <v>4298</v>
      </c>
      <c r="B4299" s="17">
        <f ca="1">'Monte Carlo VaR'!$C$17+_xlfn.NORM.S.INV(RAND())*'Monte Carlo VaR'!$C$18</f>
        <v>0.18861659569859868</v>
      </c>
      <c r="C4299" s="18">
        <f t="shared" ca="1" si="67"/>
        <v>20.757787316442489</v>
      </c>
      <c r="D4299" s="19">
        <f ca="1">'Monte Carlo VaR'!$B$9*(EXP(B4299)-1)</f>
        <v>28.133029149974504</v>
      </c>
      <c r="E4299" t="str">
        <f ca="1">IF(B4299&lt;='Monte Carlo VaR'!$B$25,"YES ◀ TAIL","")</f>
        <v/>
      </c>
    </row>
    <row r="4300" spans="1:5" x14ac:dyDescent="0.2">
      <c r="A4300">
        <v>4299</v>
      </c>
      <c r="B4300" s="17">
        <f ca="1">'Monte Carlo VaR'!$C$17+_xlfn.NORM.S.INV(RAND())*'Monte Carlo VaR'!$C$18</f>
        <v>0.23995313130180146</v>
      </c>
      <c r="C4300" s="18">
        <f t="shared" ca="1" si="67"/>
        <v>27.118956992488187</v>
      </c>
      <c r="D4300" s="19">
        <f ca="1">'Monte Carlo VaR'!$B$9*(EXP(B4300)-1)</f>
        <v>36.75432241191924</v>
      </c>
      <c r="E4300" t="str">
        <f ca="1">IF(B4300&lt;='Monte Carlo VaR'!$B$25,"YES ◀ TAIL","")</f>
        <v/>
      </c>
    </row>
    <row r="4301" spans="1:5" x14ac:dyDescent="0.2">
      <c r="A4301">
        <v>4300</v>
      </c>
      <c r="B4301" s="17">
        <f ca="1">'Monte Carlo VaR'!$C$17+_xlfn.NORM.S.INV(RAND())*'Monte Carlo VaR'!$C$18</f>
        <v>0.29371753759716435</v>
      </c>
      <c r="C4301" s="18">
        <f t="shared" ca="1" si="67"/>
        <v>34.140495368353641</v>
      </c>
      <c r="D4301" s="19">
        <f ca="1">'Monte Carlo VaR'!$B$9*(EXP(B4301)-1)</f>
        <v>46.270613372729692</v>
      </c>
      <c r="E4301" t="str">
        <f ca="1">IF(B4301&lt;='Monte Carlo VaR'!$B$25,"YES ◀ TAIL","")</f>
        <v/>
      </c>
    </row>
    <row r="4302" spans="1:5" x14ac:dyDescent="0.2">
      <c r="A4302">
        <v>4301</v>
      </c>
      <c r="B4302" s="17">
        <f ca="1">'Monte Carlo VaR'!$C$17+_xlfn.NORM.S.INV(RAND())*'Monte Carlo VaR'!$C$18</f>
        <v>-6.116213817140112E-2</v>
      </c>
      <c r="C4302" s="18">
        <f t="shared" ca="1" si="67"/>
        <v>-5.9329291217816831</v>
      </c>
      <c r="D4302" s="19">
        <f ca="1">'Monte Carlo VaR'!$B$9*(EXP(B4302)-1)</f>
        <v>-8.0408988387507154</v>
      </c>
      <c r="E4302" t="str">
        <f ca="1">IF(B4302&lt;='Monte Carlo VaR'!$B$25,"YES ◀ TAIL","")</f>
        <v/>
      </c>
    </row>
    <row r="4303" spans="1:5" x14ac:dyDescent="0.2">
      <c r="A4303">
        <v>4302</v>
      </c>
      <c r="B4303" s="17">
        <f ca="1">'Monte Carlo VaR'!$C$17+_xlfn.NORM.S.INV(RAND())*'Monte Carlo VaR'!$C$18</f>
        <v>-3.5449660978765632E-2</v>
      </c>
      <c r="C4303" s="18">
        <f t="shared" ca="1" si="67"/>
        <v>-3.4828681213348145</v>
      </c>
      <c r="D4303" s="19">
        <f ca="1">'Monte Carlo VaR'!$B$9*(EXP(B4303)-1)</f>
        <v>-4.7203311648450743</v>
      </c>
      <c r="E4303" t="str">
        <f ca="1">IF(B4303&lt;='Monte Carlo VaR'!$B$25,"YES ◀ TAIL","")</f>
        <v/>
      </c>
    </row>
    <row r="4304" spans="1:5" x14ac:dyDescent="0.2">
      <c r="A4304">
        <v>4303</v>
      </c>
      <c r="B4304" s="17">
        <f ca="1">'Monte Carlo VaR'!$C$17+_xlfn.NORM.S.INV(RAND())*'Monte Carlo VaR'!$C$18</f>
        <v>0.1996909468551078</v>
      </c>
      <c r="C4304" s="18">
        <f t="shared" ca="1" si="67"/>
        <v>22.102533812100944</v>
      </c>
      <c r="D4304" s="19">
        <f ca="1">'Monte Carlo VaR'!$B$9*(EXP(B4304)-1)</f>
        <v>29.955564075540408</v>
      </c>
      <c r="E4304" t="str">
        <f ca="1">IF(B4304&lt;='Monte Carlo VaR'!$B$25,"YES ◀ TAIL","")</f>
        <v/>
      </c>
    </row>
    <row r="4305" spans="1:5" x14ac:dyDescent="0.2">
      <c r="A4305">
        <v>4304</v>
      </c>
      <c r="B4305" s="17">
        <f ca="1">'Monte Carlo VaR'!$C$17+_xlfn.NORM.S.INV(RAND())*'Monte Carlo VaR'!$C$18</f>
        <v>0.449224722899905</v>
      </c>
      <c r="C4305" s="18">
        <f t="shared" ca="1" si="67"/>
        <v>56.709678016579311</v>
      </c>
      <c r="D4305" s="19">
        <f ca="1">'Monte Carlo VaR'!$B$9*(EXP(B4305)-1)</f>
        <v>76.858626615869937</v>
      </c>
      <c r="E4305" t="str">
        <f ca="1">IF(B4305&lt;='Monte Carlo VaR'!$B$25,"YES ◀ TAIL","")</f>
        <v/>
      </c>
    </row>
    <row r="4306" spans="1:5" x14ac:dyDescent="0.2">
      <c r="A4306">
        <v>4305</v>
      </c>
      <c r="B4306" s="17">
        <f ca="1">'Monte Carlo VaR'!$C$17+_xlfn.NORM.S.INV(RAND())*'Monte Carlo VaR'!$C$18</f>
        <v>0.35491439304629352</v>
      </c>
      <c r="C4306" s="18">
        <f t="shared" ca="1" si="67"/>
        <v>42.60585685260012</v>
      </c>
      <c r="D4306" s="19">
        <f ca="1">'Monte Carlo VaR'!$B$9*(EXP(B4306)-1)</f>
        <v>57.743717792328944</v>
      </c>
      <c r="E4306" t="str">
        <f ca="1">IF(B4306&lt;='Monte Carlo VaR'!$B$25,"YES ◀ TAIL","")</f>
        <v/>
      </c>
    </row>
    <row r="4307" spans="1:5" x14ac:dyDescent="0.2">
      <c r="A4307">
        <v>4306</v>
      </c>
      <c r="B4307" s="17">
        <f ca="1">'Monte Carlo VaR'!$C$17+_xlfn.NORM.S.INV(RAND())*'Monte Carlo VaR'!$C$18</f>
        <v>-3.3332694268552579E-2</v>
      </c>
      <c r="C4307" s="18">
        <f t="shared" ca="1" si="67"/>
        <v>-3.2783281404051401</v>
      </c>
      <c r="D4307" s="19">
        <f ca="1">'Monte Carlo VaR'!$B$9*(EXP(B4307)-1)</f>
        <v>-4.4431181286910864</v>
      </c>
      <c r="E4307" t="str">
        <f ca="1">IF(B4307&lt;='Monte Carlo VaR'!$B$25,"YES ◀ TAIL","")</f>
        <v/>
      </c>
    </row>
    <row r="4308" spans="1:5" x14ac:dyDescent="0.2">
      <c r="A4308">
        <v>4307</v>
      </c>
      <c r="B4308" s="17">
        <f ca="1">'Monte Carlo VaR'!$C$17+_xlfn.NORM.S.INV(RAND())*'Monte Carlo VaR'!$C$18</f>
        <v>5.7879742771061289E-2</v>
      </c>
      <c r="C4308" s="18">
        <f t="shared" ca="1" si="67"/>
        <v>5.9587564983825114</v>
      </c>
      <c r="D4308" s="19">
        <f ca="1">'Monte Carlo VaR'!$B$9*(EXP(B4308)-1)</f>
        <v>8.0759026822578175</v>
      </c>
      <c r="E4308" t="str">
        <f ca="1">IF(B4308&lt;='Monte Carlo VaR'!$B$25,"YES ◀ TAIL","")</f>
        <v/>
      </c>
    </row>
    <row r="4309" spans="1:5" x14ac:dyDescent="0.2">
      <c r="A4309">
        <v>4308</v>
      </c>
      <c r="B4309" s="17">
        <f ca="1">'Monte Carlo VaR'!$C$17+_xlfn.NORM.S.INV(RAND())*'Monte Carlo VaR'!$C$18</f>
        <v>0.16086788065325791</v>
      </c>
      <c r="C4309" s="18">
        <f t="shared" ca="1" si="67"/>
        <v>17.452978045508228</v>
      </c>
      <c r="D4309" s="19">
        <f ca="1">'Monte Carlo VaR'!$B$9*(EXP(B4309)-1)</f>
        <v>23.654021145077301</v>
      </c>
      <c r="E4309" t="str">
        <f ca="1">IF(B4309&lt;='Monte Carlo VaR'!$B$25,"YES ◀ TAIL","")</f>
        <v/>
      </c>
    </row>
    <row r="4310" spans="1:5" x14ac:dyDescent="0.2">
      <c r="A4310">
        <v>4309</v>
      </c>
      <c r="B4310" s="17">
        <f ca="1">'Monte Carlo VaR'!$C$17+_xlfn.NORM.S.INV(RAND())*'Monte Carlo VaR'!$C$18</f>
        <v>0.16339125222315526</v>
      </c>
      <c r="C4310" s="18">
        <f t="shared" ca="1" si="67"/>
        <v>17.749729801118242</v>
      </c>
      <c r="D4310" s="19">
        <f ca="1">'Monte Carlo VaR'!$B$9*(EXP(B4310)-1)</f>
        <v>24.056208799455554</v>
      </c>
      <c r="E4310" t="str">
        <f ca="1">IF(B4310&lt;='Monte Carlo VaR'!$B$25,"YES ◀ TAIL","")</f>
        <v/>
      </c>
    </row>
    <row r="4311" spans="1:5" x14ac:dyDescent="0.2">
      <c r="A4311">
        <v>4310</v>
      </c>
      <c r="B4311" s="17">
        <f ca="1">'Monte Carlo VaR'!$C$17+_xlfn.NORM.S.INV(RAND())*'Monte Carlo VaR'!$C$18</f>
        <v>5.9052515827431484E-2</v>
      </c>
      <c r="C4311" s="18">
        <f t="shared" ca="1" si="67"/>
        <v>6.08309496924333</v>
      </c>
      <c r="D4311" s="19">
        <f ca="1">'Monte Carlo VaR'!$B$9*(EXP(B4311)-1)</f>
        <v>8.244418611815485</v>
      </c>
      <c r="E4311" t="str">
        <f ca="1">IF(B4311&lt;='Monte Carlo VaR'!$B$25,"YES ◀ TAIL","")</f>
        <v/>
      </c>
    </row>
    <row r="4312" spans="1:5" x14ac:dyDescent="0.2">
      <c r="A4312">
        <v>4311</v>
      </c>
      <c r="B4312" s="17">
        <f ca="1">'Monte Carlo VaR'!$C$17+_xlfn.NORM.S.INV(RAND())*'Monte Carlo VaR'!$C$18</f>
        <v>1.5824193286673727E-3</v>
      </c>
      <c r="C4312" s="18">
        <f t="shared" ca="1" si="67"/>
        <v>0.15836720148043604</v>
      </c>
      <c r="D4312" s="19">
        <f ca="1">'Monte Carlo VaR'!$B$9*(EXP(B4312)-1)</f>
        <v>0.21463506816643496</v>
      </c>
      <c r="E4312" t="str">
        <f ca="1">IF(B4312&lt;='Monte Carlo VaR'!$B$25,"YES ◀ TAIL","")</f>
        <v/>
      </c>
    </row>
    <row r="4313" spans="1:5" x14ac:dyDescent="0.2">
      <c r="A4313">
        <v>4312</v>
      </c>
      <c r="B4313" s="17">
        <f ca="1">'Monte Carlo VaR'!$C$17+_xlfn.NORM.S.INV(RAND())*'Monte Carlo VaR'!$C$18</f>
        <v>0.36994178847665626</v>
      </c>
      <c r="C4313" s="18">
        <f t="shared" ca="1" si="67"/>
        <v>44.765034227884314</v>
      </c>
      <c r="D4313" s="19">
        <f ca="1">'Monte Carlo VaR'!$B$9*(EXP(B4313)-1)</f>
        <v>60.670050889051609</v>
      </c>
      <c r="E4313" t="str">
        <f ca="1">IF(B4313&lt;='Monte Carlo VaR'!$B$25,"YES ◀ TAIL","")</f>
        <v/>
      </c>
    </row>
    <row r="4314" spans="1:5" x14ac:dyDescent="0.2">
      <c r="A4314">
        <v>4313</v>
      </c>
      <c r="B4314" s="17">
        <f ca="1">'Monte Carlo VaR'!$C$17+_xlfn.NORM.S.INV(RAND())*'Monte Carlo VaR'!$C$18</f>
        <v>-5.0136385506605707E-2</v>
      </c>
      <c r="C4314" s="18">
        <f t="shared" ca="1" si="67"/>
        <v>-4.89003005597346</v>
      </c>
      <c r="D4314" s="19">
        <f ca="1">'Monte Carlo VaR'!$B$9*(EXP(B4314)-1)</f>
        <v>-6.6274577348608306</v>
      </c>
      <c r="E4314" t="str">
        <f ca="1">IF(B4314&lt;='Monte Carlo VaR'!$B$25,"YES ◀ TAIL","")</f>
        <v/>
      </c>
    </row>
    <row r="4315" spans="1:5" x14ac:dyDescent="0.2">
      <c r="A4315">
        <v>4314</v>
      </c>
      <c r="B4315" s="17">
        <f ca="1">'Monte Carlo VaR'!$C$17+_xlfn.NORM.S.INV(RAND())*'Monte Carlo VaR'!$C$18</f>
        <v>-9.4714263550269753E-2</v>
      </c>
      <c r="C4315" s="18">
        <f t="shared" ca="1" si="67"/>
        <v>-9.0367187411435239</v>
      </c>
      <c r="D4315" s="19">
        <f ca="1">'Monte Carlo VaR'!$B$9*(EXP(B4315)-1)</f>
        <v>-12.247464909871818</v>
      </c>
      <c r="E4315" t="str">
        <f ca="1">IF(B4315&lt;='Monte Carlo VaR'!$B$25,"YES ◀ TAIL","")</f>
        <v/>
      </c>
    </row>
    <row r="4316" spans="1:5" x14ac:dyDescent="0.2">
      <c r="A4316">
        <v>4315</v>
      </c>
      <c r="B4316" s="17">
        <f ca="1">'Monte Carlo VaR'!$C$17+_xlfn.NORM.S.INV(RAND())*'Monte Carlo VaR'!$C$18</f>
        <v>0.12679988656604574</v>
      </c>
      <c r="C4316" s="18">
        <f t="shared" ca="1" si="67"/>
        <v>13.518982831567827</v>
      </c>
      <c r="D4316" s="19">
        <f ca="1">'Monte Carlo VaR'!$B$9*(EXP(B4316)-1)</f>
        <v>18.322277431623878</v>
      </c>
      <c r="E4316" t="str">
        <f ca="1">IF(B4316&lt;='Monte Carlo VaR'!$B$25,"YES ◀ TAIL","")</f>
        <v/>
      </c>
    </row>
    <row r="4317" spans="1:5" x14ac:dyDescent="0.2">
      <c r="A4317">
        <v>4316</v>
      </c>
      <c r="B4317" s="17">
        <f ca="1">'Monte Carlo VaR'!$C$17+_xlfn.NORM.S.INV(RAND())*'Monte Carlo VaR'!$C$18</f>
        <v>-0.18312280879617276</v>
      </c>
      <c r="C4317" s="18">
        <f t="shared" ca="1" si="67"/>
        <v>-16.733410923795834</v>
      </c>
      <c r="D4317" s="19">
        <f ca="1">'Monte Carlo VaR'!$B$9*(EXP(B4317)-1)</f>
        <v>-22.678791825020493</v>
      </c>
      <c r="E4317" t="str">
        <f ca="1">IF(B4317&lt;='Monte Carlo VaR'!$B$25,"YES ◀ TAIL","")</f>
        <v/>
      </c>
    </row>
    <row r="4318" spans="1:5" x14ac:dyDescent="0.2">
      <c r="A4318">
        <v>4317</v>
      </c>
      <c r="B4318" s="17">
        <f ca="1">'Monte Carlo VaR'!$C$17+_xlfn.NORM.S.INV(RAND())*'Monte Carlo VaR'!$C$18</f>
        <v>-0.24068662368513194</v>
      </c>
      <c r="C4318" s="18">
        <f t="shared" ca="1" si="67"/>
        <v>-21.391207086799959</v>
      </c>
      <c r="D4318" s="19">
        <f ca="1">'Monte Carlo VaR'!$B$9*(EXP(B4318)-1)</f>
        <v>-28.991502964739983</v>
      </c>
      <c r="E4318" t="str">
        <f ca="1">IF(B4318&lt;='Monte Carlo VaR'!$B$25,"YES ◀ TAIL","")</f>
        <v/>
      </c>
    </row>
    <row r="4319" spans="1:5" x14ac:dyDescent="0.2">
      <c r="A4319">
        <v>4318</v>
      </c>
      <c r="B4319" s="17">
        <f ca="1">'Monte Carlo VaR'!$C$17+_xlfn.NORM.S.INV(RAND())*'Monte Carlo VaR'!$C$18</f>
        <v>-0.1900707531519582</v>
      </c>
      <c r="C4319" s="18">
        <f t="shared" ca="1" si="67"/>
        <v>-17.309937395207143</v>
      </c>
      <c r="D4319" s="19">
        <f ca="1">'Monte Carlo VaR'!$B$9*(EXP(B4319)-1)</f>
        <v>-23.46015815172424</v>
      </c>
      <c r="E4319" t="str">
        <f ca="1">IF(B4319&lt;='Monte Carlo VaR'!$B$25,"YES ◀ TAIL","")</f>
        <v/>
      </c>
    </row>
    <row r="4320" spans="1:5" x14ac:dyDescent="0.2">
      <c r="A4320">
        <v>4319</v>
      </c>
      <c r="B4320" s="17">
        <f ca="1">'Monte Carlo VaR'!$C$17+_xlfn.NORM.S.INV(RAND())*'Monte Carlo VaR'!$C$18</f>
        <v>-0.33326376841330291</v>
      </c>
      <c r="C4320" s="18">
        <f t="shared" ca="1" si="67"/>
        <v>-28.341884224910409</v>
      </c>
      <c r="D4320" s="19">
        <f ca="1">'Monte Carlo VaR'!$B$9*(EXP(B4320)-1)</f>
        <v>-38.411755690021074</v>
      </c>
      <c r="E4320" t="str">
        <f ca="1">IF(B4320&lt;='Monte Carlo VaR'!$B$25,"YES ◀ TAIL","")</f>
        <v>YES ◀ TAIL</v>
      </c>
    </row>
    <row r="4321" spans="1:5" x14ac:dyDescent="0.2">
      <c r="A4321">
        <v>4320</v>
      </c>
      <c r="B4321" s="17">
        <f ca="1">'Monte Carlo VaR'!$C$17+_xlfn.NORM.S.INV(RAND())*'Monte Carlo VaR'!$C$18</f>
        <v>0.17340419059174433</v>
      </c>
      <c r="C4321" s="18">
        <f t="shared" ca="1" si="67"/>
        <v>18.934673070418452</v>
      </c>
      <c r="D4321" s="19">
        <f ca="1">'Monte Carlo VaR'!$B$9*(EXP(B4321)-1)</f>
        <v>25.662162412338127</v>
      </c>
      <c r="E4321" t="str">
        <f ca="1">IF(B4321&lt;='Monte Carlo VaR'!$B$25,"YES ◀ TAIL","")</f>
        <v/>
      </c>
    </row>
    <row r="4322" spans="1:5" x14ac:dyDescent="0.2">
      <c r="A4322">
        <v>4321</v>
      </c>
      <c r="B4322" s="17">
        <f ca="1">'Monte Carlo VaR'!$C$17+_xlfn.NORM.S.INV(RAND())*'Monte Carlo VaR'!$C$18</f>
        <v>-4.6484093909798477E-2</v>
      </c>
      <c r="C4322" s="18">
        <f t="shared" ca="1" si="67"/>
        <v>-4.5420255919271231</v>
      </c>
      <c r="D4322" s="19">
        <f ca="1">'Monte Carlo VaR'!$B$9*(EXP(B4322)-1)</f>
        <v>-6.155807284738831</v>
      </c>
      <c r="E4322" t="str">
        <f ca="1">IF(B4322&lt;='Monte Carlo VaR'!$B$25,"YES ◀ TAIL","")</f>
        <v/>
      </c>
    </row>
    <row r="4323" spans="1:5" x14ac:dyDescent="0.2">
      <c r="A4323">
        <v>4322</v>
      </c>
      <c r="B4323" s="17">
        <f ca="1">'Monte Carlo VaR'!$C$17+_xlfn.NORM.S.INV(RAND())*'Monte Carlo VaR'!$C$18</f>
        <v>0.14961573934677141</v>
      </c>
      <c r="C4323" s="18">
        <f t="shared" ca="1" si="67"/>
        <v>16.138788130828672</v>
      </c>
      <c r="D4323" s="19">
        <f ca="1">'Monte Carlo VaR'!$B$9*(EXP(B4323)-1)</f>
        <v>21.872899553712102</v>
      </c>
      <c r="E4323" t="str">
        <f ca="1">IF(B4323&lt;='Monte Carlo VaR'!$B$25,"YES ◀ TAIL","")</f>
        <v/>
      </c>
    </row>
    <row r="4324" spans="1:5" x14ac:dyDescent="0.2">
      <c r="A4324">
        <v>4323</v>
      </c>
      <c r="B4324" s="17">
        <f ca="1">'Monte Carlo VaR'!$C$17+_xlfn.NORM.S.INV(RAND())*'Monte Carlo VaR'!$C$18</f>
        <v>1.4123913685927705E-2</v>
      </c>
      <c r="C4324" s="18">
        <f t="shared" ca="1" si="67"/>
        <v>1.4224127402293396</v>
      </c>
      <c r="D4324" s="19">
        <f ca="1">'Monte Carlo VaR'!$B$9*(EXP(B4324)-1)</f>
        <v>1.927795986832824</v>
      </c>
      <c r="E4324" t="str">
        <f ca="1">IF(B4324&lt;='Monte Carlo VaR'!$B$25,"YES ◀ TAIL","")</f>
        <v/>
      </c>
    </row>
    <row r="4325" spans="1:5" x14ac:dyDescent="0.2">
      <c r="A4325">
        <v>4324</v>
      </c>
      <c r="B4325" s="17">
        <f ca="1">'Monte Carlo VaR'!$C$17+_xlfn.NORM.S.INV(RAND())*'Monte Carlo VaR'!$C$18</f>
        <v>0.18768824542815493</v>
      </c>
      <c r="C4325" s="18">
        <f t="shared" ca="1" si="67"/>
        <v>20.645733812427093</v>
      </c>
      <c r="D4325" s="19">
        <f ca="1">'Monte Carlo VaR'!$B$9*(EXP(B4325)-1)</f>
        <v>27.981163035982437</v>
      </c>
      <c r="E4325" t="str">
        <f ca="1">IF(B4325&lt;='Monte Carlo VaR'!$B$25,"YES ◀ TAIL","")</f>
        <v/>
      </c>
    </row>
    <row r="4326" spans="1:5" x14ac:dyDescent="0.2">
      <c r="A4326">
        <v>4325</v>
      </c>
      <c r="B4326" s="17">
        <f ca="1">'Monte Carlo VaR'!$C$17+_xlfn.NORM.S.INV(RAND())*'Monte Carlo VaR'!$C$18</f>
        <v>0.3749410284460673</v>
      </c>
      <c r="C4326" s="18">
        <f t="shared" ca="1" si="67"/>
        <v>45.490561404344398</v>
      </c>
      <c r="D4326" s="19">
        <f ca="1">'Monte Carlo VaR'!$B$9*(EXP(B4326)-1)</f>
        <v>61.653357871307961</v>
      </c>
      <c r="E4326" t="str">
        <f ca="1">IF(B4326&lt;='Monte Carlo VaR'!$B$25,"YES ◀ TAIL","")</f>
        <v/>
      </c>
    </row>
    <row r="4327" spans="1:5" x14ac:dyDescent="0.2">
      <c r="A4327">
        <v>4326</v>
      </c>
      <c r="B4327" s="17">
        <f ca="1">'Monte Carlo VaR'!$C$17+_xlfn.NORM.S.INV(RAND())*'Monte Carlo VaR'!$C$18</f>
        <v>2.3641754996855051E-2</v>
      </c>
      <c r="C4327" s="18">
        <f t="shared" ca="1" si="67"/>
        <v>2.3923436723063851</v>
      </c>
      <c r="D4327" s="19">
        <f ca="1">'Monte Carlo VaR'!$B$9*(EXP(B4327)-1)</f>
        <v>3.2423433790768437</v>
      </c>
      <c r="E4327" t="str">
        <f ca="1">IF(B4327&lt;='Monte Carlo VaR'!$B$25,"YES ◀ TAIL","")</f>
        <v/>
      </c>
    </row>
    <row r="4328" spans="1:5" x14ac:dyDescent="0.2">
      <c r="A4328">
        <v>4327</v>
      </c>
      <c r="B4328" s="17">
        <f ca="1">'Monte Carlo VaR'!$C$17+_xlfn.NORM.S.INV(RAND())*'Monte Carlo VaR'!$C$18</f>
        <v>0.56314007194387761</v>
      </c>
      <c r="C4328" s="18">
        <f t="shared" ca="1" si="67"/>
        <v>75.617837779891644</v>
      </c>
      <c r="D4328" s="19">
        <f ca="1">'Monte Carlo VaR'!$B$9*(EXP(B4328)-1)</f>
        <v>102.48485554308714</v>
      </c>
      <c r="E4328" t="str">
        <f ca="1">IF(B4328&lt;='Monte Carlo VaR'!$B$25,"YES ◀ TAIL","")</f>
        <v/>
      </c>
    </row>
    <row r="4329" spans="1:5" x14ac:dyDescent="0.2">
      <c r="A4329">
        <v>4328</v>
      </c>
      <c r="B4329" s="17">
        <f ca="1">'Monte Carlo VaR'!$C$17+_xlfn.NORM.S.INV(RAND())*'Monte Carlo VaR'!$C$18</f>
        <v>-0.2753647684735363</v>
      </c>
      <c r="C4329" s="18">
        <f t="shared" ca="1" si="67"/>
        <v>-24.07048942122756</v>
      </c>
      <c r="D4329" s="19">
        <f ca="1">'Monte Carlo VaR'!$B$9*(EXP(B4329)-1)</f>
        <v>-32.622734312589714</v>
      </c>
      <c r="E4329" t="str">
        <f ca="1">IF(B4329&lt;='Monte Carlo VaR'!$B$25,"YES ◀ TAIL","")</f>
        <v>YES ◀ TAIL</v>
      </c>
    </row>
    <row r="4330" spans="1:5" x14ac:dyDescent="0.2">
      <c r="A4330">
        <v>4329</v>
      </c>
      <c r="B4330" s="17">
        <f ca="1">'Monte Carlo VaR'!$C$17+_xlfn.NORM.S.INV(RAND())*'Monte Carlo VaR'!$C$18</f>
        <v>0.25767218861472962</v>
      </c>
      <c r="C4330" s="18">
        <f t="shared" ca="1" si="67"/>
        <v>29.391458916051839</v>
      </c>
      <c r="D4330" s="19">
        <f ca="1">'Monte Carlo VaR'!$B$9*(EXP(B4330)-1)</f>
        <v>39.834244268925055</v>
      </c>
      <c r="E4330" t="str">
        <f ca="1">IF(B4330&lt;='Monte Carlo VaR'!$B$25,"YES ◀ TAIL","")</f>
        <v/>
      </c>
    </row>
    <row r="4331" spans="1:5" x14ac:dyDescent="0.2">
      <c r="A4331">
        <v>4330</v>
      </c>
      <c r="B4331" s="17">
        <f ca="1">'Monte Carlo VaR'!$C$17+_xlfn.NORM.S.INV(RAND())*'Monte Carlo VaR'!$C$18</f>
        <v>6.7989168145254103E-2</v>
      </c>
      <c r="C4331" s="18">
        <f t="shared" ca="1" si="67"/>
        <v>7.0353714500020148</v>
      </c>
      <c r="D4331" s="19">
        <f ca="1">'Monte Carlo VaR'!$B$9*(EXP(B4331)-1)</f>
        <v>9.5350389261877311</v>
      </c>
      <c r="E4331" t="str">
        <f ca="1">IF(B4331&lt;='Monte Carlo VaR'!$B$25,"YES ◀ TAIL","")</f>
        <v/>
      </c>
    </row>
    <row r="4332" spans="1:5" x14ac:dyDescent="0.2">
      <c r="A4332">
        <v>4331</v>
      </c>
      <c r="B4332" s="17">
        <f ca="1">'Monte Carlo VaR'!$C$17+_xlfn.NORM.S.INV(RAND())*'Monte Carlo VaR'!$C$18</f>
        <v>-0.15507931078266729</v>
      </c>
      <c r="C4332" s="18">
        <f t="shared" ca="1" si="67"/>
        <v>-14.365274278096052</v>
      </c>
      <c r="D4332" s="19">
        <f ca="1">'Monte Carlo VaR'!$B$9*(EXP(B4332)-1)</f>
        <v>-19.469256229103578</v>
      </c>
      <c r="E4332" t="str">
        <f ca="1">IF(B4332&lt;='Monte Carlo VaR'!$B$25,"YES ◀ TAIL","")</f>
        <v/>
      </c>
    </row>
    <row r="4333" spans="1:5" x14ac:dyDescent="0.2">
      <c r="A4333">
        <v>4332</v>
      </c>
      <c r="B4333" s="17">
        <f ca="1">'Monte Carlo VaR'!$C$17+_xlfn.NORM.S.INV(RAND())*'Monte Carlo VaR'!$C$18</f>
        <v>3.450232663872433E-2</v>
      </c>
      <c r="C4333" s="18">
        <f t="shared" ca="1" si="67"/>
        <v>3.5104436687378726</v>
      </c>
      <c r="D4333" s="19">
        <f ca="1">'Monte Carlo VaR'!$B$9*(EXP(B4333)-1)</f>
        <v>4.7577043042404386</v>
      </c>
      <c r="E4333" t="str">
        <f ca="1">IF(B4333&lt;='Monte Carlo VaR'!$B$25,"YES ◀ TAIL","")</f>
        <v/>
      </c>
    </row>
    <row r="4334" spans="1:5" x14ac:dyDescent="0.2">
      <c r="A4334">
        <v>4333</v>
      </c>
      <c r="B4334" s="17">
        <f ca="1">'Monte Carlo VaR'!$C$17+_xlfn.NORM.S.INV(RAND())*'Monte Carlo VaR'!$C$18</f>
        <v>0.3672927549068461</v>
      </c>
      <c r="C4334" s="18">
        <f t="shared" ca="1" si="67"/>
        <v>44.382054279809033</v>
      </c>
      <c r="D4334" s="19">
        <f ca="1">'Monte Carlo VaR'!$B$9*(EXP(B4334)-1)</f>
        <v>60.150998165425186</v>
      </c>
      <c r="E4334" t="str">
        <f ca="1">IF(B4334&lt;='Monte Carlo VaR'!$B$25,"YES ◀ TAIL","")</f>
        <v/>
      </c>
    </row>
    <row r="4335" spans="1:5" x14ac:dyDescent="0.2">
      <c r="A4335">
        <v>4334</v>
      </c>
      <c r="B4335" s="17">
        <f ca="1">'Monte Carlo VaR'!$C$17+_xlfn.NORM.S.INV(RAND())*'Monte Carlo VaR'!$C$18</f>
        <v>0.27198689346599242</v>
      </c>
      <c r="C4335" s="18">
        <f t="shared" ca="1" si="67"/>
        <v>31.256979795767602</v>
      </c>
      <c r="D4335" s="19">
        <f ca="1">'Monte Carlo VaR'!$B$9*(EXP(B4335)-1)</f>
        <v>42.362584717203831</v>
      </c>
      <c r="E4335" t="str">
        <f ca="1">IF(B4335&lt;='Monte Carlo VaR'!$B$25,"YES ◀ TAIL","")</f>
        <v/>
      </c>
    </row>
    <row r="4336" spans="1:5" x14ac:dyDescent="0.2">
      <c r="A4336">
        <v>4335</v>
      </c>
      <c r="B4336" s="17">
        <f ca="1">'Monte Carlo VaR'!$C$17+_xlfn.NORM.S.INV(RAND())*'Monte Carlo VaR'!$C$18</f>
        <v>0.23189868096949845</v>
      </c>
      <c r="C4336" s="18">
        <f t="shared" ca="1" si="67"/>
        <v>26.09919598728807</v>
      </c>
      <c r="D4336" s="19">
        <f ca="1">'Monte Carlo VaR'!$B$9*(EXP(B4336)-1)</f>
        <v>35.372240321571525</v>
      </c>
      <c r="E4336" t="str">
        <f ca="1">IF(B4336&lt;='Monte Carlo VaR'!$B$25,"YES ◀ TAIL","")</f>
        <v/>
      </c>
    </row>
    <row r="4337" spans="1:5" x14ac:dyDescent="0.2">
      <c r="A4337">
        <v>4336</v>
      </c>
      <c r="B4337" s="17">
        <f ca="1">'Monte Carlo VaR'!$C$17+_xlfn.NORM.S.INV(RAND())*'Monte Carlo VaR'!$C$18</f>
        <v>0.17203318720798833</v>
      </c>
      <c r="C4337" s="18">
        <f t="shared" ca="1" si="67"/>
        <v>18.771724957923585</v>
      </c>
      <c r="D4337" s="19">
        <f ca="1">'Monte Carlo VaR'!$B$9*(EXP(B4337)-1)</f>
        <v>25.441318835473837</v>
      </c>
      <c r="E4337" t="str">
        <f ca="1">IF(B4337&lt;='Monte Carlo VaR'!$B$25,"YES ◀ TAIL","")</f>
        <v/>
      </c>
    </row>
    <row r="4338" spans="1:5" x14ac:dyDescent="0.2">
      <c r="A4338">
        <v>4337</v>
      </c>
      <c r="B4338" s="17">
        <f ca="1">'Monte Carlo VaR'!$C$17+_xlfn.NORM.S.INV(RAND())*'Monte Carlo VaR'!$C$18</f>
        <v>0.2045650120947311</v>
      </c>
      <c r="C4338" s="18">
        <f t="shared" ca="1" si="67"/>
        <v>22.699122252242443</v>
      </c>
      <c r="D4338" s="19">
        <f ca="1">'Monte Carlo VaR'!$B$9*(EXP(B4338)-1)</f>
        <v>30.764120388464182</v>
      </c>
      <c r="E4338" t="str">
        <f ca="1">IF(B4338&lt;='Monte Carlo VaR'!$B$25,"YES ◀ TAIL","")</f>
        <v/>
      </c>
    </row>
    <row r="4339" spans="1:5" x14ac:dyDescent="0.2">
      <c r="A4339">
        <v>4338</v>
      </c>
      <c r="B4339" s="17">
        <f ca="1">'Monte Carlo VaR'!$C$17+_xlfn.NORM.S.INV(RAND())*'Monte Carlo VaR'!$C$18</f>
        <v>8.7903890789078204E-3</v>
      </c>
      <c r="C4339" s="18">
        <f t="shared" ca="1" si="67"/>
        <v>0.88291380051463975</v>
      </c>
      <c r="D4339" s="19">
        <f ca="1">'Monte Carlo VaR'!$B$9*(EXP(B4339)-1)</f>
        <v>1.1966130738374912</v>
      </c>
      <c r="E4339" t="str">
        <f ca="1">IF(B4339&lt;='Monte Carlo VaR'!$B$25,"YES ◀ TAIL","")</f>
        <v/>
      </c>
    </row>
    <row r="4340" spans="1:5" x14ac:dyDescent="0.2">
      <c r="A4340">
        <v>4339</v>
      </c>
      <c r="B4340" s="17">
        <f ca="1">'Monte Carlo VaR'!$C$17+_xlfn.NORM.S.INV(RAND())*'Monte Carlo VaR'!$C$18</f>
        <v>0.25705596571584827</v>
      </c>
      <c r="C4340" s="18">
        <f t="shared" ca="1" si="67"/>
        <v>29.311749498054752</v>
      </c>
      <c r="D4340" s="19">
        <f ca="1">'Monte Carlo VaR'!$B$9*(EXP(B4340)-1)</f>
        <v>39.726214094713605</v>
      </c>
      <c r="E4340" t="str">
        <f ca="1">IF(B4340&lt;='Monte Carlo VaR'!$B$25,"YES ◀ TAIL","")</f>
        <v/>
      </c>
    </row>
    <row r="4341" spans="1:5" x14ac:dyDescent="0.2">
      <c r="A4341">
        <v>4340</v>
      </c>
      <c r="B4341" s="17">
        <f ca="1">'Monte Carlo VaR'!$C$17+_xlfn.NORM.S.INV(RAND())*'Monte Carlo VaR'!$C$18</f>
        <v>0.27724470168875875</v>
      </c>
      <c r="C4341" s="18">
        <f t="shared" ca="1" si="67"/>
        <v>31.948921277205301</v>
      </c>
      <c r="D4341" s="19">
        <f ca="1">'Monte Carlo VaR'!$B$9*(EXP(B4341)-1)</f>
        <v>43.300373006996345</v>
      </c>
      <c r="E4341" t="str">
        <f ca="1">IF(B4341&lt;='Monte Carlo VaR'!$B$25,"YES ◀ TAIL","")</f>
        <v/>
      </c>
    </row>
    <row r="4342" spans="1:5" x14ac:dyDescent="0.2">
      <c r="A4342">
        <v>4341</v>
      </c>
      <c r="B4342" s="17">
        <f ca="1">'Monte Carlo VaR'!$C$17+_xlfn.NORM.S.INV(RAND())*'Monte Carlo VaR'!$C$18</f>
        <v>8.7844587164388047E-2</v>
      </c>
      <c r="C4342" s="18">
        <f t="shared" ca="1" si="67"/>
        <v>9.1818426244491427</v>
      </c>
      <c r="D4342" s="19">
        <f ca="1">'Monte Carlo VaR'!$B$9*(EXP(B4342)-1)</f>
        <v>12.444151308915924</v>
      </c>
      <c r="E4342" t="str">
        <f ca="1">IF(B4342&lt;='Monte Carlo VaR'!$B$25,"YES ◀ TAIL","")</f>
        <v/>
      </c>
    </row>
    <row r="4343" spans="1:5" x14ac:dyDescent="0.2">
      <c r="A4343">
        <v>4342</v>
      </c>
      <c r="B4343" s="17">
        <f ca="1">'Monte Carlo VaR'!$C$17+_xlfn.NORM.S.INV(RAND())*'Monte Carlo VaR'!$C$18</f>
        <v>0.20933196089987804</v>
      </c>
      <c r="C4343" s="18">
        <f t="shared" ca="1" si="67"/>
        <v>23.285418999504294</v>
      </c>
      <c r="D4343" s="19">
        <f ca="1">'Monte Carlo VaR'!$B$9*(EXP(B4343)-1)</f>
        <v>31.558728370028167</v>
      </c>
      <c r="E4343" t="str">
        <f ca="1">IF(B4343&lt;='Monte Carlo VaR'!$B$25,"YES ◀ TAIL","")</f>
        <v/>
      </c>
    </row>
    <row r="4344" spans="1:5" x14ac:dyDescent="0.2">
      <c r="A4344">
        <v>4343</v>
      </c>
      <c r="B4344" s="17">
        <f ca="1">'Monte Carlo VaR'!$C$17+_xlfn.NORM.S.INV(RAND())*'Monte Carlo VaR'!$C$18</f>
        <v>-0.24117053632245622</v>
      </c>
      <c r="C4344" s="18">
        <f t="shared" ca="1" si="67"/>
        <v>-21.429237672612789</v>
      </c>
      <c r="D4344" s="19">
        <f ca="1">'Monte Carlo VaR'!$B$9*(EXP(B4344)-1)</f>
        <v>-29.043045817692114</v>
      </c>
      <c r="E4344" t="str">
        <f ca="1">IF(B4344&lt;='Monte Carlo VaR'!$B$25,"YES ◀ TAIL","")</f>
        <v/>
      </c>
    </row>
    <row r="4345" spans="1:5" x14ac:dyDescent="0.2">
      <c r="A4345">
        <v>4344</v>
      </c>
      <c r="B4345" s="17">
        <f ca="1">'Monte Carlo VaR'!$C$17+_xlfn.NORM.S.INV(RAND())*'Monte Carlo VaR'!$C$18</f>
        <v>-4.1919673238437136E-2</v>
      </c>
      <c r="C4345" s="18">
        <f t="shared" ca="1" si="67"/>
        <v>-4.1053193429698487</v>
      </c>
      <c r="D4345" s="19">
        <f ca="1">'Monte Carlo VaR'!$B$9*(EXP(B4345)-1)</f>
        <v>-5.5639393055270361</v>
      </c>
      <c r="E4345" t="str">
        <f ca="1">IF(B4345&lt;='Monte Carlo VaR'!$B$25,"YES ◀ TAIL","")</f>
        <v/>
      </c>
    </row>
    <row r="4346" spans="1:5" x14ac:dyDescent="0.2">
      <c r="A4346">
        <v>4345</v>
      </c>
      <c r="B4346" s="17">
        <f ca="1">'Monte Carlo VaR'!$C$17+_xlfn.NORM.S.INV(RAND())*'Monte Carlo VaR'!$C$18</f>
        <v>5.9649287781890985E-2</v>
      </c>
      <c r="C4346" s="18">
        <f t="shared" ca="1" si="67"/>
        <v>6.1464212789666517</v>
      </c>
      <c r="D4346" s="19">
        <f ca="1">'Monte Carlo VaR'!$B$9*(EXP(B4346)-1)</f>
        <v>8.3302447593835023</v>
      </c>
      <c r="E4346" t="str">
        <f ca="1">IF(B4346&lt;='Monte Carlo VaR'!$B$25,"YES ◀ TAIL","")</f>
        <v/>
      </c>
    </row>
    <row r="4347" spans="1:5" x14ac:dyDescent="0.2">
      <c r="A4347">
        <v>4346</v>
      </c>
      <c r="B4347" s="17">
        <f ca="1">'Monte Carlo VaR'!$C$17+_xlfn.NORM.S.INV(RAND())*'Monte Carlo VaR'!$C$18</f>
        <v>1.9672856304886667E-2</v>
      </c>
      <c r="C4347" s="18">
        <f t="shared" ca="1" si="67"/>
        <v>1.9867642177169742</v>
      </c>
      <c r="D4347" s="19">
        <f ca="1">'Monte Carlo VaR'!$B$9*(EXP(B4347)-1)</f>
        <v>2.6926615442718154</v>
      </c>
      <c r="E4347" t="str">
        <f ca="1">IF(B4347&lt;='Monte Carlo VaR'!$B$25,"YES ◀ TAIL","")</f>
        <v/>
      </c>
    </row>
    <row r="4348" spans="1:5" x14ac:dyDescent="0.2">
      <c r="A4348">
        <v>4347</v>
      </c>
      <c r="B4348" s="17">
        <f ca="1">'Monte Carlo VaR'!$C$17+_xlfn.NORM.S.INV(RAND())*'Monte Carlo VaR'!$C$18</f>
        <v>0.2965067398883226</v>
      </c>
      <c r="C4348" s="18">
        <f t="shared" ca="1" si="67"/>
        <v>34.515162613843643</v>
      </c>
      <c r="D4348" s="19">
        <f ca="1">'Monte Carlo VaR'!$B$9*(EXP(B4348)-1)</f>
        <v>46.778399890542289</v>
      </c>
      <c r="E4348" t="str">
        <f ca="1">IF(B4348&lt;='Monte Carlo VaR'!$B$25,"YES ◀ TAIL","")</f>
        <v/>
      </c>
    </row>
    <row r="4349" spans="1:5" x14ac:dyDescent="0.2">
      <c r="A4349">
        <v>4348</v>
      </c>
      <c r="B4349" s="17">
        <f ca="1">'Monte Carlo VaR'!$C$17+_xlfn.NORM.S.INV(RAND())*'Monte Carlo VaR'!$C$18</f>
        <v>-0.10781472811449665</v>
      </c>
      <c r="C4349" s="18">
        <f t="shared" ca="1" si="67"/>
        <v>-10.220608300550815</v>
      </c>
      <c r="D4349" s="19">
        <f ca="1">'Monte Carlo VaR'!$B$9*(EXP(B4349)-1)</f>
        <v>-13.851990429736521</v>
      </c>
      <c r="E4349" t="str">
        <f ca="1">IF(B4349&lt;='Monte Carlo VaR'!$B$25,"YES ◀ TAIL","")</f>
        <v/>
      </c>
    </row>
    <row r="4350" spans="1:5" x14ac:dyDescent="0.2">
      <c r="A4350">
        <v>4349</v>
      </c>
      <c r="B4350" s="17">
        <f ca="1">'Monte Carlo VaR'!$C$17+_xlfn.NORM.S.INV(RAND())*'Monte Carlo VaR'!$C$18</f>
        <v>8.0928924435217445E-2</v>
      </c>
      <c r="C4350" s="18">
        <f t="shared" ca="1" si="67"/>
        <v>8.4293827031765911</v>
      </c>
      <c r="D4350" s="19">
        <f ca="1">'Monte Carlo VaR'!$B$9*(EXP(B4350)-1)</f>
        <v>11.424342377615234</v>
      </c>
      <c r="E4350" t="str">
        <f ca="1">IF(B4350&lt;='Monte Carlo VaR'!$B$25,"YES ◀ TAIL","")</f>
        <v/>
      </c>
    </row>
    <row r="4351" spans="1:5" x14ac:dyDescent="0.2">
      <c r="A4351">
        <v>4350</v>
      </c>
      <c r="B4351" s="17">
        <f ca="1">'Monte Carlo VaR'!$C$17+_xlfn.NORM.S.INV(RAND())*'Monte Carlo VaR'!$C$18</f>
        <v>0.22548183746650768</v>
      </c>
      <c r="C4351" s="18">
        <f t="shared" ca="1" si="67"/>
        <v>25.292627759425557</v>
      </c>
      <c r="D4351" s="19">
        <f ca="1">'Monte Carlo VaR'!$B$9*(EXP(B4351)-1)</f>
        <v>34.279098402349454</v>
      </c>
      <c r="E4351" t="str">
        <f ca="1">IF(B4351&lt;='Monte Carlo VaR'!$B$25,"YES ◀ TAIL","")</f>
        <v/>
      </c>
    </row>
    <row r="4352" spans="1:5" x14ac:dyDescent="0.2">
      <c r="A4352">
        <v>4351</v>
      </c>
      <c r="B4352" s="17">
        <f ca="1">'Monte Carlo VaR'!$C$17+_xlfn.NORM.S.INV(RAND())*'Monte Carlo VaR'!$C$18</f>
        <v>0.18535006086411066</v>
      </c>
      <c r="C4352" s="18">
        <f t="shared" ca="1" si="67"/>
        <v>20.363971354592671</v>
      </c>
      <c r="D4352" s="19">
        <f ca="1">'Monte Carlo VaR'!$B$9*(EXP(B4352)-1)</f>
        <v>27.599290376879445</v>
      </c>
      <c r="E4352" t="str">
        <f ca="1">IF(B4352&lt;='Monte Carlo VaR'!$B$25,"YES ◀ TAIL","")</f>
        <v/>
      </c>
    </row>
    <row r="4353" spans="1:5" x14ac:dyDescent="0.2">
      <c r="A4353">
        <v>4352</v>
      </c>
      <c r="B4353" s="17">
        <f ca="1">'Monte Carlo VaR'!$C$17+_xlfn.NORM.S.INV(RAND())*'Monte Carlo VaR'!$C$18</f>
        <v>-1.2143646957286577E-3</v>
      </c>
      <c r="C4353" s="18">
        <f t="shared" ca="1" si="67"/>
        <v>-0.12136276532977996</v>
      </c>
      <c r="D4353" s="19">
        <f ca="1">'Monte Carlo VaR'!$B$9*(EXP(B4353)-1)</f>
        <v>-0.16448295585145079</v>
      </c>
      <c r="E4353" t="str">
        <f ca="1">IF(B4353&lt;='Monte Carlo VaR'!$B$25,"YES ◀ TAIL","")</f>
        <v/>
      </c>
    </row>
    <row r="4354" spans="1:5" x14ac:dyDescent="0.2">
      <c r="A4354">
        <v>4353</v>
      </c>
      <c r="B4354" s="17">
        <f ca="1">'Monte Carlo VaR'!$C$17+_xlfn.NORM.S.INV(RAND())*'Monte Carlo VaR'!$C$18</f>
        <v>-0.42960488041620026</v>
      </c>
      <c r="C4354" s="18">
        <f t="shared" ca="1" si="67"/>
        <v>-34.923382560865733</v>
      </c>
      <c r="D4354" s="19">
        <f ca="1">'Monte Carlo VaR'!$B$9*(EXP(B4354)-1)</f>
        <v>-47.331660384741333</v>
      </c>
      <c r="E4354" t="str">
        <f ca="1">IF(B4354&lt;='Monte Carlo VaR'!$B$25,"YES ◀ TAIL","")</f>
        <v>YES ◀ TAIL</v>
      </c>
    </row>
    <row r="4355" spans="1:5" x14ac:dyDescent="0.2">
      <c r="A4355">
        <v>4354</v>
      </c>
      <c r="B4355" s="17">
        <f ca="1">'Monte Carlo VaR'!$C$17+_xlfn.NORM.S.INV(RAND())*'Monte Carlo VaR'!$C$18</f>
        <v>0.29153546253099216</v>
      </c>
      <c r="C4355" s="18">
        <f t="shared" ref="C4355:C4418" ca="1" si="68">(EXP(B4355)-1)*100</f>
        <v>33.848109857627648</v>
      </c>
      <c r="D4355" s="19">
        <f ca="1">'Monte Carlo VaR'!$B$9*(EXP(B4355)-1)</f>
        <v>45.874343290042752</v>
      </c>
      <c r="E4355" t="str">
        <f ca="1">IF(B4355&lt;='Monte Carlo VaR'!$B$25,"YES ◀ TAIL","")</f>
        <v/>
      </c>
    </row>
    <row r="4356" spans="1:5" x14ac:dyDescent="0.2">
      <c r="A4356">
        <v>4355</v>
      </c>
      <c r="B4356" s="17">
        <f ca="1">'Monte Carlo VaR'!$C$17+_xlfn.NORM.S.INV(RAND())*'Monte Carlo VaR'!$C$18</f>
        <v>5.2138603264914679E-2</v>
      </c>
      <c r="C4356" s="18">
        <f t="shared" ca="1" si="68"/>
        <v>5.3521753949056228</v>
      </c>
      <c r="D4356" s="19">
        <f ca="1">'Monte Carlo VaR'!$B$9*(EXP(B4356)-1)</f>
        <v>7.2538033127155908</v>
      </c>
      <c r="E4356" t="str">
        <f ca="1">IF(B4356&lt;='Monte Carlo VaR'!$B$25,"YES ◀ TAIL","")</f>
        <v/>
      </c>
    </row>
    <row r="4357" spans="1:5" x14ac:dyDescent="0.2">
      <c r="A4357">
        <v>4356</v>
      </c>
      <c r="B4357" s="17">
        <f ca="1">'Monte Carlo VaR'!$C$17+_xlfn.NORM.S.INV(RAND())*'Monte Carlo VaR'!$C$18</f>
        <v>-3.6153250757760408E-2</v>
      </c>
      <c r="C4357" s="18">
        <f t="shared" ca="1" si="68"/>
        <v>-3.5507527045726128</v>
      </c>
      <c r="D4357" s="19">
        <f ca="1">'Monte Carlo VaR'!$B$9*(EXP(B4357)-1)</f>
        <v>-4.8123351405072619</v>
      </c>
      <c r="E4357" t="str">
        <f ca="1">IF(B4357&lt;='Monte Carlo VaR'!$B$25,"YES ◀ TAIL","")</f>
        <v/>
      </c>
    </row>
    <row r="4358" spans="1:5" x14ac:dyDescent="0.2">
      <c r="A4358">
        <v>4357</v>
      </c>
      <c r="B4358" s="17">
        <f ca="1">'Monte Carlo VaR'!$C$17+_xlfn.NORM.S.INV(RAND())*'Monte Carlo VaR'!$C$18</f>
        <v>-7.6427557226913703E-2</v>
      </c>
      <c r="C4358" s="18">
        <f t="shared" ca="1" si="68"/>
        <v>-7.3579975706422163</v>
      </c>
      <c r="D4358" s="19">
        <f ca="1">'Monte Carlo VaR'!$B$9*(EXP(B4358)-1)</f>
        <v>-9.9722941074913951</v>
      </c>
      <c r="E4358" t="str">
        <f ca="1">IF(B4358&lt;='Monte Carlo VaR'!$B$25,"YES ◀ TAIL","")</f>
        <v/>
      </c>
    </row>
    <row r="4359" spans="1:5" x14ac:dyDescent="0.2">
      <c r="A4359">
        <v>4358</v>
      </c>
      <c r="B4359" s="17">
        <f ca="1">'Monte Carlo VaR'!$C$17+_xlfn.NORM.S.INV(RAND())*'Monte Carlo VaR'!$C$18</f>
        <v>1.2064314174323902E-2</v>
      </c>
      <c r="C4359" s="18">
        <f t="shared" ca="1" si="68"/>
        <v>1.2137381552861148</v>
      </c>
      <c r="D4359" s="19">
        <f ca="1">'Monte Carlo VaR'!$B$9*(EXP(B4359)-1)</f>
        <v>1.6449793218592714</v>
      </c>
      <c r="E4359" t="str">
        <f ca="1">IF(B4359&lt;='Monte Carlo VaR'!$B$25,"YES ◀ TAIL","")</f>
        <v/>
      </c>
    </row>
    <row r="4360" spans="1:5" x14ac:dyDescent="0.2">
      <c r="A4360">
        <v>4359</v>
      </c>
      <c r="B4360" s="17">
        <f ca="1">'Monte Carlo VaR'!$C$17+_xlfn.NORM.S.INV(RAND())*'Monte Carlo VaR'!$C$18</f>
        <v>0.41951446544023085</v>
      </c>
      <c r="C4360" s="18">
        <f t="shared" ca="1" si="68"/>
        <v>52.122277005221697</v>
      </c>
      <c r="D4360" s="19">
        <f ca="1">'Monte Carlo VaR'!$B$9*(EXP(B4360)-1)</f>
        <v>70.641322025176962</v>
      </c>
      <c r="E4360" t="str">
        <f ca="1">IF(B4360&lt;='Monte Carlo VaR'!$B$25,"YES ◀ TAIL","")</f>
        <v/>
      </c>
    </row>
    <row r="4361" spans="1:5" x14ac:dyDescent="0.2">
      <c r="A4361">
        <v>4360</v>
      </c>
      <c r="B4361" s="17">
        <f ca="1">'Monte Carlo VaR'!$C$17+_xlfn.NORM.S.INV(RAND())*'Monte Carlo VaR'!$C$18</f>
        <v>-0.22694072783210745</v>
      </c>
      <c r="C4361" s="18">
        <f t="shared" ca="1" si="68"/>
        <v>-20.303198108756071</v>
      </c>
      <c r="D4361" s="19">
        <f ca="1">'Monte Carlo VaR'!$B$9*(EXP(B4361)-1)</f>
        <v>-27.516924396797101</v>
      </c>
      <c r="E4361" t="str">
        <f ca="1">IF(B4361&lt;='Monte Carlo VaR'!$B$25,"YES ◀ TAIL","")</f>
        <v/>
      </c>
    </row>
    <row r="4362" spans="1:5" x14ac:dyDescent="0.2">
      <c r="A4362">
        <v>4361</v>
      </c>
      <c r="B4362" s="17">
        <f ca="1">'Monte Carlo VaR'!$C$17+_xlfn.NORM.S.INV(RAND())*'Monte Carlo VaR'!$C$18</f>
        <v>0.34446302130014445</v>
      </c>
      <c r="C4362" s="18">
        <f t="shared" ca="1" si="68"/>
        <v>41.123191469086429</v>
      </c>
      <c r="D4362" s="19">
        <f ca="1">'Monte Carlo VaR'!$B$9*(EXP(B4362)-1)</f>
        <v>55.734261398052837</v>
      </c>
      <c r="E4362" t="str">
        <f ca="1">IF(B4362&lt;='Monte Carlo VaR'!$B$25,"YES ◀ TAIL","")</f>
        <v/>
      </c>
    </row>
    <row r="4363" spans="1:5" x14ac:dyDescent="0.2">
      <c r="A4363">
        <v>4362</v>
      </c>
      <c r="B4363" s="17">
        <f ca="1">'Monte Carlo VaR'!$C$17+_xlfn.NORM.S.INV(RAND())*'Monte Carlo VaR'!$C$18</f>
        <v>0.12193103154138628</v>
      </c>
      <c r="C4363" s="18">
        <f t="shared" ca="1" si="68"/>
        <v>12.967618706816598</v>
      </c>
      <c r="D4363" s="19">
        <f ca="1">'Monte Carlo VaR'!$B$9*(EXP(B4363)-1)</f>
        <v>17.575013633348533</v>
      </c>
      <c r="E4363" t="str">
        <f ca="1">IF(B4363&lt;='Monte Carlo VaR'!$B$25,"YES ◀ TAIL","")</f>
        <v/>
      </c>
    </row>
    <row r="4364" spans="1:5" x14ac:dyDescent="0.2">
      <c r="A4364">
        <v>4363</v>
      </c>
      <c r="B4364" s="17">
        <f ca="1">'Monte Carlo VaR'!$C$17+_xlfn.NORM.S.INV(RAND())*'Monte Carlo VaR'!$C$18</f>
        <v>-0.20906412844920597</v>
      </c>
      <c r="C4364" s="18">
        <f t="shared" ca="1" si="68"/>
        <v>-18.865679620636477</v>
      </c>
      <c r="D4364" s="19">
        <f ca="1">'Monte Carlo VaR'!$B$9*(EXP(B4364)-1)</f>
        <v>-25.568655589848618</v>
      </c>
      <c r="E4364" t="str">
        <f ca="1">IF(B4364&lt;='Monte Carlo VaR'!$B$25,"YES ◀ TAIL","")</f>
        <v/>
      </c>
    </row>
    <row r="4365" spans="1:5" x14ac:dyDescent="0.2">
      <c r="A4365">
        <v>4364</v>
      </c>
      <c r="B4365" s="17">
        <f ca="1">'Monte Carlo VaR'!$C$17+_xlfn.NORM.S.INV(RAND())*'Monte Carlo VaR'!$C$18</f>
        <v>0.22296289238975953</v>
      </c>
      <c r="C4365" s="18">
        <f t="shared" ca="1" si="68"/>
        <v>24.977419674173817</v>
      </c>
      <c r="D4365" s="19">
        <f ca="1">'Monte Carlo VaR'!$B$9*(EXP(B4365)-1)</f>
        <v>33.851896884407772</v>
      </c>
      <c r="E4365" t="str">
        <f ca="1">IF(B4365&lt;='Monte Carlo VaR'!$B$25,"YES ◀ TAIL","")</f>
        <v/>
      </c>
    </row>
    <row r="4366" spans="1:5" x14ac:dyDescent="0.2">
      <c r="A4366">
        <v>4365</v>
      </c>
      <c r="B4366" s="17">
        <f ca="1">'Monte Carlo VaR'!$C$17+_xlfn.NORM.S.INV(RAND())*'Monte Carlo VaR'!$C$18</f>
        <v>0.17786895880353898</v>
      </c>
      <c r="C4366" s="18">
        <f t="shared" ca="1" si="68"/>
        <v>19.46687601533441</v>
      </c>
      <c r="D4366" s="19">
        <f ca="1">'Monte Carlo VaR'!$B$9*(EXP(B4366)-1)</f>
        <v>26.383457063582728</v>
      </c>
      <c r="E4366" t="str">
        <f ca="1">IF(B4366&lt;='Monte Carlo VaR'!$B$25,"YES ◀ TAIL","")</f>
        <v/>
      </c>
    </row>
    <row r="4367" spans="1:5" x14ac:dyDescent="0.2">
      <c r="A4367">
        <v>4366</v>
      </c>
      <c r="B4367" s="17">
        <f ca="1">'Monte Carlo VaR'!$C$17+_xlfn.NORM.S.INV(RAND())*'Monte Carlo VaR'!$C$18</f>
        <v>-4.8817431037240455E-2</v>
      </c>
      <c r="C4367" s="18">
        <f t="shared" ca="1" si="68"/>
        <v>-4.7645015710543586</v>
      </c>
      <c r="D4367" s="19">
        <f ca="1">'Monte Carlo VaR'!$B$9*(EXP(B4367)-1)</f>
        <v>-6.4573289792499713</v>
      </c>
      <c r="E4367" t="str">
        <f ca="1">IF(B4367&lt;='Monte Carlo VaR'!$B$25,"YES ◀ TAIL","")</f>
        <v/>
      </c>
    </row>
    <row r="4368" spans="1:5" x14ac:dyDescent="0.2">
      <c r="A4368">
        <v>4367</v>
      </c>
      <c r="B4368" s="17">
        <f ca="1">'Monte Carlo VaR'!$C$17+_xlfn.NORM.S.INV(RAND())*'Monte Carlo VaR'!$C$18</f>
        <v>0.16953897015401304</v>
      </c>
      <c r="C4368" s="18">
        <f t="shared" ca="1" si="68"/>
        <v>18.475851635535289</v>
      </c>
      <c r="D4368" s="19">
        <f ca="1">'Monte Carlo VaR'!$B$9*(EXP(B4368)-1)</f>
        <v>25.040321721640979</v>
      </c>
      <c r="E4368" t="str">
        <f ca="1">IF(B4368&lt;='Monte Carlo VaR'!$B$25,"YES ◀ TAIL","")</f>
        <v/>
      </c>
    </row>
    <row r="4369" spans="1:5" x14ac:dyDescent="0.2">
      <c r="A4369">
        <v>4368</v>
      </c>
      <c r="B4369" s="17">
        <f ca="1">'Monte Carlo VaR'!$C$17+_xlfn.NORM.S.INV(RAND())*'Monte Carlo VaR'!$C$18</f>
        <v>8.7828055974282893E-2</v>
      </c>
      <c r="C4369" s="18">
        <f t="shared" ca="1" si="68"/>
        <v>9.1800377335712326</v>
      </c>
      <c r="D4369" s="19">
        <f ca="1">'Monte Carlo VaR'!$B$9*(EXP(B4369)-1)</f>
        <v>12.441705140309093</v>
      </c>
      <c r="E4369" t="str">
        <f ca="1">IF(B4369&lt;='Monte Carlo VaR'!$B$25,"YES ◀ TAIL","")</f>
        <v/>
      </c>
    </row>
    <row r="4370" spans="1:5" x14ac:dyDescent="0.2">
      <c r="A4370">
        <v>4369</v>
      </c>
      <c r="B4370" s="17">
        <f ca="1">'Monte Carlo VaR'!$C$17+_xlfn.NORM.S.INV(RAND())*'Monte Carlo VaR'!$C$18</f>
        <v>0.22586320614711475</v>
      </c>
      <c r="C4370" s="18">
        <f t="shared" ca="1" si="68"/>
        <v>25.340419556131934</v>
      </c>
      <c r="D4370" s="19">
        <f ca="1">'Monte Carlo VaR'!$B$9*(EXP(B4370)-1)</f>
        <v>34.343870624425605</v>
      </c>
      <c r="E4370" t="str">
        <f ca="1">IF(B4370&lt;='Monte Carlo VaR'!$B$25,"YES ◀ TAIL","")</f>
        <v/>
      </c>
    </row>
    <row r="4371" spans="1:5" x14ac:dyDescent="0.2">
      <c r="A4371">
        <v>4370</v>
      </c>
      <c r="B4371" s="17">
        <f ca="1">'Monte Carlo VaR'!$C$17+_xlfn.NORM.S.INV(RAND())*'Monte Carlo VaR'!$C$18</f>
        <v>-0.17041061930028994</v>
      </c>
      <c r="C4371" s="18">
        <f t="shared" ca="1" si="68"/>
        <v>-15.668153734561319</v>
      </c>
      <c r="D4371" s="19">
        <f ca="1">'Monte Carlo VaR'!$B$9*(EXP(B4371)-1)</f>
        <v>-21.235048756450954</v>
      </c>
      <c r="E4371" t="str">
        <f ca="1">IF(B4371&lt;='Monte Carlo VaR'!$B$25,"YES ◀ TAIL","")</f>
        <v/>
      </c>
    </row>
    <row r="4372" spans="1:5" x14ac:dyDescent="0.2">
      <c r="A4372">
        <v>4371</v>
      </c>
      <c r="B4372" s="17">
        <f ca="1">'Monte Carlo VaR'!$C$17+_xlfn.NORM.S.INV(RAND())*'Monte Carlo VaR'!$C$18</f>
        <v>0.44961314492186771</v>
      </c>
      <c r="C4372" s="18">
        <f t="shared" ca="1" si="68"/>
        <v>56.770559329631553</v>
      </c>
      <c r="D4372" s="19">
        <f ca="1">'Monte Carlo VaR'!$B$9*(EXP(B4372)-1)</f>
        <v>76.94113905944964</v>
      </c>
      <c r="E4372" t="str">
        <f ca="1">IF(B4372&lt;='Monte Carlo VaR'!$B$25,"YES ◀ TAIL","")</f>
        <v/>
      </c>
    </row>
    <row r="4373" spans="1:5" x14ac:dyDescent="0.2">
      <c r="A4373">
        <v>4372</v>
      </c>
      <c r="B4373" s="17">
        <f ca="1">'Monte Carlo VaR'!$C$17+_xlfn.NORM.S.INV(RAND())*'Monte Carlo VaR'!$C$18</f>
        <v>-8.1892117836216152E-2</v>
      </c>
      <c r="C4373" s="18">
        <f t="shared" ca="1" si="68"/>
        <v>-7.8628647129980962</v>
      </c>
      <c r="D4373" s="19">
        <f ca="1">'Monte Carlo VaR'!$B$9*(EXP(B4373)-1)</f>
        <v>-10.656540545526321</v>
      </c>
      <c r="E4373" t="str">
        <f ca="1">IF(B4373&lt;='Monte Carlo VaR'!$B$25,"YES ◀ TAIL","")</f>
        <v/>
      </c>
    </row>
    <row r="4374" spans="1:5" x14ac:dyDescent="0.2">
      <c r="A4374">
        <v>4373</v>
      </c>
      <c r="B4374" s="17">
        <f ca="1">'Monte Carlo VaR'!$C$17+_xlfn.NORM.S.INV(RAND())*'Monte Carlo VaR'!$C$18</f>
        <v>0.10917094564108951</v>
      </c>
      <c r="C4374" s="18">
        <f t="shared" ca="1" si="68"/>
        <v>11.535299877914129</v>
      </c>
      <c r="D4374" s="19">
        <f ca="1">'Monte Carlo VaR'!$B$9*(EXP(B4374)-1)</f>
        <v>15.63379192453702</v>
      </c>
      <c r="E4374" t="str">
        <f ca="1">IF(B4374&lt;='Monte Carlo VaR'!$B$25,"YES ◀ TAIL","")</f>
        <v/>
      </c>
    </row>
    <row r="4375" spans="1:5" x14ac:dyDescent="0.2">
      <c r="A4375">
        <v>4374</v>
      </c>
      <c r="B4375" s="17">
        <f ca="1">'Monte Carlo VaR'!$C$17+_xlfn.NORM.S.INV(RAND())*'Monte Carlo VaR'!$C$18</f>
        <v>0.21697226032894235</v>
      </c>
      <c r="C4375" s="18">
        <f t="shared" ca="1" si="68"/>
        <v>24.230964039901124</v>
      </c>
      <c r="D4375" s="19">
        <f ca="1">'Monte Carlo VaR'!$B$9*(EXP(B4375)-1)</f>
        <v>32.840225563277997</v>
      </c>
      <c r="E4375" t="str">
        <f ca="1">IF(B4375&lt;='Monte Carlo VaR'!$B$25,"YES ◀ TAIL","")</f>
        <v/>
      </c>
    </row>
    <row r="4376" spans="1:5" x14ac:dyDescent="0.2">
      <c r="A4376">
        <v>4375</v>
      </c>
      <c r="B4376" s="17">
        <f ca="1">'Monte Carlo VaR'!$C$17+_xlfn.NORM.S.INV(RAND())*'Monte Carlo VaR'!$C$18</f>
        <v>0.19682018762799891</v>
      </c>
      <c r="C4376" s="18">
        <f t="shared" ca="1" si="68"/>
        <v>21.752509494662696</v>
      </c>
      <c r="D4376" s="19">
        <f ca="1">'Monte Carlo VaR'!$B$9*(EXP(B4376)-1)</f>
        <v>29.481176118116355</v>
      </c>
      <c r="E4376" t="str">
        <f ca="1">IF(B4376&lt;='Monte Carlo VaR'!$B$25,"YES ◀ TAIL","")</f>
        <v/>
      </c>
    </row>
    <row r="4377" spans="1:5" x14ac:dyDescent="0.2">
      <c r="A4377">
        <v>4376</v>
      </c>
      <c r="B4377" s="17">
        <f ca="1">'Monte Carlo VaR'!$C$17+_xlfn.NORM.S.INV(RAND())*'Monte Carlo VaR'!$C$18</f>
        <v>3.333831614036846E-2</v>
      </c>
      <c r="C4377" s="18">
        <f t="shared" ca="1" si="68"/>
        <v>3.3900265226254334</v>
      </c>
      <c r="D4377" s="19">
        <f ca="1">'Monte Carlo VaR'!$B$9*(EXP(B4377)-1)</f>
        <v>4.5945029461142495</v>
      </c>
      <c r="E4377" t="str">
        <f ca="1">IF(B4377&lt;='Monte Carlo VaR'!$B$25,"YES ◀ TAIL","")</f>
        <v/>
      </c>
    </row>
    <row r="4378" spans="1:5" x14ac:dyDescent="0.2">
      <c r="A4378">
        <v>4377</v>
      </c>
      <c r="B4378" s="17">
        <f ca="1">'Monte Carlo VaR'!$C$17+_xlfn.NORM.S.INV(RAND())*'Monte Carlo VaR'!$C$18</f>
        <v>-0.11212384714022224</v>
      </c>
      <c r="C4378" s="18">
        <f t="shared" ca="1" si="68"/>
        <v>-10.606646046797286</v>
      </c>
      <c r="D4378" s="19">
        <f ca="1">'Monte Carlo VaR'!$B$9*(EXP(B4378)-1)</f>
        <v>-14.375187387224361</v>
      </c>
      <c r="E4378" t="str">
        <f ca="1">IF(B4378&lt;='Monte Carlo VaR'!$B$25,"YES ◀ TAIL","")</f>
        <v/>
      </c>
    </row>
    <row r="4379" spans="1:5" x14ac:dyDescent="0.2">
      <c r="A4379">
        <v>4378</v>
      </c>
      <c r="B4379" s="17">
        <f ca="1">'Monte Carlo VaR'!$C$17+_xlfn.NORM.S.INV(RAND())*'Monte Carlo VaR'!$C$18</f>
        <v>-4.6426767772077979E-2</v>
      </c>
      <c r="C4379" s="18">
        <f t="shared" ca="1" si="68"/>
        <v>-4.5365531980855796</v>
      </c>
      <c r="D4379" s="19">
        <f ca="1">'Monte Carlo VaR'!$B$9*(EXP(B4379)-1)</f>
        <v>-6.148390549365387</v>
      </c>
      <c r="E4379" t="str">
        <f ca="1">IF(B4379&lt;='Monte Carlo VaR'!$B$25,"YES ◀ TAIL","")</f>
        <v/>
      </c>
    </row>
    <row r="4380" spans="1:5" x14ac:dyDescent="0.2">
      <c r="A4380">
        <v>4379</v>
      </c>
      <c r="B4380" s="17">
        <f ca="1">'Monte Carlo VaR'!$C$17+_xlfn.NORM.S.INV(RAND())*'Monte Carlo VaR'!$C$18</f>
        <v>0.15484256908710137</v>
      </c>
      <c r="C4380" s="18">
        <f t="shared" ca="1" si="68"/>
        <v>16.747415011550061</v>
      </c>
      <c r="D4380" s="19">
        <f ca="1">'Monte Carlo VaR'!$B$9*(EXP(B4380)-1)</f>
        <v>22.697771565153797</v>
      </c>
      <c r="E4380" t="str">
        <f ca="1">IF(B4380&lt;='Monte Carlo VaR'!$B$25,"YES ◀ TAIL","")</f>
        <v/>
      </c>
    </row>
    <row r="4381" spans="1:5" x14ac:dyDescent="0.2">
      <c r="A4381">
        <v>4380</v>
      </c>
      <c r="B4381" s="17">
        <f ca="1">'Monte Carlo VaR'!$C$17+_xlfn.NORM.S.INV(RAND())*'Monte Carlo VaR'!$C$18</f>
        <v>0.47789775588976674</v>
      </c>
      <c r="C4381" s="18">
        <f t="shared" ca="1" si="68"/>
        <v>61.268058786217239</v>
      </c>
      <c r="D4381" s="19">
        <f ca="1">'Monte Carlo VaR'!$B$9*(EXP(B4381)-1)</f>
        <v>83.036600072960226</v>
      </c>
      <c r="E4381" t="str">
        <f ca="1">IF(B4381&lt;='Monte Carlo VaR'!$B$25,"YES ◀ TAIL","")</f>
        <v/>
      </c>
    </row>
    <row r="4382" spans="1:5" x14ac:dyDescent="0.2">
      <c r="A4382">
        <v>4381</v>
      </c>
      <c r="B4382" s="17">
        <f ca="1">'Monte Carlo VaR'!$C$17+_xlfn.NORM.S.INV(RAND())*'Monte Carlo VaR'!$C$18</f>
        <v>-4.2827806930360438E-2</v>
      </c>
      <c r="C4382" s="18">
        <f t="shared" ca="1" si="68"/>
        <v>-4.1923650028202424</v>
      </c>
      <c r="D4382" s="19">
        <f ca="1">'Monte Carlo VaR'!$B$9*(EXP(B4382)-1)</f>
        <v>-5.6819122883222741</v>
      </c>
      <c r="E4382" t="str">
        <f ca="1">IF(B4382&lt;='Monte Carlo VaR'!$B$25,"YES ◀ TAIL","")</f>
        <v/>
      </c>
    </row>
    <row r="4383" spans="1:5" x14ac:dyDescent="0.2">
      <c r="A4383">
        <v>4382</v>
      </c>
      <c r="B4383" s="17">
        <f ca="1">'Monte Carlo VaR'!$C$17+_xlfn.NORM.S.INV(RAND())*'Monte Carlo VaR'!$C$18</f>
        <v>-7.2298202995985453E-2</v>
      </c>
      <c r="C4383" s="18">
        <f t="shared" ca="1" si="68"/>
        <v>-6.9746549920152052</v>
      </c>
      <c r="D4383" s="19">
        <f ca="1">'Monte Carlo VaR'!$B$9*(EXP(B4383)-1)</f>
        <v>-9.4527499106782091</v>
      </c>
      <c r="E4383" t="str">
        <f ca="1">IF(B4383&lt;='Monte Carlo VaR'!$B$25,"YES ◀ TAIL","")</f>
        <v/>
      </c>
    </row>
    <row r="4384" spans="1:5" x14ac:dyDescent="0.2">
      <c r="A4384">
        <v>4383</v>
      </c>
      <c r="B4384" s="17">
        <f ca="1">'Monte Carlo VaR'!$C$17+_xlfn.NORM.S.INV(RAND())*'Monte Carlo VaR'!$C$18</f>
        <v>7.2980414541062064E-2</v>
      </c>
      <c r="C4384" s="18">
        <f t="shared" ca="1" si="68"/>
        <v>7.5709468444763006</v>
      </c>
      <c r="D4384" s="19">
        <f ca="1">'Monte Carlo VaR'!$B$9*(EXP(B4384)-1)</f>
        <v>10.26090425831873</v>
      </c>
      <c r="E4384" t="str">
        <f ca="1">IF(B4384&lt;='Monte Carlo VaR'!$B$25,"YES ◀ TAIL","")</f>
        <v/>
      </c>
    </row>
    <row r="4385" spans="1:5" x14ac:dyDescent="0.2">
      <c r="A4385">
        <v>4384</v>
      </c>
      <c r="B4385" s="17">
        <f ca="1">'Monte Carlo VaR'!$C$17+_xlfn.NORM.S.INV(RAND())*'Monte Carlo VaR'!$C$18</f>
        <v>0.2990311624469662</v>
      </c>
      <c r="C4385" s="18">
        <f t="shared" ca="1" si="68"/>
        <v>34.855164698731002</v>
      </c>
      <c r="D4385" s="19">
        <f ca="1">'Monte Carlo VaR'!$B$9*(EXP(B4385)-1)</f>
        <v>47.239204716190123</v>
      </c>
      <c r="E4385" t="str">
        <f ca="1">IF(B4385&lt;='Monte Carlo VaR'!$B$25,"YES ◀ TAIL","")</f>
        <v/>
      </c>
    </row>
    <row r="4386" spans="1:5" x14ac:dyDescent="0.2">
      <c r="A4386">
        <v>4385</v>
      </c>
      <c r="B4386" s="17">
        <f ca="1">'Monte Carlo VaR'!$C$17+_xlfn.NORM.S.INV(RAND())*'Monte Carlo VaR'!$C$18</f>
        <v>0.28935942058920305</v>
      </c>
      <c r="C4386" s="18">
        <f t="shared" ca="1" si="68"/>
        <v>33.557167423023301</v>
      </c>
      <c r="D4386" s="19">
        <f ca="1">'Monte Carlo VaR'!$B$9*(EXP(B4386)-1)</f>
        <v>45.480029008423486</v>
      </c>
      <c r="E4386" t="str">
        <f ca="1">IF(B4386&lt;='Monte Carlo VaR'!$B$25,"YES ◀ TAIL","")</f>
        <v/>
      </c>
    </row>
    <row r="4387" spans="1:5" x14ac:dyDescent="0.2">
      <c r="A4387">
        <v>4386</v>
      </c>
      <c r="B4387" s="17">
        <f ca="1">'Monte Carlo VaR'!$C$17+_xlfn.NORM.S.INV(RAND())*'Monte Carlo VaR'!$C$18</f>
        <v>-8.0120751690758094E-2</v>
      </c>
      <c r="C4387" s="18">
        <f t="shared" ca="1" si="68"/>
        <v>-7.6995114743261484</v>
      </c>
      <c r="D4387" s="19">
        <f ca="1">'Monte Carlo VaR'!$B$9*(EXP(B4387)-1)</f>
        <v>-10.435147901154229</v>
      </c>
      <c r="E4387" t="str">
        <f ca="1">IF(B4387&lt;='Monte Carlo VaR'!$B$25,"YES ◀ TAIL","")</f>
        <v/>
      </c>
    </row>
    <row r="4388" spans="1:5" x14ac:dyDescent="0.2">
      <c r="A4388">
        <v>4387</v>
      </c>
      <c r="B4388" s="17">
        <f ca="1">'Monte Carlo VaR'!$C$17+_xlfn.NORM.S.INV(RAND())*'Monte Carlo VaR'!$C$18</f>
        <v>0.14809548911451037</v>
      </c>
      <c r="C4388" s="18">
        <f t="shared" ca="1" si="68"/>
        <v>15.96236225091976</v>
      </c>
      <c r="D4388" s="19">
        <f ca="1">'Monte Carlo VaR'!$B$9*(EXP(B4388)-1)</f>
        <v>21.633789558671548</v>
      </c>
      <c r="E4388" t="str">
        <f ca="1">IF(B4388&lt;='Monte Carlo VaR'!$B$25,"YES ◀ TAIL","")</f>
        <v/>
      </c>
    </row>
    <row r="4389" spans="1:5" x14ac:dyDescent="0.2">
      <c r="A4389">
        <v>4388</v>
      </c>
      <c r="B4389" s="17">
        <f ca="1">'Monte Carlo VaR'!$C$17+_xlfn.NORM.S.INV(RAND())*'Monte Carlo VaR'!$C$18</f>
        <v>2.0052223921849757E-2</v>
      </c>
      <c r="C4389" s="18">
        <f t="shared" ca="1" si="68"/>
        <v>2.0254620333049589</v>
      </c>
      <c r="D4389" s="19">
        <f ca="1">'Monte Carlo VaR'!$B$9*(EXP(B4389)-1)</f>
        <v>2.745108693738211</v>
      </c>
      <c r="E4389" t="str">
        <f ca="1">IF(B4389&lt;='Monte Carlo VaR'!$B$25,"YES ◀ TAIL","")</f>
        <v/>
      </c>
    </row>
    <row r="4390" spans="1:5" x14ac:dyDescent="0.2">
      <c r="A4390">
        <v>4389</v>
      </c>
      <c r="B4390" s="17">
        <f ca="1">'Monte Carlo VaR'!$C$17+_xlfn.NORM.S.INV(RAND())*'Monte Carlo VaR'!$C$18</f>
        <v>0.12789597924766749</v>
      </c>
      <c r="C4390" s="18">
        <f t="shared" ca="1" si="68"/>
        <v>13.643478374737272</v>
      </c>
      <c r="D4390" s="19">
        <f ca="1">'Monte Carlo VaR'!$B$9*(EXP(B4390)-1)</f>
        <v>18.491006241281426</v>
      </c>
      <c r="E4390" t="str">
        <f ca="1">IF(B4390&lt;='Monte Carlo VaR'!$B$25,"YES ◀ TAIL","")</f>
        <v/>
      </c>
    </row>
    <row r="4391" spans="1:5" x14ac:dyDescent="0.2">
      <c r="A4391">
        <v>4390</v>
      </c>
      <c r="B4391" s="17">
        <f ca="1">'Monte Carlo VaR'!$C$17+_xlfn.NORM.S.INV(RAND())*'Monte Carlo VaR'!$C$18</f>
        <v>0.1890902393365077</v>
      </c>
      <c r="C4391" s="18">
        <f t="shared" ca="1" si="68"/>
        <v>20.814997021569791</v>
      </c>
      <c r="D4391" s="19">
        <f ca="1">'Monte Carlo VaR'!$B$9*(EXP(B4391)-1)</f>
        <v>28.210565463333541</v>
      </c>
      <c r="E4391" t="str">
        <f ca="1">IF(B4391&lt;='Monte Carlo VaR'!$B$25,"YES ◀ TAIL","")</f>
        <v/>
      </c>
    </row>
    <row r="4392" spans="1:5" x14ac:dyDescent="0.2">
      <c r="A4392">
        <v>4391</v>
      </c>
      <c r="B4392" s="17">
        <f ca="1">'Monte Carlo VaR'!$C$17+_xlfn.NORM.S.INV(RAND())*'Monte Carlo VaR'!$C$18</f>
        <v>0.18769767548486155</v>
      </c>
      <c r="C4392" s="18">
        <f t="shared" ca="1" si="68"/>
        <v>20.646871513902632</v>
      </c>
      <c r="D4392" s="19">
        <f ca="1">'Monte Carlo VaR'!$B$9*(EXP(B4392)-1)</f>
        <v>27.982704962792237</v>
      </c>
      <c r="E4392" t="str">
        <f ca="1">IF(B4392&lt;='Monte Carlo VaR'!$B$25,"YES ◀ TAIL","")</f>
        <v/>
      </c>
    </row>
    <row r="4393" spans="1:5" x14ac:dyDescent="0.2">
      <c r="A4393">
        <v>4392</v>
      </c>
      <c r="B4393" s="17">
        <f ca="1">'Monte Carlo VaR'!$C$17+_xlfn.NORM.S.INV(RAND())*'Monte Carlo VaR'!$C$18</f>
        <v>-0.1834412078453066</v>
      </c>
      <c r="C4393" s="18">
        <f t="shared" ca="1" si="68"/>
        <v>-16.759918706332002</v>
      </c>
      <c r="D4393" s="19">
        <f ca="1">'Monte Carlo VaR'!$B$9*(EXP(B4393)-1)</f>
        <v>-22.71471782269176</v>
      </c>
      <c r="E4393" t="str">
        <f ca="1">IF(B4393&lt;='Monte Carlo VaR'!$B$25,"YES ◀ TAIL","")</f>
        <v/>
      </c>
    </row>
    <row r="4394" spans="1:5" x14ac:dyDescent="0.2">
      <c r="A4394">
        <v>4393</v>
      </c>
      <c r="B4394" s="17">
        <f ca="1">'Monte Carlo VaR'!$C$17+_xlfn.NORM.S.INV(RAND())*'Monte Carlo VaR'!$C$18</f>
        <v>-1.3664486902483966E-2</v>
      </c>
      <c r="C4394" s="18">
        <f t="shared" ca="1" si="68"/>
        <v>-1.3571551587375552</v>
      </c>
      <c r="D4394" s="19">
        <f ca="1">'Monte Carlo VaR'!$B$9*(EXP(B4394)-1)</f>
        <v>-1.8393523866370085</v>
      </c>
      <c r="E4394" t="str">
        <f ca="1">IF(B4394&lt;='Monte Carlo VaR'!$B$25,"YES ◀ TAIL","")</f>
        <v/>
      </c>
    </row>
    <row r="4395" spans="1:5" x14ac:dyDescent="0.2">
      <c r="A4395">
        <v>4394</v>
      </c>
      <c r="B4395" s="17">
        <f ca="1">'Monte Carlo VaR'!$C$17+_xlfn.NORM.S.INV(RAND())*'Monte Carlo VaR'!$C$18</f>
        <v>-3.5956076443162122E-2</v>
      </c>
      <c r="C4395" s="18">
        <f t="shared" ca="1" si="68"/>
        <v>-3.5317335153574381</v>
      </c>
      <c r="D4395" s="19">
        <f ca="1">'Monte Carlo VaR'!$B$9*(EXP(B4395)-1)</f>
        <v>-4.7865584333639362</v>
      </c>
      <c r="E4395" t="str">
        <f ca="1">IF(B4395&lt;='Monte Carlo VaR'!$B$25,"YES ◀ TAIL","")</f>
        <v/>
      </c>
    </row>
    <row r="4396" spans="1:5" x14ac:dyDescent="0.2">
      <c r="A4396">
        <v>4395</v>
      </c>
      <c r="B4396" s="17">
        <f ca="1">'Monte Carlo VaR'!$C$17+_xlfn.NORM.S.INV(RAND())*'Monte Carlo VaR'!$C$18</f>
        <v>-0.11807219539135132</v>
      </c>
      <c r="C4396" s="18">
        <f t="shared" ca="1" si="68"/>
        <v>-11.136810482872983</v>
      </c>
      <c r="D4396" s="19">
        <f ca="1">'Monte Carlo VaR'!$B$9*(EXP(B4396)-1)</f>
        <v>-15.093719247437754</v>
      </c>
      <c r="E4396" t="str">
        <f ca="1">IF(B4396&lt;='Monte Carlo VaR'!$B$25,"YES ◀ TAIL","")</f>
        <v/>
      </c>
    </row>
    <row r="4397" spans="1:5" x14ac:dyDescent="0.2">
      <c r="A4397">
        <v>4396</v>
      </c>
      <c r="B4397" s="17">
        <f ca="1">'Monte Carlo VaR'!$C$17+_xlfn.NORM.S.INV(RAND())*'Monte Carlo VaR'!$C$18</f>
        <v>-5.1214760230038681E-2</v>
      </c>
      <c r="C4397" s="18">
        <f t="shared" ca="1" si="68"/>
        <v>-4.9925389620670391</v>
      </c>
      <c r="D4397" s="19">
        <f ca="1">'Monte Carlo VaR'!$B$9*(EXP(B4397)-1)</f>
        <v>-6.7663880552894584</v>
      </c>
      <c r="E4397" t="str">
        <f ca="1">IF(B4397&lt;='Monte Carlo VaR'!$B$25,"YES ◀ TAIL","")</f>
        <v/>
      </c>
    </row>
    <row r="4398" spans="1:5" x14ac:dyDescent="0.2">
      <c r="A4398">
        <v>4397</v>
      </c>
      <c r="B4398" s="17">
        <f ca="1">'Monte Carlo VaR'!$C$17+_xlfn.NORM.S.INV(RAND())*'Monte Carlo VaR'!$C$18</f>
        <v>-0.17038131363111197</v>
      </c>
      <c r="C4398" s="18">
        <f t="shared" ca="1" si="68"/>
        <v>-15.66568229716011</v>
      </c>
      <c r="D4398" s="19">
        <f ca="1">'Monte Carlo VaR'!$B$9*(EXP(B4398)-1)</f>
        <v>-21.231699217341099</v>
      </c>
      <c r="E4398" t="str">
        <f ca="1">IF(B4398&lt;='Monte Carlo VaR'!$B$25,"YES ◀ TAIL","")</f>
        <v/>
      </c>
    </row>
    <row r="4399" spans="1:5" x14ac:dyDescent="0.2">
      <c r="A4399">
        <v>4398</v>
      </c>
      <c r="B4399" s="17">
        <f ca="1">'Monte Carlo VaR'!$C$17+_xlfn.NORM.S.INV(RAND())*'Monte Carlo VaR'!$C$18</f>
        <v>1.7340283630039435E-2</v>
      </c>
      <c r="C4399" s="18">
        <f t="shared" ca="1" si="68"/>
        <v>1.7491499123607701</v>
      </c>
      <c r="D4399" s="19">
        <f ca="1">'Monte Carlo VaR'!$B$9*(EXP(B4399)-1)</f>
        <v>2.3706228762225519</v>
      </c>
      <c r="E4399" t="str">
        <f ca="1">IF(B4399&lt;='Monte Carlo VaR'!$B$25,"YES ◀ TAIL","")</f>
        <v/>
      </c>
    </row>
    <row r="4400" spans="1:5" x14ac:dyDescent="0.2">
      <c r="A4400">
        <v>4399</v>
      </c>
      <c r="B4400" s="17">
        <f ca="1">'Monte Carlo VaR'!$C$17+_xlfn.NORM.S.INV(RAND())*'Monte Carlo VaR'!$C$18</f>
        <v>0.16928879313845624</v>
      </c>
      <c r="C4400" s="18">
        <f t="shared" ca="1" si="68"/>
        <v>18.44621540786364</v>
      </c>
      <c r="D4400" s="19">
        <f ca="1">'Monte Carlo VaR'!$B$9*(EXP(B4400)-1)</f>
        <v>25.000155742277595</v>
      </c>
      <c r="E4400" t="str">
        <f ca="1">IF(B4400&lt;='Monte Carlo VaR'!$B$25,"YES ◀ TAIL","")</f>
        <v/>
      </c>
    </row>
    <row r="4401" spans="1:5" x14ac:dyDescent="0.2">
      <c r="A4401">
        <v>4400</v>
      </c>
      <c r="B4401" s="17">
        <f ca="1">'Monte Carlo VaR'!$C$17+_xlfn.NORM.S.INV(RAND())*'Monte Carlo VaR'!$C$18</f>
        <v>6.0299653072797603E-2</v>
      </c>
      <c r="C4401" s="18">
        <f t="shared" ca="1" si="68"/>
        <v>6.2154776806297329</v>
      </c>
      <c r="D4401" s="19">
        <f ca="1">'Monte Carlo VaR'!$B$9*(EXP(B4401)-1)</f>
        <v>8.4238369005574771</v>
      </c>
      <c r="E4401" t="str">
        <f ca="1">IF(B4401&lt;='Monte Carlo VaR'!$B$25,"YES ◀ TAIL","")</f>
        <v/>
      </c>
    </row>
    <row r="4402" spans="1:5" x14ac:dyDescent="0.2">
      <c r="A4402">
        <v>4401</v>
      </c>
      <c r="B4402" s="17">
        <f ca="1">'Monte Carlo VaR'!$C$17+_xlfn.NORM.S.INV(RAND())*'Monte Carlo VaR'!$C$18</f>
        <v>2.5098723506789669E-2</v>
      </c>
      <c r="C4402" s="18">
        <f t="shared" ca="1" si="68"/>
        <v>2.5416348225386187</v>
      </c>
      <c r="D4402" s="19">
        <f ca="1">'Monte Carlo VaR'!$B$9*(EXP(B4402)-1)</f>
        <v>3.4446776749865902</v>
      </c>
      <c r="E4402" t="str">
        <f ca="1">IF(B4402&lt;='Monte Carlo VaR'!$B$25,"YES ◀ TAIL","")</f>
        <v/>
      </c>
    </row>
    <row r="4403" spans="1:5" x14ac:dyDescent="0.2">
      <c r="A4403">
        <v>4402</v>
      </c>
      <c r="B4403" s="17">
        <f ca="1">'Monte Carlo VaR'!$C$17+_xlfn.NORM.S.INV(RAND())*'Monte Carlo VaR'!$C$18</f>
        <v>3.7871387972706408E-2</v>
      </c>
      <c r="C4403" s="18">
        <f t="shared" ca="1" si="68"/>
        <v>3.8597648139310214</v>
      </c>
      <c r="D4403" s="19">
        <f ca="1">'Monte Carlo VaR'!$B$9*(EXP(B4403)-1)</f>
        <v>5.2311392523207134</v>
      </c>
      <c r="E4403" t="str">
        <f ca="1">IF(B4403&lt;='Monte Carlo VaR'!$B$25,"YES ◀ TAIL","")</f>
        <v/>
      </c>
    </row>
    <row r="4404" spans="1:5" x14ac:dyDescent="0.2">
      <c r="A4404">
        <v>4403</v>
      </c>
      <c r="B4404" s="17">
        <f ca="1">'Monte Carlo VaR'!$C$17+_xlfn.NORM.S.INV(RAND())*'Monte Carlo VaR'!$C$18</f>
        <v>0.40803453872536788</v>
      </c>
      <c r="C4404" s="18">
        <f t="shared" ca="1" si="68"/>
        <v>50.385910164963164</v>
      </c>
      <c r="D4404" s="19">
        <f ca="1">'Monte Carlo VaR'!$B$9*(EXP(B4404)-1)</f>
        <v>68.288024046574577</v>
      </c>
      <c r="E4404" t="str">
        <f ca="1">IF(B4404&lt;='Monte Carlo VaR'!$B$25,"YES ◀ TAIL","")</f>
        <v/>
      </c>
    </row>
    <row r="4405" spans="1:5" x14ac:dyDescent="0.2">
      <c r="A4405">
        <v>4404</v>
      </c>
      <c r="B4405" s="17">
        <f ca="1">'Monte Carlo VaR'!$C$17+_xlfn.NORM.S.INV(RAND())*'Monte Carlo VaR'!$C$18</f>
        <v>0.24381559673357639</v>
      </c>
      <c r="C4405" s="18">
        <f t="shared" ca="1" si="68"/>
        <v>27.610899012526403</v>
      </c>
      <c r="D4405" s="19">
        <f ca="1">'Monte Carlo VaR'!$B$9*(EXP(B4405)-1)</f>
        <v>37.421051431677036</v>
      </c>
      <c r="E4405" t="str">
        <f ca="1">IF(B4405&lt;='Monte Carlo VaR'!$B$25,"YES ◀ TAIL","")</f>
        <v/>
      </c>
    </row>
    <row r="4406" spans="1:5" x14ac:dyDescent="0.2">
      <c r="A4406">
        <v>4405</v>
      </c>
      <c r="B4406" s="17">
        <f ca="1">'Monte Carlo VaR'!$C$17+_xlfn.NORM.S.INV(RAND())*'Monte Carlo VaR'!$C$18</f>
        <v>0.36235076228357749</v>
      </c>
      <c r="C4406" s="18">
        <f t="shared" ca="1" si="68"/>
        <v>43.670279474201564</v>
      </c>
      <c r="D4406" s="19">
        <f ca="1">'Monte Carlo VaR'!$B$9*(EXP(B4406)-1)</f>
        <v>59.186329771385388</v>
      </c>
      <c r="E4406" t="str">
        <f ca="1">IF(B4406&lt;='Monte Carlo VaR'!$B$25,"YES ◀ TAIL","")</f>
        <v/>
      </c>
    </row>
    <row r="4407" spans="1:5" x14ac:dyDescent="0.2">
      <c r="A4407">
        <v>4406</v>
      </c>
      <c r="B4407" s="17">
        <f ca="1">'Monte Carlo VaR'!$C$17+_xlfn.NORM.S.INV(RAND())*'Monte Carlo VaR'!$C$18</f>
        <v>5.8351721445610176E-2</v>
      </c>
      <c r="C4407" s="18">
        <f t="shared" ca="1" si="68"/>
        <v>6.0087785755797318</v>
      </c>
      <c r="D4407" s="19">
        <f ca="1">'Monte Carlo VaR'!$B$9*(EXP(B4407)-1)</f>
        <v>8.1436976034832114</v>
      </c>
      <c r="E4407" t="str">
        <f ca="1">IF(B4407&lt;='Monte Carlo VaR'!$B$25,"YES ◀ TAIL","")</f>
        <v/>
      </c>
    </row>
    <row r="4408" spans="1:5" x14ac:dyDescent="0.2">
      <c r="A4408">
        <v>4407</v>
      </c>
      <c r="B4408" s="17">
        <f ca="1">'Monte Carlo VaR'!$C$17+_xlfn.NORM.S.INV(RAND())*'Monte Carlo VaR'!$C$18</f>
        <v>-0.14281841452576982</v>
      </c>
      <c r="C4408" s="18">
        <f t="shared" ca="1" si="68"/>
        <v>-13.308852686514051</v>
      </c>
      <c r="D4408" s="19">
        <f ca="1">'Monte Carlo VaR'!$B$9*(EXP(B4408)-1)</f>
        <v>-18.037488046032493</v>
      </c>
      <c r="E4408" t="str">
        <f ca="1">IF(B4408&lt;='Monte Carlo VaR'!$B$25,"YES ◀ TAIL","")</f>
        <v/>
      </c>
    </row>
    <row r="4409" spans="1:5" x14ac:dyDescent="0.2">
      <c r="A4409">
        <v>4408</v>
      </c>
      <c r="B4409" s="17">
        <f ca="1">'Monte Carlo VaR'!$C$17+_xlfn.NORM.S.INV(RAND())*'Monte Carlo VaR'!$C$18</f>
        <v>0.24412108239481656</v>
      </c>
      <c r="C4409" s="18">
        <f t="shared" ca="1" si="68"/>
        <v>27.649888267418632</v>
      </c>
      <c r="D4409" s="19">
        <f ca="1">'Monte Carlo VaR'!$B$9*(EXP(B4409)-1)</f>
        <v>37.473893568832473</v>
      </c>
      <c r="E4409" t="str">
        <f ca="1">IF(B4409&lt;='Monte Carlo VaR'!$B$25,"YES ◀ TAIL","")</f>
        <v/>
      </c>
    </row>
    <row r="4410" spans="1:5" x14ac:dyDescent="0.2">
      <c r="A4410">
        <v>4409</v>
      </c>
      <c r="B4410" s="17">
        <f ca="1">'Monte Carlo VaR'!$C$17+_xlfn.NORM.S.INV(RAND())*'Monte Carlo VaR'!$C$18</f>
        <v>0.15282363984929986</v>
      </c>
      <c r="C4410" s="18">
        <f t="shared" ca="1" si="68"/>
        <v>16.511948017526645</v>
      </c>
      <c r="D4410" s="19">
        <f ca="1">'Monte Carlo VaR'!$B$9*(EXP(B4410)-1)</f>
        <v>22.378643148153863</v>
      </c>
      <c r="E4410" t="str">
        <f ca="1">IF(B4410&lt;='Monte Carlo VaR'!$B$25,"YES ◀ TAIL","")</f>
        <v/>
      </c>
    </row>
    <row r="4411" spans="1:5" x14ac:dyDescent="0.2">
      <c r="A4411">
        <v>4410</v>
      </c>
      <c r="B4411" s="17">
        <f ca="1">'Monte Carlo VaR'!$C$17+_xlfn.NORM.S.INV(RAND())*'Monte Carlo VaR'!$C$18</f>
        <v>-0.13479775912924635</v>
      </c>
      <c r="C4411" s="18">
        <f t="shared" ca="1" si="68"/>
        <v>-12.610736937590106</v>
      </c>
      <c r="D4411" s="19">
        <f ca="1">'Monte Carlo VaR'!$B$9*(EXP(B4411)-1)</f>
        <v>-17.091331771515872</v>
      </c>
      <c r="E4411" t="str">
        <f ca="1">IF(B4411&lt;='Monte Carlo VaR'!$B$25,"YES ◀ TAIL","")</f>
        <v/>
      </c>
    </row>
    <row r="4412" spans="1:5" x14ac:dyDescent="0.2">
      <c r="A4412">
        <v>4411</v>
      </c>
      <c r="B4412" s="17">
        <f ca="1">'Monte Carlo VaR'!$C$17+_xlfn.NORM.S.INV(RAND())*'Monte Carlo VaR'!$C$18</f>
        <v>-4.758624921760507E-2</v>
      </c>
      <c r="C4412" s="18">
        <f t="shared" ca="1" si="68"/>
        <v>-4.6471771477763717</v>
      </c>
      <c r="D4412" s="19">
        <f ca="1">'Monte Carlo VaR'!$B$9*(EXP(B4412)-1)</f>
        <v>-6.2983191883813161</v>
      </c>
      <c r="E4412" t="str">
        <f ca="1">IF(B4412&lt;='Monte Carlo VaR'!$B$25,"YES ◀ TAIL","")</f>
        <v/>
      </c>
    </row>
    <row r="4413" spans="1:5" x14ac:dyDescent="0.2">
      <c r="A4413">
        <v>4412</v>
      </c>
      <c r="B4413" s="17">
        <f ca="1">'Monte Carlo VaR'!$C$17+_xlfn.NORM.S.INV(RAND())*'Monte Carlo VaR'!$C$18</f>
        <v>-3.7094064459710308E-2</v>
      </c>
      <c r="C4413" s="18">
        <f t="shared" ca="1" si="68"/>
        <v>-3.6414508062725282</v>
      </c>
      <c r="D4413" s="19">
        <f ca="1">'Monte Carlo VaR'!$B$9*(EXP(B4413)-1)</f>
        <v>-4.9352582777411573</v>
      </c>
      <c r="E4413" t="str">
        <f ca="1">IF(B4413&lt;='Monte Carlo VaR'!$B$25,"YES ◀ TAIL","")</f>
        <v/>
      </c>
    </row>
    <row r="4414" spans="1:5" x14ac:dyDescent="0.2">
      <c r="A4414">
        <v>4413</v>
      </c>
      <c r="B4414" s="17">
        <f ca="1">'Monte Carlo VaR'!$C$17+_xlfn.NORM.S.INV(RAND())*'Monte Carlo VaR'!$C$18</f>
        <v>0.27526470094744693</v>
      </c>
      <c r="C4414" s="18">
        <f t="shared" ca="1" si="68"/>
        <v>31.687920791108048</v>
      </c>
      <c r="D4414" s="19">
        <f ca="1">'Monte Carlo VaR'!$B$9*(EXP(B4414)-1)</f>
        <v>42.946639048188736</v>
      </c>
      <c r="E4414" t="str">
        <f ca="1">IF(B4414&lt;='Monte Carlo VaR'!$B$25,"YES ◀ TAIL","")</f>
        <v/>
      </c>
    </row>
    <row r="4415" spans="1:5" x14ac:dyDescent="0.2">
      <c r="A4415">
        <v>4414</v>
      </c>
      <c r="B4415" s="17">
        <f ca="1">'Monte Carlo VaR'!$C$17+_xlfn.NORM.S.INV(RAND())*'Monte Carlo VaR'!$C$18</f>
        <v>-5.392387676393097E-2</v>
      </c>
      <c r="C4415" s="18">
        <f t="shared" ca="1" si="68"/>
        <v>-5.2495769155164744</v>
      </c>
      <c r="D4415" s="19">
        <f ca="1">'Monte Carlo VaR'!$B$9*(EXP(B4415)-1)</f>
        <v>-7.1147515935994772</v>
      </c>
      <c r="E4415" t="str">
        <f ca="1">IF(B4415&lt;='Monte Carlo VaR'!$B$25,"YES ◀ TAIL","")</f>
        <v/>
      </c>
    </row>
    <row r="4416" spans="1:5" x14ac:dyDescent="0.2">
      <c r="A4416">
        <v>4415</v>
      </c>
      <c r="B4416" s="17">
        <f ca="1">'Monte Carlo VaR'!$C$17+_xlfn.NORM.S.INV(RAND())*'Monte Carlo VaR'!$C$18</f>
        <v>0.27996461905367026</v>
      </c>
      <c r="C4416" s="18">
        <f t="shared" ca="1" si="68"/>
        <v>32.308299958070407</v>
      </c>
      <c r="D4416" s="19">
        <f ca="1">'Monte Carlo VaR'!$B$9*(EXP(B4416)-1)</f>
        <v>43.787438933172822</v>
      </c>
      <c r="E4416" t="str">
        <f ca="1">IF(B4416&lt;='Monte Carlo VaR'!$B$25,"YES ◀ TAIL","")</f>
        <v/>
      </c>
    </row>
    <row r="4417" spans="1:5" x14ac:dyDescent="0.2">
      <c r="A4417">
        <v>4416</v>
      </c>
      <c r="B4417" s="17">
        <f ca="1">'Monte Carlo VaR'!$C$17+_xlfn.NORM.S.INV(RAND())*'Monte Carlo VaR'!$C$18</f>
        <v>-0.12177063304680723</v>
      </c>
      <c r="C4417" s="18">
        <f t="shared" ca="1" si="68"/>
        <v>-11.46485844277122</v>
      </c>
      <c r="D4417" s="19">
        <f ca="1">'Monte Carlo VaR'!$B$9*(EXP(B4417)-1)</f>
        <v>-15.538322647487835</v>
      </c>
      <c r="E4417" t="str">
        <f ca="1">IF(B4417&lt;='Monte Carlo VaR'!$B$25,"YES ◀ TAIL","")</f>
        <v/>
      </c>
    </row>
    <row r="4418" spans="1:5" x14ac:dyDescent="0.2">
      <c r="A4418">
        <v>4417</v>
      </c>
      <c r="B4418" s="17">
        <f ca="1">'Monte Carlo VaR'!$C$17+_xlfn.NORM.S.INV(RAND())*'Monte Carlo VaR'!$C$18</f>
        <v>2.8006630888565726E-2</v>
      </c>
      <c r="C4418" s="18">
        <f t="shared" ca="1" si="68"/>
        <v>2.8402503621218544</v>
      </c>
      <c r="D4418" s="19">
        <f ca="1">'Monte Carlo VaR'!$B$9*(EXP(B4418)-1)</f>
        <v>3.8493913157837492</v>
      </c>
      <c r="E4418" t="str">
        <f ca="1">IF(B4418&lt;='Monte Carlo VaR'!$B$25,"YES ◀ TAIL","")</f>
        <v/>
      </c>
    </row>
    <row r="4419" spans="1:5" x14ac:dyDescent="0.2">
      <c r="A4419">
        <v>4418</v>
      </c>
      <c r="B4419" s="17">
        <f ca="1">'Monte Carlo VaR'!$C$17+_xlfn.NORM.S.INV(RAND())*'Monte Carlo VaR'!$C$18</f>
        <v>0.4871176933587833</v>
      </c>
      <c r="C4419" s="18">
        <f t="shared" ref="C4419:C4482" ca="1" si="69">(EXP(B4419)-1)*100</f>
        <v>62.761815795419309</v>
      </c>
      <c r="D4419" s="19">
        <f ca="1">'Monte Carlo VaR'!$B$9*(EXP(B4419)-1)</f>
        <v>85.061088947531786</v>
      </c>
      <c r="E4419" t="str">
        <f ca="1">IF(B4419&lt;='Monte Carlo VaR'!$B$25,"YES ◀ TAIL","")</f>
        <v/>
      </c>
    </row>
    <row r="4420" spans="1:5" x14ac:dyDescent="0.2">
      <c r="A4420">
        <v>4419</v>
      </c>
      <c r="B4420" s="17">
        <f ca="1">'Monte Carlo VaR'!$C$17+_xlfn.NORM.S.INV(RAND())*'Monte Carlo VaR'!$C$18</f>
        <v>0.1243485387476882</v>
      </c>
      <c r="C4420" s="18">
        <f t="shared" ca="1" si="69"/>
        <v>13.241049115942971</v>
      </c>
      <c r="D4420" s="19">
        <f ca="1">'Monte Carlo VaR'!$B$9*(EXP(B4420)-1)</f>
        <v>17.945593866837509</v>
      </c>
      <c r="E4420" t="str">
        <f ca="1">IF(B4420&lt;='Monte Carlo VaR'!$B$25,"YES ◀ TAIL","")</f>
        <v/>
      </c>
    </row>
    <row r="4421" spans="1:5" x14ac:dyDescent="0.2">
      <c r="A4421">
        <v>4420</v>
      </c>
      <c r="B4421" s="17">
        <f ca="1">'Monte Carlo VaR'!$C$17+_xlfn.NORM.S.INV(RAND())*'Monte Carlo VaR'!$C$18</f>
        <v>5.7440583840066985E-2</v>
      </c>
      <c r="C4421" s="18">
        <f t="shared" ca="1" si="69"/>
        <v>5.912233980286552</v>
      </c>
      <c r="D4421" s="19">
        <f ca="1">'Monte Carlo VaR'!$B$9*(EXP(B4421)-1)</f>
        <v>8.0128507134823632</v>
      </c>
      <c r="E4421" t="str">
        <f ca="1">IF(B4421&lt;='Monte Carlo VaR'!$B$25,"YES ◀ TAIL","")</f>
        <v/>
      </c>
    </row>
    <row r="4422" spans="1:5" x14ac:dyDescent="0.2">
      <c r="A4422">
        <v>4421</v>
      </c>
      <c r="B4422" s="17">
        <f ca="1">'Monte Carlo VaR'!$C$17+_xlfn.NORM.S.INV(RAND())*'Monte Carlo VaR'!$C$18</f>
        <v>2.2549878793270743E-2</v>
      </c>
      <c r="C4422" s="18">
        <f t="shared" ca="1" si="69"/>
        <v>2.2806049223635938</v>
      </c>
      <c r="D4422" s="19">
        <f ca="1">'Monte Carlo VaR'!$B$9*(EXP(B4422)-1)</f>
        <v>3.0909038512793785</v>
      </c>
      <c r="E4422" t="str">
        <f ca="1">IF(B4422&lt;='Monte Carlo VaR'!$B$25,"YES ◀ TAIL","")</f>
        <v/>
      </c>
    </row>
    <row r="4423" spans="1:5" x14ac:dyDescent="0.2">
      <c r="A4423">
        <v>4422</v>
      </c>
      <c r="B4423" s="17">
        <f ca="1">'Monte Carlo VaR'!$C$17+_xlfn.NORM.S.INV(RAND())*'Monte Carlo VaR'!$C$18</f>
        <v>-8.3354911473975987E-2</v>
      </c>
      <c r="C4423" s="18">
        <f t="shared" ca="1" si="69"/>
        <v>-7.9975438004260884</v>
      </c>
      <c r="D4423" s="19">
        <f ca="1">'Monte Carlo VaR'!$B$9*(EXP(B4423)-1)</f>
        <v>-10.839071112717477</v>
      </c>
      <c r="E4423" t="str">
        <f ca="1">IF(B4423&lt;='Monte Carlo VaR'!$B$25,"YES ◀ TAIL","")</f>
        <v/>
      </c>
    </row>
    <row r="4424" spans="1:5" x14ac:dyDescent="0.2">
      <c r="A4424">
        <v>4423</v>
      </c>
      <c r="B4424" s="17">
        <f ca="1">'Monte Carlo VaR'!$C$17+_xlfn.NORM.S.INV(RAND())*'Monte Carlo VaR'!$C$18</f>
        <v>1.2084666674147114E-2</v>
      </c>
      <c r="C4424" s="18">
        <f t="shared" ca="1" si="69"/>
        <v>1.2157981288367425</v>
      </c>
      <c r="D4424" s="19">
        <f ca="1">'Monte Carlo VaR'!$B$9*(EXP(B4424)-1)</f>
        <v>1.6477712040124373</v>
      </c>
      <c r="E4424" t="str">
        <f ca="1">IF(B4424&lt;='Monte Carlo VaR'!$B$25,"YES ◀ TAIL","")</f>
        <v/>
      </c>
    </row>
    <row r="4425" spans="1:5" x14ac:dyDescent="0.2">
      <c r="A4425">
        <v>4424</v>
      </c>
      <c r="B4425" s="17">
        <f ca="1">'Monte Carlo VaR'!$C$17+_xlfn.NORM.S.INV(RAND())*'Monte Carlo VaR'!$C$18</f>
        <v>0.1841879009604189</v>
      </c>
      <c r="C4425" s="18">
        <f t="shared" ca="1" si="69"/>
        <v>20.224170424487788</v>
      </c>
      <c r="D4425" s="19">
        <f ca="1">'Monte Carlo VaR'!$B$9*(EXP(B4425)-1)</f>
        <v>27.409818176308296</v>
      </c>
      <c r="E4425" t="str">
        <f ca="1">IF(B4425&lt;='Monte Carlo VaR'!$B$25,"YES ◀ TAIL","")</f>
        <v/>
      </c>
    </row>
    <row r="4426" spans="1:5" x14ac:dyDescent="0.2">
      <c r="A4426">
        <v>4425</v>
      </c>
      <c r="B4426" s="17">
        <f ca="1">'Monte Carlo VaR'!$C$17+_xlfn.NORM.S.INV(RAND())*'Monte Carlo VaR'!$C$18</f>
        <v>-0.21561007775968616</v>
      </c>
      <c r="C4426" s="18">
        <f t="shared" ca="1" si="69"/>
        <v>-19.39504627528148</v>
      </c>
      <c r="D4426" s="19">
        <f ca="1">'Monte Carlo VaR'!$B$9*(EXP(B4426)-1)</f>
        <v>-26.286106216888989</v>
      </c>
      <c r="E4426" t="str">
        <f ca="1">IF(B4426&lt;='Monte Carlo VaR'!$B$25,"YES ◀ TAIL","")</f>
        <v/>
      </c>
    </row>
    <row r="4427" spans="1:5" x14ac:dyDescent="0.2">
      <c r="A4427">
        <v>4426</v>
      </c>
      <c r="B4427" s="17">
        <f ca="1">'Monte Carlo VaR'!$C$17+_xlfn.NORM.S.INV(RAND())*'Monte Carlo VaR'!$C$18</f>
        <v>-7.3821789700223336E-2</v>
      </c>
      <c r="C4427" s="18">
        <f t="shared" ca="1" si="69"/>
        <v>-7.1162792550082399</v>
      </c>
      <c r="D4427" s="19">
        <f ca="1">'Monte Carlo VaR'!$B$9*(EXP(B4427)-1)</f>
        <v>-9.644693274312667</v>
      </c>
      <c r="E4427" t="str">
        <f ca="1">IF(B4427&lt;='Monte Carlo VaR'!$B$25,"YES ◀ TAIL","")</f>
        <v/>
      </c>
    </row>
    <row r="4428" spans="1:5" x14ac:dyDescent="0.2">
      <c r="A4428">
        <v>4427</v>
      </c>
      <c r="B4428" s="17">
        <f ca="1">'Monte Carlo VaR'!$C$17+_xlfn.NORM.S.INV(RAND())*'Monte Carlo VaR'!$C$18</f>
        <v>0.14475020075844552</v>
      </c>
      <c r="C4428" s="18">
        <f t="shared" ca="1" si="69"/>
        <v>15.575082852539722</v>
      </c>
      <c r="D4428" s="19">
        <f ca="1">'Monte Carlo VaR'!$B$9*(EXP(B4428)-1)</f>
        <v>21.108909790047086</v>
      </c>
      <c r="E4428" t="str">
        <f ca="1">IF(B4428&lt;='Monte Carlo VaR'!$B$25,"YES ◀ TAIL","")</f>
        <v/>
      </c>
    </row>
    <row r="4429" spans="1:5" x14ac:dyDescent="0.2">
      <c r="A4429">
        <v>4428</v>
      </c>
      <c r="B4429" s="17">
        <f ca="1">'Monte Carlo VaR'!$C$17+_xlfn.NORM.S.INV(RAND())*'Monte Carlo VaR'!$C$18</f>
        <v>0.26749475532397343</v>
      </c>
      <c r="C4429" s="18">
        <f t="shared" ca="1" si="69"/>
        <v>30.668677666930488</v>
      </c>
      <c r="D4429" s="19">
        <f ca="1">'Monte Carlo VaR'!$B$9*(EXP(B4429)-1)</f>
        <v>41.565258841990889</v>
      </c>
      <c r="E4429" t="str">
        <f ca="1">IF(B4429&lt;='Monte Carlo VaR'!$B$25,"YES ◀ TAIL","")</f>
        <v/>
      </c>
    </row>
    <row r="4430" spans="1:5" x14ac:dyDescent="0.2">
      <c r="A4430">
        <v>4429</v>
      </c>
      <c r="B4430" s="17">
        <f ca="1">'Monte Carlo VaR'!$C$17+_xlfn.NORM.S.INV(RAND())*'Monte Carlo VaR'!$C$18</f>
        <v>8.1849764335470032E-2</v>
      </c>
      <c r="C4430" s="18">
        <f t="shared" ca="1" si="69"/>
        <v>8.5292747903806578</v>
      </c>
      <c r="D4430" s="19">
        <f ca="1">'Monte Carlo VaR'!$B$9*(EXP(B4430)-1)</f>
        <v>11.559726123402907</v>
      </c>
      <c r="E4430" t="str">
        <f ca="1">IF(B4430&lt;='Monte Carlo VaR'!$B$25,"YES ◀ TAIL","")</f>
        <v/>
      </c>
    </row>
    <row r="4431" spans="1:5" x14ac:dyDescent="0.2">
      <c r="A4431">
        <v>4430</v>
      </c>
      <c r="B4431" s="17">
        <f ca="1">'Monte Carlo VaR'!$C$17+_xlfn.NORM.S.INV(RAND())*'Monte Carlo VaR'!$C$18</f>
        <v>0.26514435934791941</v>
      </c>
      <c r="C4431" s="18">
        <f t="shared" ca="1" si="69"/>
        <v>30.361915180624766</v>
      </c>
      <c r="D4431" s="19">
        <f ca="1">'Monte Carlo VaR'!$B$9*(EXP(B4431)-1)</f>
        <v>41.149503644300744</v>
      </c>
      <c r="E4431" t="str">
        <f ca="1">IF(B4431&lt;='Monte Carlo VaR'!$B$25,"YES ◀ TAIL","")</f>
        <v/>
      </c>
    </row>
    <row r="4432" spans="1:5" x14ac:dyDescent="0.2">
      <c r="A4432">
        <v>4431</v>
      </c>
      <c r="B4432" s="17">
        <f ca="1">'Monte Carlo VaR'!$C$17+_xlfn.NORM.S.INV(RAND())*'Monte Carlo VaR'!$C$18</f>
        <v>0.36767875100874953</v>
      </c>
      <c r="C4432" s="18">
        <f t="shared" ca="1" si="69"/>
        <v>44.437795947286943</v>
      </c>
      <c r="D4432" s="19">
        <f ca="1">'Monte Carlo VaR'!$B$9*(EXP(B4432)-1)</f>
        <v>60.226544847357992</v>
      </c>
      <c r="E4432" t="str">
        <f ca="1">IF(B4432&lt;='Monte Carlo VaR'!$B$25,"YES ◀ TAIL","")</f>
        <v/>
      </c>
    </row>
    <row r="4433" spans="1:5" x14ac:dyDescent="0.2">
      <c r="A4433">
        <v>4432</v>
      </c>
      <c r="B4433" s="17">
        <f ca="1">'Monte Carlo VaR'!$C$17+_xlfn.NORM.S.INV(RAND())*'Monte Carlo VaR'!$C$18</f>
        <v>0.25069585699588981</v>
      </c>
      <c r="C4433" s="18">
        <f t="shared" ca="1" si="69"/>
        <v>28.491922570240536</v>
      </c>
      <c r="D4433" s="19">
        <f ca="1">'Monte Carlo VaR'!$B$9*(EXP(B4433)-1)</f>
        <v>38.615102659446997</v>
      </c>
      <c r="E4433" t="str">
        <f ca="1">IF(B4433&lt;='Monte Carlo VaR'!$B$25,"YES ◀ TAIL","")</f>
        <v/>
      </c>
    </row>
    <row r="4434" spans="1:5" x14ac:dyDescent="0.2">
      <c r="A4434">
        <v>4433</v>
      </c>
      <c r="B4434" s="17">
        <f ca="1">'Monte Carlo VaR'!$C$17+_xlfn.NORM.S.INV(RAND())*'Monte Carlo VaR'!$C$18</f>
        <v>0.50280685237134415</v>
      </c>
      <c r="C4434" s="18">
        <f t="shared" ca="1" si="69"/>
        <v>65.335548864877154</v>
      </c>
      <c r="D4434" s="19">
        <f ca="1">'Monte Carlo VaR'!$B$9*(EXP(B4434)-1)</f>
        <v>88.549269376568006</v>
      </c>
      <c r="E4434" t="str">
        <f ca="1">IF(B4434&lt;='Monte Carlo VaR'!$B$25,"YES ◀ TAIL","")</f>
        <v/>
      </c>
    </row>
    <row r="4435" spans="1:5" x14ac:dyDescent="0.2">
      <c r="A4435">
        <v>4434</v>
      </c>
      <c r="B4435" s="17">
        <f ca="1">'Monte Carlo VaR'!$C$17+_xlfn.NORM.S.INV(RAND())*'Monte Carlo VaR'!$C$18</f>
        <v>5.4974128239944867E-2</v>
      </c>
      <c r="C4435" s="18">
        <f t="shared" ca="1" si="69"/>
        <v>5.6513280463816429</v>
      </c>
      <c r="D4435" s="19">
        <f ca="1">'Monte Carlo VaR'!$B$9*(EXP(B4435)-1)</f>
        <v>7.6592449012610411</v>
      </c>
      <c r="E4435" t="str">
        <f ca="1">IF(B4435&lt;='Monte Carlo VaR'!$B$25,"YES ◀ TAIL","")</f>
        <v/>
      </c>
    </row>
    <row r="4436" spans="1:5" x14ac:dyDescent="0.2">
      <c r="A4436">
        <v>4435</v>
      </c>
      <c r="B4436" s="17">
        <f ca="1">'Monte Carlo VaR'!$C$17+_xlfn.NORM.S.INV(RAND())*'Monte Carlo VaR'!$C$18</f>
        <v>-5.2817186971425872E-2</v>
      </c>
      <c r="C4436" s="18">
        <f t="shared" ca="1" si="69"/>
        <v>-5.1446595446698833</v>
      </c>
      <c r="D4436" s="19">
        <f ca="1">'Monte Carlo VaR'!$B$9*(EXP(B4436)-1)</f>
        <v>-6.9725570808910922</v>
      </c>
      <c r="E4436" t="str">
        <f ca="1">IF(B4436&lt;='Monte Carlo VaR'!$B$25,"YES ◀ TAIL","")</f>
        <v/>
      </c>
    </row>
    <row r="4437" spans="1:5" x14ac:dyDescent="0.2">
      <c r="A4437">
        <v>4436</v>
      </c>
      <c r="B4437" s="17">
        <f ca="1">'Monte Carlo VaR'!$C$17+_xlfn.NORM.S.INV(RAND())*'Monte Carlo VaR'!$C$18</f>
        <v>-1.8168005205736151E-2</v>
      </c>
      <c r="C4437" s="18">
        <f t="shared" ca="1" si="69"/>
        <v>-1.8003961947667402</v>
      </c>
      <c r="D4437" s="19">
        <f ca="1">'Monte Carlo VaR'!$B$9*(EXP(B4437)-1)</f>
        <v>-2.4400769627673631</v>
      </c>
      <c r="E4437" t="str">
        <f ca="1">IF(B4437&lt;='Monte Carlo VaR'!$B$25,"YES ◀ TAIL","")</f>
        <v/>
      </c>
    </row>
    <row r="4438" spans="1:5" x14ac:dyDescent="0.2">
      <c r="A4438">
        <v>4437</v>
      </c>
      <c r="B4438" s="17">
        <f ca="1">'Monte Carlo VaR'!$C$17+_xlfn.NORM.S.INV(RAND())*'Monte Carlo VaR'!$C$18</f>
        <v>-0.13888810197037638</v>
      </c>
      <c r="C4438" s="18">
        <f t="shared" ca="1" si="69"/>
        <v>-12.967458929170139</v>
      </c>
      <c r="D4438" s="19">
        <f ca="1">'Monte Carlo VaR'!$B$9*(EXP(B4438)-1)</f>
        <v>-17.57479708670429</v>
      </c>
      <c r="E4438" t="str">
        <f ca="1">IF(B4438&lt;='Monte Carlo VaR'!$B$25,"YES ◀ TAIL","")</f>
        <v/>
      </c>
    </row>
    <row r="4439" spans="1:5" x14ac:dyDescent="0.2">
      <c r="A4439">
        <v>4438</v>
      </c>
      <c r="B4439" s="17">
        <f ca="1">'Monte Carlo VaR'!$C$17+_xlfn.NORM.S.INV(RAND())*'Monte Carlo VaR'!$C$18</f>
        <v>-6.1158521101082886E-3</v>
      </c>
      <c r="C4439" s="18">
        <f t="shared" ca="1" si="69"/>
        <v>-0.60971883542324523</v>
      </c>
      <c r="D4439" s="19">
        <f ca="1">'Monte Carlo VaR'!$B$9*(EXP(B4439)-1)</f>
        <v>-0.82635193764912429</v>
      </c>
      <c r="E4439" t="str">
        <f ca="1">IF(B4439&lt;='Monte Carlo VaR'!$B$25,"YES ◀ TAIL","")</f>
        <v/>
      </c>
    </row>
    <row r="4440" spans="1:5" x14ac:dyDescent="0.2">
      <c r="A4440">
        <v>4439</v>
      </c>
      <c r="B4440" s="17">
        <f ca="1">'Monte Carlo VaR'!$C$17+_xlfn.NORM.S.INV(RAND())*'Monte Carlo VaR'!$C$18</f>
        <v>0.1929486072901343</v>
      </c>
      <c r="C4440" s="18">
        <f t="shared" ca="1" si="69"/>
        <v>21.282046178732305</v>
      </c>
      <c r="D4440" s="19">
        <f ca="1">'Monte Carlo VaR'!$B$9*(EXP(B4440)-1)</f>
        <v>28.843557186035895</v>
      </c>
      <c r="E4440" t="str">
        <f ca="1">IF(B4440&lt;='Monte Carlo VaR'!$B$25,"YES ◀ TAIL","")</f>
        <v/>
      </c>
    </row>
    <row r="4441" spans="1:5" x14ac:dyDescent="0.2">
      <c r="A4441">
        <v>4440</v>
      </c>
      <c r="B4441" s="17">
        <f ca="1">'Monte Carlo VaR'!$C$17+_xlfn.NORM.S.INV(RAND())*'Monte Carlo VaR'!$C$18</f>
        <v>0.12195086483587002</v>
      </c>
      <c r="C4441" s="18">
        <f t="shared" ca="1" si="69"/>
        <v>12.969859249084138</v>
      </c>
      <c r="D4441" s="19">
        <f ca="1">'Monte Carlo VaR'!$B$9*(EXP(B4441)-1)</f>
        <v>17.57805024028373</v>
      </c>
      <c r="E4441" t="str">
        <f ca="1">IF(B4441&lt;='Monte Carlo VaR'!$B$25,"YES ◀ TAIL","")</f>
        <v/>
      </c>
    </row>
    <row r="4442" spans="1:5" x14ac:dyDescent="0.2">
      <c r="A4442">
        <v>4441</v>
      </c>
      <c r="B4442" s="17">
        <f ca="1">'Monte Carlo VaR'!$C$17+_xlfn.NORM.S.INV(RAND())*'Monte Carlo VaR'!$C$18</f>
        <v>6.7994392007054011E-2</v>
      </c>
      <c r="C4442" s="18">
        <f t="shared" ca="1" si="69"/>
        <v>7.0359305894506008</v>
      </c>
      <c r="D4442" s="19">
        <f ca="1">'Monte Carlo VaR'!$B$9*(EXP(B4442)-1)</f>
        <v>9.5357967278823992</v>
      </c>
      <c r="E4442" t="str">
        <f ca="1">IF(B4442&lt;='Monte Carlo VaR'!$B$25,"YES ◀ TAIL","")</f>
        <v/>
      </c>
    </row>
    <row r="4443" spans="1:5" x14ac:dyDescent="0.2">
      <c r="A4443">
        <v>4442</v>
      </c>
      <c r="B4443" s="17">
        <f ca="1">'Monte Carlo VaR'!$C$17+_xlfn.NORM.S.INV(RAND())*'Monte Carlo VaR'!$C$18</f>
        <v>0.20648643713976172</v>
      </c>
      <c r="C4443" s="18">
        <f t="shared" ca="1" si="69"/>
        <v>22.935106058737297</v>
      </c>
      <c r="D4443" s="19">
        <f ca="1">'Monte Carlo VaR'!$B$9*(EXP(B4443)-1)</f>
        <v>31.08394924140666</v>
      </c>
      <c r="E4443" t="str">
        <f ca="1">IF(B4443&lt;='Monte Carlo VaR'!$B$25,"YES ◀ TAIL","")</f>
        <v/>
      </c>
    </row>
    <row r="4444" spans="1:5" x14ac:dyDescent="0.2">
      <c r="A4444">
        <v>4443</v>
      </c>
      <c r="B4444" s="17">
        <f ca="1">'Monte Carlo VaR'!$C$17+_xlfn.NORM.S.INV(RAND())*'Monte Carlo VaR'!$C$18</f>
        <v>-0.2175118604476855</v>
      </c>
      <c r="C4444" s="18">
        <f t="shared" ca="1" si="69"/>
        <v>-19.548193708115559</v>
      </c>
      <c r="D4444" s="19">
        <f ca="1">'Monte Carlo VaR'!$B$9*(EXP(B4444)-1)</f>
        <v>-26.493666932609017</v>
      </c>
      <c r="E4444" t="str">
        <f ca="1">IF(B4444&lt;='Monte Carlo VaR'!$B$25,"YES ◀ TAIL","")</f>
        <v/>
      </c>
    </row>
    <row r="4445" spans="1:5" x14ac:dyDescent="0.2">
      <c r="A4445">
        <v>4444</v>
      </c>
      <c r="B4445" s="17">
        <f ca="1">'Monte Carlo VaR'!$C$17+_xlfn.NORM.S.INV(RAND())*'Monte Carlo VaR'!$C$18</f>
        <v>5.4832006640316754E-2</v>
      </c>
      <c r="C4445" s="18">
        <f t="shared" ca="1" si="69"/>
        <v>5.6363137775880867</v>
      </c>
      <c r="D4445" s="19">
        <f ca="1">'Monte Carlo VaR'!$B$9*(EXP(B4445)-1)</f>
        <v>7.6388960627651343</v>
      </c>
      <c r="E4445" t="str">
        <f ca="1">IF(B4445&lt;='Monte Carlo VaR'!$B$25,"YES ◀ TAIL","")</f>
        <v/>
      </c>
    </row>
    <row r="4446" spans="1:5" x14ac:dyDescent="0.2">
      <c r="A4446">
        <v>4445</v>
      </c>
      <c r="B4446" s="17">
        <f ca="1">'Monte Carlo VaR'!$C$17+_xlfn.NORM.S.INV(RAND())*'Monte Carlo VaR'!$C$18</f>
        <v>-2.5406088633183735E-2</v>
      </c>
      <c r="C4446" s="18">
        <f t="shared" ca="1" si="69"/>
        <v>-2.5086069833465285</v>
      </c>
      <c r="D4446" s="19">
        <f ca="1">'Monte Carlo VaR'!$B$9*(EXP(B4446)-1)</f>
        <v>-3.3999150445295503</v>
      </c>
      <c r="E4446" t="str">
        <f ca="1">IF(B4446&lt;='Monte Carlo VaR'!$B$25,"YES ◀ TAIL","")</f>
        <v/>
      </c>
    </row>
    <row r="4447" spans="1:5" x14ac:dyDescent="0.2">
      <c r="A4447">
        <v>4446</v>
      </c>
      <c r="B4447" s="17">
        <f ca="1">'Monte Carlo VaR'!$C$17+_xlfn.NORM.S.INV(RAND())*'Monte Carlo VaR'!$C$18</f>
        <v>0.12359383405951818</v>
      </c>
      <c r="C4447" s="18">
        <f t="shared" ca="1" si="69"/>
        <v>13.155617807041553</v>
      </c>
      <c r="D4447" s="19">
        <f ca="1">'Monte Carlo VaR'!$B$9*(EXP(B4447)-1)</f>
        <v>17.829808813883417</v>
      </c>
      <c r="E4447" t="str">
        <f ca="1">IF(B4447&lt;='Monte Carlo VaR'!$B$25,"YES ◀ TAIL","")</f>
        <v/>
      </c>
    </row>
    <row r="4448" spans="1:5" x14ac:dyDescent="0.2">
      <c r="A4448">
        <v>4447</v>
      </c>
      <c r="B4448" s="17">
        <f ca="1">'Monte Carlo VaR'!$C$17+_xlfn.NORM.S.INV(RAND())*'Monte Carlo VaR'!$C$18</f>
        <v>-0.22449507860814111</v>
      </c>
      <c r="C4448" s="18">
        <f t="shared" ca="1" si="69"/>
        <v>-20.108049151378804</v>
      </c>
      <c r="D4448" s="19">
        <f ca="1">'Monte Carlo VaR'!$B$9*(EXP(B4448)-1)</f>
        <v>-27.252439014863693</v>
      </c>
      <c r="E4448" t="str">
        <f ca="1">IF(B4448&lt;='Monte Carlo VaR'!$B$25,"YES ◀ TAIL","")</f>
        <v/>
      </c>
    </row>
    <row r="4449" spans="1:5" x14ac:dyDescent="0.2">
      <c r="A4449">
        <v>4448</v>
      </c>
      <c r="B4449" s="17">
        <f ca="1">'Monte Carlo VaR'!$C$17+_xlfn.NORM.S.INV(RAND())*'Monte Carlo VaR'!$C$18</f>
        <v>9.0511306388400173E-2</v>
      </c>
      <c r="C4449" s="18">
        <f t="shared" ca="1" si="69"/>
        <v>9.4733885058173826</v>
      </c>
      <c r="D4449" s="19">
        <f ca="1">'Monte Carlo VaR'!$B$9*(EXP(B4449)-1)</f>
        <v>12.839283441934297</v>
      </c>
      <c r="E4449" t="str">
        <f ca="1">IF(B4449&lt;='Monte Carlo VaR'!$B$25,"YES ◀ TAIL","")</f>
        <v/>
      </c>
    </row>
    <row r="4450" spans="1:5" x14ac:dyDescent="0.2">
      <c r="A4450">
        <v>4449</v>
      </c>
      <c r="B4450" s="17">
        <f ca="1">'Monte Carlo VaR'!$C$17+_xlfn.NORM.S.INV(RAND())*'Monte Carlo VaR'!$C$18</f>
        <v>-0.13930238652944021</v>
      </c>
      <c r="C4450" s="18">
        <f t="shared" ca="1" si="69"/>
        <v>-13.003507699331852</v>
      </c>
      <c r="D4450" s="19">
        <f ca="1">'Monte Carlo VaR'!$B$9*(EXP(B4450)-1)</f>
        <v>-17.623653984904458</v>
      </c>
      <c r="E4450" t="str">
        <f ca="1">IF(B4450&lt;='Monte Carlo VaR'!$B$25,"YES ◀ TAIL","")</f>
        <v/>
      </c>
    </row>
    <row r="4451" spans="1:5" x14ac:dyDescent="0.2">
      <c r="A4451">
        <v>4450</v>
      </c>
      <c r="B4451" s="17">
        <f ca="1">'Monte Carlo VaR'!$C$17+_xlfn.NORM.S.INV(RAND())*'Monte Carlo VaR'!$C$18</f>
        <v>3.0936095363746603E-2</v>
      </c>
      <c r="C4451" s="18">
        <f t="shared" ca="1" si="69"/>
        <v>3.1419589286742822</v>
      </c>
      <c r="D4451" s="19">
        <f ca="1">'Monte Carlo VaR'!$B$9*(EXP(B4451)-1)</f>
        <v>4.2582969360322549</v>
      </c>
      <c r="E4451" t="str">
        <f ca="1">IF(B4451&lt;='Monte Carlo VaR'!$B$25,"YES ◀ TAIL","")</f>
        <v/>
      </c>
    </row>
    <row r="4452" spans="1:5" x14ac:dyDescent="0.2">
      <c r="A4452">
        <v>4451</v>
      </c>
      <c r="B4452" s="17">
        <f ca="1">'Monte Carlo VaR'!$C$17+_xlfn.NORM.S.INV(RAND())*'Monte Carlo VaR'!$C$18</f>
        <v>0.23656693344738777</v>
      </c>
      <c r="C4452" s="18">
        <f t="shared" ca="1" si="69"/>
        <v>26.689235025477554</v>
      </c>
      <c r="D4452" s="19">
        <f ca="1">'Monte Carlo VaR'!$B$9*(EXP(B4452)-1)</f>
        <v>36.171920230029727</v>
      </c>
      <c r="E4452" t="str">
        <f ca="1">IF(B4452&lt;='Monte Carlo VaR'!$B$25,"YES ◀ TAIL","")</f>
        <v/>
      </c>
    </row>
    <row r="4453" spans="1:5" x14ac:dyDescent="0.2">
      <c r="A4453">
        <v>4452</v>
      </c>
      <c r="B4453" s="17">
        <f ca="1">'Monte Carlo VaR'!$C$17+_xlfn.NORM.S.INV(RAND())*'Monte Carlo VaR'!$C$18</f>
        <v>-0.18256429244752326</v>
      </c>
      <c r="C4453" s="18">
        <f t="shared" ca="1" si="69"/>
        <v>-16.686892182971114</v>
      </c>
      <c r="D4453" s="19">
        <f ca="1">'Monte Carlo VaR'!$B$9*(EXP(B4453)-1)</f>
        <v>-22.61574497558075</v>
      </c>
      <c r="E4453" t="str">
        <f ca="1">IF(B4453&lt;='Monte Carlo VaR'!$B$25,"YES ◀ TAIL","")</f>
        <v/>
      </c>
    </row>
    <row r="4454" spans="1:5" x14ac:dyDescent="0.2">
      <c r="A4454">
        <v>4453</v>
      </c>
      <c r="B4454" s="17">
        <f ca="1">'Monte Carlo VaR'!$C$17+_xlfn.NORM.S.INV(RAND())*'Monte Carlo VaR'!$C$18</f>
        <v>-4.8941276171947642E-2</v>
      </c>
      <c r="C4454" s="18">
        <f t="shared" ca="1" si="69"/>
        <v>-4.7762952938735337</v>
      </c>
      <c r="D4454" s="19">
        <f ca="1">'Monte Carlo VaR'!$B$9*(EXP(B4454)-1)</f>
        <v>-6.4733130117868001</v>
      </c>
      <c r="E4454" t="str">
        <f ca="1">IF(B4454&lt;='Monte Carlo VaR'!$B$25,"YES ◀ TAIL","")</f>
        <v/>
      </c>
    </row>
    <row r="4455" spans="1:5" x14ac:dyDescent="0.2">
      <c r="A4455">
        <v>4454</v>
      </c>
      <c r="B4455" s="17">
        <f ca="1">'Monte Carlo VaR'!$C$17+_xlfn.NORM.S.INV(RAND())*'Monte Carlo VaR'!$C$18</f>
        <v>-9.8888015988593259E-3</v>
      </c>
      <c r="C4455" s="18">
        <f t="shared" ca="1" si="69"/>
        <v>-0.98400681710176796</v>
      </c>
      <c r="D4455" s="19">
        <f ca="1">'Monte Carlo VaR'!$B$9*(EXP(B4455)-1)</f>
        <v>-1.3336244392180261</v>
      </c>
      <c r="E4455" t="str">
        <f ca="1">IF(B4455&lt;='Monte Carlo VaR'!$B$25,"YES ◀ TAIL","")</f>
        <v/>
      </c>
    </row>
    <row r="4456" spans="1:5" x14ac:dyDescent="0.2">
      <c r="A4456">
        <v>4455</v>
      </c>
      <c r="B4456" s="17">
        <f ca="1">'Monte Carlo VaR'!$C$17+_xlfn.NORM.S.INV(RAND())*'Monte Carlo VaR'!$C$18</f>
        <v>0.10957277856637596</v>
      </c>
      <c r="C4456" s="18">
        <f t="shared" ca="1" si="69"/>
        <v>11.580127439728717</v>
      </c>
      <c r="D4456" s="19">
        <f ca="1">'Monte Carlo VaR'!$B$9*(EXP(B4456)-1)</f>
        <v>15.694546719064329</v>
      </c>
      <c r="E4456" t="str">
        <f ca="1">IF(B4456&lt;='Monte Carlo VaR'!$B$25,"YES ◀ TAIL","")</f>
        <v/>
      </c>
    </row>
    <row r="4457" spans="1:5" x14ac:dyDescent="0.2">
      <c r="A4457">
        <v>4456</v>
      </c>
      <c r="B4457" s="17">
        <f ca="1">'Monte Carlo VaR'!$C$17+_xlfn.NORM.S.INV(RAND())*'Monte Carlo VaR'!$C$18</f>
        <v>-0.14282625134173788</v>
      </c>
      <c r="C4457" s="18">
        <f t="shared" ca="1" si="69"/>
        <v>-13.309532066419516</v>
      </c>
      <c r="D4457" s="19">
        <f ca="1">'Monte Carlo VaR'!$B$9*(EXP(B4457)-1)</f>
        <v>-18.038408809618371</v>
      </c>
      <c r="E4457" t="str">
        <f ca="1">IF(B4457&lt;='Monte Carlo VaR'!$B$25,"YES ◀ TAIL","")</f>
        <v/>
      </c>
    </row>
    <row r="4458" spans="1:5" x14ac:dyDescent="0.2">
      <c r="A4458">
        <v>4457</v>
      </c>
      <c r="B4458" s="17">
        <f ca="1">'Monte Carlo VaR'!$C$17+_xlfn.NORM.S.INV(RAND())*'Monte Carlo VaR'!$C$18</f>
        <v>0.22491821579409288</v>
      </c>
      <c r="C4458" s="18">
        <f t="shared" ca="1" si="69"/>
        <v>25.222030016104501</v>
      </c>
      <c r="D4458" s="19">
        <f ca="1">'Monte Carlo VaR'!$B$9*(EXP(B4458)-1)</f>
        <v>34.183417280826433</v>
      </c>
      <c r="E4458" t="str">
        <f ca="1">IF(B4458&lt;='Monte Carlo VaR'!$B$25,"YES ◀ TAIL","")</f>
        <v/>
      </c>
    </row>
    <row r="4459" spans="1:5" x14ac:dyDescent="0.2">
      <c r="A4459">
        <v>4458</v>
      </c>
      <c r="B4459" s="17">
        <f ca="1">'Monte Carlo VaR'!$C$17+_xlfn.NORM.S.INV(RAND())*'Monte Carlo VaR'!$C$18</f>
        <v>0.25048696945128135</v>
      </c>
      <c r="C4459" s="18">
        <f t="shared" ca="1" si="69"/>
        <v>28.465085011146328</v>
      </c>
      <c r="D4459" s="19">
        <f ca="1">'Monte Carlo VaR'!$B$9*(EXP(B4459)-1)</f>
        <v>38.57872971560662</v>
      </c>
      <c r="E4459" t="str">
        <f ca="1">IF(B4459&lt;='Monte Carlo VaR'!$B$25,"YES ◀ TAIL","")</f>
        <v/>
      </c>
    </row>
    <row r="4460" spans="1:5" x14ac:dyDescent="0.2">
      <c r="A4460">
        <v>4459</v>
      </c>
      <c r="B4460" s="17">
        <f ca="1">'Monte Carlo VaR'!$C$17+_xlfn.NORM.S.INV(RAND())*'Monte Carlo VaR'!$C$18</f>
        <v>0.50327883284676322</v>
      </c>
      <c r="C4460" s="18">
        <f t="shared" ca="1" si="69"/>
        <v>65.413602434265499</v>
      </c>
      <c r="D4460" s="19">
        <f ca="1">'Monte Carlo VaR'!$B$9*(EXP(B4460)-1)</f>
        <v>88.655055379160046</v>
      </c>
      <c r="E4460" t="str">
        <f ca="1">IF(B4460&lt;='Monte Carlo VaR'!$B$25,"YES ◀ TAIL","")</f>
        <v/>
      </c>
    </row>
    <row r="4461" spans="1:5" x14ac:dyDescent="0.2">
      <c r="A4461">
        <v>4460</v>
      </c>
      <c r="B4461" s="17">
        <f ca="1">'Monte Carlo VaR'!$C$17+_xlfn.NORM.S.INV(RAND())*'Monte Carlo VaR'!$C$18</f>
        <v>-0.21435096800330761</v>
      </c>
      <c r="C4461" s="18">
        <f t="shared" ca="1" si="69"/>
        <v>-19.293491870980283</v>
      </c>
      <c r="D4461" s="19">
        <f ca="1">'Monte Carlo VaR'!$B$9*(EXP(B4461)-1)</f>
        <v>-26.148469532739579</v>
      </c>
      <c r="E4461" t="str">
        <f ca="1">IF(B4461&lt;='Monte Carlo VaR'!$B$25,"YES ◀ TAIL","")</f>
        <v/>
      </c>
    </row>
    <row r="4462" spans="1:5" x14ac:dyDescent="0.2">
      <c r="A4462">
        <v>4461</v>
      </c>
      <c r="B4462" s="17">
        <f ca="1">'Monte Carlo VaR'!$C$17+_xlfn.NORM.S.INV(RAND())*'Monte Carlo VaR'!$C$18</f>
        <v>0.10906948194401819</v>
      </c>
      <c r="C4462" s="18">
        <f t="shared" ca="1" si="69"/>
        <v>11.523983668136495</v>
      </c>
      <c r="D4462" s="19">
        <f ca="1">'Monte Carlo VaR'!$B$9*(EXP(B4462)-1)</f>
        <v>15.618455065425392</v>
      </c>
      <c r="E4462" t="str">
        <f ca="1">IF(B4462&lt;='Monte Carlo VaR'!$B$25,"YES ◀ TAIL","")</f>
        <v/>
      </c>
    </row>
    <row r="4463" spans="1:5" x14ac:dyDescent="0.2">
      <c r="A4463">
        <v>4462</v>
      </c>
      <c r="B4463" s="17">
        <f ca="1">'Monte Carlo VaR'!$C$17+_xlfn.NORM.S.INV(RAND())*'Monte Carlo VaR'!$C$18</f>
        <v>0.37806842567483268</v>
      </c>
      <c r="C4463" s="18">
        <f t="shared" ca="1" si="69"/>
        <v>45.946280418648854</v>
      </c>
      <c r="D4463" s="19">
        <f ca="1">'Monte Carlo VaR'!$B$9*(EXP(B4463)-1)</f>
        <v>62.270993851394792</v>
      </c>
      <c r="E4463" t="str">
        <f ca="1">IF(B4463&lt;='Monte Carlo VaR'!$B$25,"YES ◀ TAIL","")</f>
        <v/>
      </c>
    </row>
    <row r="4464" spans="1:5" x14ac:dyDescent="0.2">
      <c r="A4464">
        <v>4463</v>
      </c>
      <c r="B4464" s="17">
        <f ca="1">'Monte Carlo VaR'!$C$17+_xlfn.NORM.S.INV(RAND())*'Monte Carlo VaR'!$C$18</f>
        <v>-0.15598766544262649</v>
      </c>
      <c r="C4464" s="18">
        <f t="shared" ca="1" si="69"/>
        <v>-14.443025661997822</v>
      </c>
      <c r="D4464" s="19">
        <f ca="1">'Monte Carlo VaR'!$B$9*(EXP(B4464)-1)</f>
        <v>-19.574632679705648</v>
      </c>
      <c r="E4464" t="str">
        <f ca="1">IF(B4464&lt;='Monte Carlo VaR'!$B$25,"YES ◀ TAIL","")</f>
        <v/>
      </c>
    </row>
    <row r="4465" spans="1:5" x14ac:dyDescent="0.2">
      <c r="A4465">
        <v>4464</v>
      </c>
      <c r="B4465" s="17">
        <f ca="1">'Monte Carlo VaR'!$C$17+_xlfn.NORM.S.INV(RAND())*'Monte Carlo VaR'!$C$18</f>
        <v>3.0368795688938695E-2</v>
      </c>
      <c r="C4465" s="18">
        <f t="shared" ca="1" si="69"/>
        <v>3.0834631228096265</v>
      </c>
      <c r="D4465" s="19">
        <f ca="1">'Monte Carlo VaR'!$B$9*(EXP(B4465)-1)</f>
        <v>4.1790175703438868</v>
      </c>
      <c r="E4465" t="str">
        <f ca="1">IF(B4465&lt;='Monte Carlo VaR'!$B$25,"YES ◀ TAIL","")</f>
        <v/>
      </c>
    </row>
    <row r="4466" spans="1:5" x14ac:dyDescent="0.2">
      <c r="A4466">
        <v>4465</v>
      </c>
      <c r="B4466" s="17">
        <f ca="1">'Monte Carlo VaR'!$C$17+_xlfn.NORM.S.INV(RAND())*'Monte Carlo VaR'!$C$18</f>
        <v>6.1067790995993333E-2</v>
      </c>
      <c r="C4466" s="18">
        <f t="shared" ca="1" si="69"/>
        <v>6.2970971605622816</v>
      </c>
      <c r="D4466" s="19">
        <f ca="1">'Monte Carlo VaR'!$B$9*(EXP(B4466)-1)</f>
        <v>8.5344557817100597</v>
      </c>
      <c r="E4466" t="str">
        <f ca="1">IF(B4466&lt;='Monte Carlo VaR'!$B$25,"YES ◀ TAIL","")</f>
        <v/>
      </c>
    </row>
    <row r="4467" spans="1:5" x14ac:dyDescent="0.2">
      <c r="A4467">
        <v>4466</v>
      </c>
      <c r="B4467" s="17">
        <f ca="1">'Monte Carlo VaR'!$C$17+_xlfn.NORM.S.INV(RAND())*'Monte Carlo VaR'!$C$18</f>
        <v>0.11864389404425192</v>
      </c>
      <c r="C4467" s="18">
        <f t="shared" ca="1" si="69"/>
        <v>12.596888266190053</v>
      </c>
      <c r="D4467" s="19">
        <f ca="1">'Monte Carlo VaR'!$B$9*(EXP(B4467)-1)</f>
        <v>17.072562667167379</v>
      </c>
      <c r="E4467" t="str">
        <f ca="1">IF(B4467&lt;='Monte Carlo VaR'!$B$25,"YES ◀ TAIL","")</f>
        <v/>
      </c>
    </row>
    <row r="4468" spans="1:5" x14ac:dyDescent="0.2">
      <c r="A4468">
        <v>4467</v>
      </c>
      <c r="B4468" s="17">
        <f ca="1">'Monte Carlo VaR'!$C$17+_xlfn.NORM.S.INV(RAND())*'Monte Carlo VaR'!$C$18</f>
        <v>-7.2118432840186555E-2</v>
      </c>
      <c r="C4468" s="18">
        <f t="shared" ca="1" si="69"/>
        <v>-6.9579303079953858</v>
      </c>
      <c r="D4468" s="19">
        <f ca="1">'Monte Carlo VaR'!$B$9*(EXP(B4468)-1)</f>
        <v>-9.4300829464261469</v>
      </c>
      <c r="E4468" t="str">
        <f ca="1">IF(B4468&lt;='Monte Carlo VaR'!$B$25,"YES ◀ TAIL","")</f>
        <v/>
      </c>
    </row>
    <row r="4469" spans="1:5" x14ac:dyDescent="0.2">
      <c r="A4469">
        <v>4468</v>
      </c>
      <c r="B4469" s="17">
        <f ca="1">'Monte Carlo VaR'!$C$17+_xlfn.NORM.S.INV(RAND())*'Monte Carlo VaR'!$C$18</f>
        <v>-0.24134482552696856</v>
      </c>
      <c r="C4469" s="18">
        <f t="shared" ca="1" si="69"/>
        <v>-21.442930514984791</v>
      </c>
      <c r="D4469" s="19">
        <f ca="1">'Monte Carlo VaR'!$B$9*(EXP(B4469)-1)</f>
        <v>-29.061603726958889</v>
      </c>
      <c r="E4469" t="str">
        <f ca="1">IF(B4469&lt;='Monte Carlo VaR'!$B$25,"YES ◀ TAIL","")</f>
        <v/>
      </c>
    </row>
    <row r="4470" spans="1:5" x14ac:dyDescent="0.2">
      <c r="A4470">
        <v>4469</v>
      </c>
      <c r="B4470" s="17">
        <f ca="1">'Monte Carlo VaR'!$C$17+_xlfn.NORM.S.INV(RAND())*'Monte Carlo VaR'!$C$18</f>
        <v>7.1358162240861403E-2</v>
      </c>
      <c r="C4470" s="18">
        <f t="shared" ca="1" si="69"/>
        <v>7.3965810993785075</v>
      </c>
      <c r="D4470" s="19">
        <f ca="1">'Monte Carlo VaR'!$B$9*(EXP(B4470)-1)</f>
        <v>10.024586363987691</v>
      </c>
      <c r="E4470" t="str">
        <f ca="1">IF(B4470&lt;='Monte Carlo VaR'!$B$25,"YES ◀ TAIL","")</f>
        <v/>
      </c>
    </row>
    <row r="4471" spans="1:5" x14ac:dyDescent="0.2">
      <c r="A4471">
        <v>4470</v>
      </c>
      <c r="B4471" s="17">
        <f ca="1">'Monte Carlo VaR'!$C$17+_xlfn.NORM.S.INV(RAND())*'Monte Carlo VaR'!$C$18</f>
        <v>0.30271720631839855</v>
      </c>
      <c r="C4471" s="18">
        <f t="shared" ca="1" si="69"/>
        <v>35.353164011901647</v>
      </c>
      <c r="D4471" s="19">
        <f ca="1">'Monte Carlo VaR'!$B$9*(EXP(B4471)-1)</f>
        <v>47.914143185330303</v>
      </c>
      <c r="E4471" t="str">
        <f ca="1">IF(B4471&lt;='Monte Carlo VaR'!$B$25,"YES ◀ TAIL","")</f>
        <v/>
      </c>
    </row>
    <row r="4472" spans="1:5" x14ac:dyDescent="0.2">
      <c r="A4472">
        <v>4471</v>
      </c>
      <c r="B4472" s="17">
        <f ca="1">'Monte Carlo VaR'!$C$17+_xlfn.NORM.S.INV(RAND())*'Monte Carlo VaR'!$C$18</f>
        <v>0.12313555884193568</v>
      </c>
      <c r="C4472" s="18">
        <f t="shared" ca="1" si="69"/>
        <v>13.103773272110452</v>
      </c>
      <c r="D4472" s="19">
        <f ca="1">'Monte Carlo VaR'!$B$9*(EXP(B4472)-1)</f>
        <v>17.759543915691296</v>
      </c>
      <c r="E4472" t="str">
        <f ca="1">IF(B4472&lt;='Monte Carlo VaR'!$B$25,"YES ◀ TAIL","")</f>
        <v/>
      </c>
    </row>
    <row r="4473" spans="1:5" x14ac:dyDescent="0.2">
      <c r="A4473">
        <v>4472</v>
      </c>
      <c r="B4473" s="17">
        <f ca="1">'Monte Carlo VaR'!$C$17+_xlfn.NORM.S.INV(RAND())*'Monte Carlo VaR'!$C$18</f>
        <v>-1.519051426676038E-2</v>
      </c>
      <c r="C4473" s="18">
        <f t="shared" ca="1" si="69"/>
        <v>-1.507572039926619</v>
      </c>
      <c r="D4473" s="19">
        <f ca="1">'Monte Carlo VaR'!$B$9*(EXP(B4473)-1)</f>
        <v>-2.0432123857125468</v>
      </c>
      <c r="E4473" t="str">
        <f ca="1">IF(B4473&lt;='Monte Carlo VaR'!$B$25,"YES ◀ TAIL","")</f>
        <v/>
      </c>
    </row>
    <row r="4474" spans="1:5" x14ac:dyDescent="0.2">
      <c r="A4474">
        <v>4473</v>
      </c>
      <c r="B4474" s="17">
        <f ca="1">'Monte Carlo VaR'!$C$17+_xlfn.NORM.S.INV(RAND())*'Monte Carlo VaR'!$C$18</f>
        <v>0.28146566093007369</v>
      </c>
      <c r="C4474" s="18">
        <f t="shared" ca="1" si="69"/>
        <v>32.507049385192424</v>
      </c>
      <c r="D4474" s="19">
        <f ca="1">'Monte Carlo VaR'!$B$9*(EXP(B4474)-1)</f>
        <v>44.056804031751291</v>
      </c>
      <c r="E4474" t="str">
        <f ca="1">IF(B4474&lt;='Monte Carlo VaR'!$B$25,"YES ◀ TAIL","")</f>
        <v/>
      </c>
    </row>
    <row r="4475" spans="1:5" x14ac:dyDescent="0.2">
      <c r="A4475">
        <v>4474</v>
      </c>
      <c r="B4475" s="17">
        <f ca="1">'Monte Carlo VaR'!$C$17+_xlfn.NORM.S.INV(RAND())*'Monte Carlo VaR'!$C$18</f>
        <v>-1.2640699149575621E-2</v>
      </c>
      <c r="C4475" s="18">
        <f t="shared" ca="1" si="69"/>
        <v>-1.2561141088077377</v>
      </c>
      <c r="D4475" s="19">
        <f ca="1">'Monte Carlo VaR'!$B$9*(EXP(B4475)-1)</f>
        <v>-1.7024114516671269</v>
      </c>
      <c r="E4475" t="str">
        <f ca="1">IF(B4475&lt;='Monte Carlo VaR'!$B$25,"YES ◀ TAIL","")</f>
        <v/>
      </c>
    </row>
    <row r="4476" spans="1:5" x14ac:dyDescent="0.2">
      <c r="A4476">
        <v>4475</v>
      </c>
      <c r="B4476" s="17">
        <f ca="1">'Monte Carlo VaR'!$C$17+_xlfn.NORM.S.INV(RAND())*'Monte Carlo VaR'!$C$18</f>
        <v>2.1323897313845007E-2</v>
      </c>
      <c r="C4476" s="18">
        <f t="shared" ca="1" si="69"/>
        <v>2.1552876290609424</v>
      </c>
      <c r="D4476" s="19">
        <f ca="1">'Monte Carlo VaR'!$B$9*(EXP(B4476)-1)</f>
        <v>2.9210613236662955</v>
      </c>
      <c r="E4476" t="str">
        <f ca="1">IF(B4476&lt;='Monte Carlo VaR'!$B$25,"YES ◀ TAIL","")</f>
        <v/>
      </c>
    </row>
    <row r="4477" spans="1:5" x14ac:dyDescent="0.2">
      <c r="A4477">
        <v>4476</v>
      </c>
      <c r="B4477" s="17">
        <f ca="1">'Monte Carlo VaR'!$C$17+_xlfn.NORM.S.INV(RAND())*'Monte Carlo VaR'!$C$18</f>
        <v>6.0574849378559489E-2</v>
      </c>
      <c r="C4477" s="18">
        <f t="shared" ca="1" si="69"/>
        <v>6.2447118100798837</v>
      </c>
      <c r="D4477" s="19">
        <f ca="1">'Monte Carlo VaR'!$B$9*(EXP(B4477)-1)</f>
        <v>8.463457916201266</v>
      </c>
      <c r="E4477" t="str">
        <f ca="1">IF(B4477&lt;='Monte Carlo VaR'!$B$25,"YES ◀ TAIL","")</f>
        <v/>
      </c>
    </row>
    <row r="4478" spans="1:5" x14ac:dyDescent="0.2">
      <c r="A4478">
        <v>4477</v>
      </c>
      <c r="B4478" s="17">
        <f ca="1">'Monte Carlo VaR'!$C$17+_xlfn.NORM.S.INV(RAND())*'Monte Carlo VaR'!$C$18</f>
        <v>0.43041529631908843</v>
      </c>
      <c r="C4478" s="18">
        <f t="shared" ca="1" si="69"/>
        <v>53.789607352385161</v>
      </c>
      <c r="D4478" s="19">
        <f ca="1">'Monte Carlo VaR'!$B$9*(EXP(B4478)-1)</f>
        <v>72.901054844687607</v>
      </c>
      <c r="E4478" t="str">
        <f ca="1">IF(B4478&lt;='Monte Carlo VaR'!$B$25,"YES ◀ TAIL","")</f>
        <v/>
      </c>
    </row>
    <row r="4479" spans="1:5" x14ac:dyDescent="0.2">
      <c r="A4479">
        <v>4478</v>
      </c>
      <c r="B4479" s="17">
        <f ca="1">'Monte Carlo VaR'!$C$17+_xlfn.NORM.S.INV(RAND())*'Monte Carlo VaR'!$C$18</f>
        <v>8.157783385027495E-2</v>
      </c>
      <c r="C4479" s="18">
        <f t="shared" ca="1" si="69"/>
        <v>8.4997663843284563</v>
      </c>
      <c r="D4479" s="19">
        <f ca="1">'Monte Carlo VaR'!$B$9*(EXP(B4479)-1)</f>
        <v>11.519733380680355</v>
      </c>
      <c r="E4479" t="str">
        <f ca="1">IF(B4479&lt;='Monte Carlo VaR'!$B$25,"YES ◀ TAIL","")</f>
        <v/>
      </c>
    </row>
    <row r="4480" spans="1:5" x14ac:dyDescent="0.2">
      <c r="A4480">
        <v>4479</v>
      </c>
      <c r="B4480" s="17">
        <f ca="1">'Monte Carlo VaR'!$C$17+_xlfn.NORM.S.INV(RAND())*'Monte Carlo VaR'!$C$18</f>
        <v>-1.0691863136114754E-2</v>
      </c>
      <c r="C4480" s="18">
        <f t="shared" ca="1" si="69"/>
        <v>-1.0634908332503468</v>
      </c>
      <c r="D4480" s="19">
        <f ca="1">'Monte Carlo VaR'!$B$9*(EXP(B4480)-1)</f>
        <v>-1.4413491263041951</v>
      </c>
      <c r="E4480" t="str">
        <f ca="1">IF(B4480&lt;='Monte Carlo VaR'!$B$25,"YES ◀ TAIL","")</f>
        <v/>
      </c>
    </row>
    <row r="4481" spans="1:5" x14ac:dyDescent="0.2">
      <c r="A4481">
        <v>4480</v>
      </c>
      <c r="B4481" s="17">
        <f ca="1">'Monte Carlo VaR'!$C$17+_xlfn.NORM.S.INV(RAND())*'Monte Carlo VaR'!$C$18</f>
        <v>-7.9900315314240786E-2</v>
      </c>
      <c r="C4481" s="18">
        <f t="shared" ca="1" si="69"/>
        <v>-7.6791628463782624</v>
      </c>
      <c r="D4481" s="19">
        <f ca="1">'Monte Carlo VaR'!$B$9*(EXP(B4481)-1)</f>
        <v>-10.407569405696458</v>
      </c>
      <c r="E4481" t="str">
        <f ca="1">IF(B4481&lt;='Monte Carlo VaR'!$B$25,"YES ◀ TAIL","")</f>
        <v/>
      </c>
    </row>
    <row r="4482" spans="1:5" x14ac:dyDescent="0.2">
      <c r="A4482">
        <v>4481</v>
      </c>
      <c r="B4482" s="17">
        <f ca="1">'Monte Carlo VaR'!$C$17+_xlfn.NORM.S.INV(RAND())*'Monte Carlo VaR'!$C$18</f>
        <v>1.523705143008907E-2</v>
      </c>
      <c r="C4482" s="18">
        <f t="shared" ca="1" si="69"/>
        <v>1.535372714295935</v>
      </c>
      <c r="D4482" s="19">
        <f ca="1">'Monte Carlo VaR'!$B$9*(EXP(B4482)-1)</f>
        <v>2.0808906396852809</v>
      </c>
      <c r="E4482" t="str">
        <f ca="1">IF(B4482&lt;='Monte Carlo VaR'!$B$25,"YES ◀ TAIL","")</f>
        <v/>
      </c>
    </row>
    <row r="4483" spans="1:5" x14ac:dyDescent="0.2">
      <c r="A4483">
        <v>4482</v>
      </c>
      <c r="B4483" s="17">
        <f ca="1">'Monte Carlo VaR'!$C$17+_xlfn.NORM.S.INV(RAND())*'Monte Carlo VaR'!$C$18</f>
        <v>3.7694701267112184E-2</v>
      </c>
      <c r="C4483" s="18">
        <f t="shared" ref="C4483:C4546" ca="1" si="70">(EXP(B4483)-1)*100</f>
        <v>3.8414157953038153</v>
      </c>
      <c r="D4483" s="19">
        <f ca="1">'Monte Carlo VaR'!$B$9*(EXP(B4483)-1)</f>
        <v>5.2062708273752607</v>
      </c>
      <c r="E4483" t="str">
        <f ca="1">IF(B4483&lt;='Monte Carlo VaR'!$B$25,"YES ◀ TAIL","")</f>
        <v/>
      </c>
    </row>
    <row r="4484" spans="1:5" x14ac:dyDescent="0.2">
      <c r="A4484">
        <v>4483</v>
      </c>
      <c r="B4484" s="17">
        <f ca="1">'Monte Carlo VaR'!$C$17+_xlfn.NORM.S.INV(RAND())*'Monte Carlo VaR'!$C$18</f>
        <v>-2.8873980483098902E-2</v>
      </c>
      <c r="C4484" s="18">
        <f t="shared" ca="1" si="70"/>
        <v>-2.8461110386016397</v>
      </c>
      <c r="D4484" s="19">
        <f ca="1">'Monte Carlo VaR'!$B$9*(EXP(B4484)-1)</f>
        <v>-3.8573342906168024</v>
      </c>
      <c r="E4484" t="str">
        <f ca="1">IF(B4484&lt;='Monte Carlo VaR'!$B$25,"YES ◀ TAIL","")</f>
        <v/>
      </c>
    </row>
    <row r="4485" spans="1:5" x14ac:dyDescent="0.2">
      <c r="A4485">
        <v>4484</v>
      </c>
      <c r="B4485" s="17">
        <f ca="1">'Monte Carlo VaR'!$C$17+_xlfn.NORM.S.INV(RAND())*'Monte Carlo VaR'!$C$18</f>
        <v>-0.15949995553812363</v>
      </c>
      <c r="C4485" s="18">
        <f t="shared" ca="1" si="70"/>
        <v>-14.742999469671537</v>
      </c>
      <c r="D4485" s="19">
        <f ca="1">'Monte Carlo VaR'!$B$9*(EXP(B4485)-1)</f>
        <v>-19.981187181245833</v>
      </c>
      <c r="E4485" t="str">
        <f ca="1">IF(B4485&lt;='Monte Carlo VaR'!$B$25,"YES ◀ TAIL","")</f>
        <v/>
      </c>
    </row>
    <row r="4486" spans="1:5" x14ac:dyDescent="0.2">
      <c r="A4486">
        <v>4485</v>
      </c>
      <c r="B4486" s="17">
        <f ca="1">'Monte Carlo VaR'!$C$17+_xlfn.NORM.S.INV(RAND())*'Monte Carlo VaR'!$C$18</f>
        <v>1.5563778467109053E-2</v>
      </c>
      <c r="C4486" s="18">
        <f t="shared" ca="1" si="70"/>
        <v>1.5685524858446653</v>
      </c>
      <c r="D4486" s="19">
        <f ca="1">'Monte Carlo VaR'!$B$9*(EXP(B4486)-1)</f>
        <v>2.1258591840652747</v>
      </c>
      <c r="E4486" t="str">
        <f ca="1">IF(B4486&lt;='Monte Carlo VaR'!$B$25,"YES ◀ TAIL","")</f>
        <v/>
      </c>
    </row>
    <row r="4487" spans="1:5" x14ac:dyDescent="0.2">
      <c r="A4487">
        <v>4486</v>
      </c>
      <c r="B4487" s="17">
        <f ca="1">'Monte Carlo VaR'!$C$17+_xlfn.NORM.S.INV(RAND())*'Monte Carlo VaR'!$C$18</f>
        <v>0.28827046505925963</v>
      </c>
      <c r="C4487" s="18">
        <f t="shared" ca="1" si="70"/>
        <v>33.411808765915296</v>
      </c>
      <c r="D4487" s="19">
        <f ca="1">'Monte Carlo VaR'!$B$9*(EXP(B4487)-1)</f>
        <v>45.283024420445003</v>
      </c>
      <c r="E4487" t="str">
        <f ca="1">IF(B4487&lt;='Monte Carlo VaR'!$B$25,"YES ◀ TAIL","")</f>
        <v/>
      </c>
    </row>
    <row r="4488" spans="1:5" x14ac:dyDescent="0.2">
      <c r="A4488">
        <v>4487</v>
      </c>
      <c r="B4488" s="17">
        <f ca="1">'Monte Carlo VaR'!$C$17+_xlfn.NORM.S.INV(RAND())*'Monte Carlo VaR'!$C$18</f>
        <v>-0.11578237521569891</v>
      </c>
      <c r="C4488" s="18">
        <f t="shared" ca="1" si="70"/>
        <v>-10.933096613590532</v>
      </c>
      <c r="D4488" s="19">
        <f ca="1">'Monte Carlo VaR'!$B$9*(EXP(B4488)-1)</f>
        <v>-14.817625840399248</v>
      </c>
      <c r="E4488" t="str">
        <f ca="1">IF(B4488&lt;='Monte Carlo VaR'!$B$25,"YES ◀ TAIL","")</f>
        <v/>
      </c>
    </row>
    <row r="4489" spans="1:5" x14ac:dyDescent="0.2">
      <c r="A4489">
        <v>4488</v>
      </c>
      <c r="B4489" s="17">
        <f ca="1">'Monte Carlo VaR'!$C$17+_xlfn.NORM.S.INV(RAND())*'Monte Carlo VaR'!$C$18</f>
        <v>0.31373667812838368</v>
      </c>
      <c r="C4489" s="18">
        <f t="shared" ca="1" si="70"/>
        <v>36.852932539406382</v>
      </c>
      <c r="D4489" s="19">
        <f ca="1">'Monte Carlo VaR'!$B$9*(EXP(B4489)-1)</f>
        <v>49.946779470657468</v>
      </c>
      <c r="E4489" t="str">
        <f ca="1">IF(B4489&lt;='Monte Carlo VaR'!$B$25,"YES ◀ TAIL","")</f>
        <v/>
      </c>
    </row>
    <row r="4490" spans="1:5" x14ac:dyDescent="0.2">
      <c r="A4490">
        <v>4489</v>
      </c>
      <c r="B4490" s="17">
        <f ca="1">'Monte Carlo VaR'!$C$17+_xlfn.NORM.S.INV(RAND())*'Monte Carlo VaR'!$C$18</f>
        <v>-5.1580665436135736E-3</v>
      </c>
      <c r="C4490" s="18">
        <f t="shared" ca="1" si="70"/>
        <v>-0.5144786561201542</v>
      </c>
      <c r="D4490" s="19">
        <f ca="1">'Monte Carlo VaR'!$B$9*(EXP(B4490)-1)</f>
        <v>-0.69727292263964502</v>
      </c>
      <c r="E4490" t="str">
        <f ca="1">IF(B4490&lt;='Monte Carlo VaR'!$B$25,"YES ◀ TAIL","")</f>
        <v/>
      </c>
    </row>
    <row r="4491" spans="1:5" x14ac:dyDescent="0.2">
      <c r="A4491">
        <v>4490</v>
      </c>
      <c r="B4491" s="17">
        <f ca="1">'Monte Carlo VaR'!$C$17+_xlfn.NORM.S.INV(RAND())*'Monte Carlo VaR'!$C$18</f>
        <v>-0.11169347815470702</v>
      </c>
      <c r="C4491" s="18">
        <f t="shared" ca="1" si="70"/>
        <v>-10.568165639951754</v>
      </c>
      <c r="D4491" s="19">
        <f ca="1">'Monte Carlo VaR'!$B$9*(EXP(B4491)-1)</f>
        <v>-14.323034891826612</v>
      </c>
      <c r="E4491" t="str">
        <f ca="1">IF(B4491&lt;='Monte Carlo VaR'!$B$25,"YES ◀ TAIL","")</f>
        <v/>
      </c>
    </row>
    <row r="4492" spans="1:5" x14ac:dyDescent="0.2">
      <c r="A4492">
        <v>4491</v>
      </c>
      <c r="B4492" s="17">
        <f ca="1">'Monte Carlo VaR'!$C$17+_xlfn.NORM.S.INV(RAND())*'Monte Carlo VaR'!$C$18</f>
        <v>0.11478625131696407</v>
      </c>
      <c r="C4492" s="18">
        <f t="shared" ca="1" si="70"/>
        <v>12.16336642286555</v>
      </c>
      <c r="D4492" s="19">
        <f ca="1">'Monte Carlo VaR'!$B$9*(EXP(B4492)-1)</f>
        <v>16.485010512909682</v>
      </c>
      <c r="E4492" t="str">
        <f ca="1">IF(B4492&lt;='Monte Carlo VaR'!$B$25,"YES ◀ TAIL","")</f>
        <v/>
      </c>
    </row>
    <row r="4493" spans="1:5" x14ac:dyDescent="0.2">
      <c r="A4493">
        <v>4492</v>
      </c>
      <c r="B4493" s="17">
        <f ca="1">'Monte Carlo VaR'!$C$17+_xlfn.NORM.S.INV(RAND())*'Monte Carlo VaR'!$C$18</f>
        <v>0.25389724591605051</v>
      </c>
      <c r="C4493" s="18">
        <f t="shared" ca="1" si="70"/>
        <v>28.903934340556713</v>
      </c>
      <c r="D4493" s="19">
        <f ca="1">'Monte Carlo VaR'!$B$9*(EXP(B4493)-1)</f>
        <v>39.173502211756514</v>
      </c>
      <c r="E4493" t="str">
        <f ca="1">IF(B4493&lt;='Monte Carlo VaR'!$B$25,"YES ◀ TAIL","")</f>
        <v/>
      </c>
    </row>
    <row r="4494" spans="1:5" x14ac:dyDescent="0.2">
      <c r="A4494">
        <v>4493</v>
      </c>
      <c r="B4494" s="17">
        <f ca="1">'Monte Carlo VaR'!$C$17+_xlfn.NORM.S.INV(RAND())*'Monte Carlo VaR'!$C$18</f>
        <v>4.6039660597000834E-2</v>
      </c>
      <c r="C4494" s="18">
        <f t="shared" ca="1" si="70"/>
        <v>4.7115939376695559</v>
      </c>
      <c r="D4494" s="19">
        <f ca="1">'Monte Carlo VaR'!$B$9*(EXP(B4494)-1)</f>
        <v>6.3856232637235495</v>
      </c>
      <c r="E4494" t="str">
        <f ca="1">IF(B4494&lt;='Monte Carlo VaR'!$B$25,"YES ◀ TAIL","")</f>
        <v/>
      </c>
    </row>
    <row r="4495" spans="1:5" x14ac:dyDescent="0.2">
      <c r="A4495">
        <v>4494</v>
      </c>
      <c r="B4495" s="17">
        <f ca="1">'Monte Carlo VaR'!$C$17+_xlfn.NORM.S.INV(RAND())*'Monte Carlo VaR'!$C$18</f>
        <v>0.14003496483802197</v>
      </c>
      <c r="C4495" s="18">
        <f t="shared" ca="1" si="70"/>
        <v>15.031401869742123</v>
      </c>
      <c r="D4495" s="19">
        <f ca="1">'Monte Carlo VaR'!$B$9*(EXP(B4495)-1)</f>
        <v>20.372058954061497</v>
      </c>
      <c r="E4495" t="str">
        <f ca="1">IF(B4495&lt;='Monte Carlo VaR'!$B$25,"YES ◀ TAIL","")</f>
        <v/>
      </c>
    </row>
    <row r="4496" spans="1:5" x14ac:dyDescent="0.2">
      <c r="A4496">
        <v>4495</v>
      </c>
      <c r="B4496" s="17">
        <f ca="1">'Monte Carlo VaR'!$C$17+_xlfn.NORM.S.INV(RAND())*'Monte Carlo VaR'!$C$18</f>
        <v>-1.8780757202493656E-2</v>
      </c>
      <c r="C4496" s="18">
        <f t="shared" ca="1" si="70"/>
        <v>-1.860549766586439</v>
      </c>
      <c r="D4496" s="19">
        <f ca="1">'Monte Carlo VaR'!$B$9*(EXP(B4496)-1)</f>
        <v>-2.5216030986546007</v>
      </c>
      <c r="E4496" t="str">
        <f ca="1">IF(B4496&lt;='Monte Carlo VaR'!$B$25,"YES ◀ TAIL","")</f>
        <v/>
      </c>
    </row>
    <row r="4497" spans="1:5" x14ac:dyDescent="0.2">
      <c r="A4497">
        <v>4496</v>
      </c>
      <c r="B4497" s="17">
        <f ca="1">'Monte Carlo VaR'!$C$17+_xlfn.NORM.S.INV(RAND())*'Monte Carlo VaR'!$C$18</f>
        <v>1.107239191563885E-2</v>
      </c>
      <c r="C4497" s="18">
        <f t="shared" ca="1" si="70"/>
        <v>1.1133917716585451</v>
      </c>
      <c r="D4497" s="19">
        <f ca="1">'Monte Carlo VaR'!$B$9*(EXP(B4497)-1)</f>
        <v>1.5089798681288262</v>
      </c>
      <c r="E4497" t="str">
        <f ca="1">IF(B4497&lt;='Monte Carlo VaR'!$B$25,"YES ◀ TAIL","")</f>
        <v/>
      </c>
    </row>
    <row r="4498" spans="1:5" x14ac:dyDescent="0.2">
      <c r="A4498">
        <v>4497</v>
      </c>
      <c r="B4498" s="17">
        <f ca="1">'Monte Carlo VaR'!$C$17+_xlfn.NORM.S.INV(RAND())*'Monte Carlo VaR'!$C$18</f>
        <v>-0.10596082179274065</v>
      </c>
      <c r="C4498" s="18">
        <f t="shared" ca="1" si="70"/>
        <v>-10.054011338851264</v>
      </c>
      <c r="D4498" s="19">
        <f ca="1">'Monte Carlo VaR'!$B$9*(EXP(B4498)-1)</f>
        <v>-13.62620156754512</v>
      </c>
      <c r="E4498" t="str">
        <f ca="1">IF(B4498&lt;='Monte Carlo VaR'!$B$25,"YES ◀ TAIL","")</f>
        <v/>
      </c>
    </row>
    <row r="4499" spans="1:5" x14ac:dyDescent="0.2">
      <c r="A4499">
        <v>4498</v>
      </c>
      <c r="B4499" s="17">
        <f ca="1">'Monte Carlo VaR'!$C$17+_xlfn.NORM.S.INV(RAND())*'Monte Carlo VaR'!$C$18</f>
        <v>-0.26274674187443514</v>
      </c>
      <c r="C4499" s="18">
        <f t="shared" ca="1" si="70"/>
        <v>-23.106338790137315</v>
      </c>
      <c r="D4499" s="19">
        <f ca="1">'Monte Carlo VaR'!$B$9*(EXP(B4499)-1)</f>
        <v>-31.316020962273104</v>
      </c>
      <c r="E4499" t="str">
        <f ca="1">IF(B4499&lt;='Monte Carlo VaR'!$B$25,"YES ◀ TAIL","")</f>
        <v>YES ◀ TAIL</v>
      </c>
    </row>
    <row r="4500" spans="1:5" x14ac:dyDescent="0.2">
      <c r="A4500">
        <v>4499</v>
      </c>
      <c r="B4500" s="17">
        <f ca="1">'Monte Carlo VaR'!$C$17+_xlfn.NORM.S.INV(RAND())*'Monte Carlo VaR'!$C$18</f>
        <v>2.1439617280544498E-2</v>
      </c>
      <c r="C4500" s="18">
        <f t="shared" ca="1" si="70"/>
        <v>2.1671097195563149</v>
      </c>
      <c r="D4500" s="19">
        <f ca="1">'Monte Carlo VaR'!$B$9*(EXP(B4500)-1)</f>
        <v>2.9370838029146737</v>
      </c>
      <c r="E4500" t="str">
        <f ca="1">IF(B4500&lt;='Monte Carlo VaR'!$B$25,"YES ◀ TAIL","")</f>
        <v/>
      </c>
    </row>
    <row r="4501" spans="1:5" x14ac:dyDescent="0.2">
      <c r="A4501">
        <v>4500</v>
      </c>
      <c r="B4501" s="17">
        <f ca="1">'Monte Carlo VaR'!$C$17+_xlfn.NORM.S.INV(RAND())*'Monte Carlo VaR'!$C$18</f>
        <v>7.9170313534403472E-2</v>
      </c>
      <c r="C4501" s="18">
        <f t="shared" ca="1" si="70"/>
        <v>8.2388651809832467</v>
      </c>
      <c r="D4501" s="19">
        <f ca="1">'Monte Carlo VaR'!$B$9*(EXP(B4501)-1)</f>
        <v>11.166133979786593</v>
      </c>
      <c r="E4501" t="str">
        <f ca="1">IF(B4501&lt;='Monte Carlo VaR'!$B$25,"YES ◀ TAIL","")</f>
        <v/>
      </c>
    </row>
    <row r="4502" spans="1:5" x14ac:dyDescent="0.2">
      <c r="A4502">
        <v>4501</v>
      </c>
      <c r="B4502" s="17">
        <f ca="1">'Monte Carlo VaR'!$C$17+_xlfn.NORM.S.INV(RAND())*'Monte Carlo VaR'!$C$18</f>
        <v>0.16422696833318629</v>
      </c>
      <c r="C4502" s="18">
        <f t="shared" ca="1" si="70"/>
        <v>17.84817627818849</v>
      </c>
      <c r="D4502" s="19">
        <f ca="1">'Monte Carlo VaR'!$B$9*(EXP(B4502)-1)</f>
        <v>24.189633309828857</v>
      </c>
      <c r="E4502" t="str">
        <f ca="1">IF(B4502&lt;='Monte Carlo VaR'!$B$25,"YES ◀ TAIL","")</f>
        <v/>
      </c>
    </row>
    <row r="4503" spans="1:5" x14ac:dyDescent="0.2">
      <c r="A4503">
        <v>4502</v>
      </c>
      <c r="B4503" s="17">
        <f ca="1">'Monte Carlo VaR'!$C$17+_xlfn.NORM.S.INV(RAND())*'Monte Carlo VaR'!$C$18</f>
        <v>0.17170368247199574</v>
      </c>
      <c r="C4503" s="18">
        <f t="shared" ca="1" si="70"/>
        <v>18.732595559063082</v>
      </c>
      <c r="D4503" s="19">
        <f ca="1">'Monte Carlo VaR'!$B$9*(EXP(B4503)-1)</f>
        <v>25.388286761198195</v>
      </c>
      <c r="E4503" t="str">
        <f ca="1">IF(B4503&lt;='Monte Carlo VaR'!$B$25,"YES ◀ TAIL","")</f>
        <v/>
      </c>
    </row>
    <row r="4504" spans="1:5" x14ac:dyDescent="0.2">
      <c r="A4504">
        <v>4503</v>
      </c>
      <c r="B4504" s="17">
        <f ca="1">'Monte Carlo VaR'!$C$17+_xlfn.NORM.S.INV(RAND())*'Monte Carlo VaR'!$C$18</f>
        <v>-0.13688786604036568</v>
      </c>
      <c r="C4504" s="18">
        <f t="shared" ca="1" si="70"/>
        <v>-12.793199091145857</v>
      </c>
      <c r="D4504" s="19">
        <f ca="1">'Monte Carlo VaR'!$B$9*(EXP(B4504)-1)</f>
        <v>-17.338622728229979</v>
      </c>
      <c r="E4504" t="str">
        <f ca="1">IF(B4504&lt;='Monte Carlo VaR'!$B$25,"YES ◀ TAIL","")</f>
        <v/>
      </c>
    </row>
    <row r="4505" spans="1:5" x14ac:dyDescent="0.2">
      <c r="A4505">
        <v>4504</v>
      </c>
      <c r="B4505" s="17">
        <f ca="1">'Monte Carlo VaR'!$C$17+_xlfn.NORM.S.INV(RAND())*'Monte Carlo VaR'!$C$18</f>
        <v>0.13142250713986742</v>
      </c>
      <c r="C4505" s="18">
        <f t="shared" ca="1" si="70"/>
        <v>14.044952760227059</v>
      </c>
      <c r="D4505" s="19">
        <f ca="1">'Monte Carlo VaR'!$B$9*(EXP(B4505)-1)</f>
        <v>19.035124475935731</v>
      </c>
      <c r="E4505" t="str">
        <f ca="1">IF(B4505&lt;='Monte Carlo VaR'!$B$25,"YES ◀ TAIL","")</f>
        <v/>
      </c>
    </row>
    <row r="4506" spans="1:5" x14ac:dyDescent="0.2">
      <c r="A4506">
        <v>4505</v>
      </c>
      <c r="B4506" s="17">
        <f ca="1">'Monte Carlo VaR'!$C$17+_xlfn.NORM.S.INV(RAND())*'Monte Carlo VaR'!$C$18</f>
        <v>0.11610671384115814</v>
      </c>
      <c r="C4506" s="18">
        <f t="shared" ca="1" si="70"/>
        <v>12.311571773085305</v>
      </c>
      <c r="D4506" s="19">
        <f ca="1">'Monte Carlo VaR'!$B$9*(EXP(B4506)-1)</f>
        <v>16.685873224062515</v>
      </c>
      <c r="E4506" t="str">
        <f ca="1">IF(B4506&lt;='Monte Carlo VaR'!$B$25,"YES ◀ TAIL","")</f>
        <v/>
      </c>
    </row>
    <row r="4507" spans="1:5" x14ac:dyDescent="0.2">
      <c r="A4507">
        <v>4506</v>
      </c>
      <c r="B4507" s="17">
        <f ca="1">'Monte Carlo VaR'!$C$17+_xlfn.NORM.S.INV(RAND())*'Monte Carlo VaR'!$C$18</f>
        <v>-3.2486460703216452E-2</v>
      </c>
      <c r="C4507" s="18">
        <f t="shared" ca="1" si="70"/>
        <v>-3.19644437367268</v>
      </c>
      <c r="D4507" s="19">
        <f ca="1">'Monte Carlo VaR'!$B$9*(EXP(B4507)-1)</f>
        <v>-4.332141059638583</v>
      </c>
      <c r="E4507" t="str">
        <f ca="1">IF(B4507&lt;='Monte Carlo VaR'!$B$25,"YES ◀ TAIL","")</f>
        <v/>
      </c>
    </row>
    <row r="4508" spans="1:5" x14ac:dyDescent="0.2">
      <c r="A4508">
        <v>4507</v>
      </c>
      <c r="B4508" s="17">
        <f ca="1">'Monte Carlo VaR'!$C$17+_xlfn.NORM.S.INV(RAND())*'Monte Carlo VaR'!$C$18</f>
        <v>9.1117127745745624E-2</v>
      </c>
      <c r="C4508" s="18">
        <f t="shared" ca="1" si="70"/>
        <v>9.5397299161277473</v>
      </c>
      <c r="D4508" s="19">
        <f ca="1">'Monte Carlo VaR'!$B$9*(EXP(B4508)-1)</f>
        <v>12.929195955327938</v>
      </c>
      <c r="E4508" t="str">
        <f ca="1">IF(B4508&lt;='Monte Carlo VaR'!$B$25,"YES ◀ TAIL","")</f>
        <v/>
      </c>
    </row>
    <row r="4509" spans="1:5" x14ac:dyDescent="0.2">
      <c r="A4509">
        <v>4508</v>
      </c>
      <c r="B4509" s="17">
        <f ca="1">'Monte Carlo VaR'!$C$17+_xlfn.NORM.S.INV(RAND())*'Monte Carlo VaR'!$C$18</f>
        <v>0.19179961685393887</v>
      </c>
      <c r="C4509" s="18">
        <f t="shared" ca="1" si="70"/>
        <v>21.142774293944555</v>
      </c>
      <c r="D4509" s="19">
        <f ca="1">'Monte Carlo VaR'!$B$9*(EXP(B4509)-1)</f>
        <v>28.654802000583057</v>
      </c>
      <c r="E4509" t="str">
        <f ca="1">IF(B4509&lt;='Monte Carlo VaR'!$B$25,"YES ◀ TAIL","")</f>
        <v/>
      </c>
    </row>
    <row r="4510" spans="1:5" x14ac:dyDescent="0.2">
      <c r="A4510">
        <v>4509</v>
      </c>
      <c r="B4510" s="17">
        <f ca="1">'Monte Carlo VaR'!$C$17+_xlfn.NORM.S.INV(RAND())*'Monte Carlo VaR'!$C$18</f>
        <v>-0.12564591734809022</v>
      </c>
      <c r="C4510" s="18">
        <f t="shared" ca="1" si="70"/>
        <v>-11.807293342112734</v>
      </c>
      <c r="D4510" s="19">
        <f ca="1">'Monte Carlo VaR'!$B$9*(EXP(B4510)-1)</f>
        <v>-16.002424666565389</v>
      </c>
      <c r="E4510" t="str">
        <f ca="1">IF(B4510&lt;='Monte Carlo VaR'!$B$25,"YES ◀ TAIL","")</f>
        <v/>
      </c>
    </row>
    <row r="4511" spans="1:5" x14ac:dyDescent="0.2">
      <c r="A4511">
        <v>4510</v>
      </c>
      <c r="B4511" s="17">
        <f ca="1">'Monte Carlo VaR'!$C$17+_xlfn.NORM.S.INV(RAND())*'Monte Carlo VaR'!$C$18</f>
        <v>-3.4966178811896356E-2</v>
      </c>
      <c r="C4511" s="18">
        <f t="shared" ca="1" si="70"/>
        <v>-3.4361925267745286</v>
      </c>
      <c r="D4511" s="19">
        <f ca="1">'Monte Carlo VaR'!$B$9*(EXP(B4511)-1)</f>
        <v>-4.6570717315375187</v>
      </c>
      <c r="E4511" t="str">
        <f ca="1">IF(B4511&lt;='Monte Carlo VaR'!$B$25,"YES ◀ TAIL","")</f>
        <v/>
      </c>
    </row>
    <row r="4512" spans="1:5" x14ac:dyDescent="0.2">
      <c r="A4512">
        <v>4511</v>
      </c>
      <c r="B4512" s="17">
        <f ca="1">'Monte Carlo VaR'!$C$17+_xlfn.NORM.S.INV(RAND())*'Monte Carlo VaR'!$C$18</f>
        <v>1.6999217743469977E-2</v>
      </c>
      <c r="C4512" s="18">
        <f t="shared" ca="1" si="70"/>
        <v>1.7144526656981629</v>
      </c>
      <c r="D4512" s="19">
        <f ca="1">'Monte Carlo VaR'!$B$9*(EXP(B4512)-1)</f>
        <v>2.3235976978207202</v>
      </c>
      <c r="E4512" t="str">
        <f ca="1">IF(B4512&lt;='Monte Carlo VaR'!$B$25,"YES ◀ TAIL","")</f>
        <v/>
      </c>
    </row>
    <row r="4513" spans="1:5" x14ac:dyDescent="0.2">
      <c r="A4513">
        <v>4512</v>
      </c>
      <c r="B4513" s="17">
        <f ca="1">'Monte Carlo VaR'!$C$17+_xlfn.NORM.S.INV(RAND())*'Monte Carlo VaR'!$C$18</f>
        <v>7.1672523304509572E-2</v>
      </c>
      <c r="C4513" s="18">
        <f t="shared" ca="1" si="70"/>
        <v>7.4303477100208237</v>
      </c>
      <c r="D4513" s="19">
        <f ca="1">'Monte Carlo VaR'!$B$9*(EXP(B4513)-1)</f>
        <v>10.070350251391222</v>
      </c>
      <c r="E4513" t="str">
        <f ca="1">IF(B4513&lt;='Monte Carlo VaR'!$B$25,"YES ◀ TAIL","")</f>
        <v/>
      </c>
    </row>
    <row r="4514" spans="1:5" x14ac:dyDescent="0.2">
      <c r="A4514">
        <v>4513</v>
      </c>
      <c r="B4514" s="17">
        <f ca="1">'Monte Carlo VaR'!$C$17+_xlfn.NORM.S.INV(RAND())*'Monte Carlo VaR'!$C$18</f>
        <v>-0.12300118065116007</v>
      </c>
      <c r="C4514" s="18">
        <f t="shared" ca="1" si="70"/>
        <v>-11.573738144548184</v>
      </c>
      <c r="D4514" s="19">
        <f ca="1">'Monte Carlo VaR'!$B$9*(EXP(B4514)-1)</f>
        <v>-15.685887307306155</v>
      </c>
      <c r="E4514" t="str">
        <f ca="1">IF(B4514&lt;='Monte Carlo VaR'!$B$25,"YES ◀ TAIL","")</f>
        <v/>
      </c>
    </row>
    <row r="4515" spans="1:5" x14ac:dyDescent="0.2">
      <c r="A4515">
        <v>4514</v>
      </c>
      <c r="B4515" s="17">
        <f ca="1">'Monte Carlo VaR'!$C$17+_xlfn.NORM.S.INV(RAND())*'Monte Carlo VaR'!$C$18</f>
        <v>-0.11513799549588057</v>
      </c>
      <c r="C4515" s="18">
        <f t="shared" ca="1" si="70"/>
        <v>-10.875685211956421</v>
      </c>
      <c r="D4515" s="19">
        <f ca="1">'Monte Carlo VaR'!$B$9*(EXP(B4515)-1)</f>
        <v>-14.739816167764538</v>
      </c>
      <c r="E4515" t="str">
        <f ca="1">IF(B4515&lt;='Monte Carlo VaR'!$B$25,"YES ◀ TAIL","")</f>
        <v/>
      </c>
    </row>
    <row r="4516" spans="1:5" x14ac:dyDescent="0.2">
      <c r="A4516">
        <v>4515</v>
      </c>
      <c r="B4516" s="17">
        <f ca="1">'Monte Carlo VaR'!$C$17+_xlfn.NORM.S.INV(RAND())*'Monte Carlo VaR'!$C$18</f>
        <v>-0.23548948815521703</v>
      </c>
      <c r="C4516" s="18">
        <f t="shared" ca="1" si="70"/>
        <v>-20.981603074361299</v>
      </c>
      <c r="D4516" s="19">
        <f ca="1">'Monte Carlo VaR'!$B$9*(EXP(B4516)-1)</f>
        <v>-28.436366646681869</v>
      </c>
      <c r="E4516" t="str">
        <f ca="1">IF(B4516&lt;='Monte Carlo VaR'!$B$25,"YES ◀ TAIL","")</f>
        <v/>
      </c>
    </row>
    <row r="4517" spans="1:5" x14ac:dyDescent="0.2">
      <c r="A4517">
        <v>4516</v>
      </c>
      <c r="B4517" s="17">
        <f ca="1">'Monte Carlo VaR'!$C$17+_xlfn.NORM.S.INV(RAND())*'Monte Carlo VaR'!$C$18</f>
        <v>0.25333494247625921</v>
      </c>
      <c r="C4517" s="18">
        <f t="shared" ca="1" si="70"/>
        <v>28.831471589810675</v>
      </c>
      <c r="D4517" s="19">
        <f ca="1">'Monte Carlo VaR'!$B$9*(EXP(B4517)-1)</f>
        <v>39.075293445670411</v>
      </c>
      <c r="E4517" t="str">
        <f ca="1">IF(B4517&lt;='Monte Carlo VaR'!$B$25,"YES ◀ TAIL","")</f>
        <v/>
      </c>
    </row>
    <row r="4518" spans="1:5" x14ac:dyDescent="0.2">
      <c r="A4518">
        <v>4517</v>
      </c>
      <c r="B4518" s="17">
        <f ca="1">'Monte Carlo VaR'!$C$17+_xlfn.NORM.S.INV(RAND())*'Monte Carlo VaR'!$C$18</f>
        <v>-0.1627304506524056</v>
      </c>
      <c r="C4518" s="18">
        <f t="shared" ca="1" si="70"/>
        <v>-15.017977396776717</v>
      </c>
      <c r="D4518" s="19">
        <f ca="1">'Monte Carlo VaR'!$B$9*(EXP(B4518)-1)</f>
        <v>-20.353864765851483</v>
      </c>
      <c r="E4518" t="str">
        <f ca="1">IF(B4518&lt;='Monte Carlo VaR'!$B$25,"YES ◀ TAIL","")</f>
        <v/>
      </c>
    </row>
    <row r="4519" spans="1:5" x14ac:dyDescent="0.2">
      <c r="A4519">
        <v>4518</v>
      </c>
      <c r="B4519" s="17">
        <f ca="1">'Monte Carlo VaR'!$C$17+_xlfn.NORM.S.INV(RAND())*'Monte Carlo VaR'!$C$18</f>
        <v>5.4482726227695316E-2</v>
      </c>
      <c r="C4519" s="18">
        <f t="shared" ca="1" si="70"/>
        <v>5.5994235252203595</v>
      </c>
      <c r="D4519" s="19">
        <f ca="1">'Monte Carlo VaR'!$B$9*(EXP(B4519)-1)</f>
        <v>7.5888987037311528</v>
      </c>
      <c r="E4519" t="str">
        <f ca="1">IF(B4519&lt;='Monte Carlo VaR'!$B$25,"YES ◀ TAIL","")</f>
        <v/>
      </c>
    </row>
    <row r="4520" spans="1:5" x14ac:dyDescent="0.2">
      <c r="A4520">
        <v>4519</v>
      </c>
      <c r="B4520" s="17">
        <f ca="1">'Monte Carlo VaR'!$C$17+_xlfn.NORM.S.INV(RAND())*'Monte Carlo VaR'!$C$18</f>
        <v>0.3521605032390675</v>
      </c>
      <c r="C4520" s="18">
        <f t="shared" ca="1" si="70"/>
        <v>42.213676295837054</v>
      </c>
      <c r="D4520" s="19">
        <f ca="1">'Monte Carlo VaR'!$B$9*(EXP(B4520)-1)</f>
        <v>57.212195483747962</v>
      </c>
      <c r="E4520" t="str">
        <f ca="1">IF(B4520&lt;='Monte Carlo VaR'!$B$25,"YES ◀ TAIL","")</f>
        <v/>
      </c>
    </row>
    <row r="4521" spans="1:5" x14ac:dyDescent="0.2">
      <c r="A4521">
        <v>4520</v>
      </c>
      <c r="B4521" s="17">
        <f ca="1">'Monte Carlo VaR'!$C$17+_xlfn.NORM.S.INV(RAND())*'Monte Carlo VaR'!$C$18</f>
        <v>0.11887075061078745</v>
      </c>
      <c r="C4521" s="18">
        <f t="shared" ca="1" si="70"/>
        <v>12.622434507221403</v>
      </c>
      <c r="D4521" s="19">
        <f ca="1">'Monte Carlo VaR'!$B$9*(EXP(B4521)-1)</f>
        <v>17.107185487637167</v>
      </c>
      <c r="E4521" t="str">
        <f ca="1">IF(B4521&lt;='Monte Carlo VaR'!$B$25,"YES ◀ TAIL","")</f>
        <v/>
      </c>
    </row>
    <row r="4522" spans="1:5" x14ac:dyDescent="0.2">
      <c r="A4522">
        <v>4521</v>
      </c>
      <c r="B4522" s="17">
        <f ca="1">'Monte Carlo VaR'!$C$17+_xlfn.NORM.S.INV(RAND())*'Monte Carlo VaR'!$C$18</f>
        <v>-4.6390856653694204E-2</v>
      </c>
      <c r="C4522" s="18">
        <f t="shared" ca="1" si="70"/>
        <v>-4.5331249373901876</v>
      </c>
      <c r="D4522" s="19">
        <f ca="1">'Monte Carlo VaR'!$B$9*(EXP(B4522)-1)</f>
        <v>-6.1437442276449206</v>
      </c>
      <c r="E4522" t="str">
        <f ca="1">IF(B4522&lt;='Monte Carlo VaR'!$B$25,"YES ◀ TAIL","")</f>
        <v/>
      </c>
    </row>
    <row r="4523" spans="1:5" x14ac:dyDescent="0.2">
      <c r="A4523">
        <v>4522</v>
      </c>
      <c r="B4523" s="17">
        <f ca="1">'Monte Carlo VaR'!$C$17+_xlfn.NORM.S.INV(RAND())*'Monte Carlo VaR'!$C$18</f>
        <v>-8.8494792420218724E-2</v>
      </c>
      <c r="C4523" s="18">
        <f t="shared" ca="1" si="70"/>
        <v>-8.4692122737618174</v>
      </c>
      <c r="D4523" s="19">
        <f ca="1">'Monte Carlo VaR'!$B$9*(EXP(B4523)-1)</f>
        <v>-11.47832339462939</v>
      </c>
      <c r="E4523" t="str">
        <f ca="1">IF(B4523&lt;='Monte Carlo VaR'!$B$25,"YES ◀ TAIL","")</f>
        <v/>
      </c>
    </row>
    <row r="4524" spans="1:5" x14ac:dyDescent="0.2">
      <c r="A4524">
        <v>4523</v>
      </c>
      <c r="B4524" s="17">
        <f ca="1">'Monte Carlo VaR'!$C$17+_xlfn.NORM.S.INV(RAND())*'Monte Carlo VaR'!$C$18</f>
        <v>0.22664941180964804</v>
      </c>
      <c r="C4524" s="18">
        <f t="shared" ca="1" si="70"/>
        <v>25.439001651554129</v>
      </c>
      <c r="D4524" s="19">
        <f ca="1">'Monte Carlo VaR'!$B$9*(EXP(B4524)-1)</f>
        <v>34.477478938351311</v>
      </c>
      <c r="E4524" t="str">
        <f ca="1">IF(B4524&lt;='Monte Carlo VaR'!$B$25,"YES ◀ TAIL","")</f>
        <v/>
      </c>
    </row>
    <row r="4525" spans="1:5" x14ac:dyDescent="0.2">
      <c r="A4525">
        <v>4524</v>
      </c>
      <c r="B4525" s="17">
        <f ca="1">'Monte Carlo VaR'!$C$17+_xlfn.NORM.S.INV(RAND())*'Monte Carlo VaR'!$C$18</f>
        <v>-3.2832773114263483E-2</v>
      </c>
      <c r="C4525" s="18">
        <f t="shared" ca="1" si="70"/>
        <v>-3.2299628421537441</v>
      </c>
      <c r="D4525" s="19">
        <f ca="1">'Monte Carlo VaR'!$B$9*(EXP(B4525)-1)</f>
        <v>-4.3775686399709697</v>
      </c>
      <c r="E4525" t="str">
        <f ca="1">IF(B4525&lt;='Monte Carlo VaR'!$B$25,"YES ◀ TAIL","")</f>
        <v/>
      </c>
    </row>
    <row r="4526" spans="1:5" x14ac:dyDescent="0.2">
      <c r="A4526">
        <v>4525</v>
      </c>
      <c r="B4526" s="17">
        <f ca="1">'Monte Carlo VaR'!$C$17+_xlfn.NORM.S.INV(RAND())*'Monte Carlo VaR'!$C$18</f>
        <v>0.10924099583443196</v>
      </c>
      <c r="C4526" s="18">
        <f t="shared" ca="1" si="70"/>
        <v>11.543113220894984</v>
      </c>
      <c r="D4526" s="19">
        <f ca="1">'Monte Carlo VaR'!$B$9*(EXP(B4526)-1)</f>
        <v>15.644381348278973</v>
      </c>
      <c r="E4526" t="str">
        <f ca="1">IF(B4526&lt;='Monte Carlo VaR'!$B$25,"YES ◀ TAIL","")</f>
        <v/>
      </c>
    </row>
    <row r="4527" spans="1:5" x14ac:dyDescent="0.2">
      <c r="A4527">
        <v>4526</v>
      </c>
      <c r="B4527" s="17">
        <f ca="1">'Monte Carlo VaR'!$C$17+_xlfn.NORM.S.INV(RAND())*'Monte Carlo VaR'!$C$18</f>
        <v>-7.1930403072495638E-2</v>
      </c>
      <c r="C4527" s="18">
        <f t="shared" ca="1" si="70"/>
        <v>-6.9404339843824321</v>
      </c>
      <c r="D4527" s="19">
        <f ca="1">'Monte Carlo VaR'!$B$9*(EXP(B4527)-1)</f>
        <v>-9.4063701790335106</v>
      </c>
      <c r="E4527" t="str">
        <f ca="1">IF(B4527&lt;='Monte Carlo VaR'!$B$25,"YES ◀ TAIL","")</f>
        <v/>
      </c>
    </row>
    <row r="4528" spans="1:5" x14ac:dyDescent="0.2">
      <c r="A4528">
        <v>4527</v>
      </c>
      <c r="B4528" s="17">
        <f ca="1">'Monte Carlo VaR'!$C$17+_xlfn.NORM.S.INV(RAND())*'Monte Carlo VaR'!$C$18</f>
        <v>3.0825654175203547E-2</v>
      </c>
      <c r="C4528" s="18">
        <f t="shared" ca="1" si="70"/>
        <v>3.1305684371428333</v>
      </c>
      <c r="D4528" s="19">
        <f ca="1">'Monte Carlo VaR'!$B$9*(EXP(B4528)-1)</f>
        <v>4.2428594028596818</v>
      </c>
      <c r="E4528" t="str">
        <f ca="1">IF(B4528&lt;='Monte Carlo VaR'!$B$25,"YES ◀ TAIL","")</f>
        <v/>
      </c>
    </row>
    <row r="4529" spans="1:5" x14ac:dyDescent="0.2">
      <c r="A4529">
        <v>4528</v>
      </c>
      <c r="B4529" s="17">
        <f ca="1">'Monte Carlo VaR'!$C$17+_xlfn.NORM.S.INV(RAND())*'Monte Carlo VaR'!$C$18</f>
        <v>0.27491606134169894</v>
      </c>
      <c r="C4529" s="18">
        <f t="shared" ca="1" si="70"/>
        <v>31.642017168697034</v>
      </c>
      <c r="D4529" s="19">
        <f ca="1">'Monte Carlo VaR'!$B$9*(EXP(B4529)-1)</f>
        <v>42.884425868735093</v>
      </c>
      <c r="E4529" t="str">
        <f ca="1">IF(B4529&lt;='Monte Carlo VaR'!$B$25,"YES ◀ TAIL","")</f>
        <v/>
      </c>
    </row>
    <row r="4530" spans="1:5" x14ac:dyDescent="0.2">
      <c r="A4530">
        <v>4529</v>
      </c>
      <c r="B4530" s="17">
        <f ca="1">'Monte Carlo VaR'!$C$17+_xlfn.NORM.S.INV(RAND())*'Monte Carlo VaR'!$C$18</f>
        <v>0.22454167997860874</v>
      </c>
      <c r="C4530" s="18">
        <f t="shared" ca="1" si="70"/>
        <v>25.174888312742659</v>
      </c>
      <c r="D4530" s="19">
        <f ca="1">'Monte Carlo VaR'!$B$9*(EXP(B4530)-1)</f>
        <v>34.119526130260127</v>
      </c>
      <c r="E4530" t="str">
        <f ca="1">IF(B4530&lt;='Monte Carlo VaR'!$B$25,"YES ◀ TAIL","")</f>
        <v/>
      </c>
    </row>
    <row r="4531" spans="1:5" x14ac:dyDescent="0.2">
      <c r="A4531">
        <v>4530</v>
      </c>
      <c r="B4531" s="17">
        <f ca="1">'Monte Carlo VaR'!$C$17+_xlfn.NORM.S.INV(RAND())*'Monte Carlo VaR'!$C$18</f>
        <v>-4.3564910640178825E-2</v>
      </c>
      <c r="C4531" s="18">
        <f t="shared" ca="1" si="70"/>
        <v>-4.2629591452071907</v>
      </c>
      <c r="D4531" s="19">
        <f ca="1">'Monte Carlo VaR'!$B$9*(EXP(B4531)-1)</f>
        <v>-5.7775885294993046</v>
      </c>
      <c r="E4531" t="str">
        <f ca="1">IF(B4531&lt;='Monte Carlo VaR'!$B$25,"YES ◀ TAIL","")</f>
        <v/>
      </c>
    </row>
    <row r="4532" spans="1:5" x14ac:dyDescent="0.2">
      <c r="A4532">
        <v>4531</v>
      </c>
      <c r="B4532" s="17">
        <f ca="1">'Monte Carlo VaR'!$C$17+_xlfn.NORM.S.INV(RAND())*'Monte Carlo VaR'!$C$18</f>
        <v>-0.17998264722296992</v>
      </c>
      <c r="C4532" s="18">
        <f t="shared" ca="1" si="70"/>
        <v>-16.47152942052309</v>
      </c>
      <c r="D4532" s="19">
        <f ca="1">'Monte Carlo VaR'!$B$9*(EXP(B4532)-1)</f>
        <v>-22.323863823634944</v>
      </c>
      <c r="E4532" t="str">
        <f ca="1">IF(B4532&lt;='Monte Carlo VaR'!$B$25,"YES ◀ TAIL","")</f>
        <v/>
      </c>
    </row>
    <row r="4533" spans="1:5" x14ac:dyDescent="0.2">
      <c r="A4533">
        <v>4532</v>
      </c>
      <c r="B4533" s="17">
        <f ca="1">'Monte Carlo VaR'!$C$17+_xlfn.NORM.S.INV(RAND())*'Monte Carlo VaR'!$C$18</f>
        <v>9.4738291546640152E-2</v>
      </c>
      <c r="C4533" s="18">
        <f t="shared" ca="1" si="70"/>
        <v>9.9371102763159627</v>
      </c>
      <c r="D4533" s="19">
        <f ca="1">'Monte Carlo VaR'!$B$9*(EXP(B4533)-1)</f>
        <v>13.467765557491026</v>
      </c>
      <c r="E4533" t="str">
        <f ca="1">IF(B4533&lt;='Monte Carlo VaR'!$B$25,"YES ◀ TAIL","")</f>
        <v/>
      </c>
    </row>
    <row r="4534" spans="1:5" x14ac:dyDescent="0.2">
      <c r="A4534">
        <v>4533</v>
      </c>
      <c r="B4534" s="17">
        <f ca="1">'Monte Carlo VaR'!$C$17+_xlfn.NORM.S.INV(RAND())*'Monte Carlo VaR'!$C$18</f>
        <v>0.35053509902419661</v>
      </c>
      <c r="C4534" s="18">
        <f t="shared" ca="1" si="70"/>
        <v>41.982709345151136</v>
      </c>
      <c r="D4534" s="19">
        <f ca="1">'Monte Carlo VaR'!$B$9*(EXP(B4534)-1)</f>
        <v>56.899165975483335</v>
      </c>
      <c r="E4534" t="str">
        <f ca="1">IF(B4534&lt;='Monte Carlo VaR'!$B$25,"YES ◀ TAIL","")</f>
        <v/>
      </c>
    </row>
    <row r="4535" spans="1:5" x14ac:dyDescent="0.2">
      <c r="A4535">
        <v>4534</v>
      </c>
      <c r="B4535" s="17">
        <f ca="1">'Monte Carlo VaR'!$C$17+_xlfn.NORM.S.INV(RAND())*'Monte Carlo VaR'!$C$18</f>
        <v>0.32590379564594418</v>
      </c>
      <c r="C4535" s="18">
        <f t="shared" ca="1" si="70"/>
        <v>38.528209229311969</v>
      </c>
      <c r="D4535" s="19">
        <f ca="1">'Monte Carlo VaR'!$B$9*(EXP(B4535)-1)</f>
        <v>52.217281968486517</v>
      </c>
      <c r="E4535" t="str">
        <f ca="1">IF(B4535&lt;='Monte Carlo VaR'!$B$25,"YES ◀ TAIL","")</f>
        <v/>
      </c>
    </row>
    <row r="4536" spans="1:5" x14ac:dyDescent="0.2">
      <c r="A4536">
        <v>4535</v>
      </c>
      <c r="B4536" s="17">
        <f ca="1">'Monte Carlo VaR'!$C$17+_xlfn.NORM.S.INV(RAND())*'Monte Carlo VaR'!$C$18</f>
        <v>0.10466346270930904</v>
      </c>
      <c r="C4536" s="18">
        <f t="shared" ca="1" si="70"/>
        <v>11.033687770716828</v>
      </c>
      <c r="D4536" s="19">
        <f ca="1">'Monte Carlo VaR'!$B$9*(EXP(B4536)-1)</f>
        <v>14.953957035652515</v>
      </c>
      <c r="E4536" t="str">
        <f ca="1">IF(B4536&lt;='Monte Carlo VaR'!$B$25,"YES ◀ TAIL","")</f>
        <v/>
      </c>
    </row>
    <row r="4537" spans="1:5" x14ac:dyDescent="0.2">
      <c r="A4537">
        <v>4536</v>
      </c>
      <c r="B4537" s="17">
        <f ca="1">'Monte Carlo VaR'!$C$17+_xlfn.NORM.S.INV(RAND())*'Monte Carlo VaR'!$C$18</f>
        <v>-0.33682461569675382</v>
      </c>
      <c r="C4537" s="18">
        <f t="shared" ca="1" si="70"/>
        <v>-28.59659407123759</v>
      </c>
      <c r="D4537" s="19">
        <f ca="1">'Monte Carlo VaR'!$B$9*(EXP(B4537)-1)</f>
        <v>-38.756963944748307</v>
      </c>
      <c r="E4537" t="str">
        <f ca="1">IF(B4537&lt;='Monte Carlo VaR'!$B$25,"YES ◀ TAIL","")</f>
        <v>YES ◀ TAIL</v>
      </c>
    </row>
    <row r="4538" spans="1:5" x14ac:dyDescent="0.2">
      <c r="A4538">
        <v>4537</v>
      </c>
      <c r="B4538" s="17">
        <f ca="1">'Monte Carlo VaR'!$C$17+_xlfn.NORM.S.INV(RAND())*'Monte Carlo VaR'!$C$18</f>
        <v>0.11591835086164913</v>
      </c>
      <c r="C4538" s="18">
        <f t="shared" ca="1" si="70"/>
        <v>12.290418423109362</v>
      </c>
      <c r="D4538" s="19">
        <f ca="1">'Monte Carlo VaR'!$B$9*(EXP(B4538)-1)</f>
        <v>16.657204088840118</v>
      </c>
      <c r="E4538" t="str">
        <f ca="1">IF(B4538&lt;='Monte Carlo VaR'!$B$25,"YES ◀ TAIL","")</f>
        <v/>
      </c>
    </row>
    <row r="4539" spans="1:5" x14ac:dyDescent="0.2">
      <c r="A4539">
        <v>4538</v>
      </c>
      <c r="B4539" s="17">
        <f ca="1">'Monte Carlo VaR'!$C$17+_xlfn.NORM.S.INV(RAND())*'Monte Carlo VaR'!$C$18</f>
        <v>0.12677707774450994</v>
      </c>
      <c r="C4539" s="18">
        <f t="shared" ca="1" si="70"/>
        <v>13.516393626875978</v>
      </c>
      <c r="D4539" s="19">
        <f ca="1">'Monte Carlo VaR'!$B$9*(EXP(B4539)-1)</f>
        <v>18.318768282505012</v>
      </c>
      <c r="E4539" t="str">
        <f ca="1">IF(B4539&lt;='Monte Carlo VaR'!$B$25,"YES ◀ TAIL","")</f>
        <v/>
      </c>
    </row>
    <row r="4540" spans="1:5" x14ac:dyDescent="0.2">
      <c r="A4540">
        <v>4539</v>
      </c>
      <c r="B4540" s="17">
        <f ca="1">'Monte Carlo VaR'!$C$17+_xlfn.NORM.S.INV(RAND())*'Monte Carlo VaR'!$C$18</f>
        <v>6.3890059950466566E-2</v>
      </c>
      <c r="C4540" s="18">
        <f t="shared" ca="1" si="70"/>
        <v>6.5975198952972658</v>
      </c>
      <c r="D4540" s="19">
        <f ca="1">'Monte Carlo VaR'!$B$9*(EXP(B4540)-1)</f>
        <v>8.9416187140963839</v>
      </c>
      <c r="E4540" t="str">
        <f ca="1">IF(B4540&lt;='Monte Carlo VaR'!$B$25,"YES ◀ TAIL","")</f>
        <v/>
      </c>
    </row>
    <row r="4541" spans="1:5" x14ac:dyDescent="0.2">
      <c r="A4541">
        <v>4540</v>
      </c>
      <c r="B4541" s="17">
        <f ca="1">'Monte Carlo VaR'!$C$17+_xlfn.NORM.S.INV(RAND())*'Monte Carlo VaR'!$C$18</f>
        <v>9.1627669338211842E-2</v>
      </c>
      <c r="C4541" s="18">
        <f t="shared" ca="1" si="70"/>
        <v>9.5956687826213916</v>
      </c>
      <c r="D4541" s="19">
        <f ca="1">'Monte Carlo VaR'!$B$9*(EXP(B4541)-1)</f>
        <v>13.005009901086773</v>
      </c>
      <c r="E4541" t="str">
        <f ca="1">IF(B4541&lt;='Monte Carlo VaR'!$B$25,"YES ◀ TAIL","")</f>
        <v/>
      </c>
    </row>
    <row r="4542" spans="1:5" x14ac:dyDescent="0.2">
      <c r="A4542">
        <v>4541</v>
      </c>
      <c r="B4542" s="17">
        <f ca="1">'Monte Carlo VaR'!$C$17+_xlfn.NORM.S.INV(RAND())*'Monte Carlo VaR'!$C$18</f>
        <v>-0.14788831781564538</v>
      </c>
      <c r="C4542" s="18">
        <f t="shared" ca="1" si="70"/>
        <v>-13.747256148846921</v>
      </c>
      <c r="D4542" s="19">
        <f ca="1">'Monte Carlo VaR'!$B$9*(EXP(B4542)-1)</f>
        <v>-18.631656258532232</v>
      </c>
      <c r="E4542" t="str">
        <f ca="1">IF(B4542&lt;='Monte Carlo VaR'!$B$25,"YES ◀ TAIL","")</f>
        <v/>
      </c>
    </row>
    <row r="4543" spans="1:5" x14ac:dyDescent="0.2">
      <c r="A4543">
        <v>4542</v>
      </c>
      <c r="B4543" s="17">
        <f ca="1">'Monte Carlo VaR'!$C$17+_xlfn.NORM.S.INV(RAND())*'Monte Carlo VaR'!$C$18</f>
        <v>-0.28637927324919565</v>
      </c>
      <c r="C4543" s="18">
        <f t="shared" ca="1" si="70"/>
        <v>-24.902226383940729</v>
      </c>
      <c r="D4543" s="19">
        <f ca="1">'Monte Carlo VaR'!$B$9*(EXP(B4543)-1)</f>
        <v>-33.749987418154873</v>
      </c>
      <c r="E4543" t="str">
        <f ca="1">IF(B4543&lt;='Monte Carlo VaR'!$B$25,"YES ◀ TAIL","")</f>
        <v>YES ◀ TAIL</v>
      </c>
    </row>
    <row r="4544" spans="1:5" x14ac:dyDescent="0.2">
      <c r="A4544">
        <v>4543</v>
      </c>
      <c r="B4544" s="17">
        <f ca="1">'Monte Carlo VaR'!$C$17+_xlfn.NORM.S.INV(RAND())*'Monte Carlo VaR'!$C$18</f>
        <v>6.3408706142895205E-2</v>
      </c>
      <c r="C4544" s="18">
        <f t="shared" ca="1" si="70"/>
        <v>6.54622112063874</v>
      </c>
      <c r="D4544" s="19">
        <f ca="1">'Monte Carlo VaR'!$B$9*(EXP(B4544)-1)</f>
        <v>8.8720934848016846</v>
      </c>
      <c r="E4544" t="str">
        <f ca="1">IF(B4544&lt;='Monte Carlo VaR'!$B$25,"YES ◀ TAIL","")</f>
        <v/>
      </c>
    </row>
    <row r="4545" spans="1:5" x14ac:dyDescent="0.2">
      <c r="A4545">
        <v>4544</v>
      </c>
      <c r="B4545" s="17">
        <f ca="1">'Monte Carlo VaR'!$C$17+_xlfn.NORM.S.INV(RAND())*'Monte Carlo VaR'!$C$18</f>
        <v>-6.8608096369972796E-2</v>
      </c>
      <c r="C4545" s="18">
        <f t="shared" ca="1" si="70"/>
        <v>-6.6307474124408632</v>
      </c>
      <c r="D4545" s="19">
        <f ca="1">'Monte Carlo VaR'!$B$9*(EXP(B4545)-1)</f>
        <v>-8.9866519680811017</v>
      </c>
      <c r="E4545" t="str">
        <f ca="1">IF(B4545&lt;='Monte Carlo VaR'!$B$25,"YES ◀ TAIL","")</f>
        <v/>
      </c>
    </row>
    <row r="4546" spans="1:5" x14ac:dyDescent="0.2">
      <c r="A4546">
        <v>4545</v>
      </c>
      <c r="B4546" s="17">
        <f ca="1">'Monte Carlo VaR'!$C$17+_xlfn.NORM.S.INV(RAND())*'Monte Carlo VaR'!$C$18</f>
        <v>0.11537684078694126</v>
      </c>
      <c r="C4546" s="18">
        <f t="shared" ca="1" si="70"/>
        <v>12.22962849090592</v>
      </c>
      <c r="D4546" s="19">
        <f ca="1">'Monte Carlo VaR'!$B$9*(EXP(B4546)-1)</f>
        <v>16.574815493724792</v>
      </c>
      <c r="E4546" t="str">
        <f ca="1">IF(B4546&lt;='Monte Carlo VaR'!$B$25,"YES ◀ TAIL","")</f>
        <v/>
      </c>
    </row>
    <row r="4547" spans="1:5" x14ac:dyDescent="0.2">
      <c r="A4547">
        <v>4546</v>
      </c>
      <c r="B4547" s="17">
        <f ca="1">'Monte Carlo VaR'!$C$17+_xlfn.NORM.S.INV(RAND())*'Monte Carlo VaR'!$C$18</f>
        <v>0.18274765057913434</v>
      </c>
      <c r="C4547" s="18">
        <f t="shared" ref="C4547:C4610" ca="1" si="71">(EXP(B4547)-1)*100</f>
        <v>20.051142149123756</v>
      </c>
      <c r="D4547" s="19">
        <f ca="1">'Monte Carlo VaR'!$B$9*(EXP(B4547)-1)</f>
        <v>27.175312954707429</v>
      </c>
      <c r="E4547" t="str">
        <f ca="1">IF(B4547&lt;='Monte Carlo VaR'!$B$25,"YES ◀ TAIL","")</f>
        <v/>
      </c>
    </row>
    <row r="4548" spans="1:5" x14ac:dyDescent="0.2">
      <c r="A4548">
        <v>4547</v>
      </c>
      <c r="B4548" s="17">
        <f ca="1">'Monte Carlo VaR'!$C$17+_xlfn.NORM.S.INV(RAND())*'Monte Carlo VaR'!$C$18</f>
        <v>-0.11505365718089232</v>
      </c>
      <c r="C4548" s="18">
        <f t="shared" ca="1" si="71"/>
        <v>-10.868168300445348</v>
      </c>
      <c r="D4548" s="19">
        <f ca="1">'Monte Carlo VaR'!$B$9*(EXP(B4548)-1)</f>
        <v>-14.729628497593579</v>
      </c>
      <c r="E4548" t="str">
        <f ca="1">IF(B4548&lt;='Monte Carlo VaR'!$B$25,"YES ◀ TAIL","")</f>
        <v/>
      </c>
    </row>
    <row r="4549" spans="1:5" x14ac:dyDescent="0.2">
      <c r="A4549">
        <v>4548</v>
      </c>
      <c r="B4549" s="17">
        <f ca="1">'Monte Carlo VaR'!$C$17+_xlfn.NORM.S.INV(RAND())*'Monte Carlo VaR'!$C$18</f>
        <v>0.28339785179027066</v>
      </c>
      <c r="C4549" s="18">
        <f t="shared" ca="1" si="71"/>
        <v>32.763325802670892</v>
      </c>
      <c r="D4549" s="19">
        <f ca="1">'Monte Carlo VaR'!$B$9*(EXP(B4549)-1)</f>
        <v>44.404135460359868</v>
      </c>
      <c r="E4549" t="str">
        <f ca="1">IF(B4549&lt;='Monte Carlo VaR'!$B$25,"YES ◀ TAIL","")</f>
        <v/>
      </c>
    </row>
    <row r="4550" spans="1:5" x14ac:dyDescent="0.2">
      <c r="A4550">
        <v>4549</v>
      </c>
      <c r="B4550" s="17">
        <f ca="1">'Monte Carlo VaR'!$C$17+_xlfn.NORM.S.INV(RAND())*'Monte Carlo VaR'!$C$18</f>
        <v>2.9149667642666886E-2</v>
      </c>
      <c r="C4550" s="18">
        <f t="shared" ca="1" si="71"/>
        <v>2.9578677557827504</v>
      </c>
      <c r="D4550" s="19">
        <f ca="1">'Monte Carlo VaR'!$B$9*(EXP(B4550)-1)</f>
        <v>4.008798169412362</v>
      </c>
      <c r="E4550" t="str">
        <f ca="1">IF(B4550&lt;='Monte Carlo VaR'!$B$25,"YES ◀ TAIL","")</f>
        <v/>
      </c>
    </row>
    <row r="4551" spans="1:5" x14ac:dyDescent="0.2">
      <c r="A4551">
        <v>4550</v>
      </c>
      <c r="B4551" s="17">
        <f ca="1">'Monte Carlo VaR'!$C$17+_xlfn.NORM.S.INV(RAND())*'Monte Carlo VaR'!$C$18</f>
        <v>-6.1109120203841266E-2</v>
      </c>
      <c r="C4551" s="18">
        <f t="shared" ca="1" si="71"/>
        <v>-5.9279417446602807</v>
      </c>
      <c r="D4551" s="19">
        <f ca="1">'Monte Carlo VaR'!$B$9*(EXP(B4551)-1)</f>
        <v>-8.0341394465380791</v>
      </c>
      <c r="E4551" t="str">
        <f ca="1">IF(B4551&lt;='Monte Carlo VaR'!$B$25,"YES ◀ TAIL","")</f>
        <v/>
      </c>
    </row>
    <row r="4552" spans="1:5" x14ac:dyDescent="0.2">
      <c r="A4552">
        <v>4551</v>
      </c>
      <c r="B4552" s="17">
        <f ca="1">'Monte Carlo VaR'!$C$17+_xlfn.NORM.S.INV(RAND())*'Monte Carlo VaR'!$C$18</f>
        <v>7.9516727087150518E-2</v>
      </c>
      <c r="C4552" s="18">
        <f t="shared" ca="1" si="71"/>
        <v>8.2763670860249494</v>
      </c>
      <c r="D4552" s="19">
        <f ca="1">'Monte Carlo VaR'!$B$9*(EXP(B4552)-1)</f>
        <v>11.216960311689615</v>
      </c>
      <c r="E4552" t="str">
        <f ca="1">IF(B4552&lt;='Monte Carlo VaR'!$B$25,"YES ◀ TAIL","")</f>
        <v/>
      </c>
    </row>
    <row r="4553" spans="1:5" x14ac:dyDescent="0.2">
      <c r="A4553">
        <v>4552</v>
      </c>
      <c r="B4553" s="17">
        <f ca="1">'Monte Carlo VaR'!$C$17+_xlfn.NORM.S.INV(RAND())*'Monte Carlo VaR'!$C$18</f>
        <v>0.17832193011173669</v>
      </c>
      <c r="C4553" s="18">
        <f t="shared" ca="1" si="71"/>
        <v>19.521003340586528</v>
      </c>
      <c r="D4553" s="19">
        <f ca="1">'Monte Carlo VaR'!$B$9*(EXP(B4553)-1)</f>
        <v>26.456815827496921</v>
      </c>
      <c r="E4553" t="str">
        <f ca="1">IF(B4553&lt;='Monte Carlo VaR'!$B$25,"YES ◀ TAIL","")</f>
        <v/>
      </c>
    </row>
    <row r="4554" spans="1:5" x14ac:dyDescent="0.2">
      <c r="A4554">
        <v>4553</v>
      </c>
      <c r="B4554" s="17">
        <f ca="1">'Monte Carlo VaR'!$C$17+_xlfn.NORM.S.INV(RAND())*'Monte Carlo VaR'!$C$18</f>
        <v>0.28415545430344935</v>
      </c>
      <c r="C4554" s="18">
        <f t="shared" ca="1" si="71"/>
        <v>32.86394574210378</v>
      </c>
      <c r="D4554" s="19">
        <f ca="1">'Monte Carlo VaR'!$B$9*(EXP(B4554)-1)</f>
        <v>44.540505664273262</v>
      </c>
      <c r="E4554" t="str">
        <f ca="1">IF(B4554&lt;='Monte Carlo VaR'!$B$25,"YES ◀ TAIL","")</f>
        <v/>
      </c>
    </row>
    <row r="4555" spans="1:5" x14ac:dyDescent="0.2">
      <c r="A4555">
        <v>4554</v>
      </c>
      <c r="B4555" s="17">
        <f ca="1">'Monte Carlo VaR'!$C$17+_xlfn.NORM.S.INV(RAND())*'Monte Carlo VaR'!$C$18</f>
        <v>1.2413331744696436E-2</v>
      </c>
      <c r="C4555" s="18">
        <f t="shared" ca="1" si="71"/>
        <v>1.2490696935705481</v>
      </c>
      <c r="D4555" s="19">
        <f ca="1">'Monte Carlo VaR'!$B$9*(EXP(B4555)-1)</f>
        <v>1.6928641556961639</v>
      </c>
      <c r="E4555" t="str">
        <f ca="1">IF(B4555&lt;='Monte Carlo VaR'!$B$25,"YES ◀ TAIL","")</f>
        <v/>
      </c>
    </row>
    <row r="4556" spans="1:5" x14ac:dyDescent="0.2">
      <c r="A4556">
        <v>4555</v>
      </c>
      <c r="B4556" s="17">
        <f ca="1">'Monte Carlo VaR'!$C$17+_xlfn.NORM.S.INV(RAND())*'Monte Carlo VaR'!$C$18</f>
        <v>1.2163653318611183E-2</v>
      </c>
      <c r="C4556" s="18">
        <f t="shared" ca="1" si="71"/>
        <v>1.2237931408431324</v>
      </c>
      <c r="D4556" s="19">
        <f ca="1">'Monte Carlo VaR'!$B$9*(EXP(B4556)-1)</f>
        <v>1.6586068437846972</v>
      </c>
      <c r="E4556" t="str">
        <f ca="1">IF(B4556&lt;='Monte Carlo VaR'!$B$25,"YES ◀ TAIL","")</f>
        <v/>
      </c>
    </row>
    <row r="4557" spans="1:5" x14ac:dyDescent="0.2">
      <c r="A4557">
        <v>4556</v>
      </c>
      <c r="B4557" s="17">
        <f ca="1">'Monte Carlo VaR'!$C$17+_xlfn.NORM.S.INV(RAND())*'Monte Carlo VaR'!$C$18</f>
        <v>9.5245174975392671E-2</v>
      </c>
      <c r="C4557" s="18">
        <f t="shared" ca="1" si="71"/>
        <v>9.9928497012219619</v>
      </c>
      <c r="D4557" s="19">
        <f ca="1">'Monte Carlo VaR'!$B$9*(EXP(B4557)-1)</f>
        <v>13.543309200066124</v>
      </c>
      <c r="E4557" t="str">
        <f ca="1">IF(B4557&lt;='Monte Carlo VaR'!$B$25,"YES ◀ TAIL","")</f>
        <v/>
      </c>
    </row>
    <row r="4558" spans="1:5" x14ac:dyDescent="0.2">
      <c r="A4558">
        <v>4557</v>
      </c>
      <c r="B4558" s="17">
        <f ca="1">'Monte Carlo VaR'!$C$17+_xlfn.NORM.S.INV(RAND())*'Monte Carlo VaR'!$C$18</f>
        <v>6.9736086342842285E-2</v>
      </c>
      <c r="C4558" s="18">
        <f t="shared" ca="1" si="71"/>
        <v>7.2225169044806359</v>
      </c>
      <c r="D4558" s="19">
        <f ca="1">'Monte Carlo VaR'!$B$9*(EXP(B4558)-1)</f>
        <v>9.7886771606426066</v>
      </c>
      <c r="E4558" t="str">
        <f ca="1">IF(B4558&lt;='Monte Carlo VaR'!$B$25,"YES ◀ TAIL","")</f>
        <v/>
      </c>
    </row>
    <row r="4559" spans="1:5" x14ac:dyDescent="0.2">
      <c r="A4559">
        <v>4558</v>
      </c>
      <c r="B4559" s="17">
        <f ca="1">'Monte Carlo VaR'!$C$17+_xlfn.NORM.S.INV(RAND())*'Monte Carlo VaR'!$C$18</f>
        <v>-5.9396911482492543E-2</v>
      </c>
      <c r="C4559" s="18">
        <f t="shared" ca="1" si="71"/>
        <v>-5.76673277376144</v>
      </c>
      <c r="D4559" s="19">
        <f ca="1">'Monte Carlo VaR'!$B$9*(EXP(B4559)-1)</f>
        <v>-7.8156529282788805</v>
      </c>
      <c r="E4559" t="str">
        <f ca="1">IF(B4559&lt;='Monte Carlo VaR'!$B$25,"YES ◀ TAIL","")</f>
        <v/>
      </c>
    </row>
    <row r="4560" spans="1:5" x14ac:dyDescent="0.2">
      <c r="A4560">
        <v>4559</v>
      </c>
      <c r="B4560" s="17">
        <f ca="1">'Monte Carlo VaR'!$C$17+_xlfn.NORM.S.INV(RAND())*'Monte Carlo VaR'!$C$18</f>
        <v>0.18021792128019692</v>
      </c>
      <c r="C4560" s="18">
        <f t="shared" ca="1" si="71"/>
        <v>19.747829069205803</v>
      </c>
      <c r="D4560" s="19">
        <f ca="1">'Monte Carlo VaR'!$B$9*(EXP(B4560)-1)</f>
        <v>26.764232737494623</v>
      </c>
      <c r="E4560" t="str">
        <f ca="1">IF(B4560&lt;='Monte Carlo VaR'!$B$25,"YES ◀ TAIL","")</f>
        <v/>
      </c>
    </row>
    <row r="4561" spans="1:5" x14ac:dyDescent="0.2">
      <c r="A4561">
        <v>4560</v>
      </c>
      <c r="B4561" s="17">
        <f ca="1">'Monte Carlo VaR'!$C$17+_xlfn.NORM.S.INV(RAND())*'Monte Carlo VaR'!$C$18</f>
        <v>-2.3037804870749454E-2</v>
      </c>
      <c r="C4561" s="18">
        <f t="shared" ca="1" si="71"/>
        <v>-2.2774460810263242</v>
      </c>
      <c r="D4561" s="19">
        <f ca="1">'Monte Carlo VaR'!$B$9*(EXP(B4561)-1)</f>
        <v>-3.0866226736149773</v>
      </c>
      <c r="E4561" t="str">
        <f ca="1">IF(B4561&lt;='Monte Carlo VaR'!$B$25,"YES ◀ TAIL","")</f>
        <v/>
      </c>
    </row>
    <row r="4562" spans="1:5" x14ac:dyDescent="0.2">
      <c r="A4562">
        <v>4561</v>
      </c>
      <c r="B4562" s="17">
        <f ca="1">'Monte Carlo VaR'!$C$17+_xlfn.NORM.S.INV(RAND())*'Monte Carlo VaR'!$C$18</f>
        <v>-0.112392515190974</v>
      </c>
      <c r="C4562" s="18">
        <f t="shared" ca="1" si="71"/>
        <v>-10.630659958924127</v>
      </c>
      <c r="D4562" s="19">
        <f ca="1">'Monte Carlo VaR'!$B$9*(EXP(B4562)-1)</f>
        <v>-14.407733442329869</v>
      </c>
      <c r="E4562" t="str">
        <f ca="1">IF(B4562&lt;='Monte Carlo VaR'!$B$25,"YES ◀ TAIL","")</f>
        <v/>
      </c>
    </row>
    <row r="4563" spans="1:5" x14ac:dyDescent="0.2">
      <c r="A4563">
        <v>4562</v>
      </c>
      <c r="B4563" s="17">
        <f ca="1">'Monte Carlo VaR'!$C$17+_xlfn.NORM.S.INV(RAND())*'Monte Carlo VaR'!$C$18</f>
        <v>5.5178536734826152E-2</v>
      </c>
      <c r="C4563" s="18">
        <f t="shared" ca="1" si="71"/>
        <v>5.6729262826860971</v>
      </c>
      <c r="D4563" s="19">
        <f ca="1">'Monte Carlo VaR'!$B$9*(EXP(B4563)-1)</f>
        <v>7.6885169909244677</v>
      </c>
      <c r="E4563" t="str">
        <f ca="1">IF(B4563&lt;='Monte Carlo VaR'!$B$25,"YES ◀ TAIL","")</f>
        <v/>
      </c>
    </row>
    <row r="4564" spans="1:5" x14ac:dyDescent="0.2">
      <c r="A4564">
        <v>4563</v>
      </c>
      <c r="B4564" s="17">
        <f ca="1">'Monte Carlo VaR'!$C$17+_xlfn.NORM.S.INV(RAND())*'Monte Carlo VaR'!$C$18</f>
        <v>0.24495292531824409</v>
      </c>
      <c r="C4564" s="18">
        <f t="shared" ca="1" si="71"/>
        <v>27.756117100376155</v>
      </c>
      <c r="D4564" s="19">
        <f ca="1">'Monte Carlo VaR'!$B$9*(EXP(B4564)-1)</f>
        <v>37.6178655061398</v>
      </c>
      <c r="E4564" t="str">
        <f ca="1">IF(B4564&lt;='Monte Carlo VaR'!$B$25,"YES ◀ TAIL","")</f>
        <v/>
      </c>
    </row>
    <row r="4565" spans="1:5" x14ac:dyDescent="0.2">
      <c r="A4565">
        <v>4564</v>
      </c>
      <c r="B4565" s="17">
        <f ca="1">'Monte Carlo VaR'!$C$17+_xlfn.NORM.S.INV(RAND())*'Monte Carlo VaR'!$C$18</f>
        <v>0.27595068801932759</v>
      </c>
      <c r="C4565" s="18">
        <f t="shared" ca="1" si="71"/>
        <v>31.778287994116351</v>
      </c>
      <c r="D4565" s="19">
        <f ca="1">'Monte Carlo VaR'!$B$9*(EXP(B4565)-1)</f>
        <v>43.069113718425889</v>
      </c>
      <c r="E4565" t="str">
        <f ca="1">IF(B4565&lt;='Monte Carlo VaR'!$B$25,"YES ◀ TAIL","")</f>
        <v/>
      </c>
    </row>
    <row r="4566" spans="1:5" x14ac:dyDescent="0.2">
      <c r="A4566">
        <v>4565</v>
      </c>
      <c r="B4566" s="17">
        <f ca="1">'Monte Carlo VaR'!$C$17+_xlfn.NORM.S.INV(RAND())*'Monte Carlo VaR'!$C$18</f>
        <v>9.6271968486239062E-2</v>
      </c>
      <c r="C4566" s="18">
        <f t="shared" ca="1" si="71"/>
        <v>10.105847648386245</v>
      </c>
      <c r="D4566" s="19">
        <f ca="1">'Monte Carlo VaR'!$B$9*(EXP(B4566)-1)</f>
        <v>13.696455317857879</v>
      </c>
      <c r="E4566" t="str">
        <f ca="1">IF(B4566&lt;='Monte Carlo VaR'!$B$25,"YES ◀ TAIL","")</f>
        <v/>
      </c>
    </row>
    <row r="4567" spans="1:5" x14ac:dyDescent="0.2">
      <c r="A4567">
        <v>4566</v>
      </c>
      <c r="B4567" s="17">
        <f ca="1">'Monte Carlo VaR'!$C$17+_xlfn.NORM.S.INV(RAND())*'Monte Carlo VaR'!$C$18</f>
        <v>-4.2891738829021558E-2</v>
      </c>
      <c r="C4567" s="18">
        <f t="shared" ca="1" si="71"/>
        <v>-4.198489971039332</v>
      </c>
      <c r="D4567" s="19">
        <f ca="1">'Monte Carlo VaR'!$B$9*(EXP(B4567)-1)</f>
        <v>-5.6902134577496071</v>
      </c>
      <c r="E4567" t="str">
        <f ca="1">IF(B4567&lt;='Monte Carlo VaR'!$B$25,"YES ◀ TAIL","")</f>
        <v/>
      </c>
    </row>
    <row r="4568" spans="1:5" x14ac:dyDescent="0.2">
      <c r="A4568">
        <v>4567</v>
      </c>
      <c r="B4568" s="17">
        <f ca="1">'Monte Carlo VaR'!$C$17+_xlfn.NORM.S.INV(RAND())*'Monte Carlo VaR'!$C$18</f>
        <v>0.13700306095998244</v>
      </c>
      <c r="C4568" s="18">
        <f t="shared" ca="1" si="71"/>
        <v>14.683165892084006</v>
      </c>
      <c r="D4568" s="19">
        <f ca="1">'Monte Carlo VaR'!$B$9*(EXP(B4568)-1)</f>
        <v>19.900094733541451</v>
      </c>
      <c r="E4568" t="str">
        <f ca="1">IF(B4568&lt;='Monte Carlo VaR'!$B$25,"YES ◀ TAIL","")</f>
        <v/>
      </c>
    </row>
    <row r="4569" spans="1:5" x14ac:dyDescent="0.2">
      <c r="A4569">
        <v>4568</v>
      </c>
      <c r="B4569" s="17">
        <f ca="1">'Monte Carlo VaR'!$C$17+_xlfn.NORM.S.INV(RAND())*'Monte Carlo VaR'!$C$18</f>
        <v>-9.9059578800871864E-2</v>
      </c>
      <c r="C4569" s="18">
        <f t="shared" ca="1" si="71"/>
        <v>-9.4311253433398523</v>
      </c>
      <c r="D4569" s="19">
        <f ca="1">'Monte Carlo VaR'!$B$9*(EXP(B4569)-1)</f>
        <v>-12.782004177828503</v>
      </c>
      <c r="E4569" t="str">
        <f ca="1">IF(B4569&lt;='Monte Carlo VaR'!$B$25,"YES ◀ TAIL","")</f>
        <v/>
      </c>
    </row>
    <row r="4570" spans="1:5" x14ac:dyDescent="0.2">
      <c r="A4570">
        <v>4569</v>
      </c>
      <c r="B4570" s="17">
        <f ca="1">'Monte Carlo VaR'!$C$17+_xlfn.NORM.S.INV(RAND())*'Monte Carlo VaR'!$C$18</f>
        <v>0.22265403648378784</v>
      </c>
      <c r="C4570" s="18">
        <f t="shared" ca="1" si="71"/>
        <v>24.938825620301898</v>
      </c>
      <c r="D4570" s="19">
        <f ca="1">'Monte Carlo VaR'!$B$9*(EXP(B4570)-1)</f>
        <v>33.799590363195158</v>
      </c>
      <c r="E4570" t="str">
        <f ca="1">IF(B4570&lt;='Monte Carlo VaR'!$B$25,"YES ◀ TAIL","")</f>
        <v/>
      </c>
    </row>
    <row r="4571" spans="1:5" x14ac:dyDescent="0.2">
      <c r="A4571">
        <v>4570</v>
      </c>
      <c r="B4571" s="17">
        <f ca="1">'Monte Carlo VaR'!$C$17+_xlfn.NORM.S.INV(RAND())*'Monte Carlo VaR'!$C$18</f>
        <v>-5.9833873899629644E-2</v>
      </c>
      <c r="C4571" s="18">
        <f t="shared" ca="1" si="71"/>
        <v>-5.8079001750247272</v>
      </c>
      <c r="D4571" s="19">
        <f ca="1">'Monte Carlo VaR'!$B$9*(EXP(B4571)-1)</f>
        <v>-7.8714471072110133</v>
      </c>
      <c r="E4571" t="str">
        <f ca="1">IF(B4571&lt;='Monte Carlo VaR'!$B$25,"YES ◀ TAIL","")</f>
        <v/>
      </c>
    </row>
    <row r="4572" spans="1:5" x14ac:dyDescent="0.2">
      <c r="A4572">
        <v>4571</v>
      </c>
      <c r="B4572" s="17">
        <f ca="1">'Monte Carlo VaR'!$C$17+_xlfn.NORM.S.INV(RAND())*'Monte Carlo VaR'!$C$18</f>
        <v>-9.8370014077843057E-2</v>
      </c>
      <c r="C4572" s="18">
        <f t="shared" ca="1" si="71"/>
        <v>-9.3686507046943142</v>
      </c>
      <c r="D4572" s="19">
        <f ca="1">'Monte Carlo VaR'!$B$9*(EXP(B4572)-1)</f>
        <v>-12.697332300072205</v>
      </c>
      <c r="E4572" t="str">
        <f ca="1">IF(B4572&lt;='Monte Carlo VaR'!$B$25,"YES ◀ TAIL","")</f>
        <v/>
      </c>
    </row>
    <row r="4573" spans="1:5" x14ac:dyDescent="0.2">
      <c r="A4573">
        <v>4572</v>
      </c>
      <c r="B4573" s="17">
        <f ca="1">'Monte Carlo VaR'!$C$17+_xlfn.NORM.S.INV(RAND())*'Monte Carlo VaR'!$C$18</f>
        <v>-0.18099192358016108</v>
      </c>
      <c r="C4573" s="18">
        <f t="shared" ca="1" si="71"/>
        <v>-16.555790202671062</v>
      </c>
      <c r="D4573" s="19">
        <f ca="1">'Monte Carlo VaR'!$B$9*(EXP(B4573)-1)</f>
        <v>-22.43806246168009</v>
      </c>
      <c r="E4573" t="str">
        <f ca="1">IF(B4573&lt;='Monte Carlo VaR'!$B$25,"YES ◀ TAIL","")</f>
        <v/>
      </c>
    </row>
    <row r="4574" spans="1:5" x14ac:dyDescent="0.2">
      <c r="A4574">
        <v>4573</v>
      </c>
      <c r="B4574" s="17">
        <f ca="1">'Monte Carlo VaR'!$C$17+_xlfn.NORM.S.INV(RAND())*'Monte Carlo VaR'!$C$18</f>
        <v>0.10046173687100035</v>
      </c>
      <c r="C4574" s="18">
        <f t="shared" ca="1" si="71"/>
        <v>10.56813340671534</v>
      </c>
      <c r="D4574" s="19">
        <f ca="1">'Monte Carlo VaR'!$B$9*(EXP(B4574)-1)</f>
        <v>14.322991206121301</v>
      </c>
      <c r="E4574" t="str">
        <f ca="1">IF(B4574&lt;='Monte Carlo VaR'!$B$25,"YES ◀ TAIL","")</f>
        <v/>
      </c>
    </row>
    <row r="4575" spans="1:5" x14ac:dyDescent="0.2">
      <c r="A4575">
        <v>4574</v>
      </c>
      <c r="B4575" s="17">
        <f ca="1">'Monte Carlo VaR'!$C$17+_xlfn.NORM.S.INV(RAND())*'Monte Carlo VaR'!$C$18</f>
        <v>5.25891345245681E-2</v>
      </c>
      <c r="C4575" s="18">
        <f t="shared" ca="1" si="71"/>
        <v>5.3996505369082293</v>
      </c>
      <c r="D4575" s="19">
        <f ca="1">'Monte Carlo VaR'!$B$9*(EXP(B4575)-1)</f>
        <v>7.3181463726717233</v>
      </c>
      <c r="E4575" t="str">
        <f ca="1">IF(B4575&lt;='Monte Carlo VaR'!$B$25,"YES ◀ TAIL","")</f>
        <v/>
      </c>
    </row>
    <row r="4576" spans="1:5" x14ac:dyDescent="0.2">
      <c r="A4576">
        <v>4575</v>
      </c>
      <c r="B4576" s="17">
        <f ca="1">'Monte Carlo VaR'!$C$17+_xlfn.NORM.S.INV(RAND())*'Monte Carlo VaR'!$C$18</f>
        <v>0.12870372665757512</v>
      </c>
      <c r="C4576" s="18">
        <f t="shared" ca="1" si="71"/>
        <v>13.735310683709168</v>
      </c>
      <c r="D4576" s="19">
        <f ca="1">'Monte Carlo VaR'!$B$9*(EXP(B4576)-1)</f>
        <v>18.615466569631035</v>
      </c>
      <c r="E4576" t="str">
        <f ca="1">IF(B4576&lt;='Monte Carlo VaR'!$B$25,"YES ◀ TAIL","")</f>
        <v/>
      </c>
    </row>
    <row r="4577" spans="1:5" x14ac:dyDescent="0.2">
      <c r="A4577">
        <v>4576</v>
      </c>
      <c r="B4577" s="17">
        <f ca="1">'Monte Carlo VaR'!$C$17+_xlfn.NORM.S.INV(RAND())*'Monte Carlo VaR'!$C$18</f>
        <v>0.30054665830321303</v>
      </c>
      <c r="C4577" s="18">
        <f t="shared" ca="1" si="71"/>
        <v>35.059692083081842</v>
      </c>
      <c r="D4577" s="19">
        <f ca="1">'Monte Carlo VaR'!$B$9*(EXP(B4577)-1)</f>
        <v>47.516400680200817</v>
      </c>
      <c r="E4577" t="str">
        <f ca="1">IF(B4577&lt;='Monte Carlo VaR'!$B$25,"YES ◀ TAIL","")</f>
        <v/>
      </c>
    </row>
    <row r="4578" spans="1:5" x14ac:dyDescent="0.2">
      <c r="A4578">
        <v>4577</v>
      </c>
      <c r="B4578" s="17">
        <f ca="1">'Monte Carlo VaR'!$C$17+_xlfn.NORM.S.INV(RAND())*'Monte Carlo VaR'!$C$18</f>
        <v>0.41100797810655443</v>
      </c>
      <c r="C4578" s="18">
        <f t="shared" ca="1" si="71"/>
        <v>50.833739018647407</v>
      </c>
      <c r="D4578" s="19">
        <f ca="1">'Monte Carlo VaR'!$B$9*(EXP(B4578)-1)</f>
        <v>68.894966491972824</v>
      </c>
      <c r="E4578" t="str">
        <f ca="1">IF(B4578&lt;='Monte Carlo VaR'!$B$25,"YES ◀ TAIL","")</f>
        <v/>
      </c>
    </row>
    <row r="4579" spans="1:5" x14ac:dyDescent="0.2">
      <c r="A4579">
        <v>4578</v>
      </c>
      <c r="B4579" s="17">
        <f ca="1">'Monte Carlo VaR'!$C$17+_xlfn.NORM.S.INV(RAND())*'Monte Carlo VaR'!$C$18</f>
        <v>0.22793508265202517</v>
      </c>
      <c r="C4579" s="18">
        <f t="shared" ca="1" si="71"/>
        <v>25.600378635086617</v>
      </c>
      <c r="D4579" s="19">
        <f ca="1">'Monte Carlo VaR'!$B$9*(EXP(B4579)-1)</f>
        <v>34.696193164132893</v>
      </c>
      <c r="E4579" t="str">
        <f ca="1">IF(B4579&lt;='Monte Carlo VaR'!$B$25,"YES ◀ TAIL","")</f>
        <v/>
      </c>
    </row>
    <row r="4580" spans="1:5" x14ac:dyDescent="0.2">
      <c r="A4580">
        <v>4579</v>
      </c>
      <c r="B4580" s="17">
        <f ca="1">'Monte Carlo VaR'!$C$17+_xlfn.NORM.S.INV(RAND())*'Monte Carlo VaR'!$C$18</f>
        <v>0.34404495492592252</v>
      </c>
      <c r="C4580" s="18">
        <f t="shared" ca="1" si="71"/>
        <v>41.064204939111804</v>
      </c>
      <c r="D4580" s="19">
        <f ca="1">'Monte Carlo VaR'!$B$9*(EXP(B4580)-1)</f>
        <v>55.654316953978231</v>
      </c>
      <c r="E4580" t="str">
        <f ca="1">IF(B4580&lt;='Monte Carlo VaR'!$B$25,"YES ◀ TAIL","")</f>
        <v/>
      </c>
    </row>
    <row r="4581" spans="1:5" x14ac:dyDescent="0.2">
      <c r="A4581">
        <v>4580</v>
      </c>
      <c r="B4581" s="17">
        <f ca="1">'Monte Carlo VaR'!$C$17+_xlfn.NORM.S.INV(RAND())*'Monte Carlo VaR'!$C$18</f>
        <v>-0.48260155583836162</v>
      </c>
      <c r="C4581" s="18">
        <f t="shared" ca="1" si="71"/>
        <v>-38.282431556248874</v>
      </c>
      <c r="D4581" s="19">
        <f ca="1">'Monte Carlo VaR'!$B$9*(EXP(B4581)-1)</f>
        <v>-51.884179488184103</v>
      </c>
      <c r="E4581" t="str">
        <f ca="1">IF(B4581&lt;='Monte Carlo VaR'!$B$25,"YES ◀ TAIL","")</f>
        <v>YES ◀ TAIL</v>
      </c>
    </row>
    <row r="4582" spans="1:5" x14ac:dyDescent="0.2">
      <c r="A4582">
        <v>4581</v>
      </c>
      <c r="B4582" s="17">
        <f ca="1">'Monte Carlo VaR'!$C$17+_xlfn.NORM.S.INV(RAND())*'Monte Carlo VaR'!$C$18</f>
        <v>-5.7368806207171566E-2</v>
      </c>
      <c r="C4582" s="18">
        <f t="shared" ca="1" si="71"/>
        <v>-5.5754238556506408</v>
      </c>
      <c r="D4582" s="19">
        <f ca="1">'Monte Carlo VaR'!$B$9*(EXP(B4582)-1)</f>
        <v>-7.5563719515633139</v>
      </c>
      <c r="E4582" t="str">
        <f ca="1">IF(B4582&lt;='Monte Carlo VaR'!$B$25,"YES ◀ TAIL","")</f>
        <v/>
      </c>
    </row>
    <row r="4583" spans="1:5" x14ac:dyDescent="0.2">
      <c r="A4583">
        <v>4582</v>
      </c>
      <c r="B4583" s="17">
        <f ca="1">'Monte Carlo VaR'!$C$17+_xlfn.NORM.S.INV(RAND())*'Monte Carlo VaR'!$C$18</f>
        <v>1.915198268820438E-3</v>
      </c>
      <c r="C4583" s="18">
        <f t="shared" ca="1" si="71"/>
        <v>0.19170334324052352</v>
      </c>
      <c r="D4583" s="19">
        <f ca="1">'Monte Carlo VaR'!$B$9*(EXP(B4583)-1)</f>
        <v>0.2598155410938815</v>
      </c>
      <c r="E4583" t="str">
        <f ca="1">IF(B4583&lt;='Monte Carlo VaR'!$B$25,"YES ◀ TAIL","")</f>
        <v/>
      </c>
    </row>
    <row r="4584" spans="1:5" x14ac:dyDescent="0.2">
      <c r="A4584">
        <v>4583</v>
      </c>
      <c r="B4584" s="17">
        <f ca="1">'Monte Carlo VaR'!$C$17+_xlfn.NORM.S.INV(RAND())*'Monte Carlo VaR'!$C$18</f>
        <v>-8.5179969993620944E-2</v>
      </c>
      <c r="C4584" s="18">
        <f t="shared" ca="1" si="71"/>
        <v>-8.1653005374461074</v>
      </c>
      <c r="D4584" s="19">
        <f ca="1">'Monte Carlo VaR'!$B$9*(EXP(B4584)-1)</f>
        <v>-11.066431818400709</v>
      </c>
      <c r="E4584" t="str">
        <f ca="1">IF(B4584&lt;='Monte Carlo VaR'!$B$25,"YES ◀ TAIL","")</f>
        <v/>
      </c>
    </row>
    <row r="4585" spans="1:5" x14ac:dyDescent="0.2">
      <c r="A4585">
        <v>4584</v>
      </c>
      <c r="B4585" s="17">
        <f ca="1">'Monte Carlo VaR'!$C$17+_xlfn.NORM.S.INV(RAND())*'Monte Carlo VaR'!$C$18</f>
        <v>9.2040283513328769E-2</v>
      </c>
      <c r="C4585" s="18">
        <f t="shared" ca="1" si="71"/>
        <v>9.6408988397321593</v>
      </c>
      <c r="D4585" s="19">
        <f ca="1">'Monte Carlo VaR'!$B$9*(EXP(B4585)-1)</f>
        <v>13.066310197488995</v>
      </c>
      <c r="E4585" t="str">
        <f ca="1">IF(B4585&lt;='Monte Carlo VaR'!$B$25,"YES ◀ TAIL","")</f>
        <v/>
      </c>
    </row>
    <row r="4586" spans="1:5" x14ac:dyDescent="0.2">
      <c r="A4586">
        <v>4585</v>
      </c>
      <c r="B4586" s="17">
        <f ca="1">'Monte Carlo VaR'!$C$17+_xlfn.NORM.S.INV(RAND())*'Monte Carlo VaR'!$C$18</f>
        <v>-9.9424296623334643E-2</v>
      </c>
      <c r="C4586" s="18">
        <f t="shared" ca="1" si="71"/>
        <v>-9.4641514031251432</v>
      </c>
      <c r="D4586" s="19">
        <f ca="1">'Monte Carlo VaR'!$B$9*(EXP(B4586)-1)</f>
        <v>-12.826764396655506</v>
      </c>
      <c r="E4586" t="str">
        <f ca="1">IF(B4586&lt;='Monte Carlo VaR'!$B$25,"YES ◀ TAIL","")</f>
        <v/>
      </c>
    </row>
    <row r="4587" spans="1:5" x14ac:dyDescent="0.2">
      <c r="A4587">
        <v>4586</v>
      </c>
      <c r="B4587" s="17">
        <f ca="1">'Monte Carlo VaR'!$C$17+_xlfn.NORM.S.INV(RAND())*'Monte Carlo VaR'!$C$18</f>
        <v>0.35641739201512967</v>
      </c>
      <c r="C4587" s="18">
        <f t="shared" ca="1" si="71"/>
        <v>42.820354462863833</v>
      </c>
      <c r="D4587" s="19">
        <f ca="1">'Monte Carlo VaR'!$B$9*(EXP(B4587)-1)</f>
        <v>58.034426403519348</v>
      </c>
      <c r="E4587" t="str">
        <f ca="1">IF(B4587&lt;='Monte Carlo VaR'!$B$25,"YES ◀ TAIL","")</f>
        <v/>
      </c>
    </row>
    <row r="4588" spans="1:5" x14ac:dyDescent="0.2">
      <c r="A4588">
        <v>4587</v>
      </c>
      <c r="B4588" s="17">
        <f ca="1">'Monte Carlo VaR'!$C$17+_xlfn.NORM.S.INV(RAND())*'Monte Carlo VaR'!$C$18</f>
        <v>0.20143367091765096</v>
      </c>
      <c r="C4588" s="18">
        <f t="shared" ca="1" si="71"/>
        <v>22.315510361649249</v>
      </c>
      <c r="D4588" s="19">
        <f ca="1">'Monte Carlo VaR'!$B$9*(EXP(B4588)-1)</f>
        <v>30.244211193143226</v>
      </c>
      <c r="E4588" t="str">
        <f ca="1">IF(B4588&lt;='Monte Carlo VaR'!$B$25,"YES ◀ TAIL","")</f>
        <v/>
      </c>
    </row>
    <row r="4589" spans="1:5" x14ac:dyDescent="0.2">
      <c r="A4589">
        <v>4588</v>
      </c>
      <c r="B4589" s="17">
        <f ca="1">'Monte Carlo VaR'!$C$17+_xlfn.NORM.S.INV(RAND())*'Monte Carlo VaR'!$C$18</f>
        <v>0.12094270748357451</v>
      </c>
      <c r="C4589" s="18">
        <f t="shared" ca="1" si="71"/>
        <v>12.856025245829606</v>
      </c>
      <c r="D4589" s="19">
        <f ca="1">'Monte Carlo VaR'!$B$9*(EXP(B4589)-1)</f>
        <v>17.423771015672866</v>
      </c>
      <c r="E4589" t="str">
        <f ca="1">IF(B4589&lt;='Monte Carlo VaR'!$B$25,"YES ◀ TAIL","")</f>
        <v/>
      </c>
    </row>
    <row r="4590" spans="1:5" x14ac:dyDescent="0.2">
      <c r="A4590">
        <v>4589</v>
      </c>
      <c r="B4590" s="17">
        <f ca="1">'Monte Carlo VaR'!$C$17+_xlfn.NORM.S.INV(RAND())*'Monte Carlo VaR'!$C$18</f>
        <v>-0.245978266297048</v>
      </c>
      <c r="C4590" s="18">
        <f t="shared" ca="1" si="71"/>
        <v>-21.806078082448131</v>
      </c>
      <c r="D4590" s="19">
        <f ca="1">'Monte Carlo VaR'!$B$9*(EXP(B4590)-1)</f>
        <v>-29.553777625141954</v>
      </c>
      <c r="E4590" t="str">
        <f ca="1">IF(B4590&lt;='Monte Carlo VaR'!$B$25,"YES ◀ TAIL","")</f>
        <v/>
      </c>
    </row>
    <row r="4591" spans="1:5" x14ac:dyDescent="0.2">
      <c r="A4591">
        <v>4590</v>
      </c>
      <c r="B4591" s="17">
        <f ca="1">'Monte Carlo VaR'!$C$17+_xlfn.NORM.S.INV(RAND())*'Monte Carlo VaR'!$C$18</f>
        <v>-2.6645197090719622E-2</v>
      </c>
      <c r="C4591" s="18">
        <f t="shared" ca="1" si="71"/>
        <v>-2.629334580230247</v>
      </c>
      <c r="D4591" s="19">
        <f ca="1">'Monte Carlo VaR'!$B$9*(EXP(B4591)-1)</f>
        <v>-3.5635371565860536</v>
      </c>
      <c r="E4591" t="str">
        <f ca="1">IF(B4591&lt;='Monte Carlo VaR'!$B$25,"YES ◀ TAIL","")</f>
        <v/>
      </c>
    </row>
    <row r="4592" spans="1:5" x14ac:dyDescent="0.2">
      <c r="A4592">
        <v>4591</v>
      </c>
      <c r="B4592" s="17">
        <f ca="1">'Monte Carlo VaR'!$C$17+_xlfn.NORM.S.INV(RAND())*'Monte Carlo VaR'!$C$18</f>
        <v>0.24516791993618597</v>
      </c>
      <c r="C4592" s="18">
        <f t="shared" ca="1" si="71"/>
        <v>27.783586930788928</v>
      </c>
      <c r="D4592" s="19">
        <f ca="1">'Monte Carlo VaR'!$B$9*(EXP(B4592)-1)</f>
        <v>37.655095367298237</v>
      </c>
      <c r="E4592" t="str">
        <f ca="1">IF(B4592&lt;='Monte Carlo VaR'!$B$25,"YES ◀ TAIL","")</f>
        <v/>
      </c>
    </row>
    <row r="4593" spans="1:5" x14ac:dyDescent="0.2">
      <c r="A4593">
        <v>4592</v>
      </c>
      <c r="B4593" s="17">
        <f ca="1">'Monte Carlo VaR'!$C$17+_xlfn.NORM.S.INV(RAND())*'Monte Carlo VaR'!$C$18</f>
        <v>4.0780468262269068E-2</v>
      </c>
      <c r="C4593" s="18">
        <f t="shared" ca="1" si="71"/>
        <v>4.1623411046059378</v>
      </c>
      <c r="D4593" s="19">
        <f ca="1">'Monte Carlo VaR'!$B$9*(EXP(B4593)-1)</f>
        <v>5.6412208990724277</v>
      </c>
      <c r="E4593" t="str">
        <f ca="1">IF(B4593&lt;='Monte Carlo VaR'!$B$25,"YES ◀ TAIL","")</f>
        <v/>
      </c>
    </row>
    <row r="4594" spans="1:5" x14ac:dyDescent="0.2">
      <c r="A4594">
        <v>4593</v>
      </c>
      <c r="B4594" s="17">
        <f ca="1">'Monte Carlo VaR'!$C$17+_xlfn.NORM.S.INV(RAND())*'Monte Carlo VaR'!$C$18</f>
        <v>0.2649187099619974</v>
      </c>
      <c r="C4594" s="18">
        <f t="shared" ca="1" si="71"/>
        <v>30.332502413127905</v>
      </c>
      <c r="D4594" s="19">
        <f ca="1">'Monte Carlo VaR'!$B$9*(EXP(B4594)-1)</f>
        <v>41.109640520512251</v>
      </c>
      <c r="E4594" t="str">
        <f ca="1">IF(B4594&lt;='Monte Carlo VaR'!$B$25,"YES ◀ TAIL","")</f>
        <v/>
      </c>
    </row>
    <row r="4595" spans="1:5" x14ac:dyDescent="0.2">
      <c r="A4595">
        <v>4594</v>
      </c>
      <c r="B4595" s="17">
        <f ca="1">'Monte Carlo VaR'!$C$17+_xlfn.NORM.S.INV(RAND())*'Monte Carlo VaR'!$C$18</f>
        <v>0.27792970050666477</v>
      </c>
      <c r="C4595" s="18">
        <f t="shared" ca="1" si="71"/>
        <v>32.039337096133266</v>
      </c>
      <c r="D4595" s="19">
        <f ca="1">'Monte Carlo VaR'!$B$9*(EXP(B4595)-1)</f>
        <v>43.422913566389418</v>
      </c>
      <c r="E4595" t="str">
        <f ca="1">IF(B4595&lt;='Monte Carlo VaR'!$B$25,"YES ◀ TAIL","")</f>
        <v/>
      </c>
    </row>
    <row r="4596" spans="1:5" x14ac:dyDescent="0.2">
      <c r="A4596">
        <v>4595</v>
      </c>
      <c r="B4596" s="17">
        <f ca="1">'Monte Carlo VaR'!$C$17+_xlfn.NORM.S.INV(RAND())*'Monte Carlo VaR'!$C$18</f>
        <v>0.28237373315052144</v>
      </c>
      <c r="C4596" s="18">
        <f t="shared" ca="1" si="71"/>
        <v>32.627430004628707</v>
      </c>
      <c r="D4596" s="19">
        <f ca="1">'Monte Carlo VaR'!$B$9*(EXP(B4596)-1)</f>
        <v>44.219955885273293</v>
      </c>
      <c r="E4596" t="str">
        <f ca="1">IF(B4596&lt;='Monte Carlo VaR'!$B$25,"YES ◀ TAIL","")</f>
        <v/>
      </c>
    </row>
    <row r="4597" spans="1:5" x14ac:dyDescent="0.2">
      <c r="A4597">
        <v>4596</v>
      </c>
      <c r="B4597" s="17">
        <f ca="1">'Monte Carlo VaR'!$C$17+_xlfn.NORM.S.INV(RAND())*'Monte Carlo VaR'!$C$18</f>
        <v>3.5017278843249011E-2</v>
      </c>
      <c r="C4597" s="18">
        <f t="shared" ca="1" si="71"/>
        <v>3.5637603264834672</v>
      </c>
      <c r="D4597" s="19">
        <f ca="1">'Monte Carlo VaR'!$B$9*(EXP(B4597)-1)</f>
        <v>4.8299643704830428</v>
      </c>
      <c r="E4597" t="str">
        <f ca="1">IF(B4597&lt;='Monte Carlo VaR'!$B$25,"YES ◀ TAIL","")</f>
        <v/>
      </c>
    </row>
    <row r="4598" spans="1:5" x14ac:dyDescent="0.2">
      <c r="A4598">
        <v>4597</v>
      </c>
      <c r="B4598" s="17">
        <f ca="1">'Monte Carlo VaR'!$C$17+_xlfn.NORM.S.INV(RAND())*'Monte Carlo VaR'!$C$18</f>
        <v>-0.17324549749096374</v>
      </c>
      <c r="C4598" s="18">
        <f t="shared" ca="1" si="71"/>
        <v>-15.906885698418138</v>
      </c>
      <c r="D4598" s="19">
        <f ca="1">'Monte Carlo VaR'!$B$9*(EXP(B4598)-1)</f>
        <v>-21.558602187066104</v>
      </c>
      <c r="E4598" t="str">
        <f ca="1">IF(B4598&lt;='Monte Carlo VaR'!$B$25,"YES ◀ TAIL","")</f>
        <v/>
      </c>
    </row>
    <row r="4599" spans="1:5" x14ac:dyDescent="0.2">
      <c r="A4599">
        <v>4598</v>
      </c>
      <c r="B4599" s="17">
        <f ca="1">'Monte Carlo VaR'!$C$17+_xlfn.NORM.S.INV(RAND())*'Monte Carlo VaR'!$C$18</f>
        <v>0.21730599588839894</v>
      </c>
      <c r="C4599" s="18">
        <f t="shared" ca="1" si="71"/>
        <v>24.272431249343086</v>
      </c>
      <c r="D4599" s="19">
        <f ca="1">'Monte Carlo VaR'!$B$9*(EXP(B4599)-1)</f>
        <v>32.896426072234682</v>
      </c>
      <c r="E4599" t="str">
        <f ca="1">IF(B4599&lt;='Monte Carlo VaR'!$B$25,"YES ◀ TAIL","")</f>
        <v/>
      </c>
    </row>
    <row r="4600" spans="1:5" x14ac:dyDescent="0.2">
      <c r="A4600">
        <v>4599</v>
      </c>
      <c r="B4600" s="17">
        <f ca="1">'Monte Carlo VaR'!$C$17+_xlfn.NORM.S.INV(RAND())*'Monte Carlo VaR'!$C$18</f>
        <v>-9.333616054611471E-4</v>
      </c>
      <c r="C4600" s="18">
        <f t="shared" ca="1" si="71"/>
        <v>-9.329261590047544E-2</v>
      </c>
      <c r="D4600" s="19">
        <f ca="1">'Monte Carlo VaR'!$B$9*(EXP(B4600)-1)</f>
        <v>-0.12643948232991437</v>
      </c>
      <c r="E4600" t="str">
        <f ca="1">IF(B4600&lt;='Monte Carlo VaR'!$B$25,"YES ◀ TAIL","")</f>
        <v/>
      </c>
    </row>
    <row r="4601" spans="1:5" x14ac:dyDescent="0.2">
      <c r="A4601">
        <v>4600</v>
      </c>
      <c r="B4601" s="17">
        <f ca="1">'Monte Carlo VaR'!$C$17+_xlfn.NORM.S.INV(RAND())*'Monte Carlo VaR'!$C$18</f>
        <v>-0.28879355941953538</v>
      </c>
      <c r="C4601" s="18">
        <f t="shared" ca="1" si="71"/>
        <v>-25.083315212118016</v>
      </c>
      <c r="D4601" s="19">
        <f ca="1">'Monte Carlo VaR'!$B$9*(EXP(B4601)-1)</f>
        <v>-33.995417106983552</v>
      </c>
      <c r="E4601" t="str">
        <f ca="1">IF(B4601&lt;='Monte Carlo VaR'!$B$25,"YES ◀ TAIL","")</f>
        <v>YES ◀ TAIL</v>
      </c>
    </row>
    <row r="4602" spans="1:5" x14ac:dyDescent="0.2">
      <c r="A4602">
        <v>4601</v>
      </c>
      <c r="B4602" s="17">
        <f ca="1">'Monte Carlo VaR'!$C$17+_xlfn.NORM.S.INV(RAND())*'Monte Carlo VaR'!$C$18</f>
        <v>-5.3222701123463431E-2</v>
      </c>
      <c r="C4602" s="18">
        <f t="shared" ca="1" si="71"/>
        <v>-5.183116929586939</v>
      </c>
      <c r="D4602" s="19">
        <f ca="1">'Monte Carlo VaR'!$B$9*(EXP(B4602)-1)</f>
        <v>-7.024678374669179</v>
      </c>
      <c r="E4602" t="str">
        <f ca="1">IF(B4602&lt;='Monte Carlo VaR'!$B$25,"YES ◀ TAIL","")</f>
        <v/>
      </c>
    </row>
    <row r="4603" spans="1:5" x14ac:dyDescent="0.2">
      <c r="A4603">
        <v>4602</v>
      </c>
      <c r="B4603" s="17">
        <f ca="1">'Monte Carlo VaR'!$C$17+_xlfn.NORM.S.INV(RAND())*'Monte Carlo VaR'!$C$18</f>
        <v>0.39161652121318163</v>
      </c>
      <c r="C4603" s="18">
        <f t="shared" ca="1" si="71"/>
        <v>47.937029548708999</v>
      </c>
      <c r="D4603" s="19">
        <f ca="1">'Monte Carlo VaR'!$B$9*(EXP(B4603)-1)</f>
        <v>64.969056147365308</v>
      </c>
      <c r="E4603" t="str">
        <f ca="1">IF(B4603&lt;='Monte Carlo VaR'!$B$25,"YES ◀ TAIL","")</f>
        <v/>
      </c>
    </row>
    <row r="4604" spans="1:5" x14ac:dyDescent="0.2">
      <c r="A4604">
        <v>4603</v>
      </c>
      <c r="B4604" s="17">
        <f ca="1">'Monte Carlo VaR'!$C$17+_xlfn.NORM.S.INV(RAND())*'Monte Carlo VaR'!$C$18</f>
        <v>0.11356407194916138</v>
      </c>
      <c r="C4604" s="18">
        <f t="shared" ca="1" si="71"/>
        <v>12.026366406949984</v>
      </c>
      <c r="D4604" s="19">
        <f ca="1">'Monte Carlo VaR'!$B$9*(EXP(B4604)-1)</f>
        <v>16.299334391339315</v>
      </c>
      <c r="E4604" t="str">
        <f ca="1">IF(B4604&lt;='Monte Carlo VaR'!$B$25,"YES ◀ TAIL","")</f>
        <v/>
      </c>
    </row>
    <row r="4605" spans="1:5" x14ac:dyDescent="0.2">
      <c r="A4605">
        <v>4604</v>
      </c>
      <c r="B4605" s="17">
        <f ca="1">'Monte Carlo VaR'!$C$17+_xlfn.NORM.S.INV(RAND())*'Monte Carlo VaR'!$C$18</f>
        <v>4.7747537784616101E-2</v>
      </c>
      <c r="C4605" s="18">
        <f t="shared" ca="1" si="71"/>
        <v>4.8905812809282301</v>
      </c>
      <c r="D4605" s="19">
        <f ca="1">'Monte Carlo VaR'!$B$9*(EXP(B4605)-1)</f>
        <v>6.6282048100420301</v>
      </c>
      <c r="E4605" t="str">
        <f ca="1">IF(B4605&lt;='Monte Carlo VaR'!$B$25,"YES ◀ TAIL","")</f>
        <v/>
      </c>
    </row>
    <row r="4606" spans="1:5" x14ac:dyDescent="0.2">
      <c r="A4606">
        <v>4605</v>
      </c>
      <c r="B4606" s="17">
        <f ca="1">'Monte Carlo VaR'!$C$17+_xlfn.NORM.S.INV(RAND())*'Monte Carlo VaR'!$C$18</f>
        <v>6.1289252958033266E-2</v>
      </c>
      <c r="C4606" s="18">
        <f t="shared" ca="1" si="71"/>
        <v>6.3206405311428959</v>
      </c>
      <c r="D4606" s="19">
        <f ca="1">'Monte Carlo VaR'!$B$9*(EXP(B4606)-1)</f>
        <v>8.5663641118579665</v>
      </c>
      <c r="E4606" t="str">
        <f ca="1">IF(B4606&lt;='Monte Carlo VaR'!$B$25,"YES ◀ TAIL","")</f>
        <v/>
      </c>
    </row>
    <row r="4607" spans="1:5" x14ac:dyDescent="0.2">
      <c r="A4607">
        <v>4606</v>
      </c>
      <c r="B4607" s="17">
        <f ca="1">'Monte Carlo VaR'!$C$17+_xlfn.NORM.S.INV(RAND())*'Monte Carlo VaR'!$C$18</f>
        <v>0.27430017781438021</v>
      </c>
      <c r="C4607" s="18">
        <f t="shared" ca="1" si="71"/>
        <v>31.560965980427657</v>
      </c>
      <c r="D4607" s="19">
        <f ca="1">'Monte Carlo VaR'!$B$9*(EXP(B4607)-1)</f>
        <v>42.774577193273608</v>
      </c>
      <c r="E4607" t="str">
        <f ca="1">IF(B4607&lt;='Monte Carlo VaR'!$B$25,"YES ◀ TAIL","")</f>
        <v/>
      </c>
    </row>
    <row r="4608" spans="1:5" x14ac:dyDescent="0.2">
      <c r="A4608">
        <v>4607</v>
      </c>
      <c r="B4608" s="17">
        <f ca="1">'Monte Carlo VaR'!$C$17+_xlfn.NORM.S.INV(RAND())*'Monte Carlo VaR'!$C$18</f>
        <v>-0.12855123840255617</v>
      </c>
      <c r="C4608" s="18">
        <f t="shared" ca="1" si="71"/>
        <v>-12.063149617333369</v>
      </c>
      <c r="D4608" s="19">
        <f ca="1">'Monte Carlo VaR'!$B$9*(EXP(B4608)-1)</f>
        <v>-16.349186676371914</v>
      </c>
      <c r="E4608" t="str">
        <f ca="1">IF(B4608&lt;='Monte Carlo VaR'!$B$25,"YES ◀ TAIL","")</f>
        <v/>
      </c>
    </row>
    <row r="4609" spans="1:5" x14ac:dyDescent="0.2">
      <c r="A4609">
        <v>4608</v>
      </c>
      <c r="B4609" s="17">
        <f ca="1">'Monte Carlo VaR'!$C$17+_xlfn.NORM.S.INV(RAND())*'Monte Carlo VaR'!$C$18</f>
        <v>-0.25516693367841226</v>
      </c>
      <c r="C4609" s="18">
        <f t="shared" ca="1" si="71"/>
        <v>-22.521285090374477</v>
      </c>
      <c r="D4609" s="19">
        <f ca="1">'Monte Carlo VaR'!$B$9*(EXP(B4609)-1)</f>
        <v>-30.523097682984528</v>
      </c>
      <c r="E4609" t="str">
        <f ca="1">IF(B4609&lt;='Monte Carlo VaR'!$B$25,"YES ◀ TAIL","")</f>
        <v>YES ◀ TAIL</v>
      </c>
    </row>
    <row r="4610" spans="1:5" x14ac:dyDescent="0.2">
      <c r="A4610">
        <v>4609</v>
      </c>
      <c r="B4610" s="17">
        <f ca="1">'Monte Carlo VaR'!$C$17+_xlfn.NORM.S.INV(RAND())*'Monte Carlo VaR'!$C$18</f>
        <v>3.8265623179582139E-2</v>
      </c>
      <c r="C4610" s="18">
        <f t="shared" ca="1" si="71"/>
        <v>3.9007180618741755</v>
      </c>
      <c r="D4610" s="19">
        <f ca="1">'Monte Carlo VaR'!$B$9*(EXP(B4610)-1)</f>
        <v>5.2866431892580703</v>
      </c>
      <c r="E4610" t="str">
        <f ca="1">IF(B4610&lt;='Monte Carlo VaR'!$B$25,"YES ◀ TAIL","")</f>
        <v/>
      </c>
    </row>
    <row r="4611" spans="1:5" x14ac:dyDescent="0.2">
      <c r="A4611">
        <v>4610</v>
      </c>
      <c r="B4611" s="17">
        <f ca="1">'Monte Carlo VaR'!$C$17+_xlfn.NORM.S.INV(RAND())*'Monte Carlo VaR'!$C$18</f>
        <v>-0.17006223475608184</v>
      </c>
      <c r="C4611" s="18">
        <f t="shared" ref="C4611:C4674" ca="1" si="72">(EXP(B4611)-1)*100</f>
        <v>-15.63876870438995</v>
      </c>
      <c r="D4611" s="19">
        <f ca="1">'Monte Carlo VaR'!$B$9*(EXP(B4611)-1)</f>
        <v>-21.195223225059699</v>
      </c>
      <c r="E4611" t="str">
        <f ca="1">IF(B4611&lt;='Monte Carlo VaR'!$B$25,"YES ◀ TAIL","")</f>
        <v/>
      </c>
    </row>
    <row r="4612" spans="1:5" x14ac:dyDescent="0.2">
      <c r="A4612">
        <v>4611</v>
      </c>
      <c r="B4612" s="17">
        <f ca="1">'Monte Carlo VaR'!$C$17+_xlfn.NORM.S.INV(RAND())*'Monte Carlo VaR'!$C$18</f>
        <v>-0.18414504082123823</v>
      </c>
      <c r="C4612" s="18">
        <f t="shared" ca="1" si="72"/>
        <v>-16.818485207530575</v>
      </c>
      <c r="D4612" s="19">
        <f ca="1">'Monte Carlo VaR'!$B$9*(EXP(B4612)-1)</f>
        <v>-22.794093001766189</v>
      </c>
      <c r="E4612" t="str">
        <f ca="1">IF(B4612&lt;='Monte Carlo VaR'!$B$25,"YES ◀ TAIL","")</f>
        <v/>
      </c>
    </row>
    <row r="4613" spans="1:5" x14ac:dyDescent="0.2">
      <c r="A4613">
        <v>4612</v>
      </c>
      <c r="B4613" s="17">
        <f ca="1">'Monte Carlo VaR'!$C$17+_xlfn.NORM.S.INV(RAND())*'Monte Carlo VaR'!$C$18</f>
        <v>8.6631536321445823E-2</v>
      </c>
      <c r="C4613" s="18">
        <f t="shared" ca="1" si="72"/>
        <v>9.049479795870873</v>
      </c>
      <c r="D4613" s="19">
        <f ca="1">'Monte Carlo VaR'!$B$9*(EXP(B4613)-1)</f>
        <v>12.264759967343796</v>
      </c>
      <c r="E4613" t="str">
        <f ca="1">IF(B4613&lt;='Monte Carlo VaR'!$B$25,"YES ◀ TAIL","")</f>
        <v/>
      </c>
    </row>
    <row r="4614" spans="1:5" x14ac:dyDescent="0.2">
      <c r="A4614">
        <v>4613</v>
      </c>
      <c r="B4614" s="17">
        <f ca="1">'Monte Carlo VaR'!$C$17+_xlfn.NORM.S.INV(RAND())*'Monte Carlo VaR'!$C$18</f>
        <v>0.20460995561476336</v>
      </c>
      <c r="C4614" s="18">
        <f t="shared" ca="1" si="72"/>
        <v>22.704636906624387</v>
      </c>
      <c r="D4614" s="19">
        <f ca="1">'Monte Carlo VaR'!$B$9*(EXP(B4614)-1)</f>
        <v>30.771594399548032</v>
      </c>
      <c r="E4614" t="str">
        <f ca="1">IF(B4614&lt;='Monte Carlo VaR'!$B$25,"YES ◀ TAIL","")</f>
        <v/>
      </c>
    </row>
    <row r="4615" spans="1:5" x14ac:dyDescent="0.2">
      <c r="A4615">
        <v>4614</v>
      </c>
      <c r="B4615" s="17">
        <f ca="1">'Monte Carlo VaR'!$C$17+_xlfn.NORM.S.INV(RAND())*'Monte Carlo VaR'!$C$18</f>
        <v>-2.7625727396320771E-2</v>
      </c>
      <c r="C4615" s="18">
        <f t="shared" ca="1" si="72"/>
        <v>-2.7247626758353127</v>
      </c>
      <c r="D4615" s="19">
        <f ca="1">'Monte Carlo VaR'!$B$9*(EXP(B4615)-1)</f>
        <v>-3.6928708545595992</v>
      </c>
      <c r="E4615" t="str">
        <f ca="1">IF(B4615&lt;='Monte Carlo VaR'!$B$25,"YES ◀ TAIL","")</f>
        <v/>
      </c>
    </row>
    <row r="4616" spans="1:5" x14ac:dyDescent="0.2">
      <c r="A4616">
        <v>4615</v>
      </c>
      <c r="B4616" s="17">
        <f ca="1">'Monte Carlo VaR'!$C$17+_xlfn.NORM.S.INV(RAND())*'Monte Carlo VaR'!$C$18</f>
        <v>0.14509848936614134</v>
      </c>
      <c r="C4616" s="18">
        <f t="shared" ca="1" si="72"/>
        <v>15.615343347959731</v>
      </c>
      <c r="D4616" s="19">
        <f ca="1">'Monte Carlo VaR'!$B$9*(EXP(B4616)-1)</f>
        <v>21.163474839489822</v>
      </c>
      <c r="E4616" t="str">
        <f ca="1">IF(B4616&lt;='Monte Carlo VaR'!$B$25,"YES ◀ TAIL","")</f>
        <v/>
      </c>
    </row>
    <row r="4617" spans="1:5" x14ac:dyDescent="0.2">
      <c r="A4617">
        <v>4616</v>
      </c>
      <c r="B4617" s="17">
        <f ca="1">'Monte Carlo VaR'!$C$17+_xlfn.NORM.S.INV(RAND())*'Monte Carlo VaR'!$C$18</f>
        <v>-1.9002547020620514E-2</v>
      </c>
      <c r="C4617" s="18">
        <f t="shared" ca="1" si="72"/>
        <v>-1.8823136838079457</v>
      </c>
      <c r="D4617" s="19">
        <f ca="1">'Monte Carlo VaR'!$B$9*(EXP(B4617)-1)</f>
        <v>-2.5510997356649088</v>
      </c>
      <c r="E4617" t="str">
        <f ca="1">IF(B4617&lt;='Monte Carlo VaR'!$B$25,"YES ◀ TAIL","")</f>
        <v/>
      </c>
    </row>
    <row r="4618" spans="1:5" x14ac:dyDescent="0.2">
      <c r="A4618">
        <v>4617</v>
      </c>
      <c r="B4618" s="17">
        <f ca="1">'Monte Carlo VaR'!$C$17+_xlfn.NORM.S.INV(RAND())*'Monte Carlo VaR'!$C$18</f>
        <v>1.3610301912155703E-2</v>
      </c>
      <c r="C4618" s="18">
        <f t="shared" ca="1" si="72"/>
        <v>1.3703343700984805</v>
      </c>
      <c r="D4618" s="19">
        <f ca="1">'Monte Carlo VaR'!$B$9*(EXP(B4618)-1)</f>
        <v>1.8572141717944706</v>
      </c>
      <c r="E4618" t="str">
        <f ca="1">IF(B4618&lt;='Monte Carlo VaR'!$B$25,"YES ◀ TAIL","")</f>
        <v/>
      </c>
    </row>
    <row r="4619" spans="1:5" x14ac:dyDescent="0.2">
      <c r="A4619">
        <v>4618</v>
      </c>
      <c r="B4619" s="17">
        <f ca="1">'Monte Carlo VaR'!$C$17+_xlfn.NORM.S.INV(RAND())*'Monte Carlo VaR'!$C$18</f>
        <v>0.11193097861570128</v>
      </c>
      <c r="C4619" s="18">
        <f t="shared" ca="1" si="72"/>
        <v>11.843566200325672</v>
      </c>
      <c r="D4619" s="19">
        <f ca="1">'Monte Carlo VaR'!$B$9*(EXP(B4619)-1)</f>
        <v>16.051585271301384</v>
      </c>
      <c r="E4619" t="str">
        <f ca="1">IF(B4619&lt;='Monte Carlo VaR'!$B$25,"YES ◀ TAIL","")</f>
        <v/>
      </c>
    </row>
    <row r="4620" spans="1:5" x14ac:dyDescent="0.2">
      <c r="A4620">
        <v>4619</v>
      </c>
      <c r="B4620" s="17">
        <f ca="1">'Monte Carlo VaR'!$C$17+_xlfn.NORM.S.INV(RAND())*'Monte Carlo VaR'!$C$18</f>
        <v>-6.4529846351575937E-2</v>
      </c>
      <c r="C4620" s="18">
        <f t="shared" ca="1" si="72"/>
        <v>-6.2491867352855053</v>
      </c>
      <c r="D4620" s="19">
        <f ca="1">'Monte Carlo VaR'!$B$9*(EXP(B4620)-1)</f>
        <v>-8.4695227823324455</v>
      </c>
      <c r="E4620" t="str">
        <f ca="1">IF(B4620&lt;='Monte Carlo VaR'!$B$25,"YES ◀ TAIL","")</f>
        <v/>
      </c>
    </row>
    <row r="4621" spans="1:5" x14ac:dyDescent="0.2">
      <c r="A4621">
        <v>4620</v>
      </c>
      <c r="B4621" s="17">
        <f ca="1">'Monte Carlo VaR'!$C$17+_xlfn.NORM.S.INV(RAND())*'Monte Carlo VaR'!$C$18</f>
        <v>-0.11835935386974188</v>
      </c>
      <c r="C4621" s="18">
        <f t="shared" ca="1" si="72"/>
        <v>-11.162324637681387</v>
      </c>
      <c r="D4621" s="19">
        <f ca="1">'Monte Carlo VaR'!$B$9*(EXP(B4621)-1)</f>
        <v>-15.128298581449583</v>
      </c>
      <c r="E4621" t="str">
        <f ca="1">IF(B4621&lt;='Monte Carlo VaR'!$B$25,"YES ◀ TAIL","")</f>
        <v/>
      </c>
    </row>
    <row r="4622" spans="1:5" x14ac:dyDescent="0.2">
      <c r="A4622">
        <v>4621</v>
      </c>
      <c r="B4622" s="17">
        <f ca="1">'Monte Carlo VaR'!$C$17+_xlfn.NORM.S.INV(RAND())*'Monte Carlo VaR'!$C$18</f>
        <v>0.31002649568852131</v>
      </c>
      <c r="C4622" s="18">
        <f t="shared" ca="1" si="72"/>
        <v>36.34612394979051</v>
      </c>
      <c r="D4622" s="19">
        <f ca="1">'Monte Carlo VaR'!$B$9*(EXP(B4622)-1)</f>
        <v>49.25990178915108</v>
      </c>
      <c r="E4622" t="str">
        <f ca="1">IF(B4622&lt;='Monte Carlo VaR'!$B$25,"YES ◀ TAIL","")</f>
        <v/>
      </c>
    </row>
    <row r="4623" spans="1:5" x14ac:dyDescent="0.2">
      <c r="A4623">
        <v>4622</v>
      </c>
      <c r="B4623" s="17">
        <f ca="1">'Monte Carlo VaR'!$C$17+_xlfn.NORM.S.INV(RAND())*'Monte Carlo VaR'!$C$18</f>
        <v>0.16180742409941035</v>
      </c>
      <c r="C4623" s="18">
        <f t="shared" ca="1" si="72"/>
        <v>17.563382077832944</v>
      </c>
      <c r="D4623" s="19">
        <f ca="1">'Monte Carlo VaR'!$B$9*(EXP(B4623)-1)</f>
        <v>23.80365173008699</v>
      </c>
      <c r="E4623" t="str">
        <f ca="1">IF(B4623&lt;='Monte Carlo VaR'!$B$25,"YES ◀ TAIL","")</f>
        <v/>
      </c>
    </row>
    <row r="4624" spans="1:5" x14ac:dyDescent="0.2">
      <c r="A4624">
        <v>4623</v>
      </c>
      <c r="B4624" s="17">
        <f ca="1">'Monte Carlo VaR'!$C$17+_xlfn.NORM.S.INV(RAND())*'Monte Carlo VaR'!$C$18</f>
        <v>-3.2227577079051134E-2</v>
      </c>
      <c r="C4624" s="18">
        <f t="shared" ca="1" si="72"/>
        <v>-3.1713802741575758</v>
      </c>
      <c r="D4624" s="19">
        <f ca="1">'Monte Carlo VaR'!$B$9*(EXP(B4624)-1)</f>
        <v>-4.2981716855657623</v>
      </c>
      <c r="E4624" t="str">
        <f ca="1">IF(B4624&lt;='Monte Carlo VaR'!$B$25,"YES ◀ TAIL","")</f>
        <v/>
      </c>
    </row>
    <row r="4625" spans="1:5" x14ac:dyDescent="0.2">
      <c r="A4625">
        <v>4624</v>
      </c>
      <c r="B4625" s="17">
        <f ca="1">'Monte Carlo VaR'!$C$17+_xlfn.NORM.S.INV(RAND())*'Monte Carlo VaR'!$C$18</f>
        <v>-0.26507005647814869</v>
      </c>
      <c r="C4625" s="18">
        <f t="shared" ca="1" si="72"/>
        <v>-23.284779588836933</v>
      </c>
      <c r="D4625" s="19">
        <f ca="1">'Monte Carlo VaR'!$B$9*(EXP(B4625)-1)</f>
        <v>-31.557861776750698</v>
      </c>
      <c r="E4625" t="str">
        <f ca="1">IF(B4625&lt;='Monte Carlo VaR'!$B$25,"YES ◀ TAIL","")</f>
        <v>YES ◀ TAIL</v>
      </c>
    </row>
    <row r="4626" spans="1:5" x14ac:dyDescent="0.2">
      <c r="A4626">
        <v>4625</v>
      </c>
      <c r="B4626" s="17">
        <f ca="1">'Monte Carlo VaR'!$C$17+_xlfn.NORM.S.INV(RAND())*'Monte Carlo VaR'!$C$18</f>
        <v>-8.1946815392755959E-2</v>
      </c>
      <c r="C4626" s="18">
        <f t="shared" ca="1" si="72"/>
        <v>-7.8679042513383983</v>
      </c>
      <c r="D4626" s="19">
        <f ca="1">'Monte Carlo VaR'!$B$9*(EXP(B4626)-1)</f>
        <v>-10.66337063183893</v>
      </c>
      <c r="E4626" t="str">
        <f ca="1">IF(B4626&lt;='Monte Carlo VaR'!$B$25,"YES ◀ TAIL","")</f>
        <v/>
      </c>
    </row>
    <row r="4627" spans="1:5" x14ac:dyDescent="0.2">
      <c r="A4627">
        <v>4626</v>
      </c>
      <c r="B4627" s="17">
        <f ca="1">'Monte Carlo VaR'!$C$17+_xlfn.NORM.S.INV(RAND())*'Monte Carlo VaR'!$C$18</f>
        <v>0.30121508434054622</v>
      </c>
      <c r="C4627" s="18">
        <f t="shared" ca="1" si="72"/>
        <v>35.14999967647536</v>
      </c>
      <c r="D4627" s="19">
        <f ca="1">'Monte Carlo VaR'!$B$9*(EXP(B4627)-1)</f>
        <v>47.638794561527057</v>
      </c>
      <c r="E4627" t="str">
        <f ca="1">IF(B4627&lt;='Monte Carlo VaR'!$B$25,"YES ◀ TAIL","")</f>
        <v/>
      </c>
    </row>
    <row r="4628" spans="1:5" x14ac:dyDescent="0.2">
      <c r="A4628">
        <v>4627</v>
      </c>
      <c r="B4628" s="17">
        <f ca="1">'Monte Carlo VaR'!$C$17+_xlfn.NORM.S.INV(RAND())*'Monte Carlo VaR'!$C$18</f>
        <v>-0.24024049870175107</v>
      </c>
      <c r="C4628" s="18">
        <f t="shared" ca="1" si="72"/>
        <v>-21.356129916548749</v>
      </c>
      <c r="D4628" s="19">
        <f ca="1">'Monte Carlo VaR'!$B$9*(EXP(B4628)-1)</f>
        <v>-28.943962875898521</v>
      </c>
      <c r="E4628" t="str">
        <f ca="1">IF(B4628&lt;='Monte Carlo VaR'!$B$25,"YES ◀ TAIL","")</f>
        <v/>
      </c>
    </row>
    <row r="4629" spans="1:5" x14ac:dyDescent="0.2">
      <c r="A4629">
        <v>4628</v>
      </c>
      <c r="B4629" s="17">
        <f ca="1">'Monte Carlo VaR'!$C$17+_xlfn.NORM.S.INV(RAND())*'Monte Carlo VaR'!$C$18</f>
        <v>0.1382312126785894</v>
      </c>
      <c r="C4629" s="18">
        <f t="shared" ca="1" si="72"/>
        <v>14.824100746346392</v>
      </c>
      <c r="D4629" s="19">
        <f ca="1">'Monte Carlo VaR'!$B$9*(EXP(B4629)-1)</f>
        <v>20.091103741523263</v>
      </c>
      <c r="E4629" t="str">
        <f ca="1">IF(B4629&lt;='Monte Carlo VaR'!$B$25,"YES ◀ TAIL","")</f>
        <v/>
      </c>
    </row>
    <row r="4630" spans="1:5" x14ac:dyDescent="0.2">
      <c r="A4630">
        <v>4629</v>
      </c>
      <c r="B4630" s="17">
        <f ca="1">'Monte Carlo VaR'!$C$17+_xlfn.NORM.S.INV(RAND())*'Monte Carlo VaR'!$C$18</f>
        <v>1.3783984237152047E-3</v>
      </c>
      <c r="C4630" s="18">
        <f t="shared" ca="1" si="72"/>
        <v>0.13793488514617369</v>
      </c>
      <c r="D4630" s="19">
        <f ca="1">'Monte Carlo VaR'!$B$9*(EXP(B4630)-1)</f>
        <v>0.18694314983860921</v>
      </c>
      <c r="E4630" t="str">
        <f ca="1">IF(B4630&lt;='Monte Carlo VaR'!$B$25,"YES ◀ TAIL","")</f>
        <v/>
      </c>
    </row>
    <row r="4631" spans="1:5" x14ac:dyDescent="0.2">
      <c r="A4631">
        <v>4630</v>
      </c>
      <c r="B4631" s="17">
        <f ca="1">'Monte Carlo VaR'!$C$17+_xlfn.NORM.S.INV(RAND())*'Monte Carlo VaR'!$C$18</f>
        <v>0.40522430540174897</v>
      </c>
      <c r="C4631" s="18">
        <f t="shared" ca="1" si="72"/>
        <v>49.963883942634382</v>
      </c>
      <c r="D4631" s="19">
        <f ca="1">'Monte Carlo VaR'!$B$9*(EXP(B4631)-1)</f>
        <v>67.716051907452382</v>
      </c>
      <c r="E4631" t="str">
        <f ca="1">IF(B4631&lt;='Monte Carlo VaR'!$B$25,"YES ◀ TAIL","")</f>
        <v/>
      </c>
    </row>
    <row r="4632" spans="1:5" x14ac:dyDescent="0.2">
      <c r="A4632">
        <v>4631</v>
      </c>
      <c r="B4632" s="17">
        <f ca="1">'Monte Carlo VaR'!$C$17+_xlfn.NORM.S.INV(RAND())*'Monte Carlo VaR'!$C$18</f>
        <v>-3.9816309408210487E-2</v>
      </c>
      <c r="C4632" s="18">
        <f t="shared" ca="1" si="72"/>
        <v>-3.9034056656430449</v>
      </c>
      <c r="D4632" s="19">
        <f ca="1">'Monte Carlo VaR'!$B$9*(EXP(B4632)-1)</f>
        <v>-5.2902856986460192</v>
      </c>
      <c r="E4632" t="str">
        <f ca="1">IF(B4632&lt;='Monte Carlo VaR'!$B$25,"YES ◀ TAIL","")</f>
        <v/>
      </c>
    </row>
    <row r="4633" spans="1:5" x14ac:dyDescent="0.2">
      <c r="A4633">
        <v>4632</v>
      </c>
      <c r="B4633" s="17">
        <f ca="1">'Monte Carlo VaR'!$C$17+_xlfn.NORM.S.INV(RAND())*'Monte Carlo VaR'!$C$18</f>
        <v>0.23367510428477001</v>
      </c>
      <c r="C4633" s="18">
        <f t="shared" ca="1" si="72"/>
        <v>26.323400621286687</v>
      </c>
      <c r="D4633" s="19">
        <f ca="1">'Monte Carlo VaR'!$B$9*(EXP(B4633)-1)</f>
        <v>35.676104862029845</v>
      </c>
      <c r="E4633" t="str">
        <f ca="1">IF(B4633&lt;='Monte Carlo VaR'!$B$25,"YES ◀ TAIL","")</f>
        <v/>
      </c>
    </row>
    <row r="4634" spans="1:5" x14ac:dyDescent="0.2">
      <c r="A4634">
        <v>4633</v>
      </c>
      <c r="B4634" s="17">
        <f ca="1">'Monte Carlo VaR'!$C$17+_xlfn.NORM.S.INV(RAND())*'Monte Carlo VaR'!$C$18</f>
        <v>9.3327780734032847E-2</v>
      </c>
      <c r="C4634" s="18">
        <f t="shared" ca="1" si="72"/>
        <v>9.7821521043442559</v>
      </c>
      <c r="D4634" s="19">
        <f ca="1">'Monte Carlo VaR'!$B$9*(EXP(B4634)-1)</f>
        <v>13.257750747017768</v>
      </c>
      <c r="E4634" t="str">
        <f ca="1">IF(B4634&lt;='Monte Carlo VaR'!$B$25,"YES ◀ TAIL","")</f>
        <v/>
      </c>
    </row>
    <row r="4635" spans="1:5" x14ac:dyDescent="0.2">
      <c r="A4635">
        <v>4634</v>
      </c>
      <c r="B4635" s="17">
        <f ca="1">'Monte Carlo VaR'!$C$17+_xlfn.NORM.S.INV(RAND())*'Monte Carlo VaR'!$C$18</f>
        <v>0.20942948302713199</v>
      </c>
      <c r="C4635" s="18">
        <f t="shared" ca="1" si="72"/>
        <v>23.297442642100584</v>
      </c>
      <c r="D4635" s="19">
        <f ca="1">'Monte Carlo VaR'!$B$9*(EXP(B4635)-1)</f>
        <v>31.575024012838924</v>
      </c>
      <c r="E4635" t="str">
        <f ca="1">IF(B4635&lt;='Monte Carlo VaR'!$B$25,"YES ◀ TAIL","")</f>
        <v/>
      </c>
    </row>
    <row r="4636" spans="1:5" x14ac:dyDescent="0.2">
      <c r="A4636">
        <v>4635</v>
      </c>
      <c r="B4636" s="17">
        <f ca="1">'Monte Carlo VaR'!$C$17+_xlfn.NORM.S.INV(RAND())*'Monte Carlo VaR'!$C$18</f>
        <v>6.7359807824084711E-2</v>
      </c>
      <c r="C4636" s="18">
        <f t="shared" ca="1" si="72"/>
        <v>6.9680288278597402</v>
      </c>
      <c r="D4636" s="19">
        <f ca="1">'Monte Carlo VaR'!$B$9*(EXP(B4636)-1)</f>
        <v>9.4437694703983066</v>
      </c>
      <c r="E4636" t="str">
        <f ca="1">IF(B4636&lt;='Monte Carlo VaR'!$B$25,"YES ◀ TAIL","")</f>
        <v/>
      </c>
    </row>
    <row r="4637" spans="1:5" x14ac:dyDescent="0.2">
      <c r="A4637">
        <v>4636</v>
      </c>
      <c r="B4637" s="17">
        <f ca="1">'Monte Carlo VaR'!$C$17+_xlfn.NORM.S.INV(RAND())*'Monte Carlo VaR'!$C$18</f>
        <v>-6.6404162045514414E-3</v>
      </c>
      <c r="C4637" s="18">
        <f t="shared" ca="1" si="72"/>
        <v>-0.66184173616246067</v>
      </c>
      <c r="D4637" s="19">
        <f ca="1">'Monte Carlo VaR'!$B$9*(EXP(B4637)-1)</f>
        <v>-0.89699410502098298</v>
      </c>
      <c r="E4637" t="str">
        <f ca="1">IF(B4637&lt;='Monte Carlo VaR'!$B$25,"YES ◀ TAIL","")</f>
        <v/>
      </c>
    </row>
    <row r="4638" spans="1:5" x14ac:dyDescent="0.2">
      <c r="A4638">
        <v>4637</v>
      </c>
      <c r="B4638" s="17">
        <f ca="1">'Monte Carlo VaR'!$C$17+_xlfn.NORM.S.INV(RAND())*'Monte Carlo VaR'!$C$18</f>
        <v>-8.7296865597882148E-2</v>
      </c>
      <c r="C4638" s="18">
        <f t="shared" ca="1" si="72"/>
        <v>-8.3594993871902616</v>
      </c>
      <c r="D4638" s="19">
        <f ca="1">'Monte Carlo VaR'!$B$9*(EXP(B4638)-1)</f>
        <v>-11.329629519458962</v>
      </c>
      <c r="E4638" t="str">
        <f ca="1">IF(B4638&lt;='Monte Carlo VaR'!$B$25,"YES ◀ TAIL","")</f>
        <v/>
      </c>
    </row>
    <row r="4639" spans="1:5" x14ac:dyDescent="0.2">
      <c r="A4639">
        <v>4638</v>
      </c>
      <c r="B4639" s="17">
        <f ca="1">'Monte Carlo VaR'!$C$17+_xlfn.NORM.S.INV(RAND())*'Monte Carlo VaR'!$C$18</f>
        <v>0.2221484598940055</v>
      </c>
      <c r="C4639" s="18">
        <f t="shared" ca="1" si="72"/>
        <v>24.875675439884937</v>
      </c>
      <c r="D4639" s="19">
        <f ca="1">'Monte Carlo VaR'!$B$9*(EXP(B4639)-1)</f>
        <v>33.714002923676055</v>
      </c>
      <c r="E4639" t="str">
        <f ca="1">IF(B4639&lt;='Monte Carlo VaR'!$B$25,"YES ◀ TAIL","")</f>
        <v/>
      </c>
    </row>
    <row r="4640" spans="1:5" x14ac:dyDescent="0.2">
      <c r="A4640">
        <v>4639</v>
      </c>
      <c r="B4640" s="17">
        <f ca="1">'Monte Carlo VaR'!$C$17+_xlfn.NORM.S.INV(RAND())*'Monte Carlo VaR'!$C$18</f>
        <v>0.13193178112244699</v>
      </c>
      <c r="C4640" s="18">
        <f t="shared" ca="1" si="72"/>
        <v>14.10304767937216</v>
      </c>
      <c r="D4640" s="19">
        <f ca="1">'Monte Carlo VaR'!$B$9*(EXP(B4640)-1)</f>
        <v>19.113860519853088</v>
      </c>
      <c r="E4640" t="str">
        <f ca="1">IF(B4640&lt;='Monte Carlo VaR'!$B$25,"YES ◀ TAIL","")</f>
        <v/>
      </c>
    </row>
    <row r="4641" spans="1:5" x14ac:dyDescent="0.2">
      <c r="A4641">
        <v>4640</v>
      </c>
      <c r="B4641" s="17">
        <f ca="1">'Monte Carlo VaR'!$C$17+_xlfn.NORM.S.INV(RAND())*'Monte Carlo VaR'!$C$18</f>
        <v>-1.6904235829866249E-2</v>
      </c>
      <c r="C4641" s="18">
        <f t="shared" ca="1" si="72"/>
        <v>-1.676216091776972</v>
      </c>
      <c r="D4641" s="19">
        <f ca="1">'Monte Carlo VaR'!$B$9*(EXP(B4641)-1)</f>
        <v>-2.2717756691853301</v>
      </c>
      <c r="E4641" t="str">
        <f ca="1">IF(B4641&lt;='Monte Carlo VaR'!$B$25,"YES ◀ TAIL","")</f>
        <v/>
      </c>
    </row>
    <row r="4642" spans="1:5" x14ac:dyDescent="0.2">
      <c r="A4642">
        <v>4641</v>
      </c>
      <c r="B4642" s="17">
        <f ca="1">'Monte Carlo VaR'!$C$17+_xlfn.NORM.S.INV(RAND())*'Monte Carlo VaR'!$C$18</f>
        <v>0.11297164262438414</v>
      </c>
      <c r="C4642" s="18">
        <f t="shared" ca="1" si="72"/>
        <v>11.960018357547852</v>
      </c>
      <c r="D4642" s="19">
        <f ca="1">'Monte Carlo VaR'!$B$9*(EXP(B4642)-1)</f>
        <v>16.209412879984605</v>
      </c>
      <c r="E4642" t="str">
        <f ca="1">IF(B4642&lt;='Monte Carlo VaR'!$B$25,"YES ◀ TAIL","")</f>
        <v/>
      </c>
    </row>
    <row r="4643" spans="1:5" x14ac:dyDescent="0.2">
      <c r="A4643">
        <v>4642</v>
      </c>
      <c r="B4643" s="17">
        <f ca="1">'Monte Carlo VaR'!$C$17+_xlfn.NORM.S.INV(RAND())*'Monte Carlo VaR'!$C$18</f>
        <v>-5.8326148521312335E-2</v>
      </c>
      <c r="C4643" s="18">
        <f t="shared" ca="1" si="72"/>
        <v>-5.6657772414279499</v>
      </c>
      <c r="D4643" s="19">
        <f ca="1">'Monte Carlo VaR'!$B$9*(EXP(B4643)-1)</f>
        <v>-7.6788278953073004</v>
      </c>
      <c r="E4643" t="str">
        <f ca="1">IF(B4643&lt;='Monte Carlo VaR'!$B$25,"YES ◀ TAIL","")</f>
        <v/>
      </c>
    </row>
    <row r="4644" spans="1:5" x14ac:dyDescent="0.2">
      <c r="A4644">
        <v>4643</v>
      </c>
      <c r="B4644" s="17">
        <f ca="1">'Monte Carlo VaR'!$C$17+_xlfn.NORM.S.INV(RAND())*'Monte Carlo VaR'!$C$18</f>
        <v>0.19239780780925531</v>
      </c>
      <c r="C4644" s="18">
        <f t="shared" ca="1" si="72"/>
        <v>21.215262484557563</v>
      </c>
      <c r="D4644" s="19">
        <f ca="1">'Monte Carlo VaR'!$B$9*(EXP(B4644)-1)</f>
        <v>28.753045245320862</v>
      </c>
      <c r="E4644" t="str">
        <f ca="1">IF(B4644&lt;='Monte Carlo VaR'!$B$25,"YES ◀ TAIL","")</f>
        <v/>
      </c>
    </row>
    <row r="4645" spans="1:5" x14ac:dyDescent="0.2">
      <c r="A4645">
        <v>4644</v>
      </c>
      <c r="B4645" s="17">
        <f ca="1">'Monte Carlo VaR'!$C$17+_xlfn.NORM.S.INV(RAND())*'Monte Carlo VaR'!$C$18</f>
        <v>0.18327482443868198</v>
      </c>
      <c r="C4645" s="18">
        <f t="shared" ca="1" si="72"/>
        <v>20.114446657848607</v>
      </c>
      <c r="D4645" s="19">
        <f ca="1">'Monte Carlo VaR'!$B$9*(EXP(B4645)-1)</f>
        <v>27.261109555382216</v>
      </c>
      <c r="E4645" t="str">
        <f ca="1">IF(B4645&lt;='Monte Carlo VaR'!$B$25,"YES ◀ TAIL","")</f>
        <v/>
      </c>
    </row>
    <row r="4646" spans="1:5" x14ac:dyDescent="0.2">
      <c r="A4646">
        <v>4645</v>
      </c>
      <c r="B4646" s="17">
        <f ca="1">'Monte Carlo VaR'!$C$17+_xlfn.NORM.S.INV(RAND())*'Monte Carlo VaR'!$C$18</f>
        <v>-2.839777665521917E-2</v>
      </c>
      <c r="C4646" s="18">
        <f t="shared" ca="1" si="72"/>
        <v>-2.7998349672381573</v>
      </c>
      <c r="D4646" s="19">
        <f ca="1">'Monte Carlo VaR'!$B$9*(EXP(B4646)-1)</f>
        <v>-3.7946163310978744</v>
      </c>
      <c r="E4646" t="str">
        <f ca="1">IF(B4646&lt;='Monte Carlo VaR'!$B$25,"YES ◀ TAIL","")</f>
        <v/>
      </c>
    </row>
    <row r="4647" spans="1:5" x14ac:dyDescent="0.2">
      <c r="A4647">
        <v>4646</v>
      </c>
      <c r="B4647" s="17">
        <f ca="1">'Monte Carlo VaR'!$C$17+_xlfn.NORM.S.INV(RAND())*'Monte Carlo VaR'!$C$18</f>
        <v>0.15077586067940302</v>
      </c>
      <c r="C4647" s="18">
        <f t="shared" ca="1" si="72"/>
        <v>16.273601401240477</v>
      </c>
      <c r="D4647" s="19">
        <f ca="1">'Monte Carlo VaR'!$B$9*(EXP(B4647)-1)</f>
        <v>22.055611979101222</v>
      </c>
      <c r="E4647" t="str">
        <f ca="1">IF(B4647&lt;='Monte Carlo VaR'!$B$25,"YES ◀ TAIL","")</f>
        <v/>
      </c>
    </row>
    <row r="4648" spans="1:5" x14ac:dyDescent="0.2">
      <c r="A4648">
        <v>4647</v>
      </c>
      <c r="B4648" s="17">
        <f ca="1">'Monte Carlo VaR'!$C$17+_xlfn.NORM.S.INV(RAND())*'Monte Carlo VaR'!$C$18</f>
        <v>0.17945167017694819</v>
      </c>
      <c r="C4648" s="18">
        <f t="shared" ca="1" si="72"/>
        <v>19.656107308507863</v>
      </c>
      <c r="D4648" s="19">
        <f ca="1">'Monte Carlo VaR'!$B$9*(EXP(B4648)-1)</f>
        <v>26.639922235220709</v>
      </c>
      <c r="E4648" t="str">
        <f ca="1">IF(B4648&lt;='Monte Carlo VaR'!$B$25,"YES ◀ TAIL","")</f>
        <v/>
      </c>
    </row>
    <row r="4649" spans="1:5" x14ac:dyDescent="0.2">
      <c r="A4649">
        <v>4648</v>
      </c>
      <c r="B4649" s="17">
        <f ca="1">'Monte Carlo VaR'!$C$17+_xlfn.NORM.S.INV(RAND())*'Monte Carlo VaR'!$C$18</f>
        <v>0.306145629989234</v>
      </c>
      <c r="C4649" s="18">
        <f t="shared" ca="1" si="72"/>
        <v>35.81800838973821</v>
      </c>
      <c r="D4649" s="19">
        <f ca="1">'Monte Carlo VaR'!$B$9*(EXP(B4649)-1)</f>
        <v>48.544146770612194</v>
      </c>
      <c r="E4649" t="str">
        <f ca="1">IF(B4649&lt;='Monte Carlo VaR'!$B$25,"YES ◀ TAIL","")</f>
        <v/>
      </c>
    </row>
    <row r="4650" spans="1:5" x14ac:dyDescent="0.2">
      <c r="A4650">
        <v>4649</v>
      </c>
      <c r="B4650" s="17">
        <f ca="1">'Monte Carlo VaR'!$C$17+_xlfn.NORM.S.INV(RAND())*'Monte Carlo VaR'!$C$18</f>
        <v>-7.5656352500135568E-2</v>
      </c>
      <c r="C4650" s="18">
        <f t="shared" ca="1" si="72"/>
        <v>-7.2865240636597388</v>
      </c>
      <c r="D4650" s="19">
        <f ca="1">'Monte Carlo VaR'!$B$9*(EXP(B4650)-1)</f>
        <v>-9.8754260634780433</v>
      </c>
      <c r="E4650" t="str">
        <f ca="1">IF(B4650&lt;='Monte Carlo VaR'!$B$25,"YES ◀ TAIL","")</f>
        <v/>
      </c>
    </row>
    <row r="4651" spans="1:5" x14ac:dyDescent="0.2">
      <c r="A4651">
        <v>4650</v>
      </c>
      <c r="B4651" s="17">
        <f ca="1">'Monte Carlo VaR'!$C$17+_xlfn.NORM.S.INV(RAND())*'Monte Carlo VaR'!$C$18</f>
        <v>0.425366318922968</v>
      </c>
      <c r="C4651" s="18">
        <f t="shared" ca="1" si="72"/>
        <v>53.015084021855216</v>
      </c>
      <c r="D4651" s="19">
        <f ca="1">'Monte Carlo VaR'!$B$9*(EXP(B4651)-1)</f>
        <v>71.851343374820374</v>
      </c>
      <c r="E4651" t="str">
        <f ca="1">IF(B4651&lt;='Monte Carlo VaR'!$B$25,"YES ◀ TAIL","")</f>
        <v/>
      </c>
    </row>
    <row r="4652" spans="1:5" x14ac:dyDescent="0.2">
      <c r="A4652">
        <v>4651</v>
      </c>
      <c r="B4652" s="17">
        <f ca="1">'Monte Carlo VaR'!$C$17+_xlfn.NORM.S.INV(RAND())*'Monte Carlo VaR'!$C$18</f>
        <v>0.29752068279054111</v>
      </c>
      <c r="C4652" s="18">
        <f t="shared" ca="1" si="72"/>
        <v>34.651622477780975</v>
      </c>
      <c r="D4652" s="19">
        <f ca="1">'Monte Carlo VaR'!$B$9*(EXP(B4652)-1)</f>
        <v>46.963343944136554</v>
      </c>
      <c r="E4652" t="str">
        <f ca="1">IF(B4652&lt;='Monte Carlo VaR'!$B$25,"YES ◀ TAIL","")</f>
        <v/>
      </c>
    </row>
    <row r="4653" spans="1:5" x14ac:dyDescent="0.2">
      <c r="A4653">
        <v>4652</v>
      </c>
      <c r="B4653" s="17">
        <f ca="1">'Monte Carlo VaR'!$C$17+_xlfn.NORM.S.INV(RAND())*'Monte Carlo VaR'!$C$18</f>
        <v>-0.30067497005107807</v>
      </c>
      <c r="C4653" s="18">
        <f t="shared" ca="1" si="72"/>
        <v>-25.968164071582134</v>
      </c>
      <c r="D4653" s="19">
        <f ca="1">'Monte Carlo VaR'!$B$9*(EXP(B4653)-1)</f>
        <v>-35.194652766215263</v>
      </c>
      <c r="E4653" t="str">
        <f ca="1">IF(B4653&lt;='Monte Carlo VaR'!$B$25,"YES ◀ TAIL","")</f>
        <v>YES ◀ TAIL</v>
      </c>
    </row>
    <row r="4654" spans="1:5" x14ac:dyDescent="0.2">
      <c r="A4654">
        <v>4653</v>
      </c>
      <c r="B4654" s="17">
        <f ca="1">'Monte Carlo VaR'!$C$17+_xlfn.NORM.S.INV(RAND())*'Monte Carlo VaR'!$C$18</f>
        <v>0.37241478350106388</v>
      </c>
      <c r="C4654" s="18">
        <f t="shared" ca="1" si="72"/>
        <v>45.123480472448477</v>
      </c>
      <c r="D4654" s="19">
        <f ca="1">'Monte Carlo VaR'!$B$9*(EXP(B4654)-1)</f>
        <v>61.15585308430942</v>
      </c>
      <c r="E4654" t="str">
        <f ca="1">IF(B4654&lt;='Monte Carlo VaR'!$B$25,"YES ◀ TAIL","")</f>
        <v/>
      </c>
    </row>
    <row r="4655" spans="1:5" x14ac:dyDescent="0.2">
      <c r="A4655">
        <v>4654</v>
      </c>
      <c r="B4655" s="17">
        <f ca="1">'Monte Carlo VaR'!$C$17+_xlfn.NORM.S.INV(RAND())*'Monte Carlo VaR'!$C$18</f>
        <v>5.7180119929077323E-2</v>
      </c>
      <c r="C4655" s="18">
        <f t="shared" ca="1" si="72"/>
        <v>5.8846512579102228</v>
      </c>
      <c r="D4655" s="19">
        <f ca="1">'Monte Carlo VaR'!$B$9*(EXP(B4655)-1)</f>
        <v>7.9754678498457254</v>
      </c>
      <c r="E4655" t="str">
        <f ca="1">IF(B4655&lt;='Monte Carlo VaR'!$B$25,"YES ◀ TAIL","")</f>
        <v/>
      </c>
    </row>
    <row r="4656" spans="1:5" x14ac:dyDescent="0.2">
      <c r="A4656">
        <v>4655</v>
      </c>
      <c r="B4656" s="17">
        <f ca="1">'Monte Carlo VaR'!$C$17+_xlfn.NORM.S.INV(RAND())*'Monte Carlo VaR'!$C$18</f>
        <v>0.33036381333196019</v>
      </c>
      <c r="C4656" s="18">
        <f t="shared" ca="1" si="72"/>
        <v>39.147427327878013</v>
      </c>
      <c r="D4656" s="19">
        <f ca="1">'Monte Carlo VaR'!$B$9*(EXP(B4656)-1)</f>
        <v>53.056508257473077</v>
      </c>
      <c r="E4656" t="str">
        <f ca="1">IF(B4656&lt;='Monte Carlo VaR'!$B$25,"YES ◀ TAIL","")</f>
        <v/>
      </c>
    </row>
    <row r="4657" spans="1:5" x14ac:dyDescent="0.2">
      <c r="A4657">
        <v>4656</v>
      </c>
      <c r="B4657" s="17">
        <f ca="1">'Monte Carlo VaR'!$C$17+_xlfn.NORM.S.INV(RAND())*'Monte Carlo VaR'!$C$18</f>
        <v>0.18412881942634071</v>
      </c>
      <c r="C4657" s="18">
        <f t="shared" ca="1" si="72"/>
        <v>20.217067605890591</v>
      </c>
      <c r="D4657" s="19">
        <f ca="1">'Monte Carlo VaR'!$B$9*(EXP(B4657)-1)</f>
        <v>27.400191726263522</v>
      </c>
      <c r="E4657" t="str">
        <f ca="1">IF(B4657&lt;='Monte Carlo VaR'!$B$25,"YES ◀ TAIL","")</f>
        <v/>
      </c>
    </row>
    <row r="4658" spans="1:5" x14ac:dyDescent="0.2">
      <c r="A4658">
        <v>4657</v>
      </c>
      <c r="B4658" s="17">
        <f ca="1">'Monte Carlo VaR'!$C$17+_xlfn.NORM.S.INV(RAND())*'Monte Carlo VaR'!$C$18</f>
        <v>0.10310262410651727</v>
      </c>
      <c r="C4658" s="18">
        <f t="shared" ca="1" si="72"/>
        <v>10.860517285379888</v>
      </c>
      <c r="D4658" s="19">
        <f ca="1">'Monte Carlo VaR'!$B$9*(EXP(B4658)-1)</f>
        <v>14.719259076875364</v>
      </c>
      <c r="E4658" t="str">
        <f ca="1">IF(B4658&lt;='Monte Carlo VaR'!$B$25,"YES ◀ TAIL","")</f>
        <v/>
      </c>
    </row>
    <row r="4659" spans="1:5" x14ac:dyDescent="0.2">
      <c r="A4659">
        <v>4658</v>
      </c>
      <c r="B4659" s="17">
        <f ca="1">'Monte Carlo VaR'!$C$17+_xlfn.NORM.S.INV(RAND())*'Monte Carlo VaR'!$C$18</f>
        <v>-0.13554615012108839</v>
      </c>
      <c r="C4659" s="18">
        <f t="shared" ca="1" si="72"/>
        <v>-12.676113808067846</v>
      </c>
      <c r="D4659" s="19">
        <f ca="1">'Monte Carlo VaR'!$B$9*(EXP(B4659)-1)</f>
        <v>-17.17993704407435</v>
      </c>
      <c r="E4659" t="str">
        <f ca="1">IF(B4659&lt;='Monte Carlo VaR'!$B$25,"YES ◀ TAIL","")</f>
        <v/>
      </c>
    </row>
    <row r="4660" spans="1:5" x14ac:dyDescent="0.2">
      <c r="A4660">
        <v>4659</v>
      </c>
      <c r="B4660" s="17">
        <f ca="1">'Monte Carlo VaR'!$C$17+_xlfn.NORM.S.INV(RAND())*'Monte Carlo VaR'!$C$18</f>
        <v>7.5844106147796547E-2</v>
      </c>
      <c r="C4660" s="18">
        <f t="shared" ca="1" si="72"/>
        <v>7.8794383635489851</v>
      </c>
      <c r="D4660" s="19">
        <f ca="1">'Monte Carlo VaR'!$B$9*(EXP(B4660)-1)</f>
        <v>10.67900281411794</v>
      </c>
      <c r="E4660" t="str">
        <f ca="1">IF(B4660&lt;='Monte Carlo VaR'!$B$25,"YES ◀ TAIL","")</f>
        <v/>
      </c>
    </row>
    <row r="4661" spans="1:5" x14ac:dyDescent="0.2">
      <c r="A4661">
        <v>4660</v>
      </c>
      <c r="B4661" s="17">
        <f ca="1">'Monte Carlo VaR'!$C$17+_xlfn.NORM.S.INV(RAND())*'Monte Carlo VaR'!$C$18</f>
        <v>-0.18649143507373028</v>
      </c>
      <c r="C4661" s="18">
        <f t="shared" ca="1" si="72"/>
        <v>-17.013433034081828</v>
      </c>
      <c r="D4661" s="19">
        <f ca="1">'Monte Carlo VaR'!$B$9*(EXP(B4661)-1)</f>
        <v>-23.058305791091101</v>
      </c>
      <c r="E4661" t="str">
        <f ca="1">IF(B4661&lt;='Monte Carlo VaR'!$B$25,"YES ◀ TAIL","")</f>
        <v/>
      </c>
    </row>
    <row r="4662" spans="1:5" x14ac:dyDescent="0.2">
      <c r="A4662">
        <v>4661</v>
      </c>
      <c r="B4662" s="17">
        <f ca="1">'Monte Carlo VaR'!$C$17+_xlfn.NORM.S.INV(RAND())*'Monte Carlo VaR'!$C$18</f>
        <v>0.15530148958720386</v>
      </c>
      <c r="C4662" s="18">
        <f t="shared" ca="1" si="72"/>
        <v>16.801005089484967</v>
      </c>
      <c r="D4662" s="19">
        <f ca="1">'Monte Carlo VaR'!$B$9*(EXP(B4662)-1)</f>
        <v>22.770402197778974</v>
      </c>
      <c r="E4662" t="str">
        <f ca="1">IF(B4662&lt;='Monte Carlo VaR'!$B$25,"YES ◀ TAIL","")</f>
        <v/>
      </c>
    </row>
    <row r="4663" spans="1:5" x14ac:dyDescent="0.2">
      <c r="A4663">
        <v>4662</v>
      </c>
      <c r="B4663" s="17">
        <f ca="1">'Monte Carlo VaR'!$C$17+_xlfn.NORM.S.INV(RAND())*'Monte Carlo VaR'!$C$18</f>
        <v>-7.2449710892126026E-2</v>
      </c>
      <c r="C4663" s="18">
        <f t="shared" ca="1" si="72"/>
        <v>-6.9887479986972645</v>
      </c>
      <c r="D4663" s="19">
        <f ca="1">'Monte Carlo VaR'!$B$9*(EXP(B4663)-1)</f>
        <v>-9.4718501626344018</v>
      </c>
      <c r="E4663" t="str">
        <f ca="1">IF(B4663&lt;='Monte Carlo VaR'!$B$25,"YES ◀ TAIL","")</f>
        <v/>
      </c>
    </row>
    <row r="4664" spans="1:5" x14ac:dyDescent="0.2">
      <c r="A4664">
        <v>4663</v>
      </c>
      <c r="B4664" s="17">
        <f ca="1">'Monte Carlo VaR'!$C$17+_xlfn.NORM.S.INV(RAND())*'Monte Carlo VaR'!$C$18</f>
        <v>-4.9825063248996659E-2</v>
      </c>
      <c r="C4664" s="18">
        <f t="shared" ca="1" si="72"/>
        <v>-4.8604155958282602</v>
      </c>
      <c r="D4664" s="19">
        <f ca="1">'Monte Carlo VaR'!$B$9*(EXP(B4664)-1)</f>
        <v>-6.5873212570260415</v>
      </c>
      <c r="E4664" t="str">
        <f ca="1">IF(B4664&lt;='Monte Carlo VaR'!$B$25,"YES ◀ TAIL","")</f>
        <v/>
      </c>
    </row>
    <row r="4665" spans="1:5" x14ac:dyDescent="0.2">
      <c r="A4665">
        <v>4664</v>
      </c>
      <c r="B4665" s="17">
        <f ca="1">'Monte Carlo VaR'!$C$17+_xlfn.NORM.S.INV(RAND())*'Monte Carlo VaR'!$C$18</f>
        <v>-0.37838675433950203</v>
      </c>
      <c r="C4665" s="18">
        <f t="shared" ca="1" si="72"/>
        <v>-31.503446396240875</v>
      </c>
      <c r="D4665" s="19">
        <f ca="1">'Monte Carlo VaR'!$B$9*(EXP(B4665)-1)</f>
        <v>-42.696620900825259</v>
      </c>
      <c r="E4665" t="str">
        <f ca="1">IF(B4665&lt;='Monte Carlo VaR'!$B$25,"YES ◀ TAIL","")</f>
        <v>YES ◀ TAIL</v>
      </c>
    </row>
    <row r="4666" spans="1:5" x14ac:dyDescent="0.2">
      <c r="A4666">
        <v>4665</v>
      </c>
      <c r="B4666" s="17">
        <f ca="1">'Monte Carlo VaR'!$C$17+_xlfn.NORM.S.INV(RAND())*'Monte Carlo VaR'!$C$18</f>
        <v>-0.1090120369614183</v>
      </c>
      <c r="C4666" s="18">
        <f t="shared" ca="1" si="72"/>
        <v>-10.328037634623987</v>
      </c>
      <c r="D4666" s="19">
        <f ca="1">'Monte Carlo VaR'!$B$9*(EXP(B4666)-1)</f>
        <v>-13.99758940620589</v>
      </c>
      <c r="E4666" t="str">
        <f ca="1">IF(B4666&lt;='Monte Carlo VaR'!$B$25,"YES ◀ TAIL","")</f>
        <v/>
      </c>
    </row>
    <row r="4667" spans="1:5" x14ac:dyDescent="0.2">
      <c r="A4667">
        <v>4666</v>
      </c>
      <c r="B4667" s="17">
        <f ca="1">'Monte Carlo VaR'!$C$17+_xlfn.NORM.S.INV(RAND())*'Monte Carlo VaR'!$C$18</f>
        <v>0.10649506730708588</v>
      </c>
      <c r="C4667" s="18">
        <f t="shared" ca="1" si="72"/>
        <v>11.237243944050167</v>
      </c>
      <c r="D4667" s="19">
        <f ca="1">'Monte Carlo VaR'!$B$9*(EXP(B4667)-1)</f>
        <v>15.229836717371192</v>
      </c>
      <c r="E4667" t="str">
        <f ca="1">IF(B4667&lt;='Monte Carlo VaR'!$B$25,"YES ◀ TAIL","")</f>
        <v/>
      </c>
    </row>
    <row r="4668" spans="1:5" x14ac:dyDescent="0.2">
      <c r="A4668">
        <v>4667</v>
      </c>
      <c r="B4668" s="17">
        <f ca="1">'Monte Carlo VaR'!$C$17+_xlfn.NORM.S.INV(RAND())*'Monte Carlo VaR'!$C$18</f>
        <v>0.18067312500790325</v>
      </c>
      <c r="C4668" s="18">
        <f t="shared" ca="1" si="72"/>
        <v>19.802351135765363</v>
      </c>
      <c r="D4668" s="19">
        <f ca="1">'Monte Carlo VaR'!$B$9*(EXP(B4668)-1)</f>
        <v>26.838126494302795</v>
      </c>
      <c r="E4668" t="str">
        <f ca="1">IF(B4668&lt;='Monte Carlo VaR'!$B$25,"YES ◀ TAIL","")</f>
        <v/>
      </c>
    </row>
    <row r="4669" spans="1:5" x14ac:dyDescent="0.2">
      <c r="A4669">
        <v>4668</v>
      </c>
      <c r="B4669" s="17">
        <f ca="1">'Monte Carlo VaR'!$C$17+_xlfn.NORM.S.INV(RAND())*'Monte Carlo VaR'!$C$18</f>
        <v>-0.16334579183538539</v>
      </c>
      <c r="C4669" s="18">
        <f t="shared" ca="1" si="72"/>
        <v>-15.070254249397708</v>
      </c>
      <c r="D4669" s="19">
        <f ca="1">'Monte Carlo VaR'!$B$9*(EXP(B4669)-1)</f>
        <v>-20.424715584208712</v>
      </c>
      <c r="E4669" t="str">
        <f ca="1">IF(B4669&lt;='Monte Carlo VaR'!$B$25,"YES ◀ TAIL","")</f>
        <v/>
      </c>
    </row>
    <row r="4670" spans="1:5" x14ac:dyDescent="0.2">
      <c r="A4670">
        <v>4669</v>
      </c>
      <c r="B4670" s="17">
        <f ca="1">'Monte Carlo VaR'!$C$17+_xlfn.NORM.S.INV(RAND())*'Monte Carlo VaR'!$C$18</f>
        <v>-0.11544038078306366</v>
      </c>
      <c r="C4670" s="18">
        <f t="shared" ca="1" si="72"/>
        <v>-10.90263101926544</v>
      </c>
      <c r="D4670" s="19">
        <f ca="1">'Monte Carlo VaR'!$B$9*(EXP(B4670)-1)</f>
        <v>-14.776335820410452</v>
      </c>
      <c r="E4670" t="str">
        <f ca="1">IF(B4670&lt;='Monte Carlo VaR'!$B$25,"YES ◀ TAIL","")</f>
        <v/>
      </c>
    </row>
    <row r="4671" spans="1:5" x14ac:dyDescent="0.2">
      <c r="A4671">
        <v>4670</v>
      </c>
      <c r="B4671" s="17">
        <f ca="1">'Monte Carlo VaR'!$C$17+_xlfn.NORM.S.INV(RAND())*'Monte Carlo VaR'!$C$18</f>
        <v>7.9193313626376077E-2</v>
      </c>
      <c r="C4671" s="18">
        <f t="shared" ca="1" si="72"/>
        <v>8.2413547134670306</v>
      </c>
      <c r="D4671" s="19">
        <f ca="1">'Monte Carlo VaR'!$B$9*(EXP(B4671)-1)</f>
        <v>11.169508043161867</v>
      </c>
      <c r="E4671" t="str">
        <f ca="1">IF(B4671&lt;='Monte Carlo VaR'!$B$25,"YES ◀ TAIL","")</f>
        <v/>
      </c>
    </row>
    <row r="4672" spans="1:5" x14ac:dyDescent="0.2">
      <c r="A4672">
        <v>4671</v>
      </c>
      <c r="B4672" s="17">
        <f ca="1">'Monte Carlo VaR'!$C$17+_xlfn.NORM.S.INV(RAND())*'Monte Carlo VaR'!$C$18</f>
        <v>0.21761636919533511</v>
      </c>
      <c r="C4672" s="18">
        <f t="shared" ca="1" si="72"/>
        <v>24.31100808109068</v>
      </c>
      <c r="D4672" s="19">
        <f ca="1">'Monte Carlo VaR'!$B$9*(EXP(B4672)-1)</f>
        <v>32.948709252302201</v>
      </c>
      <c r="E4672" t="str">
        <f ca="1">IF(B4672&lt;='Monte Carlo VaR'!$B$25,"YES ◀ TAIL","")</f>
        <v/>
      </c>
    </row>
    <row r="4673" spans="1:5" x14ac:dyDescent="0.2">
      <c r="A4673">
        <v>4672</v>
      </c>
      <c r="B4673" s="17">
        <f ca="1">'Monte Carlo VaR'!$C$17+_xlfn.NORM.S.INV(RAND())*'Monte Carlo VaR'!$C$18</f>
        <v>0.26379514589916092</v>
      </c>
      <c r="C4673" s="18">
        <f t="shared" ca="1" si="72"/>
        <v>30.186147732023482</v>
      </c>
      <c r="D4673" s="19">
        <f ca="1">'Monte Carlo VaR'!$B$9*(EXP(B4673)-1)</f>
        <v>40.911286021211424</v>
      </c>
      <c r="E4673" t="str">
        <f ca="1">IF(B4673&lt;='Monte Carlo VaR'!$B$25,"YES ◀ TAIL","")</f>
        <v/>
      </c>
    </row>
    <row r="4674" spans="1:5" x14ac:dyDescent="0.2">
      <c r="A4674">
        <v>4673</v>
      </c>
      <c r="B4674" s="17">
        <f ca="1">'Monte Carlo VaR'!$C$17+_xlfn.NORM.S.INV(RAND())*'Monte Carlo VaR'!$C$18</f>
        <v>-0.10148086990495984</v>
      </c>
      <c r="C4674" s="18">
        <f t="shared" ca="1" si="72"/>
        <v>-9.6501536811631201</v>
      </c>
      <c r="D4674" s="19">
        <f ca="1">'Monte Carlo VaR'!$B$9*(EXP(B4674)-1)</f>
        <v>-13.078853284080378</v>
      </c>
      <c r="E4674" t="str">
        <f ca="1">IF(B4674&lt;='Monte Carlo VaR'!$B$25,"YES ◀ TAIL","")</f>
        <v/>
      </c>
    </row>
    <row r="4675" spans="1:5" x14ac:dyDescent="0.2">
      <c r="A4675">
        <v>4674</v>
      </c>
      <c r="B4675" s="17">
        <f ca="1">'Monte Carlo VaR'!$C$17+_xlfn.NORM.S.INV(RAND())*'Monte Carlo VaR'!$C$18</f>
        <v>-6.1227947047153175E-2</v>
      </c>
      <c r="C4675" s="18">
        <f t="shared" ref="C4675:C4738" ca="1" si="73">(EXP(B4675)-1)*100</f>
        <v>-5.9391193662727275</v>
      </c>
      <c r="D4675" s="19">
        <f ca="1">'Monte Carlo VaR'!$B$9*(EXP(B4675)-1)</f>
        <v>-8.0492884771094264</v>
      </c>
      <c r="E4675" t="str">
        <f ca="1">IF(B4675&lt;='Monte Carlo VaR'!$B$25,"YES ◀ TAIL","")</f>
        <v/>
      </c>
    </row>
    <row r="4676" spans="1:5" x14ac:dyDescent="0.2">
      <c r="A4676">
        <v>4675</v>
      </c>
      <c r="B4676" s="17">
        <f ca="1">'Monte Carlo VaR'!$C$17+_xlfn.NORM.S.INV(RAND())*'Monte Carlo VaR'!$C$18</f>
        <v>0.33885208250990845</v>
      </c>
      <c r="C4676" s="18">
        <f t="shared" ca="1" si="73"/>
        <v>40.333575195758264</v>
      </c>
      <c r="D4676" s="19">
        <f ca="1">'Monte Carlo VaR'!$B$9*(EXP(B4676)-1)</f>
        <v>54.664094462811178</v>
      </c>
      <c r="E4676" t="str">
        <f ca="1">IF(B4676&lt;='Monte Carlo VaR'!$B$25,"YES ◀ TAIL","")</f>
        <v/>
      </c>
    </row>
    <row r="4677" spans="1:5" x14ac:dyDescent="0.2">
      <c r="A4677">
        <v>4676</v>
      </c>
      <c r="B4677" s="17">
        <f ca="1">'Monte Carlo VaR'!$C$17+_xlfn.NORM.S.INV(RAND())*'Monte Carlo VaR'!$C$18</f>
        <v>-0.15989670542529349</v>
      </c>
      <c r="C4677" s="18">
        <f t="shared" ca="1" si="73"/>
        <v>-14.776818465727326</v>
      </c>
      <c r="D4677" s="19">
        <f ca="1">'Monte Carlo VaR'!$B$9*(EXP(B4677)-1)</f>
        <v>-20.027022066600246</v>
      </c>
      <c r="E4677" t="str">
        <f ca="1">IF(B4677&lt;='Monte Carlo VaR'!$B$25,"YES ◀ TAIL","")</f>
        <v/>
      </c>
    </row>
    <row r="4678" spans="1:5" x14ac:dyDescent="0.2">
      <c r="A4678">
        <v>4677</v>
      </c>
      <c r="B4678" s="17">
        <f ca="1">'Monte Carlo VaR'!$C$17+_xlfn.NORM.S.INV(RAND())*'Monte Carlo VaR'!$C$18</f>
        <v>-0.28373825020435217</v>
      </c>
      <c r="C4678" s="18">
        <f t="shared" ca="1" si="73"/>
        <v>-24.703629298899756</v>
      </c>
      <c r="D4678" s="19">
        <f ca="1">'Monte Carlo VaR'!$B$9*(EXP(B4678)-1)</f>
        <v>-33.480828788798839</v>
      </c>
      <c r="E4678" t="str">
        <f ca="1">IF(B4678&lt;='Monte Carlo VaR'!$B$25,"YES ◀ TAIL","")</f>
        <v>YES ◀ TAIL</v>
      </c>
    </row>
    <row r="4679" spans="1:5" x14ac:dyDescent="0.2">
      <c r="A4679">
        <v>4678</v>
      </c>
      <c r="B4679" s="17">
        <f ca="1">'Monte Carlo VaR'!$C$17+_xlfn.NORM.S.INV(RAND())*'Monte Carlo VaR'!$C$18</f>
        <v>0.26097223063316066</v>
      </c>
      <c r="C4679" s="18">
        <f t="shared" ca="1" si="73"/>
        <v>29.819161497395918</v>
      </c>
      <c r="D4679" s="19">
        <f ca="1">'Monte Carlo VaR'!$B$9*(EXP(B4679)-1)</f>
        <v>40.413909577420689</v>
      </c>
      <c r="E4679" t="str">
        <f ca="1">IF(B4679&lt;='Monte Carlo VaR'!$B$25,"YES ◀ TAIL","")</f>
        <v/>
      </c>
    </row>
    <row r="4680" spans="1:5" x14ac:dyDescent="0.2">
      <c r="A4680">
        <v>4679</v>
      </c>
      <c r="B4680" s="17">
        <f ca="1">'Monte Carlo VaR'!$C$17+_xlfn.NORM.S.INV(RAND())*'Monte Carlo VaR'!$C$18</f>
        <v>0.34793604814453999</v>
      </c>
      <c r="C4680" s="18">
        <f t="shared" ca="1" si="73"/>
        <v>41.614168195591006</v>
      </c>
      <c r="D4680" s="19">
        <f ca="1">'Monte Carlo VaR'!$B$9*(EXP(B4680)-1)</f>
        <v>56.399682155484491</v>
      </c>
      <c r="E4680" t="str">
        <f ca="1">IF(B4680&lt;='Monte Carlo VaR'!$B$25,"YES ◀ TAIL","")</f>
        <v/>
      </c>
    </row>
    <row r="4681" spans="1:5" x14ac:dyDescent="0.2">
      <c r="A4681">
        <v>4680</v>
      </c>
      <c r="B4681" s="17">
        <f ca="1">'Monte Carlo VaR'!$C$17+_xlfn.NORM.S.INV(RAND())*'Monte Carlo VaR'!$C$18</f>
        <v>3.9749069895711045E-2</v>
      </c>
      <c r="C4681" s="18">
        <f t="shared" ca="1" si="73"/>
        <v>4.0549636201336892</v>
      </c>
      <c r="D4681" s="19">
        <f ca="1">'Monte Carlo VaR'!$B$9*(EXP(B4681)-1)</f>
        <v>5.495692194367189</v>
      </c>
      <c r="E4681" t="str">
        <f ca="1">IF(B4681&lt;='Monte Carlo VaR'!$B$25,"YES ◀ TAIL","")</f>
        <v/>
      </c>
    </row>
    <row r="4682" spans="1:5" x14ac:dyDescent="0.2">
      <c r="A4682">
        <v>4681</v>
      </c>
      <c r="B4682" s="17">
        <f ca="1">'Monte Carlo VaR'!$C$17+_xlfn.NORM.S.INV(RAND())*'Monte Carlo VaR'!$C$18</f>
        <v>0.44452935586023778</v>
      </c>
      <c r="C4682" s="18">
        <f t="shared" ca="1" si="73"/>
        <v>55.975593306862883</v>
      </c>
      <c r="D4682" s="19">
        <f ca="1">'Monte Carlo VaR'!$B$9*(EXP(B4682)-1)</f>
        <v>75.863721608791266</v>
      </c>
      <c r="E4682" t="str">
        <f ca="1">IF(B4682&lt;='Monte Carlo VaR'!$B$25,"YES ◀ TAIL","")</f>
        <v/>
      </c>
    </row>
    <row r="4683" spans="1:5" x14ac:dyDescent="0.2">
      <c r="A4683">
        <v>4682</v>
      </c>
      <c r="B4683" s="17">
        <f ca="1">'Monte Carlo VaR'!$C$17+_xlfn.NORM.S.INV(RAND())*'Monte Carlo VaR'!$C$18</f>
        <v>0.19804978852063165</v>
      </c>
      <c r="C4683" s="18">
        <f t="shared" ca="1" si="73"/>
        <v>21.902308566680272</v>
      </c>
      <c r="D4683" s="19">
        <f ca="1">'Monte Carlo VaR'!$B$9*(EXP(B4683)-1)</f>
        <v>29.684198800421775</v>
      </c>
      <c r="E4683" t="str">
        <f ca="1">IF(B4683&lt;='Monte Carlo VaR'!$B$25,"YES ◀ TAIL","")</f>
        <v/>
      </c>
    </row>
    <row r="4684" spans="1:5" x14ac:dyDescent="0.2">
      <c r="A4684">
        <v>4683</v>
      </c>
      <c r="B4684" s="17">
        <f ca="1">'Monte Carlo VaR'!$C$17+_xlfn.NORM.S.INV(RAND())*'Monte Carlo VaR'!$C$18</f>
        <v>0.25308958988125585</v>
      </c>
      <c r="C4684" s="18">
        <f t="shared" ca="1" si="73"/>
        <v>28.799866331312664</v>
      </c>
      <c r="D4684" s="19">
        <f ca="1">'Monte Carlo VaR'!$B$9*(EXP(B4684)-1)</f>
        <v>39.032458838828049</v>
      </c>
      <c r="E4684" t="str">
        <f ca="1">IF(B4684&lt;='Monte Carlo VaR'!$B$25,"YES ◀ TAIL","")</f>
        <v/>
      </c>
    </row>
    <row r="4685" spans="1:5" x14ac:dyDescent="0.2">
      <c r="A4685">
        <v>4684</v>
      </c>
      <c r="B4685" s="17">
        <f ca="1">'Monte Carlo VaR'!$C$17+_xlfn.NORM.S.INV(RAND())*'Monte Carlo VaR'!$C$18</f>
        <v>-0.16464853261596368</v>
      </c>
      <c r="C4685" s="18">
        <f t="shared" ca="1" si="73"/>
        <v>-15.180823655396436</v>
      </c>
      <c r="D4685" s="19">
        <f ca="1">'Monte Carlo VaR'!$B$9*(EXP(B4685)-1)</f>
        <v>-20.57457030015879</v>
      </c>
      <c r="E4685" t="str">
        <f ca="1">IF(B4685&lt;='Monte Carlo VaR'!$B$25,"YES ◀ TAIL","")</f>
        <v/>
      </c>
    </row>
    <row r="4686" spans="1:5" x14ac:dyDescent="0.2">
      <c r="A4686">
        <v>4685</v>
      </c>
      <c r="B4686" s="17">
        <f ca="1">'Monte Carlo VaR'!$C$17+_xlfn.NORM.S.INV(RAND())*'Monte Carlo VaR'!$C$18</f>
        <v>-0.17453564063560639</v>
      </c>
      <c r="C4686" s="18">
        <f t="shared" ca="1" si="73"/>
        <v>-16.015307898228293</v>
      </c>
      <c r="D4686" s="19">
        <f ca="1">'Monte Carlo VaR'!$B$9*(EXP(B4686)-1)</f>
        <v>-21.705546794468805</v>
      </c>
      <c r="E4686" t="str">
        <f ca="1">IF(B4686&lt;='Monte Carlo VaR'!$B$25,"YES ◀ TAIL","")</f>
        <v/>
      </c>
    </row>
    <row r="4687" spans="1:5" x14ac:dyDescent="0.2">
      <c r="A4687">
        <v>4686</v>
      </c>
      <c r="B4687" s="17">
        <f ca="1">'Monte Carlo VaR'!$C$17+_xlfn.NORM.S.INV(RAND())*'Monte Carlo VaR'!$C$18</f>
        <v>0.14349314765611648</v>
      </c>
      <c r="C4687" s="18">
        <f t="shared" ca="1" si="73"/>
        <v>15.429890112699285</v>
      </c>
      <c r="D4687" s="19">
        <f ca="1">'Monte Carlo VaR'!$B$9*(EXP(B4687)-1)</f>
        <v>20.912130069741341</v>
      </c>
      <c r="E4687" t="str">
        <f ca="1">IF(B4687&lt;='Monte Carlo VaR'!$B$25,"YES ◀ TAIL","")</f>
        <v/>
      </c>
    </row>
    <row r="4688" spans="1:5" x14ac:dyDescent="0.2">
      <c r="A4688">
        <v>4687</v>
      </c>
      <c r="B4688" s="17">
        <f ca="1">'Monte Carlo VaR'!$C$17+_xlfn.NORM.S.INV(RAND())*'Monte Carlo VaR'!$C$18</f>
        <v>0.33309632249619753</v>
      </c>
      <c r="C4688" s="18">
        <f t="shared" ca="1" si="73"/>
        <v>39.528168901246772</v>
      </c>
      <c r="D4688" s="19">
        <f ca="1">'Monte Carlo VaR'!$B$9*(EXP(B4688)-1)</f>
        <v>53.572527311859751</v>
      </c>
      <c r="E4688" t="str">
        <f ca="1">IF(B4688&lt;='Monte Carlo VaR'!$B$25,"YES ◀ TAIL","")</f>
        <v/>
      </c>
    </row>
    <row r="4689" spans="1:5" x14ac:dyDescent="0.2">
      <c r="A4689">
        <v>4688</v>
      </c>
      <c r="B4689" s="17">
        <f ca="1">'Monte Carlo VaR'!$C$17+_xlfn.NORM.S.INV(RAND())*'Monte Carlo VaR'!$C$18</f>
        <v>0.36546093197203383</v>
      </c>
      <c r="C4689" s="18">
        <f t="shared" ca="1" si="73"/>
        <v>44.117814015981608</v>
      </c>
      <c r="D4689" s="19">
        <f ca="1">'Monte Carlo VaR'!$B$9*(EXP(B4689)-1)</f>
        <v>59.792873335859866</v>
      </c>
      <c r="E4689" t="str">
        <f ca="1">IF(B4689&lt;='Monte Carlo VaR'!$B$25,"YES ◀ TAIL","")</f>
        <v/>
      </c>
    </row>
    <row r="4690" spans="1:5" x14ac:dyDescent="0.2">
      <c r="A4690">
        <v>4689</v>
      </c>
      <c r="B4690" s="17">
        <f ca="1">'Monte Carlo VaR'!$C$17+_xlfn.NORM.S.INV(RAND())*'Monte Carlo VaR'!$C$18</f>
        <v>2.4261227518014974E-2</v>
      </c>
      <c r="C4690" s="18">
        <f t="shared" ca="1" si="73"/>
        <v>2.4557925659825841</v>
      </c>
      <c r="D4690" s="19">
        <f ca="1">'Monte Carlo VaR'!$B$9*(EXP(B4690)-1)</f>
        <v>3.3283356646761963</v>
      </c>
      <c r="E4690" t="str">
        <f ca="1">IF(B4690&lt;='Monte Carlo VaR'!$B$25,"YES ◀ TAIL","")</f>
        <v/>
      </c>
    </row>
    <row r="4691" spans="1:5" x14ac:dyDescent="0.2">
      <c r="A4691">
        <v>4690</v>
      </c>
      <c r="B4691" s="17">
        <f ca="1">'Monte Carlo VaR'!$C$17+_xlfn.NORM.S.INV(RAND())*'Monte Carlo VaR'!$C$18</f>
        <v>0.35442085398257289</v>
      </c>
      <c r="C4691" s="18">
        <f t="shared" ca="1" si="73"/>
        <v>42.535492656695986</v>
      </c>
      <c r="D4691" s="19">
        <f ca="1">'Monte Carlo VaR'!$B$9*(EXP(B4691)-1)</f>
        <v>57.648353197620068</v>
      </c>
      <c r="E4691" t="str">
        <f ca="1">IF(B4691&lt;='Monte Carlo VaR'!$B$25,"YES ◀ TAIL","")</f>
        <v/>
      </c>
    </row>
    <row r="4692" spans="1:5" x14ac:dyDescent="0.2">
      <c r="A4692">
        <v>4691</v>
      </c>
      <c r="B4692" s="17">
        <f ca="1">'Monte Carlo VaR'!$C$17+_xlfn.NORM.S.INV(RAND())*'Monte Carlo VaR'!$C$18</f>
        <v>0.26987500490506999</v>
      </c>
      <c r="C4692" s="18">
        <f t="shared" ca="1" si="73"/>
        <v>30.980072183524076</v>
      </c>
      <c r="D4692" s="19">
        <f ca="1">'Monte Carlo VaR'!$B$9*(EXP(B4692)-1)</f>
        <v>41.987291830330179</v>
      </c>
      <c r="E4692" t="str">
        <f ca="1">IF(B4692&lt;='Monte Carlo VaR'!$B$25,"YES ◀ TAIL","")</f>
        <v/>
      </c>
    </row>
    <row r="4693" spans="1:5" x14ac:dyDescent="0.2">
      <c r="A4693">
        <v>4692</v>
      </c>
      <c r="B4693" s="17">
        <f ca="1">'Monte Carlo VaR'!$C$17+_xlfn.NORM.S.INV(RAND())*'Monte Carlo VaR'!$C$18</f>
        <v>0.12768860238295862</v>
      </c>
      <c r="C4693" s="18">
        <f t="shared" ca="1" si="73"/>
        <v>13.619913789956595</v>
      </c>
      <c r="D4693" s="19">
        <f ca="1">'Monte Carlo VaR'!$B$9*(EXP(B4693)-1)</f>
        <v>18.459069159528173</v>
      </c>
      <c r="E4693" t="str">
        <f ca="1">IF(B4693&lt;='Monte Carlo VaR'!$B$25,"YES ◀ TAIL","")</f>
        <v/>
      </c>
    </row>
    <row r="4694" spans="1:5" x14ac:dyDescent="0.2">
      <c r="A4694">
        <v>4693</v>
      </c>
      <c r="B4694" s="17">
        <f ca="1">'Monte Carlo VaR'!$C$17+_xlfn.NORM.S.INV(RAND())*'Monte Carlo VaR'!$C$18</f>
        <v>2.8166361687571743E-2</v>
      </c>
      <c r="C4694" s="18">
        <f t="shared" ca="1" si="73"/>
        <v>2.8566784294814074</v>
      </c>
      <c r="D4694" s="19">
        <f ca="1">'Monte Carlo VaR'!$B$9*(EXP(B4694)-1)</f>
        <v>3.8716562754761514</v>
      </c>
      <c r="E4694" t="str">
        <f ca="1">IF(B4694&lt;='Monte Carlo VaR'!$B$25,"YES ◀ TAIL","")</f>
        <v/>
      </c>
    </row>
    <row r="4695" spans="1:5" x14ac:dyDescent="0.2">
      <c r="A4695">
        <v>4694</v>
      </c>
      <c r="B4695" s="17">
        <f ca="1">'Monte Carlo VaR'!$C$17+_xlfn.NORM.S.INV(RAND())*'Monte Carlo VaR'!$C$18</f>
        <v>-0.10360873844156206</v>
      </c>
      <c r="C4695" s="18">
        <f t="shared" ca="1" si="73"/>
        <v>-9.8422018773113962</v>
      </c>
      <c r="D4695" s="19">
        <f ca="1">'Monte Carlo VaR'!$B$9*(EXP(B4695)-1)</f>
        <v>-13.339136204320136</v>
      </c>
      <c r="E4695" t="str">
        <f ca="1">IF(B4695&lt;='Monte Carlo VaR'!$B$25,"YES ◀ TAIL","")</f>
        <v/>
      </c>
    </row>
    <row r="4696" spans="1:5" x14ac:dyDescent="0.2">
      <c r="A4696">
        <v>4695</v>
      </c>
      <c r="B4696" s="17">
        <f ca="1">'Monte Carlo VaR'!$C$17+_xlfn.NORM.S.INV(RAND())*'Monte Carlo VaR'!$C$18</f>
        <v>0.20031905162311964</v>
      </c>
      <c r="C4696" s="18">
        <f t="shared" ca="1" si="73"/>
        <v>22.179251086495388</v>
      </c>
      <c r="D4696" s="19">
        <f ca="1">'Monte Carlo VaR'!$B$9*(EXP(B4696)-1)</f>
        <v>30.059538997527198</v>
      </c>
      <c r="E4696" t="str">
        <f ca="1">IF(B4696&lt;='Monte Carlo VaR'!$B$25,"YES ◀ TAIL","")</f>
        <v/>
      </c>
    </row>
    <row r="4697" spans="1:5" x14ac:dyDescent="0.2">
      <c r="A4697">
        <v>4696</v>
      </c>
      <c r="B4697" s="17">
        <f ca="1">'Monte Carlo VaR'!$C$17+_xlfn.NORM.S.INV(RAND())*'Monte Carlo VaR'!$C$18</f>
        <v>0.24602572710184789</v>
      </c>
      <c r="C4697" s="18">
        <f t="shared" ca="1" si="73"/>
        <v>27.893247634456507</v>
      </c>
      <c r="D4697" s="19">
        <f ca="1">'Monte Carlo VaR'!$B$9*(EXP(B4697)-1)</f>
        <v>37.803718518978904</v>
      </c>
      <c r="E4697" t="str">
        <f ca="1">IF(B4697&lt;='Monte Carlo VaR'!$B$25,"YES ◀ TAIL","")</f>
        <v/>
      </c>
    </row>
    <row r="4698" spans="1:5" x14ac:dyDescent="0.2">
      <c r="A4698">
        <v>4697</v>
      </c>
      <c r="B4698" s="17">
        <f ca="1">'Monte Carlo VaR'!$C$17+_xlfn.NORM.S.INV(RAND())*'Monte Carlo VaR'!$C$18</f>
        <v>-0.21799585747568201</v>
      </c>
      <c r="C4698" s="18">
        <f t="shared" ca="1" si="73"/>
        <v>-19.587122721734396</v>
      </c>
      <c r="D4698" s="19">
        <f ca="1">'Monte Carlo VaR'!$B$9*(EXP(B4698)-1)</f>
        <v>-26.546427424766627</v>
      </c>
      <c r="E4698" t="str">
        <f ca="1">IF(B4698&lt;='Monte Carlo VaR'!$B$25,"YES ◀ TAIL","")</f>
        <v/>
      </c>
    </row>
    <row r="4699" spans="1:5" x14ac:dyDescent="0.2">
      <c r="A4699">
        <v>4698</v>
      </c>
      <c r="B4699" s="17">
        <f ca="1">'Monte Carlo VaR'!$C$17+_xlfn.NORM.S.INV(RAND())*'Monte Carlo VaR'!$C$18</f>
        <v>-8.8269175397784908E-2</v>
      </c>
      <c r="C4699" s="18">
        <f t="shared" ca="1" si="73"/>
        <v>-8.4485590402010864</v>
      </c>
      <c r="D4699" s="19">
        <f ca="1">'Monte Carlo VaR'!$B$9*(EXP(B4699)-1)</f>
        <v>-11.450332067184533</v>
      </c>
      <c r="E4699" t="str">
        <f ca="1">IF(B4699&lt;='Monte Carlo VaR'!$B$25,"YES ◀ TAIL","")</f>
        <v/>
      </c>
    </row>
    <row r="4700" spans="1:5" x14ac:dyDescent="0.2">
      <c r="A4700">
        <v>4699</v>
      </c>
      <c r="B4700" s="17">
        <f ca="1">'Monte Carlo VaR'!$C$17+_xlfn.NORM.S.INV(RAND())*'Monte Carlo VaR'!$C$18</f>
        <v>0.13171389577322162</v>
      </c>
      <c r="C4700" s="18">
        <f t="shared" ca="1" si="73"/>
        <v>14.078189005249641</v>
      </c>
      <c r="D4700" s="19">
        <f ca="1">'Monte Carlo VaR'!$B$9*(EXP(B4700)-1)</f>
        <v>19.080169558814841</v>
      </c>
      <c r="E4700" t="str">
        <f ca="1">IF(B4700&lt;='Monte Carlo VaR'!$B$25,"YES ◀ TAIL","")</f>
        <v/>
      </c>
    </row>
    <row r="4701" spans="1:5" x14ac:dyDescent="0.2">
      <c r="A4701">
        <v>4700</v>
      </c>
      <c r="B4701" s="17">
        <f ca="1">'Monte Carlo VaR'!$C$17+_xlfn.NORM.S.INV(RAND())*'Monte Carlo VaR'!$C$18</f>
        <v>0.43961117982088382</v>
      </c>
      <c r="C4701" s="18">
        <f t="shared" ca="1" si="73"/>
        <v>55.210361196732613</v>
      </c>
      <c r="D4701" s="19">
        <f ca="1">'Monte Carlo VaR'!$B$9*(EXP(B4701)-1)</f>
        <v>74.826602529931719</v>
      </c>
      <c r="E4701" t="str">
        <f ca="1">IF(B4701&lt;='Monte Carlo VaR'!$B$25,"YES ◀ TAIL","")</f>
        <v/>
      </c>
    </row>
    <row r="4702" spans="1:5" x14ac:dyDescent="0.2">
      <c r="A4702">
        <v>4701</v>
      </c>
      <c r="B4702" s="17">
        <f ca="1">'Monte Carlo VaR'!$C$17+_xlfn.NORM.S.INV(RAND())*'Monte Carlo VaR'!$C$18</f>
        <v>0.25189863017853059</v>
      </c>
      <c r="C4702" s="18">
        <f t="shared" ca="1" si="73"/>
        <v>28.646562188444236</v>
      </c>
      <c r="D4702" s="19">
        <f ca="1">'Monte Carlo VaR'!$B$9*(EXP(B4702)-1)</f>
        <v>38.824685733998471</v>
      </c>
      <c r="E4702" t="str">
        <f ca="1">IF(B4702&lt;='Monte Carlo VaR'!$B$25,"YES ◀ TAIL","")</f>
        <v/>
      </c>
    </row>
    <row r="4703" spans="1:5" x14ac:dyDescent="0.2">
      <c r="A4703">
        <v>4702</v>
      </c>
      <c r="B4703" s="17">
        <f ca="1">'Monte Carlo VaR'!$C$17+_xlfn.NORM.S.INV(RAND())*'Monte Carlo VaR'!$C$18</f>
        <v>0.29278493280354717</v>
      </c>
      <c r="C4703" s="18">
        <f t="shared" ca="1" si="73"/>
        <v>34.01545361568683</v>
      </c>
      <c r="D4703" s="19">
        <f ca="1">'Monte Carlo VaR'!$B$9*(EXP(B4703)-1)</f>
        <v>46.101144285340361</v>
      </c>
      <c r="E4703" t="str">
        <f ca="1">IF(B4703&lt;='Monte Carlo VaR'!$B$25,"YES ◀ TAIL","")</f>
        <v/>
      </c>
    </row>
    <row r="4704" spans="1:5" x14ac:dyDescent="0.2">
      <c r="A4704">
        <v>4703</v>
      </c>
      <c r="B4704" s="17">
        <f ca="1">'Monte Carlo VaR'!$C$17+_xlfn.NORM.S.INV(RAND())*'Monte Carlo VaR'!$C$18</f>
        <v>-3.2829331034545522E-2</v>
      </c>
      <c r="C4704" s="18">
        <f t="shared" ca="1" si="73"/>
        <v>-3.2296297513982775</v>
      </c>
      <c r="D4704" s="19">
        <f ca="1">'Monte Carlo VaR'!$B$9*(EXP(B4704)-1)</f>
        <v>-4.3771172020700853</v>
      </c>
      <c r="E4704" t="str">
        <f ca="1">IF(B4704&lt;='Monte Carlo VaR'!$B$25,"YES ◀ TAIL","")</f>
        <v/>
      </c>
    </row>
    <row r="4705" spans="1:5" x14ac:dyDescent="0.2">
      <c r="A4705">
        <v>4704</v>
      </c>
      <c r="B4705" s="17">
        <f ca="1">'Monte Carlo VaR'!$C$17+_xlfn.NORM.S.INV(RAND())*'Monte Carlo VaR'!$C$18</f>
        <v>-0.12954269353022368</v>
      </c>
      <c r="C4705" s="18">
        <f t="shared" ca="1" si="73"/>
        <v>-12.150291852609907</v>
      </c>
      <c r="D4705" s="19">
        <f ca="1">'Monte Carlo VaR'!$B$9*(EXP(B4705)-1)</f>
        <v>-16.467290547842207</v>
      </c>
      <c r="E4705" t="str">
        <f ca="1">IF(B4705&lt;='Monte Carlo VaR'!$B$25,"YES ◀ TAIL","")</f>
        <v/>
      </c>
    </row>
    <row r="4706" spans="1:5" x14ac:dyDescent="0.2">
      <c r="A4706">
        <v>4705</v>
      </c>
      <c r="B4706" s="17">
        <f ca="1">'Monte Carlo VaR'!$C$17+_xlfn.NORM.S.INV(RAND())*'Monte Carlo VaR'!$C$18</f>
        <v>2.9223058521541931E-2</v>
      </c>
      <c r="C4706" s="18">
        <f t="shared" ca="1" si="73"/>
        <v>2.9654242014681476</v>
      </c>
      <c r="D4706" s="19">
        <f ca="1">'Monte Carlo VaR'!$B$9*(EXP(B4706)-1)</f>
        <v>4.0190394202497801</v>
      </c>
      <c r="E4706" t="str">
        <f ca="1">IF(B4706&lt;='Monte Carlo VaR'!$B$25,"YES ◀ TAIL","")</f>
        <v/>
      </c>
    </row>
    <row r="4707" spans="1:5" x14ac:dyDescent="0.2">
      <c r="A4707">
        <v>4706</v>
      </c>
      <c r="B4707" s="17">
        <f ca="1">'Monte Carlo VaR'!$C$17+_xlfn.NORM.S.INV(RAND())*'Monte Carlo VaR'!$C$18</f>
        <v>9.2408317560368977E-3</v>
      </c>
      <c r="C4707" s="18">
        <f t="shared" ca="1" si="73"/>
        <v>0.9283660063216459</v>
      </c>
      <c r="D4707" s="19">
        <f ca="1">'Monte Carlo VaR'!$B$9*(EXP(B4707)-1)</f>
        <v>1.2582144483677267</v>
      </c>
      <c r="E4707" t="str">
        <f ca="1">IF(B4707&lt;='Monte Carlo VaR'!$B$25,"YES ◀ TAIL","")</f>
        <v/>
      </c>
    </row>
    <row r="4708" spans="1:5" x14ac:dyDescent="0.2">
      <c r="A4708">
        <v>4707</v>
      </c>
      <c r="B4708" s="17">
        <f ca="1">'Monte Carlo VaR'!$C$17+_xlfn.NORM.S.INV(RAND())*'Monte Carlo VaR'!$C$18</f>
        <v>-0.11752186283508849</v>
      </c>
      <c r="C4708" s="18">
        <f t="shared" ca="1" si="73"/>
        <v>-11.087892717343506</v>
      </c>
      <c r="D4708" s="19">
        <f ca="1">'Monte Carlo VaR'!$B$9*(EXP(B4708)-1)</f>
        <v>-15.027420999815654</v>
      </c>
      <c r="E4708" t="str">
        <f ca="1">IF(B4708&lt;='Monte Carlo VaR'!$B$25,"YES ◀ TAIL","")</f>
        <v/>
      </c>
    </row>
    <row r="4709" spans="1:5" x14ac:dyDescent="0.2">
      <c r="A4709">
        <v>4708</v>
      </c>
      <c r="B4709" s="17">
        <f ca="1">'Monte Carlo VaR'!$C$17+_xlfn.NORM.S.INV(RAND())*'Monte Carlo VaR'!$C$18</f>
        <v>0.20091052132548481</v>
      </c>
      <c r="C4709" s="18">
        <f t="shared" ca="1" si="73"/>
        <v>22.251537787360064</v>
      </c>
      <c r="D4709" s="19">
        <f ca="1">'Monte Carlo VaR'!$B$9*(EXP(B4709)-1)</f>
        <v>30.157509163209095</v>
      </c>
      <c r="E4709" t="str">
        <f ca="1">IF(B4709&lt;='Monte Carlo VaR'!$B$25,"YES ◀ TAIL","")</f>
        <v/>
      </c>
    </row>
    <row r="4710" spans="1:5" x14ac:dyDescent="0.2">
      <c r="A4710">
        <v>4709</v>
      </c>
      <c r="B4710" s="17">
        <f ca="1">'Monte Carlo VaR'!$C$17+_xlfn.NORM.S.INV(RAND())*'Monte Carlo VaR'!$C$18</f>
        <v>0.41121582397641165</v>
      </c>
      <c r="C4710" s="18">
        <f t="shared" ca="1" si="73"/>
        <v>50.865092446564944</v>
      </c>
      <c r="D4710" s="19">
        <f ca="1">'Monte Carlo VaR'!$B$9*(EXP(B4710)-1)</f>
        <v>68.937459792829472</v>
      </c>
      <c r="E4710" t="str">
        <f ca="1">IF(B4710&lt;='Monte Carlo VaR'!$B$25,"YES ◀ TAIL","")</f>
        <v/>
      </c>
    </row>
    <row r="4711" spans="1:5" x14ac:dyDescent="0.2">
      <c r="A4711">
        <v>4710</v>
      </c>
      <c r="B4711" s="17">
        <f ca="1">'Monte Carlo VaR'!$C$17+_xlfn.NORM.S.INV(RAND())*'Monte Carlo VaR'!$C$18</f>
        <v>-0.15485241506083958</v>
      </c>
      <c r="C4711" s="18">
        <f t="shared" ca="1" si="73"/>
        <v>-14.345841920713854</v>
      </c>
      <c r="D4711" s="19">
        <f ca="1">'Monte Carlo VaR'!$B$9*(EXP(B4711)-1)</f>
        <v>-19.442919555143487</v>
      </c>
      <c r="E4711" t="str">
        <f ca="1">IF(B4711&lt;='Monte Carlo VaR'!$B$25,"YES ◀ TAIL","")</f>
        <v/>
      </c>
    </row>
    <row r="4712" spans="1:5" x14ac:dyDescent="0.2">
      <c r="A4712">
        <v>4711</v>
      </c>
      <c r="B4712" s="17">
        <f ca="1">'Monte Carlo VaR'!$C$17+_xlfn.NORM.S.INV(RAND())*'Monte Carlo VaR'!$C$18</f>
        <v>-0.26614970166804897</v>
      </c>
      <c r="C4712" s="18">
        <f t="shared" ca="1" si="73"/>
        <v>-23.367560112707796</v>
      </c>
      <c r="D4712" s="19">
        <f ca="1">'Monte Carlo VaR'!$B$9*(EXP(B4712)-1)</f>
        <v>-31.670054220752878</v>
      </c>
      <c r="E4712" t="str">
        <f ca="1">IF(B4712&lt;='Monte Carlo VaR'!$B$25,"YES ◀ TAIL","")</f>
        <v>YES ◀ TAIL</v>
      </c>
    </row>
    <row r="4713" spans="1:5" x14ac:dyDescent="0.2">
      <c r="A4713">
        <v>4712</v>
      </c>
      <c r="B4713" s="17">
        <f ca="1">'Monte Carlo VaR'!$C$17+_xlfn.NORM.S.INV(RAND())*'Monte Carlo VaR'!$C$18</f>
        <v>0.23415781458809987</v>
      </c>
      <c r="C4713" s="18">
        <f t="shared" ca="1" si="73"/>
        <v>26.384392947946168</v>
      </c>
      <c r="D4713" s="19">
        <f ca="1">'Monte Carlo VaR'!$B$9*(EXP(B4713)-1)</f>
        <v>35.75876776235144</v>
      </c>
      <c r="E4713" t="str">
        <f ca="1">IF(B4713&lt;='Monte Carlo VaR'!$B$25,"YES ◀ TAIL","")</f>
        <v/>
      </c>
    </row>
    <row r="4714" spans="1:5" x14ac:dyDescent="0.2">
      <c r="A4714">
        <v>4713</v>
      </c>
      <c r="B4714" s="17">
        <f ca="1">'Monte Carlo VaR'!$C$17+_xlfn.NORM.S.INV(RAND())*'Monte Carlo VaR'!$C$18</f>
        <v>1.3527110704075196E-3</v>
      </c>
      <c r="C4714" s="18">
        <f t="shared" ca="1" si="73"/>
        <v>0.13536263967048878</v>
      </c>
      <c r="D4714" s="19">
        <f ca="1">'Monte Carlo VaR'!$B$9*(EXP(B4714)-1)</f>
        <v>0.18345698554541345</v>
      </c>
      <c r="E4714" t="str">
        <f ca="1">IF(B4714&lt;='Monte Carlo VaR'!$B$25,"YES ◀ TAIL","")</f>
        <v/>
      </c>
    </row>
    <row r="4715" spans="1:5" x14ac:dyDescent="0.2">
      <c r="A4715">
        <v>4714</v>
      </c>
      <c r="B4715" s="17">
        <f ca="1">'Monte Carlo VaR'!$C$17+_xlfn.NORM.S.INV(RAND())*'Monte Carlo VaR'!$C$18</f>
        <v>0.28891279382406587</v>
      </c>
      <c r="C4715" s="18">
        <f t="shared" ca="1" si="73"/>
        <v>33.49753053608255</v>
      </c>
      <c r="D4715" s="19">
        <f ca="1">'Monte Carlo VaR'!$B$9*(EXP(B4715)-1)</f>
        <v>45.399203135552682</v>
      </c>
      <c r="E4715" t="str">
        <f ca="1">IF(B4715&lt;='Monte Carlo VaR'!$B$25,"YES ◀ TAIL","")</f>
        <v/>
      </c>
    </row>
    <row r="4716" spans="1:5" x14ac:dyDescent="0.2">
      <c r="A4716">
        <v>4715</v>
      </c>
      <c r="B4716" s="17">
        <f ca="1">'Monte Carlo VaR'!$C$17+_xlfn.NORM.S.INV(RAND())*'Monte Carlo VaR'!$C$18</f>
        <v>-0.17918754385668023</v>
      </c>
      <c r="C4716" s="18">
        <f t="shared" ca="1" si="73"/>
        <v>-16.405089242479942</v>
      </c>
      <c r="D4716" s="19">
        <f ca="1">'Monte Carlo VaR'!$B$9*(EXP(B4716)-1)</f>
        <v>-22.233817450333067</v>
      </c>
      <c r="E4716" t="str">
        <f ca="1">IF(B4716&lt;='Monte Carlo VaR'!$B$25,"YES ◀ TAIL","")</f>
        <v/>
      </c>
    </row>
    <row r="4717" spans="1:5" x14ac:dyDescent="0.2">
      <c r="A4717">
        <v>4716</v>
      </c>
      <c r="B4717" s="17">
        <f ca="1">'Monte Carlo VaR'!$C$17+_xlfn.NORM.S.INV(RAND())*'Monte Carlo VaR'!$C$18</f>
        <v>0.11846085135738703</v>
      </c>
      <c r="C4717" s="18">
        <f t="shared" ca="1" si="73"/>
        <v>12.576280115372374</v>
      </c>
      <c r="D4717" s="19">
        <f ca="1">'Monte Carlo VaR'!$B$9*(EXP(B4717)-1)</f>
        <v>17.044632440364179</v>
      </c>
      <c r="E4717" t="str">
        <f ca="1">IF(B4717&lt;='Monte Carlo VaR'!$B$25,"YES ◀ TAIL","")</f>
        <v/>
      </c>
    </row>
    <row r="4718" spans="1:5" x14ac:dyDescent="0.2">
      <c r="A4718">
        <v>4717</v>
      </c>
      <c r="B4718" s="17">
        <f ca="1">'Monte Carlo VaR'!$C$17+_xlfn.NORM.S.INV(RAND())*'Monte Carlo VaR'!$C$18</f>
        <v>0.25629767115671981</v>
      </c>
      <c r="C4718" s="18">
        <f t="shared" ca="1" si="73"/>
        <v>29.213730270399353</v>
      </c>
      <c r="D4718" s="19">
        <f ca="1">'Monte Carlo VaR'!$B$9*(EXP(B4718)-1)</f>
        <v>39.593368635472238</v>
      </c>
      <c r="E4718" t="str">
        <f ca="1">IF(B4718&lt;='Monte Carlo VaR'!$B$25,"YES ◀ TAIL","")</f>
        <v/>
      </c>
    </row>
    <row r="4719" spans="1:5" x14ac:dyDescent="0.2">
      <c r="A4719">
        <v>4718</v>
      </c>
      <c r="B4719" s="17">
        <f ca="1">'Monte Carlo VaR'!$C$17+_xlfn.NORM.S.INV(RAND())*'Monte Carlo VaR'!$C$18</f>
        <v>0.15137470864942698</v>
      </c>
      <c r="C4719" s="18">
        <f t="shared" ca="1" si="73"/>
        <v>16.343252464524394</v>
      </c>
      <c r="D4719" s="19">
        <f ca="1">'Monte Carlo VaR'!$B$9*(EXP(B4719)-1)</f>
        <v>22.150010065169912</v>
      </c>
      <c r="E4719" t="str">
        <f ca="1">IF(B4719&lt;='Monte Carlo VaR'!$B$25,"YES ◀ TAIL","")</f>
        <v/>
      </c>
    </row>
    <row r="4720" spans="1:5" x14ac:dyDescent="0.2">
      <c r="A4720">
        <v>4719</v>
      </c>
      <c r="B4720" s="17">
        <f ca="1">'Monte Carlo VaR'!$C$17+_xlfn.NORM.S.INV(RAND())*'Monte Carlo VaR'!$C$18</f>
        <v>-3.1669474577501758E-2</v>
      </c>
      <c r="C4720" s="18">
        <f t="shared" ca="1" si="73"/>
        <v>-3.1173248964493361</v>
      </c>
      <c r="D4720" s="19">
        <f ca="1">'Monte Carlo VaR'!$B$9*(EXP(B4720)-1)</f>
        <v>-4.2249104321577855</v>
      </c>
      <c r="E4720" t="str">
        <f ca="1">IF(B4720&lt;='Monte Carlo VaR'!$B$25,"YES ◀ TAIL","")</f>
        <v/>
      </c>
    </row>
    <row r="4721" spans="1:5" x14ac:dyDescent="0.2">
      <c r="A4721">
        <v>4720</v>
      </c>
      <c r="B4721" s="17">
        <f ca="1">'Monte Carlo VaR'!$C$17+_xlfn.NORM.S.INV(RAND())*'Monte Carlo VaR'!$C$18</f>
        <v>0.26293301537671249</v>
      </c>
      <c r="C4721" s="18">
        <f t="shared" ca="1" si="73"/>
        <v>30.073958648229326</v>
      </c>
      <c r="D4721" s="19">
        <f ca="1">'Monte Carlo VaR'!$B$9*(EXP(B4721)-1)</f>
        <v>40.759236155945203</v>
      </c>
      <c r="E4721" t="str">
        <f ca="1">IF(B4721&lt;='Monte Carlo VaR'!$B$25,"YES ◀ TAIL","")</f>
        <v/>
      </c>
    </row>
    <row r="4722" spans="1:5" x14ac:dyDescent="0.2">
      <c r="A4722">
        <v>4721</v>
      </c>
      <c r="B4722" s="17">
        <f ca="1">'Monte Carlo VaR'!$C$17+_xlfn.NORM.S.INV(RAND())*'Monte Carlo VaR'!$C$18</f>
        <v>-4.642111691877733E-2</v>
      </c>
      <c r="C4722" s="18">
        <f t="shared" ca="1" si="73"/>
        <v>-4.5360137466279538</v>
      </c>
      <c r="D4722" s="19">
        <f ca="1">'Monte Carlo VaR'!$B$9*(EXP(B4722)-1)</f>
        <v>-6.1476594308048655</v>
      </c>
      <c r="E4722" t="str">
        <f ca="1">IF(B4722&lt;='Monte Carlo VaR'!$B$25,"YES ◀ TAIL","")</f>
        <v/>
      </c>
    </row>
    <row r="4723" spans="1:5" x14ac:dyDescent="0.2">
      <c r="A4723">
        <v>4722</v>
      </c>
      <c r="B4723" s="17">
        <f ca="1">'Monte Carlo VaR'!$C$17+_xlfn.NORM.S.INV(RAND())*'Monte Carlo VaR'!$C$18</f>
        <v>-7.8742471201704342E-2</v>
      </c>
      <c r="C4723" s="18">
        <f t="shared" ca="1" si="73"/>
        <v>-7.572207801929931</v>
      </c>
      <c r="D4723" s="19">
        <f ca="1">'Monte Carlo VaR'!$B$9*(EXP(B4723)-1)</f>
        <v>-10.262613233955635</v>
      </c>
      <c r="E4723" t="str">
        <f ca="1">IF(B4723&lt;='Monte Carlo VaR'!$B$25,"YES ◀ TAIL","")</f>
        <v/>
      </c>
    </row>
    <row r="4724" spans="1:5" x14ac:dyDescent="0.2">
      <c r="A4724">
        <v>4723</v>
      </c>
      <c r="B4724" s="17">
        <f ca="1">'Monte Carlo VaR'!$C$17+_xlfn.NORM.S.INV(RAND())*'Monte Carlo VaR'!$C$18</f>
        <v>0.53308563983882651</v>
      </c>
      <c r="C4724" s="18">
        <f t="shared" ca="1" si="73"/>
        <v>70.418269807310722</v>
      </c>
      <c r="D4724" s="19">
        <f ca="1">'Monte Carlo VaR'!$B$9*(EXP(B4724)-1)</f>
        <v>95.437881069848217</v>
      </c>
      <c r="E4724" t="str">
        <f ca="1">IF(B4724&lt;='Monte Carlo VaR'!$B$25,"YES ◀ TAIL","")</f>
        <v/>
      </c>
    </row>
    <row r="4725" spans="1:5" x14ac:dyDescent="0.2">
      <c r="A4725">
        <v>4724</v>
      </c>
      <c r="B4725" s="17">
        <f ca="1">'Monte Carlo VaR'!$C$17+_xlfn.NORM.S.INV(RAND())*'Monte Carlo VaR'!$C$18</f>
        <v>0.16289195195657469</v>
      </c>
      <c r="C4725" s="18">
        <f t="shared" ca="1" si="73"/>
        <v>17.690952004744553</v>
      </c>
      <c r="D4725" s="19">
        <f ca="1">'Monte Carlo VaR'!$B$9*(EXP(B4725)-1)</f>
        <v>23.976547252030294</v>
      </c>
      <c r="E4725" t="str">
        <f ca="1">IF(B4725&lt;='Monte Carlo VaR'!$B$25,"YES ◀ TAIL","")</f>
        <v/>
      </c>
    </row>
    <row r="4726" spans="1:5" x14ac:dyDescent="0.2">
      <c r="A4726">
        <v>4725</v>
      </c>
      <c r="B4726" s="17">
        <f ca="1">'Monte Carlo VaR'!$C$17+_xlfn.NORM.S.INV(RAND())*'Monte Carlo VaR'!$C$18</f>
        <v>6.3216931304945628E-4</v>
      </c>
      <c r="C4726" s="18">
        <f t="shared" ca="1" si="73"/>
        <v>6.323691741827453E-2</v>
      </c>
      <c r="D4726" s="19">
        <f ca="1">'Monte Carlo VaR'!$B$9*(EXP(B4726)-1)</f>
        <v>8.5704994176987473E-2</v>
      </c>
      <c r="E4726" t="str">
        <f ca="1">IF(B4726&lt;='Monte Carlo VaR'!$B$25,"YES ◀ TAIL","")</f>
        <v/>
      </c>
    </row>
    <row r="4727" spans="1:5" x14ac:dyDescent="0.2">
      <c r="A4727">
        <v>4726</v>
      </c>
      <c r="B4727" s="17">
        <f ca="1">'Monte Carlo VaR'!$C$17+_xlfn.NORM.S.INV(RAND())*'Monte Carlo VaR'!$C$18</f>
        <v>-0.14700792548293717</v>
      </c>
      <c r="C4727" s="18">
        <f t="shared" ca="1" si="73"/>
        <v>-13.671286457825527</v>
      </c>
      <c r="D4727" s="19">
        <f ca="1">'Monte Carlo VaR'!$B$9*(EXP(B4727)-1)</f>
        <v>-18.528694536290935</v>
      </c>
      <c r="E4727" t="str">
        <f ca="1">IF(B4727&lt;='Monte Carlo VaR'!$B$25,"YES ◀ TAIL","")</f>
        <v/>
      </c>
    </row>
    <row r="4728" spans="1:5" x14ac:dyDescent="0.2">
      <c r="A4728">
        <v>4727</v>
      </c>
      <c r="B4728" s="17">
        <f ca="1">'Monte Carlo VaR'!$C$17+_xlfn.NORM.S.INV(RAND())*'Monte Carlo VaR'!$C$18</f>
        <v>-0.24145441443249033</v>
      </c>
      <c r="C4728" s="18">
        <f t="shared" ca="1" si="73"/>
        <v>-21.451539026543355</v>
      </c>
      <c r="D4728" s="19">
        <f ca="1">'Monte Carlo VaR'!$B$9*(EXP(B4728)-1)</f>
        <v>-29.073270842674209</v>
      </c>
      <c r="E4728" t="str">
        <f ca="1">IF(B4728&lt;='Monte Carlo VaR'!$B$25,"YES ◀ TAIL","")</f>
        <v/>
      </c>
    </row>
    <row r="4729" spans="1:5" x14ac:dyDescent="0.2">
      <c r="A4729">
        <v>4728</v>
      </c>
      <c r="B4729" s="17">
        <f ca="1">'Monte Carlo VaR'!$C$17+_xlfn.NORM.S.INV(RAND())*'Monte Carlo VaR'!$C$18</f>
        <v>0.14433442455221007</v>
      </c>
      <c r="C4729" s="18">
        <f t="shared" ca="1" si="73"/>
        <v>15.527039471395444</v>
      </c>
      <c r="D4729" s="19">
        <f ca="1">'Monte Carlo VaR'!$B$9*(EXP(B4729)-1)</f>
        <v>21.043796595582243</v>
      </c>
      <c r="E4729" t="str">
        <f ca="1">IF(B4729&lt;='Monte Carlo VaR'!$B$25,"YES ◀ TAIL","")</f>
        <v/>
      </c>
    </row>
    <row r="4730" spans="1:5" x14ac:dyDescent="0.2">
      <c r="A4730">
        <v>4729</v>
      </c>
      <c r="B4730" s="17">
        <f ca="1">'Monte Carlo VaR'!$C$17+_xlfn.NORM.S.INV(RAND())*'Monte Carlo VaR'!$C$18</f>
        <v>1.6771395044654143E-2</v>
      </c>
      <c r="C4730" s="18">
        <f t="shared" ca="1" si="73"/>
        <v>1.6912824440347141</v>
      </c>
      <c r="D4730" s="19">
        <f ca="1">'Monte Carlo VaR'!$B$9*(EXP(B4730)-1)</f>
        <v>2.2921950964002478</v>
      </c>
      <c r="E4730" t="str">
        <f ca="1">IF(B4730&lt;='Monte Carlo VaR'!$B$25,"YES ◀ TAIL","")</f>
        <v/>
      </c>
    </row>
    <row r="4731" spans="1:5" x14ac:dyDescent="0.2">
      <c r="A4731">
        <v>4730</v>
      </c>
      <c r="B4731" s="17">
        <f ca="1">'Monte Carlo VaR'!$C$17+_xlfn.NORM.S.INV(RAND())*'Monte Carlo VaR'!$C$18</f>
        <v>-2.5088877656267342E-2</v>
      </c>
      <c r="C4731" s="18">
        <f t="shared" ca="1" si="73"/>
        <v>-2.4776767378794418</v>
      </c>
      <c r="D4731" s="19">
        <f ca="1">'Monte Carlo VaR'!$B$9*(EXP(B4731)-1)</f>
        <v>-3.3579952828480075</v>
      </c>
      <c r="E4731" t="str">
        <f ca="1">IF(B4731&lt;='Monte Carlo VaR'!$B$25,"YES ◀ TAIL","")</f>
        <v/>
      </c>
    </row>
    <row r="4732" spans="1:5" x14ac:dyDescent="0.2">
      <c r="A4732">
        <v>4731</v>
      </c>
      <c r="B4732" s="17">
        <f ca="1">'Monte Carlo VaR'!$C$17+_xlfn.NORM.S.INV(RAND())*'Monte Carlo VaR'!$C$18</f>
        <v>-1.7669520326971624E-2</v>
      </c>
      <c r="C4732" s="18">
        <f t="shared" ca="1" si="73"/>
        <v>-1.7514329744705903</v>
      </c>
      <c r="D4732" s="19">
        <f ca="1">'Monte Carlo VaR'!$B$9*(EXP(B4732)-1)</f>
        <v>-2.373717110299991</v>
      </c>
      <c r="E4732" t="str">
        <f ca="1">IF(B4732&lt;='Monte Carlo VaR'!$B$25,"YES ◀ TAIL","")</f>
        <v/>
      </c>
    </row>
    <row r="4733" spans="1:5" x14ac:dyDescent="0.2">
      <c r="A4733">
        <v>4732</v>
      </c>
      <c r="B4733" s="17">
        <f ca="1">'Monte Carlo VaR'!$C$17+_xlfn.NORM.S.INV(RAND())*'Monte Carlo VaR'!$C$18</f>
        <v>-1.4101368781389248E-2</v>
      </c>
      <c r="C4733" s="18">
        <f t="shared" ca="1" si="73"/>
        <v>-1.4002410177315516</v>
      </c>
      <c r="D4733" s="19">
        <f ca="1">'Monte Carlo VaR'!$B$9*(EXP(B4733)-1)</f>
        <v>-1.8977466513315719</v>
      </c>
      <c r="E4733" t="str">
        <f ca="1">IF(B4733&lt;='Monte Carlo VaR'!$B$25,"YES ◀ TAIL","")</f>
        <v/>
      </c>
    </row>
    <row r="4734" spans="1:5" x14ac:dyDescent="0.2">
      <c r="A4734">
        <v>4733</v>
      </c>
      <c r="B4734" s="17">
        <f ca="1">'Monte Carlo VaR'!$C$17+_xlfn.NORM.S.INV(RAND())*'Monte Carlo VaR'!$C$18</f>
        <v>-5.903968638842276E-2</v>
      </c>
      <c r="C4734" s="18">
        <f t="shared" ca="1" si="73"/>
        <v>-5.7330642727533636</v>
      </c>
      <c r="D4734" s="19">
        <f ca="1">'Monte Carlo VaR'!$B$9*(EXP(B4734)-1)</f>
        <v>-7.7700220088626333</v>
      </c>
      <c r="E4734" t="str">
        <f ca="1">IF(B4734&lt;='Monte Carlo VaR'!$B$25,"YES ◀ TAIL","")</f>
        <v/>
      </c>
    </row>
    <row r="4735" spans="1:5" x14ac:dyDescent="0.2">
      <c r="A4735">
        <v>4734</v>
      </c>
      <c r="B4735" s="17">
        <f ca="1">'Monte Carlo VaR'!$C$17+_xlfn.NORM.S.INV(RAND())*'Monte Carlo VaR'!$C$18</f>
        <v>0.14928559523861637</v>
      </c>
      <c r="C4735" s="18">
        <f t="shared" ca="1" si="73"/>
        <v>16.100451922783819</v>
      </c>
      <c r="D4735" s="19">
        <f ca="1">'Monte Carlo VaR'!$B$9*(EXP(B4735)-1)</f>
        <v>21.820942490948912</v>
      </c>
      <c r="E4735" t="str">
        <f ca="1">IF(B4735&lt;='Monte Carlo VaR'!$B$25,"YES ◀ TAIL","")</f>
        <v/>
      </c>
    </row>
    <row r="4736" spans="1:5" x14ac:dyDescent="0.2">
      <c r="A4736">
        <v>4735</v>
      </c>
      <c r="B4736" s="17">
        <f ca="1">'Monte Carlo VaR'!$C$17+_xlfn.NORM.S.INV(RAND())*'Monte Carlo VaR'!$C$18</f>
        <v>0.14552947686611667</v>
      </c>
      <c r="C4736" s="18">
        <f t="shared" ca="1" si="73"/>
        <v>15.665182855078875</v>
      </c>
      <c r="D4736" s="19">
        <f ca="1">'Monte Carlo VaR'!$B$9*(EXP(B4736)-1)</f>
        <v>21.2310223234884</v>
      </c>
      <c r="E4736" t="str">
        <f ca="1">IF(B4736&lt;='Monte Carlo VaR'!$B$25,"YES ◀ TAIL","")</f>
        <v/>
      </c>
    </row>
    <row r="4737" spans="1:5" x14ac:dyDescent="0.2">
      <c r="A4737">
        <v>4736</v>
      </c>
      <c r="B4737" s="17">
        <f ca="1">'Monte Carlo VaR'!$C$17+_xlfn.NORM.S.INV(RAND())*'Monte Carlo VaR'!$C$18</f>
        <v>5.8626208479194961E-2</v>
      </c>
      <c r="C4737" s="18">
        <f t="shared" ca="1" si="73"/>
        <v>6.0378806046269773</v>
      </c>
      <c r="D4737" s="19">
        <f ca="1">'Monte Carlo VaR'!$B$9*(EXP(B4737)-1)</f>
        <v>8.1831395834509415</v>
      </c>
      <c r="E4737" t="str">
        <f ca="1">IF(B4737&lt;='Monte Carlo VaR'!$B$25,"YES ◀ TAIL","")</f>
        <v/>
      </c>
    </row>
    <row r="4738" spans="1:5" x14ac:dyDescent="0.2">
      <c r="A4738">
        <v>4737</v>
      </c>
      <c r="B4738" s="17">
        <f ca="1">'Monte Carlo VaR'!$C$17+_xlfn.NORM.S.INV(RAND())*'Monte Carlo VaR'!$C$18</f>
        <v>4.8253219576842844E-2</v>
      </c>
      <c r="C4738" s="18">
        <f t="shared" ca="1" si="73"/>
        <v>4.943635951317904</v>
      </c>
      <c r="D4738" s="19">
        <f ca="1">'Monte Carlo VaR'!$B$9*(EXP(B4738)-1)</f>
        <v>6.7001098048211549</v>
      </c>
      <c r="E4738" t="str">
        <f ca="1">IF(B4738&lt;='Monte Carlo VaR'!$B$25,"YES ◀ TAIL","")</f>
        <v/>
      </c>
    </row>
    <row r="4739" spans="1:5" x14ac:dyDescent="0.2">
      <c r="A4739">
        <v>4738</v>
      </c>
      <c r="B4739" s="17">
        <f ca="1">'Monte Carlo VaR'!$C$17+_xlfn.NORM.S.INV(RAND())*'Monte Carlo VaR'!$C$18</f>
        <v>-0.28277106641532213</v>
      </c>
      <c r="C4739" s="18">
        <f t="shared" ref="C4739:C4802" ca="1" si="74">(EXP(B4739)-1)*100</f>
        <v>-24.630768640640845</v>
      </c>
      <c r="D4739" s="19">
        <f ca="1">'Monte Carlo VaR'!$B$9*(EXP(B4739)-1)</f>
        <v>-33.382080738660534</v>
      </c>
      <c r="E4739" t="str">
        <f ca="1">IF(B4739&lt;='Monte Carlo VaR'!$B$25,"YES ◀ TAIL","")</f>
        <v>YES ◀ TAIL</v>
      </c>
    </row>
    <row r="4740" spans="1:5" x14ac:dyDescent="0.2">
      <c r="A4740">
        <v>4739</v>
      </c>
      <c r="B4740" s="17">
        <f ca="1">'Monte Carlo VaR'!$C$17+_xlfn.NORM.S.INV(RAND())*'Monte Carlo VaR'!$C$18</f>
        <v>3.2555945035936729E-2</v>
      </c>
      <c r="C4740" s="18">
        <f t="shared" ca="1" si="74"/>
        <v>3.3091687878897602</v>
      </c>
      <c r="D4740" s="19">
        <f ca="1">'Monte Carlo VaR'!$B$9*(EXP(B4740)-1)</f>
        <v>4.4849164582269925</v>
      </c>
      <c r="E4740" t="str">
        <f ca="1">IF(B4740&lt;='Monte Carlo VaR'!$B$25,"YES ◀ TAIL","")</f>
        <v/>
      </c>
    </row>
    <row r="4741" spans="1:5" x14ac:dyDescent="0.2">
      <c r="A4741">
        <v>4740</v>
      </c>
      <c r="B4741" s="17">
        <f ca="1">'Monte Carlo VaR'!$C$17+_xlfn.NORM.S.INV(RAND())*'Monte Carlo VaR'!$C$18</f>
        <v>0.12211722166157288</v>
      </c>
      <c r="C4741" s="18">
        <f t="shared" ca="1" si="74"/>
        <v>12.988654119553056</v>
      </c>
      <c r="D4741" s="19">
        <f ca="1">'Monte Carlo VaR'!$B$9*(EXP(B4741)-1)</f>
        <v>17.603522928230255</v>
      </c>
      <c r="E4741" t="str">
        <f ca="1">IF(B4741&lt;='Monte Carlo VaR'!$B$25,"YES ◀ TAIL","")</f>
        <v/>
      </c>
    </row>
    <row r="4742" spans="1:5" x14ac:dyDescent="0.2">
      <c r="A4742">
        <v>4741</v>
      </c>
      <c r="B4742" s="17">
        <f ca="1">'Monte Carlo VaR'!$C$17+_xlfn.NORM.S.INV(RAND())*'Monte Carlo VaR'!$C$18</f>
        <v>0.280438111016932</v>
      </c>
      <c r="C4742" s="18">
        <f t="shared" ca="1" si="74"/>
        <v>32.370961708520298</v>
      </c>
      <c r="D4742" s="19">
        <f ca="1">'Monte Carlo VaR'!$B$9*(EXP(B4742)-1)</f>
        <v>43.872364403557555</v>
      </c>
      <c r="E4742" t="str">
        <f ca="1">IF(B4742&lt;='Monte Carlo VaR'!$B$25,"YES ◀ TAIL","")</f>
        <v/>
      </c>
    </row>
    <row r="4743" spans="1:5" x14ac:dyDescent="0.2">
      <c r="A4743">
        <v>4742</v>
      </c>
      <c r="B4743" s="17">
        <f ca="1">'Monte Carlo VaR'!$C$17+_xlfn.NORM.S.INV(RAND())*'Monte Carlo VaR'!$C$18</f>
        <v>-5.910975642301769E-2</v>
      </c>
      <c r="C4743" s="18">
        <f t="shared" ca="1" si="74"/>
        <v>-5.7396693287899652</v>
      </c>
      <c r="D4743" s="19">
        <f ca="1">'Monte Carlo VaR'!$B$9*(EXP(B4743)-1)</f>
        <v>-7.778973841309039</v>
      </c>
      <c r="E4743" t="str">
        <f ca="1">IF(B4743&lt;='Monte Carlo VaR'!$B$25,"YES ◀ TAIL","")</f>
        <v/>
      </c>
    </row>
    <row r="4744" spans="1:5" x14ac:dyDescent="0.2">
      <c r="A4744">
        <v>4743</v>
      </c>
      <c r="B4744" s="17">
        <f ca="1">'Monte Carlo VaR'!$C$17+_xlfn.NORM.S.INV(RAND())*'Monte Carlo VaR'!$C$18</f>
        <v>-8.4282133333158232E-3</v>
      </c>
      <c r="C4744" s="18">
        <f t="shared" ca="1" si="74"/>
        <v>-0.8392795516139584</v>
      </c>
      <c r="D4744" s="19">
        <f ca="1">'Monte Carlo VaR'!$B$9*(EXP(B4744)-1)</f>
        <v>-1.1374755763023978</v>
      </c>
      <c r="E4744" t="str">
        <f ca="1">IF(B4744&lt;='Monte Carlo VaR'!$B$25,"YES ◀ TAIL","")</f>
        <v/>
      </c>
    </row>
    <row r="4745" spans="1:5" x14ac:dyDescent="0.2">
      <c r="A4745">
        <v>4744</v>
      </c>
      <c r="B4745" s="17">
        <f ca="1">'Monte Carlo VaR'!$C$17+_xlfn.NORM.S.INV(RAND())*'Monte Carlo VaR'!$C$18</f>
        <v>0.17040897558674009</v>
      </c>
      <c r="C4745" s="18">
        <f t="shared" ca="1" si="74"/>
        <v>18.578971120857069</v>
      </c>
      <c r="D4745" s="19">
        <f ca="1">'Monte Carlo VaR'!$B$9*(EXP(B4745)-1)</f>
        <v>25.180079560097585</v>
      </c>
      <c r="E4745" t="str">
        <f ca="1">IF(B4745&lt;='Monte Carlo VaR'!$B$25,"YES ◀ TAIL","")</f>
        <v/>
      </c>
    </row>
    <row r="4746" spans="1:5" x14ac:dyDescent="0.2">
      <c r="A4746">
        <v>4745</v>
      </c>
      <c r="B4746" s="17">
        <f ca="1">'Monte Carlo VaR'!$C$17+_xlfn.NORM.S.INV(RAND())*'Monte Carlo VaR'!$C$18</f>
        <v>5.1045620303599125E-2</v>
      </c>
      <c r="C4746" s="18">
        <f t="shared" ca="1" si="74"/>
        <v>5.237090166814995</v>
      </c>
      <c r="D4746" s="19">
        <f ca="1">'Monte Carlo VaR'!$B$9*(EXP(B4746)-1)</f>
        <v>7.0978283030843627</v>
      </c>
      <c r="E4746" t="str">
        <f ca="1">IF(B4746&lt;='Monte Carlo VaR'!$B$25,"YES ◀ TAIL","")</f>
        <v/>
      </c>
    </row>
    <row r="4747" spans="1:5" x14ac:dyDescent="0.2">
      <c r="A4747">
        <v>4746</v>
      </c>
      <c r="B4747" s="17">
        <f ca="1">'Monte Carlo VaR'!$C$17+_xlfn.NORM.S.INV(RAND())*'Monte Carlo VaR'!$C$18</f>
        <v>6.5979753603783067E-2</v>
      </c>
      <c r="C4747" s="18">
        <f t="shared" ca="1" si="74"/>
        <v>6.8205089643568417</v>
      </c>
      <c r="D4747" s="19">
        <f ca="1">'Monte Carlo VaR'!$B$9*(EXP(B4747)-1)</f>
        <v>9.2438357993928282</v>
      </c>
      <c r="E4747" t="str">
        <f ca="1">IF(B4747&lt;='Monte Carlo VaR'!$B$25,"YES ◀ TAIL","")</f>
        <v/>
      </c>
    </row>
    <row r="4748" spans="1:5" x14ac:dyDescent="0.2">
      <c r="A4748">
        <v>4747</v>
      </c>
      <c r="B4748" s="17">
        <f ca="1">'Monte Carlo VaR'!$C$17+_xlfn.NORM.S.INV(RAND())*'Monte Carlo VaR'!$C$18</f>
        <v>-0.12969575417433521</v>
      </c>
      <c r="C4748" s="18">
        <f t="shared" ca="1" si="74"/>
        <v>-12.163737156524268</v>
      </c>
      <c r="D4748" s="19">
        <f ca="1">'Monte Carlo VaR'!$B$9*(EXP(B4748)-1)</f>
        <v>-16.485512968237341</v>
      </c>
      <c r="E4748" t="str">
        <f ca="1">IF(B4748&lt;='Monte Carlo VaR'!$B$25,"YES ◀ TAIL","")</f>
        <v/>
      </c>
    </row>
    <row r="4749" spans="1:5" x14ac:dyDescent="0.2">
      <c r="A4749">
        <v>4748</v>
      </c>
      <c r="B4749" s="17">
        <f ca="1">'Monte Carlo VaR'!$C$17+_xlfn.NORM.S.INV(RAND())*'Monte Carlo VaR'!$C$18</f>
        <v>0.22584949615695038</v>
      </c>
      <c r="C4749" s="18">
        <f t="shared" ca="1" si="74"/>
        <v>25.338701151992304</v>
      </c>
      <c r="D4749" s="19">
        <f ca="1">'Monte Carlo VaR'!$B$9*(EXP(B4749)-1)</f>
        <v>34.341541671295168</v>
      </c>
      <c r="E4749" t="str">
        <f ca="1">IF(B4749&lt;='Monte Carlo VaR'!$B$25,"YES ◀ TAIL","")</f>
        <v/>
      </c>
    </row>
    <row r="4750" spans="1:5" x14ac:dyDescent="0.2">
      <c r="A4750">
        <v>4749</v>
      </c>
      <c r="B4750" s="17">
        <f ca="1">'Monte Carlo VaR'!$C$17+_xlfn.NORM.S.INV(RAND())*'Monte Carlo VaR'!$C$18</f>
        <v>0.2226789176583836</v>
      </c>
      <c r="C4750" s="18">
        <f t="shared" ca="1" si="74"/>
        <v>24.941934283709365</v>
      </c>
      <c r="D4750" s="19">
        <f ca="1">'Monte Carlo VaR'!$B$9*(EXP(B4750)-1)</f>
        <v>33.803803534711307</v>
      </c>
      <c r="E4750" t="str">
        <f ca="1">IF(B4750&lt;='Monte Carlo VaR'!$B$25,"YES ◀ TAIL","")</f>
        <v/>
      </c>
    </row>
    <row r="4751" spans="1:5" x14ac:dyDescent="0.2">
      <c r="A4751">
        <v>4750</v>
      </c>
      <c r="B4751" s="17">
        <f ca="1">'Monte Carlo VaR'!$C$17+_xlfn.NORM.S.INV(RAND())*'Monte Carlo VaR'!$C$18</f>
        <v>-9.9561265716433575E-2</v>
      </c>
      <c r="C4751" s="18">
        <f t="shared" ca="1" si="74"/>
        <v>-9.4765511669888109</v>
      </c>
      <c r="D4751" s="19">
        <f ca="1">'Monte Carlo VaR'!$B$9*(EXP(B4751)-1)</f>
        <v>-12.843569796619937</v>
      </c>
      <c r="E4751" t="str">
        <f ca="1">IF(B4751&lt;='Monte Carlo VaR'!$B$25,"YES ◀ TAIL","")</f>
        <v/>
      </c>
    </row>
    <row r="4752" spans="1:5" x14ac:dyDescent="0.2">
      <c r="A4752">
        <v>4751</v>
      </c>
      <c r="B4752" s="17">
        <f ca="1">'Monte Carlo VaR'!$C$17+_xlfn.NORM.S.INV(RAND())*'Monte Carlo VaR'!$C$18</f>
        <v>0.2372384530318058</v>
      </c>
      <c r="C4752" s="18">
        <f t="shared" ca="1" si="74"/>
        <v>26.774337898857169</v>
      </c>
      <c r="D4752" s="19">
        <f ca="1">'Monte Carlo VaR'!$B$9*(EXP(B4752)-1)</f>
        <v>36.287260154321125</v>
      </c>
      <c r="E4752" t="str">
        <f ca="1">IF(B4752&lt;='Monte Carlo VaR'!$B$25,"YES ◀ TAIL","")</f>
        <v/>
      </c>
    </row>
    <row r="4753" spans="1:5" x14ac:dyDescent="0.2">
      <c r="A4753">
        <v>4752</v>
      </c>
      <c r="B4753" s="17">
        <f ca="1">'Monte Carlo VaR'!$C$17+_xlfn.NORM.S.INV(RAND())*'Monte Carlo VaR'!$C$18</f>
        <v>2.4772745370862999E-2</v>
      </c>
      <c r="C4753" s="18">
        <f t="shared" ca="1" si="74"/>
        <v>2.50821393909888</v>
      </c>
      <c r="D4753" s="19">
        <f ca="1">'Monte Carlo VaR'!$B$9*(EXP(B4753)-1)</f>
        <v>3.3993823516607122</v>
      </c>
      <c r="E4753" t="str">
        <f ca="1">IF(B4753&lt;='Monte Carlo VaR'!$B$25,"YES ◀ TAIL","")</f>
        <v/>
      </c>
    </row>
    <row r="4754" spans="1:5" x14ac:dyDescent="0.2">
      <c r="A4754">
        <v>4753</v>
      </c>
      <c r="B4754" s="17">
        <f ca="1">'Monte Carlo VaR'!$C$17+_xlfn.NORM.S.INV(RAND())*'Monte Carlo VaR'!$C$18</f>
        <v>0.36649248507299242</v>
      </c>
      <c r="C4754" s="18">
        <f t="shared" ca="1" si="74"/>
        <v>44.26655589831843</v>
      </c>
      <c r="D4754" s="19">
        <f ca="1">'Monte Carlo VaR'!$B$9*(EXP(B4754)-1)</f>
        <v>59.994463208990965</v>
      </c>
      <c r="E4754" t="str">
        <f ca="1">IF(B4754&lt;='Monte Carlo VaR'!$B$25,"YES ◀ TAIL","")</f>
        <v/>
      </c>
    </row>
    <row r="4755" spans="1:5" x14ac:dyDescent="0.2">
      <c r="A4755">
        <v>4754</v>
      </c>
      <c r="B4755" s="17">
        <f ca="1">'Monte Carlo VaR'!$C$17+_xlfn.NORM.S.INV(RAND())*'Monte Carlo VaR'!$C$18</f>
        <v>8.8278393682365452E-2</v>
      </c>
      <c r="C4755" s="18">
        <f t="shared" ca="1" si="74"/>
        <v>9.2292166942716136</v>
      </c>
      <c r="D4755" s="19">
        <f ca="1">'Monte Carlo VaR'!$B$9*(EXP(B4755)-1)</f>
        <v>12.508357385746319</v>
      </c>
      <c r="E4755" t="str">
        <f ca="1">IF(B4755&lt;='Monte Carlo VaR'!$B$25,"YES ◀ TAIL","")</f>
        <v/>
      </c>
    </row>
    <row r="4756" spans="1:5" x14ac:dyDescent="0.2">
      <c r="A4756">
        <v>4755</v>
      </c>
      <c r="B4756" s="17">
        <f ca="1">'Monte Carlo VaR'!$C$17+_xlfn.NORM.S.INV(RAND())*'Monte Carlo VaR'!$C$18</f>
        <v>0.18392231651195129</v>
      </c>
      <c r="C4756" s="18">
        <f t="shared" ca="1" si="74"/>
        <v>20.19224499412968</v>
      </c>
      <c r="D4756" s="19">
        <f ca="1">'Monte Carlo VaR'!$B$9*(EXP(B4756)-1)</f>
        <v>27.366549640543958</v>
      </c>
      <c r="E4756" t="str">
        <f ca="1">IF(B4756&lt;='Monte Carlo VaR'!$B$25,"YES ◀ TAIL","")</f>
        <v/>
      </c>
    </row>
    <row r="4757" spans="1:5" x14ac:dyDescent="0.2">
      <c r="A4757">
        <v>4756</v>
      </c>
      <c r="B4757" s="17">
        <f ca="1">'Monte Carlo VaR'!$C$17+_xlfn.NORM.S.INV(RAND())*'Monte Carlo VaR'!$C$18</f>
        <v>-0.2759596275797187</v>
      </c>
      <c r="C4757" s="18">
        <f t="shared" ca="1" si="74"/>
        <v>-24.115643350578786</v>
      </c>
      <c r="D4757" s="19">
        <f ca="1">'Monte Carlo VaR'!$B$9*(EXP(B4757)-1)</f>
        <v>-32.683931433039426</v>
      </c>
      <c r="E4757" t="str">
        <f ca="1">IF(B4757&lt;='Monte Carlo VaR'!$B$25,"YES ◀ TAIL","")</f>
        <v>YES ◀ TAIL</v>
      </c>
    </row>
    <row r="4758" spans="1:5" x14ac:dyDescent="0.2">
      <c r="A4758">
        <v>4757</v>
      </c>
      <c r="B4758" s="17">
        <f ca="1">'Monte Carlo VaR'!$C$17+_xlfn.NORM.S.INV(RAND())*'Monte Carlo VaR'!$C$18</f>
        <v>-0.17904122195571276</v>
      </c>
      <c r="C4758" s="18">
        <f t="shared" ca="1" si="74"/>
        <v>-16.392856581295401</v>
      </c>
      <c r="D4758" s="19">
        <f ca="1">'Monte Carlo VaR'!$B$9*(EXP(B4758)-1)</f>
        <v>-22.217238524629657</v>
      </c>
      <c r="E4758" t="str">
        <f ca="1">IF(B4758&lt;='Monte Carlo VaR'!$B$25,"YES ◀ TAIL","")</f>
        <v/>
      </c>
    </row>
    <row r="4759" spans="1:5" x14ac:dyDescent="0.2">
      <c r="A4759">
        <v>4758</v>
      </c>
      <c r="B4759" s="17">
        <f ca="1">'Monte Carlo VaR'!$C$17+_xlfn.NORM.S.INV(RAND())*'Monte Carlo VaR'!$C$18</f>
        <v>-0.59304441185404777</v>
      </c>
      <c r="C4759" s="18">
        <f t="shared" ca="1" si="74"/>
        <v>-44.735774955151321</v>
      </c>
      <c r="D4759" s="19">
        <f ca="1">'Monte Carlo VaR'!$B$9*(EXP(B4759)-1)</f>
        <v>-60.630395796716584</v>
      </c>
      <c r="E4759" t="str">
        <f ca="1">IF(B4759&lt;='Monte Carlo VaR'!$B$25,"YES ◀ TAIL","")</f>
        <v>YES ◀ TAIL</v>
      </c>
    </row>
    <row r="4760" spans="1:5" x14ac:dyDescent="0.2">
      <c r="A4760">
        <v>4759</v>
      </c>
      <c r="B4760" s="17">
        <f ca="1">'Monte Carlo VaR'!$C$17+_xlfn.NORM.S.INV(RAND())*'Monte Carlo VaR'!$C$18</f>
        <v>0.19035601640567035</v>
      </c>
      <c r="C4760" s="18">
        <f t="shared" ca="1" si="74"/>
        <v>20.96801869964542</v>
      </c>
      <c r="D4760" s="19">
        <f ca="1">'Monte Carlo VaR'!$B$9*(EXP(B4760)-1)</f>
        <v>28.417955743629435</v>
      </c>
      <c r="E4760" t="str">
        <f ca="1">IF(B4760&lt;='Monte Carlo VaR'!$B$25,"YES ◀ TAIL","")</f>
        <v/>
      </c>
    </row>
    <row r="4761" spans="1:5" x14ac:dyDescent="0.2">
      <c r="A4761">
        <v>4760</v>
      </c>
      <c r="B4761" s="17">
        <f ca="1">'Monte Carlo VaR'!$C$17+_xlfn.NORM.S.INV(RAND())*'Monte Carlo VaR'!$C$18</f>
        <v>0.1764475282787718</v>
      </c>
      <c r="C4761" s="18">
        <f t="shared" ca="1" si="74"/>
        <v>19.297182783209223</v>
      </c>
      <c r="D4761" s="19">
        <f ca="1">'Monte Carlo VaR'!$B$9*(EXP(B4761)-1)</f>
        <v>26.153471826083457</v>
      </c>
      <c r="E4761" t="str">
        <f ca="1">IF(B4761&lt;='Monte Carlo VaR'!$B$25,"YES ◀ TAIL","")</f>
        <v/>
      </c>
    </row>
    <row r="4762" spans="1:5" x14ac:dyDescent="0.2">
      <c r="A4762">
        <v>4761</v>
      </c>
      <c r="B4762" s="17">
        <f ca="1">'Monte Carlo VaR'!$C$17+_xlfn.NORM.S.INV(RAND())*'Monte Carlo VaR'!$C$18</f>
        <v>6.5609279972343934E-3</v>
      </c>
      <c r="C4762" s="18">
        <f t="shared" ca="1" si="74"/>
        <v>0.65824980326736338</v>
      </c>
      <c r="D4762" s="19">
        <f ca="1">'Monte Carlo VaR'!$B$9*(EXP(B4762)-1)</f>
        <v>0.89212595836825759</v>
      </c>
      <c r="E4762" t="str">
        <f ca="1">IF(B4762&lt;='Monte Carlo VaR'!$B$25,"YES ◀ TAIL","")</f>
        <v/>
      </c>
    </row>
    <row r="4763" spans="1:5" x14ac:dyDescent="0.2">
      <c r="A4763">
        <v>4762</v>
      </c>
      <c r="B4763" s="17">
        <f ca="1">'Monte Carlo VaR'!$C$17+_xlfn.NORM.S.INV(RAND())*'Monte Carlo VaR'!$C$18</f>
        <v>0.24594952976151158</v>
      </c>
      <c r="C4763" s="18">
        <f t="shared" ca="1" si="74"/>
        <v>27.883502880406663</v>
      </c>
      <c r="D4763" s="19">
        <f ca="1">'Monte Carlo VaR'!$B$9*(EXP(B4763)-1)</f>
        <v>37.790511453815149</v>
      </c>
      <c r="E4763" t="str">
        <f ca="1">IF(B4763&lt;='Monte Carlo VaR'!$B$25,"YES ◀ TAIL","")</f>
        <v/>
      </c>
    </row>
    <row r="4764" spans="1:5" x14ac:dyDescent="0.2">
      <c r="A4764">
        <v>4763</v>
      </c>
      <c r="B4764" s="17">
        <f ca="1">'Monte Carlo VaR'!$C$17+_xlfn.NORM.S.INV(RAND())*'Monte Carlo VaR'!$C$18</f>
        <v>1.3130754391223742E-2</v>
      </c>
      <c r="C4764" s="18">
        <f t="shared" ca="1" si="74"/>
        <v>1.3217341315485687</v>
      </c>
      <c r="D4764" s="19">
        <f ca="1">'Monte Carlo VaR'!$B$9*(EXP(B4764)-1)</f>
        <v>1.7913462684877752</v>
      </c>
      <c r="E4764" t="str">
        <f ca="1">IF(B4764&lt;='Monte Carlo VaR'!$B$25,"YES ◀ TAIL","")</f>
        <v/>
      </c>
    </row>
    <row r="4765" spans="1:5" x14ac:dyDescent="0.2">
      <c r="A4765">
        <v>4764</v>
      </c>
      <c r="B4765" s="17">
        <f ca="1">'Monte Carlo VaR'!$C$17+_xlfn.NORM.S.INV(RAND())*'Monte Carlo VaR'!$C$18</f>
        <v>0.19654659159621002</v>
      </c>
      <c r="C4765" s="18">
        <f t="shared" ca="1" si="74"/>
        <v>21.719203047668234</v>
      </c>
      <c r="D4765" s="19">
        <f ca="1">'Monte Carlo VaR'!$B$9*(EXP(B4765)-1)</f>
        <v>29.436035890504758</v>
      </c>
      <c r="E4765" t="str">
        <f ca="1">IF(B4765&lt;='Monte Carlo VaR'!$B$25,"YES ◀ TAIL","")</f>
        <v/>
      </c>
    </row>
    <row r="4766" spans="1:5" x14ac:dyDescent="0.2">
      <c r="A4766">
        <v>4765</v>
      </c>
      <c r="B4766" s="17">
        <f ca="1">'Monte Carlo VaR'!$C$17+_xlfn.NORM.S.INV(RAND())*'Monte Carlo VaR'!$C$18</f>
        <v>-8.0674324575265452E-2</v>
      </c>
      <c r="C4766" s="18">
        <f t="shared" ca="1" si="74"/>
        <v>-7.750592382193533</v>
      </c>
      <c r="D4766" s="19">
        <f ca="1">'Monte Carlo VaR'!$B$9*(EXP(B4766)-1)</f>
        <v>-10.504377855586895</v>
      </c>
      <c r="E4766" t="str">
        <f ca="1">IF(B4766&lt;='Monte Carlo VaR'!$B$25,"YES ◀ TAIL","")</f>
        <v/>
      </c>
    </row>
    <row r="4767" spans="1:5" x14ac:dyDescent="0.2">
      <c r="A4767">
        <v>4766</v>
      </c>
      <c r="B4767" s="17">
        <f ca="1">'Monte Carlo VaR'!$C$17+_xlfn.NORM.S.INV(RAND())*'Monte Carlo VaR'!$C$18</f>
        <v>-9.4723119287673505E-2</v>
      </c>
      <c r="C4767" s="18">
        <f t="shared" ca="1" si="74"/>
        <v>-9.0375242845088906</v>
      </c>
      <c r="D4767" s="19">
        <f ca="1">'Monte Carlo VaR'!$B$9*(EXP(B4767)-1)</f>
        <v>-12.248556662794901</v>
      </c>
      <c r="E4767" t="str">
        <f ca="1">IF(B4767&lt;='Monte Carlo VaR'!$B$25,"YES ◀ TAIL","")</f>
        <v/>
      </c>
    </row>
    <row r="4768" spans="1:5" x14ac:dyDescent="0.2">
      <c r="A4768">
        <v>4767</v>
      </c>
      <c r="B4768" s="17">
        <f ca="1">'Monte Carlo VaR'!$C$17+_xlfn.NORM.S.INV(RAND())*'Monte Carlo VaR'!$C$18</f>
        <v>4.1460297415423564E-2</v>
      </c>
      <c r="C4768" s="18">
        <f t="shared" ca="1" si="74"/>
        <v>4.2331777764387901</v>
      </c>
      <c r="D4768" s="19">
        <f ca="1">'Monte Carlo VaR'!$B$9*(EXP(B4768)-1)</f>
        <v>5.7372258404074925</v>
      </c>
      <c r="E4768" t="str">
        <f ca="1">IF(B4768&lt;='Monte Carlo VaR'!$B$25,"YES ◀ TAIL","")</f>
        <v/>
      </c>
    </row>
    <row r="4769" spans="1:5" x14ac:dyDescent="0.2">
      <c r="A4769">
        <v>4768</v>
      </c>
      <c r="B4769" s="17">
        <f ca="1">'Monte Carlo VaR'!$C$17+_xlfn.NORM.S.INV(RAND())*'Monte Carlo VaR'!$C$18</f>
        <v>-0.20097969614157735</v>
      </c>
      <c r="C4769" s="18">
        <f t="shared" ca="1" si="74"/>
        <v>-18.207096149933623</v>
      </c>
      <c r="D4769" s="19">
        <f ca="1">'Monte Carlo VaR'!$B$9*(EXP(B4769)-1)</f>
        <v>-24.676077412005036</v>
      </c>
      <c r="E4769" t="str">
        <f ca="1">IF(B4769&lt;='Monte Carlo VaR'!$B$25,"YES ◀ TAIL","")</f>
        <v/>
      </c>
    </row>
    <row r="4770" spans="1:5" x14ac:dyDescent="0.2">
      <c r="A4770">
        <v>4769</v>
      </c>
      <c r="B4770" s="17">
        <f ca="1">'Monte Carlo VaR'!$C$17+_xlfn.NORM.S.INV(RAND())*'Monte Carlo VaR'!$C$18</f>
        <v>8.7581585016070468E-2</v>
      </c>
      <c r="C4770" s="18">
        <f t="shared" ca="1" si="74"/>
        <v>9.1531313410117665</v>
      </c>
      <c r="D4770" s="19">
        <f ca="1">'Monte Carlo VaR'!$B$9*(EXP(B4770)-1)</f>
        <v>12.405238906473247</v>
      </c>
      <c r="E4770" t="str">
        <f ca="1">IF(B4770&lt;='Monte Carlo VaR'!$B$25,"YES ◀ TAIL","")</f>
        <v/>
      </c>
    </row>
    <row r="4771" spans="1:5" x14ac:dyDescent="0.2">
      <c r="A4771">
        <v>4770</v>
      </c>
      <c r="B4771" s="17">
        <f ca="1">'Monte Carlo VaR'!$C$17+_xlfn.NORM.S.INV(RAND())*'Monte Carlo VaR'!$C$18</f>
        <v>-0.11721981582451137</v>
      </c>
      <c r="C4771" s="18">
        <f t="shared" ca="1" si="74"/>
        <v>-11.061033024893963</v>
      </c>
      <c r="D4771" s="19">
        <f ca="1">'Monte Carlo VaR'!$B$9*(EXP(B4771)-1)</f>
        <v>-14.991018058638788</v>
      </c>
      <c r="E4771" t="str">
        <f ca="1">IF(B4771&lt;='Monte Carlo VaR'!$B$25,"YES ◀ TAIL","")</f>
        <v/>
      </c>
    </row>
    <row r="4772" spans="1:5" x14ac:dyDescent="0.2">
      <c r="A4772">
        <v>4771</v>
      </c>
      <c r="B4772" s="17">
        <f ca="1">'Monte Carlo VaR'!$C$17+_xlfn.NORM.S.INV(RAND())*'Monte Carlo VaR'!$C$18</f>
        <v>0.26326756261694734</v>
      </c>
      <c r="C4772" s="18">
        <f t="shared" ca="1" si="74"/>
        <v>30.117481811992739</v>
      </c>
      <c r="D4772" s="19">
        <f ca="1">'Monte Carlo VaR'!$B$9*(EXP(B4772)-1)</f>
        <v>40.818223099793762</v>
      </c>
      <c r="E4772" t="str">
        <f ca="1">IF(B4772&lt;='Monte Carlo VaR'!$B$25,"YES ◀ TAIL","")</f>
        <v/>
      </c>
    </row>
    <row r="4773" spans="1:5" x14ac:dyDescent="0.2">
      <c r="A4773">
        <v>4772</v>
      </c>
      <c r="B4773" s="17">
        <f ca="1">'Monte Carlo VaR'!$C$17+_xlfn.NORM.S.INV(RAND())*'Monte Carlo VaR'!$C$18</f>
        <v>0.10107188512210669</v>
      </c>
      <c r="C4773" s="18">
        <f t="shared" ca="1" si="74"/>
        <v>10.635616945329506</v>
      </c>
      <c r="D4773" s="19">
        <f ca="1">'Monte Carlo VaR'!$B$9*(EXP(B4773)-1)</f>
        <v>14.41445164600508</v>
      </c>
      <c r="E4773" t="str">
        <f ca="1">IF(B4773&lt;='Monte Carlo VaR'!$B$25,"YES ◀ TAIL","")</f>
        <v/>
      </c>
    </row>
    <row r="4774" spans="1:5" x14ac:dyDescent="0.2">
      <c r="A4774">
        <v>4773</v>
      </c>
      <c r="B4774" s="17">
        <f ca="1">'Monte Carlo VaR'!$C$17+_xlfn.NORM.S.INV(RAND())*'Monte Carlo VaR'!$C$18</f>
        <v>-0.11515550884580446</v>
      </c>
      <c r="C4774" s="18">
        <f t="shared" ca="1" si="74"/>
        <v>-10.877246063600122</v>
      </c>
      <c r="D4774" s="19">
        <f ca="1">'Monte Carlo VaR'!$B$9*(EXP(B4774)-1)</f>
        <v>-14.741931589997245</v>
      </c>
      <c r="E4774" t="str">
        <f ca="1">IF(B4774&lt;='Monte Carlo VaR'!$B$25,"YES ◀ TAIL","")</f>
        <v/>
      </c>
    </row>
    <row r="4775" spans="1:5" x14ac:dyDescent="0.2">
      <c r="A4775">
        <v>4774</v>
      </c>
      <c r="B4775" s="17">
        <f ca="1">'Monte Carlo VaR'!$C$17+_xlfn.NORM.S.INV(RAND())*'Monte Carlo VaR'!$C$18</f>
        <v>0.18881559350888782</v>
      </c>
      <c r="C4775" s="18">
        <f t="shared" ca="1" si="74"/>
        <v>20.781820242864391</v>
      </c>
      <c r="D4775" s="19">
        <f ca="1">'Monte Carlo VaR'!$B$9*(EXP(B4775)-1)</f>
        <v>28.16560097515411</v>
      </c>
      <c r="E4775" t="str">
        <f ca="1">IF(B4775&lt;='Monte Carlo VaR'!$B$25,"YES ◀ TAIL","")</f>
        <v/>
      </c>
    </row>
    <row r="4776" spans="1:5" x14ac:dyDescent="0.2">
      <c r="A4776">
        <v>4775</v>
      </c>
      <c r="B4776" s="17">
        <f ca="1">'Monte Carlo VaR'!$C$17+_xlfn.NORM.S.INV(RAND())*'Monte Carlo VaR'!$C$18</f>
        <v>-0.12005580638656728</v>
      </c>
      <c r="C4776" s="18">
        <f t="shared" ca="1" si="74"/>
        <v>-11.312905772652249</v>
      </c>
      <c r="D4776" s="19">
        <f ca="1">'Monte Carlo VaR'!$B$9*(EXP(B4776)-1)</f>
        <v>-15.332381193675593</v>
      </c>
      <c r="E4776" t="str">
        <f ca="1">IF(B4776&lt;='Monte Carlo VaR'!$B$25,"YES ◀ TAIL","")</f>
        <v/>
      </c>
    </row>
    <row r="4777" spans="1:5" x14ac:dyDescent="0.2">
      <c r="A4777">
        <v>4776</v>
      </c>
      <c r="B4777" s="17">
        <f ca="1">'Monte Carlo VaR'!$C$17+_xlfn.NORM.S.INV(RAND())*'Monte Carlo VaR'!$C$18</f>
        <v>0.31411643978174086</v>
      </c>
      <c r="C4777" s="18">
        <f t="shared" ca="1" si="74"/>
        <v>36.904913904974279</v>
      </c>
      <c r="D4777" s="19">
        <f ca="1">'Monte Carlo VaR'!$B$9*(EXP(B4777)-1)</f>
        <v>50.017229815411639</v>
      </c>
      <c r="E4777" t="str">
        <f ca="1">IF(B4777&lt;='Monte Carlo VaR'!$B$25,"YES ◀ TAIL","")</f>
        <v/>
      </c>
    </row>
    <row r="4778" spans="1:5" x14ac:dyDescent="0.2">
      <c r="A4778">
        <v>4777</v>
      </c>
      <c r="B4778" s="17">
        <f ca="1">'Monte Carlo VaR'!$C$17+_xlfn.NORM.S.INV(RAND())*'Monte Carlo VaR'!$C$18</f>
        <v>-0.3108570144334824</v>
      </c>
      <c r="C4778" s="18">
        <f t="shared" ca="1" si="74"/>
        <v>-26.718134913155321</v>
      </c>
      <c r="D4778" s="19">
        <f ca="1">'Monte Carlo VaR'!$B$9*(EXP(B4778)-1)</f>
        <v>-36.21108824779941</v>
      </c>
      <c r="E4778" t="str">
        <f ca="1">IF(B4778&lt;='Monte Carlo VaR'!$B$25,"YES ◀ TAIL","")</f>
        <v>YES ◀ TAIL</v>
      </c>
    </row>
    <row r="4779" spans="1:5" x14ac:dyDescent="0.2">
      <c r="A4779">
        <v>4778</v>
      </c>
      <c r="B4779" s="17">
        <f ca="1">'Monte Carlo VaR'!$C$17+_xlfn.NORM.S.INV(RAND())*'Monte Carlo VaR'!$C$18</f>
        <v>-0.20032379552367269</v>
      </c>
      <c r="C4779" s="18">
        <f t="shared" ca="1" si="74"/>
        <v>-18.153430536027425</v>
      </c>
      <c r="D4779" s="19">
        <f ca="1">'Monte Carlo VaR'!$B$9*(EXP(B4779)-1)</f>
        <v>-24.603344405477969</v>
      </c>
      <c r="E4779" t="str">
        <f ca="1">IF(B4779&lt;='Monte Carlo VaR'!$B$25,"YES ◀ TAIL","")</f>
        <v/>
      </c>
    </row>
    <row r="4780" spans="1:5" x14ac:dyDescent="0.2">
      <c r="A4780">
        <v>4779</v>
      </c>
      <c r="B4780" s="17">
        <f ca="1">'Monte Carlo VaR'!$C$17+_xlfn.NORM.S.INV(RAND())*'Monte Carlo VaR'!$C$18</f>
        <v>0.16046395437686989</v>
      </c>
      <c r="C4780" s="18">
        <f t="shared" ca="1" si="74"/>
        <v>17.405545281750356</v>
      </c>
      <c r="D4780" s="19">
        <f ca="1">'Monte Carlo VaR'!$B$9*(EXP(B4780)-1)</f>
        <v>23.589735520356257</v>
      </c>
      <c r="E4780" t="str">
        <f ca="1">IF(B4780&lt;='Monte Carlo VaR'!$B$25,"YES ◀ TAIL","")</f>
        <v/>
      </c>
    </row>
    <row r="4781" spans="1:5" x14ac:dyDescent="0.2">
      <c r="A4781">
        <v>4780</v>
      </c>
      <c r="B4781" s="17">
        <f ca="1">'Monte Carlo VaR'!$C$17+_xlfn.NORM.S.INV(RAND())*'Monte Carlo VaR'!$C$18</f>
        <v>-0.172802744262608</v>
      </c>
      <c r="C4781" s="18">
        <f t="shared" ca="1" si="74"/>
        <v>-15.869644956957741</v>
      </c>
      <c r="D4781" s="19">
        <f ca="1">'Monte Carlo VaR'!$B$9*(EXP(B4781)-1)</f>
        <v>-21.508129810164824</v>
      </c>
      <c r="E4781" t="str">
        <f ca="1">IF(B4781&lt;='Monte Carlo VaR'!$B$25,"YES ◀ TAIL","")</f>
        <v/>
      </c>
    </row>
    <row r="4782" spans="1:5" x14ac:dyDescent="0.2">
      <c r="A4782">
        <v>4781</v>
      </c>
      <c r="B4782" s="17">
        <f ca="1">'Monte Carlo VaR'!$C$17+_xlfn.NORM.S.INV(RAND())*'Monte Carlo VaR'!$C$18</f>
        <v>0.23777223625406019</v>
      </c>
      <c r="C4782" s="18">
        <f t="shared" ca="1" si="74"/>
        <v>26.842025977213101</v>
      </c>
      <c r="D4782" s="19">
        <f ca="1">'Monte Carlo VaR'!$B$9*(EXP(B4782)-1)</f>
        <v>36.378997806916921</v>
      </c>
      <c r="E4782" t="str">
        <f ca="1">IF(B4782&lt;='Monte Carlo VaR'!$B$25,"YES ◀ TAIL","")</f>
        <v/>
      </c>
    </row>
    <row r="4783" spans="1:5" x14ac:dyDescent="0.2">
      <c r="A4783">
        <v>4782</v>
      </c>
      <c r="B4783" s="17">
        <f ca="1">'Monte Carlo VaR'!$C$17+_xlfn.NORM.S.INV(RAND())*'Monte Carlo VaR'!$C$18</f>
        <v>0.11846553101143845</v>
      </c>
      <c r="C4783" s="18">
        <f t="shared" ca="1" si="74"/>
        <v>12.576806934650374</v>
      </c>
      <c r="D4783" s="19">
        <f ca="1">'Monte Carlo VaR'!$B$9*(EXP(B4783)-1)</f>
        <v>17.045346438531652</v>
      </c>
      <c r="E4783" t="str">
        <f ca="1">IF(B4783&lt;='Monte Carlo VaR'!$B$25,"YES ◀ TAIL","")</f>
        <v/>
      </c>
    </row>
    <row r="4784" spans="1:5" x14ac:dyDescent="0.2">
      <c r="A4784">
        <v>4783</v>
      </c>
      <c r="B4784" s="17">
        <f ca="1">'Monte Carlo VaR'!$C$17+_xlfn.NORM.S.INV(RAND())*'Monte Carlo VaR'!$C$18</f>
        <v>-0.29812472205654389</v>
      </c>
      <c r="C4784" s="18">
        <f t="shared" ca="1" si="74"/>
        <v>-25.779123582866614</v>
      </c>
      <c r="D4784" s="19">
        <f ca="1">'Monte Carlo VaR'!$B$9*(EXP(B4784)-1)</f>
        <v>-34.938446191859121</v>
      </c>
      <c r="E4784" t="str">
        <f ca="1">IF(B4784&lt;='Monte Carlo VaR'!$B$25,"YES ◀ TAIL","")</f>
        <v>YES ◀ TAIL</v>
      </c>
    </row>
    <row r="4785" spans="1:5" x14ac:dyDescent="0.2">
      <c r="A4785">
        <v>4784</v>
      </c>
      <c r="B4785" s="17">
        <f ca="1">'Monte Carlo VaR'!$C$17+_xlfn.NORM.S.INV(RAND())*'Monte Carlo VaR'!$C$18</f>
        <v>6.7404995392581421E-2</v>
      </c>
      <c r="C4785" s="18">
        <f t="shared" ca="1" si="74"/>
        <v>6.9728625622008877</v>
      </c>
      <c r="D4785" s="19">
        <f ca="1">'Monte Carlo VaR'!$B$9*(EXP(B4785)-1)</f>
        <v>9.4503206305508627</v>
      </c>
      <c r="E4785" t="str">
        <f ca="1">IF(B4785&lt;='Monte Carlo VaR'!$B$25,"YES ◀ TAIL","")</f>
        <v/>
      </c>
    </row>
    <row r="4786" spans="1:5" x14ac:dyDescent="0.2">
      <c r="A4786">
        <v>4785</v>
      </c>
      <c r="B4786" s="17">
        <f ca="1">'Monte Carlo VaR'!$C$17+_xlfn.NORM.S.INV(RAND())*'Monte Carlo VaR'!$C$18</f>
        <v>-0.12320735111478155</v>
      </c>
      <c r="C4786" s="18">
        <f t="shared" ca="1" si="74"/>
        <v>-11.591967148745541</v>
      </c>
      <c r="D4786" s="19">
        <f ca="1">'Monte Carlo VaR'!$B$9*(EXP(B4786)-1)</f>
        <v>-15.710593076694831</v>
      </c>
      <c r="E4786" t="str">
        <f ca="1">IF(B4786&lt;='Monte Carlo VaR'!$B$25,"YES ◀ TAIL","")</f>
        <v/>
      </c>
    </row>
    <row r="4787" spans="1:5" x14ac:dyDescent="0.2">
      <c r="A4787">
        <v>4786</v>
      </c>
      <c r="B4787" s="17">
        <f ca="1">'Monte Carlo VaR'!$C$17+_xlfn.NORM.S.INV(RAND())*'Monte Carlo VaR'!$C$18</f>
        <v>5.1647804772940953E-2</v>
      </c>
      <c r="C4787" s="18">
        <f t="shared" ca="1" si="74"/>
        <v>5.3004813928024586</v>
      </c>
      <c r="D4787" s="19">
        <f ca="1">'Monte Carlo VaR'!$B$9*(EXP(B4787)-1)</f>
        <v>7.1837424316651726</v>
      </c>
      <c r="E4787" t="str">
        <f ca="1">IF(B4787&lt;='Monte Carlo VaR'!$B$25,"YES ◀ TAIL","")</f>
        <v/>
      </c>
    </row>
    <row r="4788" spans="1:5" x14ac:dyDescent="0.2">
      <c r="A4788">
        <v>4787</v>
      </c>
      <c r="B4788" s="17">
        <f ca="1">'Monte Carlo VaR'!$C$17+_xlfn.NORM.S.INV(RAND())*'Monte Carlo VaR'!$C$18</f>
        <v>-0.33984282495733237</v>
      </c>
      <c r="C4788" s="18">
        <f t="shared" ca="1" si="74"/>
        <v>-28.811779591429499</v>
      </c>
      <c r="D4788" s="19">
        <f ca="1">'Monte Carlo VaR'!$B$9*(EXP(B4788)-1)</f>
        <v>-39.048604880264399</v>
      </c>
      <c r="E4788" t="str">
        <f ca="1">IF(B4788&lt;='Monte Carlo VaR'!$B$25,"YES ◀ TAIL","")</f>
        <v>YES ◀ TAIL</v>
      </c>
    </row>
    <row r="4789" spans="1:5" x14ac:dyDescent="0.2">
      <c r="A4789">
        <v>4788</v>
      </c>
      <c r="B4789" s="17">
        <f ca="1">'Monte Carlo VaR'!$C$17+_xlfn.NORM.S.INV(RAND())*'Monte Carlo VaR'!$C$18</f>
        <v>9.3646562283954474E-2</v>
      </c>
      <c r="C4789" s="18">
        <f t="shared" ca="1" si="74"/>
        <v>9.8171542076617833</v>
      </c>
      <c r="D4789" s="19">
        <f ca="1">'Monte Carlo VaR'!$B$9*(EXP(B4789)-1)</f>
        <v>13.305189097644014</v>
      </c>
      <c r="E4789" t="str">
        <f ca="1">IF(B4789&lt;='Monte Carlo VaR'!$B$25,"YES ◀ TAIL","")</f>
        <v/>
      </c>
    </row>
    <row r="4790" spans="1:5" x14ac:dyDescent="0.2">
      <c r="A4790">
        <v>4789</v>
      </c>
      <c r="B4790" s="17">
        <f ca="1">'Monte Carlo VaR'!$C$17+_xlfn.NORM.S.INV(RAND())*'Monte Carlo VaR'!$C$18</f>
        <v>-0.33917142714803317</v>
      </c>
      <c r="C4790" s="18">
        <f t="shared" ca="1" si="74"/>
        <v>-28.763967927672152</v>
      </c>
      <c r="D4790" s="19">
        <f ca="1">'Monte Carlo VaR'!$B$9*(EXP(B4790)-1)</f>
        <v>-38.983805732374066</v>
      </c>
      <c r="E4790" t="str">
        <f ca="1">IF(B4790&lt;='Monte Carlo VaR'!$B$25,"YES ◀ TAIL","")</f>
        <v>YES ◀ TAIL</v>
      </c>
    </row>
    <row r="4791" spans="1:5" x14ac:dyDescent="0.2">
      <c r="A4791">
        <v>4790</v>
      </c>
      <c r="B4791" s="17">
        <f ca="1">'Monte Carlo VaR'!$C$17+_xlfn.NORM.S.INV(RAND())*'Monte Carlo VaR'!$C$18</f>
        <v>0.32923314194961223</v>
      </c>
      <c r="C4791" s="18">
        <f t="shared" ca="1" si="74"/>
        <v>38.990186224630484</v>
      </c>
      <c r="D4791" s="19">
        <f ca="1">'Monte Carlo VaR'!$B$9*(EXP(B4791)-1)</f>
        <v>52.8433993902417</v>
      </c>
      <c r="E4791" t="str">
        <f ca="1">IF(B4791&lt;='Monte Carlo VaR'!$B$25,"YES ◀ TAIL","")</f>
        <v/>
      </c>
    </row>
    <row r="4792" spans="1:5" x14ac:dyDescent="0.2">
      <c r="A4792">
        <v>4791</v>
      </c>
      <c r="B4792" s="17">
        <f ca="1">'Monte Carlo VaR'!$C$17+_xlfn.NORM.S.INV(RAND())*'Monte Carlo VaR'!$C$18</f>
        <v>-1.6615904872637921E-2</v>
      </c>
      <c r="C4792" s="18">
        <f t="shared" ca="1" si="74"/>
        <v>-1.6478622135904231</v>
      </c>
      <c r="D4792" s="19">
        <f ca="1">'Monte Carlo VaR'!$B$9*(EXP(B4792)-1)</f>
        <v>-2.2333476580791003</v>
      </c>
      <c r="E4792" t="str">
        <f ca="1">IF(B4792&lt;='Monte Carlo VaR'!$B$25,"YES ◀ TAIL","")</f>
        <v/>
      </c>
    </row>
    <row r="4793" spans="1:5" x14ac:dyDescent="0.2">
      <c r="A4793">
        <v>4792</v>
      </c>
      <c r="B4793" s="17">
        <f ca="1">'Monte Carlo VaR'!$C$17+_xlfn.NORM.S.INV(RAND())*'Monte Carlo VaR'!$C$18</f>
        <v>-0.10146407003031983</v>
      </c>
      <c r="C4793" s="18">
        <f t="shared" ca="1" si="74"/>
        <v>-9.64863580232117</v>
      </c>
      <c r="D4793" s="19">
        <f ca="1">'Monte Carlo VaR'!$B$9*(EXP(B4793)-1)</f>
        <v>-13.076796102885883</v>
      </c>
      <c r="E4793" t="str">
        <f ca="1">IF(B4793&lt;='Monte Carlo VaR'!$B$25,"YES ◀ TAIL","")</f>
        <v/>
      </c>
    </row>
    <row r="4794" spans="1:5" x14ac:dyDescent="0.2">
      <c r="A4794">
        <v>4793</v>
      </c>
      <c r="B4794" s="17">
        <f ca="1">'Monte Carlo VaR'!$C$17+_xlfn.NORM.S.INV(RAND())*'Monte Carlo VaR'!$C$18</f>
        <v>-9.183521657082018E-2</v>
      </c>
      <c r="C4794" s="18">
        <f t="shared" ca="1" si="74"/>
        <v>-8.7744538256455336</v>
      </c>
      <c r="D4794" s="19">
        <f ca="1">'Monte Carlo VaR'!$B$9*(EXP(B4794)-1)</f>
        <v>-11.892017269897392</v>
      </c>
      <c r="E4794" t="str">
        <f ca="1">IF(B4794&lt;='Monte Carlo VaR'!$B$25,"YES ◀ TAIL","")</f>
        <v/>
      </c>
    </row>
    <row r="4795" spans="1:5" x14ac:dyDescent="0.2">
      <c r="A4795">
        <v>4794</v>
      </c>
      <c r="B4795" s="17">
        <f ca="1">'Monte Carlo VaR'!$C$17+_xlfn.NORM.S.INV(RAND())*'Monte Carlo VaR'!$C$18</f>
        <v>-7.1461422070422817E-2</v>
      </c>
      <c r="C4795" s="18">
        <f t="shared" ca="1" si="74"/>
        <v>-6.896780580351491</v>
      </c>
      <c r="D4795" s="19">
        <f ca="1">'Monte Carlo VaR'!$B$9*(EXP(B4795)-1)</f>
        <v>-9.3472067205503766</v>
      </c>
      <c r="E4795" t="str">
        <f ca="1">IF(B4795&lt;='Monte Carlo VaR'!$B$25,"YES ◀ TAIL","")</f>
        <v/>
      </c>
    </row>
    <row r="4796" spans="1:5" x14ac:dyDescent="0.2">
      <c r="A4796">
        <v>4795</v>
      </c>
      <c r="B4796" s="17">
        <f ca="1">'Monte Carlo VaR'!$C$17+_xlfn.NORM.S.INV(RAND())*'Monte Carlo VaR'!$C$18</f>
        <v>6.9355233391870455E-2</v>
      </c>
      <c r="C4796" s="18">
        <f t="shared" ca="1" si="74"/>
        <v>7.1816886677776637</v>
      </c>
      <c r="D4796" s="19">
        <f ca="1">'Monte Carlo VaR'!$B$9*(EXP(B4796)-1)</f>
        <v>9.7333426514390684</v>
      </c>
      <c r="E4796" t="str">
        <f ca="1">IF(B4796&lt;='Monte Carlo VaR'!$B$25,"YES ◀ TAIL","")</f>
        <v/>
      </c>
    </row>
    <row r="4797" spans="1:5" x14ac:dyDescent="0.2">
      <c r="A4797">
        <v>4796</v>
      </c>
      <c r="B4797" s="17">
        <f ca="1">'Monte Carlo VaR'!$C$17+_xlfn.NORM.S.INV(RAND())*'Monte Carlo VaR'!$C$18</f>
        <v>-1.5369894549417742E-2</v>
      </c>
      <c r="C4797" s="18">
        <f t="shared" ca="1" si="74"/>
        <v>-1.5252380549789502</v>
      </c>
      <c r="D4797" s="19">
        <f ca="1">'Monte Carlo VaR'!$B$9*(EXP(B4797)-1)</f>
        <v>-2.0671551359129712</v>
      </c>
      <c r="E4797" t="str">
        <f ca="1">IF(B4797&lt;='Monte Carlo VaR'!$B$25,"YES ◀ TAIL","")</f>
        <v/>
      </c>
    </row>
    <row r="4798" spans="1:5" x14ac:dyDescent="0.2">
      <c r="A4798">
        <v>4797</v>
      </c>
      <c r="B4798" s="17">
        <f ca="1">'Monte Carlo VaR'!$C$17+_xlfn.NORM.S.INV(RAND())*'Monte Carlo VaR'!$C$18</f>
        <v>0.29384853462421717</v>
      </c>
      <c r="C4798" s="18">
        <f t="shared" ca="1" si="74"/>
        <v>34.158068525444833</v>
      </c>
      <c r="D4798" s="19">
        <f ca="1">'Monte Carlo VaR'!$B$9*(EXP(B4798)-1)</f>
        <v>46.294430272535379</v>
      </c>
      <c r="E4798" t="str">
        <f ca="1">IF(B4798&lt;='Monte Carlo VaR'!$B$25,"YES ◀ TAIL","")</f>
        <v/>
      </c>
    </row>
    <row r="4799" spans="1:5" x14ac:dyDescent="0.2">
      <c r="A4799">
        <v>4798</v>
      </c>
      <c r="B4799" s="17">
        <f ca="1">'Monte Carlo VaR'!$C$17+_xlfn.NORM.S.INV(RAND())*'Monte Carlo VaR'!$C$18</f>
        <v>-2.0296150943607913E-2</v>
      </c>
      <c r="C4799" s="18">
        <f t="shared" ca="1" si="74"/>
        <v>-2.0091570475161413</v>
      </c>
      <c r="D4799" s="19">
        <f ca="1">'Monte Carlo VaR'!$B$9*(EXP(B4799)-1)</f>
        <v>-2.7230105464986263</v>
      </c>
      <c r="E4799" t="str">
        <f ca="1">IF(B4799&lt;='Monte Carlo VaR'!$B$25,"YES ◀ TAIL","")</f>
        <v/>
      </c>
    </row>
    <row r="4800" spans="1:5" x14ac:dyDescent="0.2">
      <c r="A4800">
        <v>4799</v>
      </c>
      <c r="B4800" s="17">
        <f ca="1">'Monte Carlo VaR'!$C$17+_xlfn.NORM.S.INV(RAND())*'Monte Carlo VaR'!$C$18</f>
        <v>0.10754049920159602</v>
      </c>
      <c r="C4800" s="18">
        <f t="shared" ca="1" si="74"/>
        <v>11.353595715055874</v>
      </c>
      <c r="D4800" s="19">
        <f ca="1">'Monte Carlo VaR'!$B$9*(EXP(B4800)-1)</f>
        <v>15.387528272615228</v>
      </c>
      <c r="E4800" t="str">
        <f ca="1">IF(B4800&lt;='Monte Carlo VaR'!$B$25,"YES ◀ TAIL","")</f>
        <v/>
      </c>
    </row>
    <row r="4801" spans="1:5" x14ac:dyDescent="0.2">
      <c r="A4801">
        <v>4800</v>
      </c>
      <c r="B4801" s="17">
        <f ca="1">'Monte Carlo VaR'!$C$17+_xlfn.NORM.S.INV(RAND())*'Monte Carlo VaR'!$C$18</f>
        <v>-4.170695099503223E-2</v>
      </c>
      <c r="C4801" s="18">
        <f t="shared" ca="1" si="74"/>
        <v>-4.0849182415627965</v>
      </c>
      <c r="D4801" s="19">
        <f ca="1">'Monte Carlo VaR'!$B$9*(EXP(B4801)-1)</f>
        <v>-5.5362896927900573</v>
      </c>
      <c r="E4801" t="str">
        <f ca="1">IF(B4801&lt;='Monte Carlo VaR'!$B$25,"YES ◀ TAIL","")</f>
        <v/>
      </c>
    </row>
    <row r="4802" spans="1:5" x14ac:dyDescent="0.2">
      <c r="A4802">
        <v>4801</v>
      </c>
      <c r="B4802" s="17">
        <f ca="1">'Monte Carlo VaR'!$C$17+_xlfn.NORM.S.INV(RAND())*'Monte Carlo VaR'!$C$18</f>
        <v>-4.751721521599811E-2</v>
      </c>
      <c r="C4802" s="18">
        <f t="shared" ca="1" si="74"/>
        <v>-4.6405943336339739</v>
      </c>
      <c r="D4802" s="19">
        <f ca="1">'Monte Carlo VaR'!$B$9*(EXP(B4802)-1)</f>
        <v>-6.2893975003741245</v>
      </c>
      <c r="E4802" t="str">
        <f ca="1">IF(B4802&lt;='Monte Carlo VaR'!$B$25,"YES ◀ TAIL","")</f>
        <v/>
      </c>
    </row>
    <row r="4803" spans="1:5" x14ac:dyDescent="0.2">
      <c r="A4803">
        <v>4802</v>
      </c>
      <c r="B4803" s="17">
        <f ca="1">'Monte Carlo VaR'!$C$17+_xlfn.NORM.S.INV(RAND())*'Monte Carlo VaR'!$C$18</f>
        <v>4.4335711654410595E-2</v>
      </c>
      <c r="C4803" s="18">
        <f t="shared" ref="C4803:C4866" ca="1" si="75">(EXP(B4803)-1)*100</f>
        <v>4.5333226536188542</v>
      </c>
      <c r="D4803" s="19">
        <f ca="1">'Monte Carlo VaR'!$B$9*(EXP(B4803)-1)</f>
        <v>6.1440121924496331</v>
      </c>
      <c r="E4803" t="str">
        <f ca="1">IF(B4803&lt;='Monte Carlo VaR'!$B$25,"YES ◀ TAIL","")</f>
        <v/>
      </c>
    </row>
    <row r="4804" spans="1:5" x14ac:dyDescent="0.2">
      <c r="A4804">
        <v>4803</v>
      </c>
      <c r="B4804" s="17">
        <f ca="1">'Monte Carlo VaR'!$C$17+_xlfn.NORM.S.INV(RAND())*'Monte Carlo VaR'!$C$18</f>
        <v>-0.11210282012507221</v>
      </c>
      <c r="C4804" s="18">
        <f t="shared" ca="1" si="75"/>
        <v>-10.604766351627282</v>
      </c>
      <c r="D4804" s="19">
        <f ca="1">'Monte Carlo VaR'!$B$9*(EXP(B4804)-1)</f>
        <v>-14.372639836360454</v>
      </c>
      <c r="E4804" t="str">
        <f ca="1">IF(B4804&lt;='Monte Carlo VaR'!$B$25,"YES ◀ TAIL","")</f>
        <v/>
      </c>
    </row>
    <row r="4805" spans="1:5" x14ac:dyDescent="0.2">
      <c r="A4805">
        <v>4804</v>
      </c>
      <c r="B4805" s="17">
        <f ca="1">'Monte Carlo VaR'!$C$17+_xlfn.NORM.S.INV(RAND())*'Monte Carlo VaR'!$C$18</f>
        <v>0.18502887909692772</v>
      </c>
      <c r="C4805" s="18">
        <f t="shared" ca="1" si="75"/>
        <v>20.325318849140128</v>
      </c>
      <c r="D4805" s="19">
        <f ca="1">'Monte Carlo VaR'!$B$9*(EXP(B4805)-1)</f>
        <v>27.546904636239617</v>
      </c>
      <c r="E4805" t="str">
        <f ca="1">IF(B4805&lt;='Monte Carlo VaR'!$B$25,"YES ◀ TAIL","")</f>
        <v/>
      </c>
    </row>
    <row r="4806" spans="1:5" x14ac:dyDescent="0.2">
      <c r="A4806">
        <v>4805</v>
      </c>
      <c r="B4806" s="17">
        <f ca="1">'Monte Carlo VaR'!$C$17+_xlfn.NORM.S.INV(RAND())*'Monte Carlo VaR'!$C$18</f>
        <v>1.4315298586816398E-2</v>
      </c>
      <c r="C4806" s="18">
        <f t="shared" ca="1" si="75"/>
        <v>1.4418253162172379</v>
      </c>
      <c r="D4806" s="19">
        <f ca="1">'Monte Carlo VaR'!$B$9*(EXP(B4806)-1)</f>
        <v>1.9541058510692224</v>
      </c>
      <c r="E4806" t="str">
        <f ca="1">IF(B4806&lt;='Monte Carlo VaR'!$B$25,"YES ◀ TAIL","")</f>
        <v/>
      </c>
    </row>
    <row r="4807" spans="1:5" x14ac:dyDescent="0.2">
      <c r="A4807">
        <v>4806</v>
      </c>
      <c r="B4807" s="17">
        <f ca="1">'Monte Carlo VaR'!$C$17+_xlfn.NORM.S.INV(RAND())*'Monte Carlo VaR'!$C$18</f>
        <v>0.18635292683327487</v>
      </c>
      <c r="C4807" s="18">
        <f t="shared" ca="1" si="75"/>
        <v>20.484740833055803</v>
      </c>
      <c r="D4807" s="19">
        <f ca="1">'Monte Carlo VaR'!$B$9*(EXP(B4807)-1)</f>
        <v>27.762969251040531</v>
      </c>
      <c r="E4807" t="str">
        <f ca="1">IF(B4807&lt;='Monte Carlo VaR'!$B$25,"YES ◀ TAIL","")</f>
        <v/>
      </c>
    </row>
    <row r="4808" spans="1:5" x14ac:dyDescent="0.2">
      <c r="A4808">
        <v>4807</v>
      </c>
      <c r="B4808" s="17">
        <f ca="1">'Monte Carlo VaR'!$C$17+_xlfn.NORM.S.INV(RAND())*'Monte Carlo VaR'!$C$18</f>
        <v>3.8349461190751208E-2</v>
      </c>
      <c r="C4808" s="18">
        <f t="shared" ca="1" si="75"/>
        <v>3.9094292565950539</v>
      </c>
      <c r="D4808" s="19">
        <f ca="1">'Monte Carlo VaR'!$B$9*(EXP(B4808)-1)</f>
        <v>5.298449471463277</v>
      </c>
      <c r="E4808" t="str">
        <f ca="1">IF(B4808&lt;='Monte Carlo VaR'!$B$25,"YES ◀ TAIL","")</f>
        <v/>
      </c>
    </row>
    <row r="4809" spans="1:5" x14ac:dyDescent="0.2">
      <c r="A4809">
        <v>4808</v>
      </c>
      <c r="B4809" s="17">
        <f ca="1">'Monte Carlo VaR'!$C$17+_xlfn.NORM.S.INV(RAND())*'Monte Carlo VaR'!$C$18</f>
        <v>0.31674287685781072</v>
      </c>
      <c r="C4809" s="18">
        <f t="shared" ca="1" si="75"/>
        <v>37.26495865722277</v>
      </c>
      <c r="D4809" s="19">
        <f ca="1">'Monte Carlo VaR'!$B$9*(EXP(B4809)-1)</f>
        <v>50.505198468134019</v>
      </c>
      <c r="E4809" t="str">
        <f ca="1">IF(B4809&lt;='Monte Carlo VaR'!$B$25,"YES ◀ TAIL","")</f>
        <v/>
      </c>
    </row>
    <row r="4810" spans="1:5" x14ac:dyDescent="0.2">
      <c r="A4810">
        <v>4809</v>
      </c>
      <c r="B4810" s="17">
        <f ca="1">'Monte Carlo VaR'!$C$17+_xlfn.NORM.S.INV(RAND())*'Monte Carlo VaR'!$C$18</f>
        <v>-0.18774811140702519</v>
      </c>
      <c r="C4810" s="18">
        <f t="shared" ca="1" si="75"/>
        <v>-17.117654788547267</v>
      </c>
      <c r="D4810" s="19">
        <f ca="1">'Monte Carlo VaR'!$B$9*(EXP(B4810)-1)</f>
        <v>-23.19955753491811</v>
      </c>
      <c r="E4810" t="str">
        <f ca="1">IF(B4810&lt;='Monte Carlo VaR'!$B$25,"YES ◀ TAIL","")</f>
        <v/>
      </c>
    </row>
    <row r="4811" spans="1:5" x14ac:dyDescent="0.2">
      <c r="A4811">
        <v>4810</v>
      </c>
      <c r="B4811" s="17">
        <f ca="1">'Monte Carlo VaR'!$C$17+_xlfn.NORM.S.INV(RAND())*'Monte Carlo VaR'!$C$18</f>
        <v>0.35171131907790981</v>
      </c>
      <c r="C4811" s="18">
        <f t="shared" ca="1" si="75"/>
        <v>42.149810509768557</v>
      </c>
      <c r="D4811" s="19">
        <f ca="1">'Monte Carlo VaR'!$B$9*(EXP(B4811)-1)</f>
        <v>57.125638183889329</v>
      </c>
      <c r="E4811" t="str">
        <f ca="1">IF(B4811&lt;='Monte Carlo VaR'!$B$25,"YES ◀ TAIL","")</f>
        <v/>
      </c>
    </row>
    <row r="4812" spans="1:5" x14ac:dyDescent="0.2">
      <c r="A4812">
        <v>4811</v>
      </c>
      <c r="B4812" s="17">
        <f ca="1">'Monte Carlo VaR'!$C$17+_xlfn.NORM.S.INV(RAND())*'Monte Carlo VaR'!$C$18</f>
        <v>0.44293372521163604</v>
      </c>
      <c r="C4812" s="18">
        <f t="shared" ca="1" si="75"/>
        <v>55.726912324010172</v>
      </c>
      <c r="D4812" s="19">
        <f ca="1">'Monte Carlo VaR'!$B$9*(EXP(B4812)-1)</f>
        <v>75.526684272730989</v>
      </c>
      <c r="E4812" t="str">
        <f ca="1">IF(B4812&lt;='Monte Carlo VaR'!$B$25,"YES ◀ TAIL","")</f>
        <v/>
      </c>
    </row>
    <row r="4813" spans="1:5" x14ac:dyDescent="0.2">
      <c r="A4813">
        <v>4812</v>
      </c>
      <c r="B4813" s="17">
        <f ca="1">'Monte Carlo VaR'!$C$17+_xlfn.NORM.S.INV(RAND())*'Monte Carlo VaR'!$C$18</f>
        <v>0.13571693823772968</v>
      </c>
      <c r="C4813" s="18">
        <f t="shared" ca="1" si="75"/>
        <v>14.535764075301504</v>
      </c>
      <c r="D4813" s="19">
        <f ca="1">'Monte Carlo VaR'!$B$9*(EXP(B4813)-1)</f>
        <v>19.700321051256129</v>
      </c>
      <c r="E4813" t="str">
        <f ca="1">IF(B4813&lt;='Monte Carlo VaR'!$B$25,"YES ◀ TAIL","")</f>
        <v/>
      </c>
    </row>
    <row r="4814" spans="1:5" x14ac:dyDescent="0.2">
      <c r="A4814">
        <v>4813</v>
      </c>
      <c r="B4814" s="17">
        <f ca="1">'Monte Carlo VaR'!$C$17+_xlfn.NORM.S.INV(RAND())*'Monte Carlo VaR'!$C$18</f>
        <v>0.1323734881168688</v>
      </c>
      <c r="C4814" s="18">
        <f t="shared" ca="1" si="75"/>
        <v>14.153458926297535</v>
      </c>
      <c r="D4814" s="19">
        <f ca="1">'Monte Carlo VaR'!$B$9*(EXP(B4814)-1)</f>
        <v>19.182182882811048</v>
      </c>
      <c r="E4814" t="str">
        <f ca="1">IF(B4814&lt;='Monte Carlo VaR'!$B$25,"YES ◀ TAIL","")</f>
        <v/>
      </c>
    </row>
    <row r="4815" spans="1:5" x14ac:dyDescent="0.2">
      <c r="A4815">
        <v>4814</v>
      </c>
      <c r="B4815" s="17">
        <f ca="1">'Monte Carlo VaR'!$C$17+_xlfn.NORM.S.INV(RAND())*'Monte Carlo VaR'!$C$18</f>
        <v>-0.29171312888441847</v>
      </c>
      <c r="C4815" s="18">
        <f t="shared" ca="1" si="75"/>
        <v>-25.301720697303644</v>
      </c>
      <c r="D4815" s="19">
        <f ca="1">'Monte Carlo VaR'!$B$9*(EXP(B4815)-1)</f>
        <v>-34.291422061055627</v>
      </c>
      <c r="E4815" t="str">
        <f ca="1">IF(B4815&lt;='Monte Carlo VaR'!$B$25,"YES ◀ TAIL","")</f>
        <v>YES ◀ TAIL</v>
      </c>
    </row>
    <row r="4816" spans="1:5" x14ac:dyDescent="0.2">
      <c r="A4816">
        <v>4815</v>
      </c>
      <c r="B4816" s="17">
        <f ca="1">'Monte Carlo VaR'!$C$17+_xlfn.NORM.S.INV(RAND())*'Monte Carlo VaR'!$C$18</f>
        <v>0.20266283211704811</v>
      </c>
      <c r="C4816" s="18">
        <f t="shared" ca="1" si="75"/>
        <v>22.46594827835473</v>
      </c>
      <c r="D4816" s="19">
        <f ca="1">'Monte Carlo VaR'!$B$9*(EXP(B4816)-1)</f>
        <v>30.448099701654165</v>
      </c>
      <c r="E4816" t="str">
        <f ca="1">IF(B4816&lt;='Monte Carlo VaR'!$B$25,"YES ◀ TAIL","")</f>
        <v/>
      </c>
    </row>
    <row r="4817" spans="1:5" x14ac:dyDescent="0.2">
      <c r="A4817">
        <v>4816</v>
      </c>
      <c r="B4817" s="17">
        <f ca="1">'Monte Carlo VaR'!$C$17+_xlfn.NORM.S.INV(RAND())*'Monte Carlo VaR'!$C$18</f>
        <v>0.28714800531557855</v>
      </c>
      <c r="C4817" s="18">
        <f t="shared" ca="1" si="75"/>
        <v>33.262143393635398</v>
      </c>
      <c r="D4817" s="19">
        <f ca="1">'Monte Carlo VaR'!$B$9*(EXP(B4817)-1)</f>
        <v>45.080182941394057</v>
      </c>
      <c r="E4817" t="str">
        <f ca="1">IF(B4817&lt;='Monte Carlo VaR'!$B$25,"YES ◀ TAIL","")</f>
        <v/>
      </c>
    </row>
    <row r="4818" spans="1:5" x14ac:dyDescent="0.2">
      <c r="A4818">
        <v>4817</v>
      </c>
      <c r="B4818" s="17">
        <f ca="1">'Monte Carlo VaR'!$C$17+_xlfn.NORM.S.INV(RAND())*'Monte Carlo VaR'!$C$18</f>
        <v>0.19246350805793483</v>
      </c>
      <c r="C4818" s="18">
        <f t="shared" ca="1" si="75"/>
        <v>21.223226619066505</v>
      </c>
      <c r="D4818" s="19">
        <f ca="1">'Monte Carlo VaR'!$B$9*(EXP(B4818)-1)</f>
        <v>28.763839036820833</v>
      </c>
      <c r="E4818" t="str">
        <f ca="1">IF(B4818&lt;='Monte Carlo VaR'!$B$25,"YES ◀ TAIL","")</f>
        <v/>
      </c>
    </row>
    <row r="4819" spans="1:5" x14ac:dyDescent="0.2">
      <c r="A4819">
        <v>4818</v>
      </c>
      <c r="B4819" s="17">
        <f ca="1">'Monte Carlo VaR'!$C$17+_xlfn.NORM.S.INV(RAND())*'Monte Carlo VaR'!$C$18</f>
        <v>4.9313036880779954E-2</v>
      </c>
      <c r="C4819" s="18">
        <f t="shared" ca="1" si="75"/>
        <v>5.0549159904768048</v>
      </c>
      <c r="D4819" s="19">
        <f ca="1">'Monte Carlo VaR'!$B$9*(EXP(B4819)-1)</f>
        <v>6.8509276418932137</v>
      </c>
      <c r="E4819" t="str">
        <f ca="1">IF(B4819&lt;='Monte Carlo VaR'!$B$25,"YES ◀ TAIL","")</f>
        <v/>
      </c>
    </row>
    <row r="4820" spans="1:5" x14ac:dyDescent="0.2">
      <c r="A4820">
        <v>4819</v>
      </c>
      <c r="B4820" s="17">
        <f ca="1">'Monte Carlo VaR'!$C$17+_xlfn.NORM.S.INV(RAND())*'Monte Carlo VaR'!$C$18</f>
        <v>0.39652031116396486</v>
      </c>
      <c r="C4820" s="18">
        <f t="shared" ca="1" si="75"/>
        <v>48.664263311041765</v>
      </c>
      <c r="D4820" s="19">
        <f ca="1">'Monte Carlo VaR'!$B$9*(EXP(B4820)-1)</f>
        <v>65.954676065454905</v>
      </c>
      <c r="E4820" t="str">
        <f ca="1">IF(B4820&lt;='Monte Carlo VaR'!$B$25,"YES ◀ TAIL","")</f>
        <v/>
      </c>
    </row>
    <row r="4821" spans="1:5" x14ac:dyDescent="0.2">
      <c r="A4821">
        <v>4820</v>
      </c>
      <c r="B4821" s="17">
        <f ca="1">'Monte Carlo VaR'!$C$17+_xlfn.NORM.S.INV(RAND())*'Monte Carlo VaR'!$C$18</f>
        <v>0.17240121960499033</v>
      </c>
      <c r="C4821" s="18">
        <f t="shared" ca="1" si="75"/>
        <v>18.815444845229877</v>
      </c>
      <c r="D4821" s="19">
        <f ca="1">'Monte Carlo VaR'!$B$9*(EXP(B4821)-1)</f>
        <v>25.500572398740054</v>
      </c>
      <c r="E4821" t="str">
        <f ca="1">IF(B4821&lt;='Monte Carlo VaR'!$B$25,"YES ◀ TAIL","")</f>
        <v/>
      </c>
    </row>
    <row r="4822" spans="1:5" x14ac:dyDescent="0.2">
      <c r="A4822">
        <v>4821</v>
      </c>
      <c r="B4822" s="17">
        <f ca="1">'Monte Carlo VaR'!$C$17+_xlfn.NORM.S.INV(RAND())*'Monte Carlo VaR'!$C$18</f>
        <v>8.8193100454187323E-2</v>
      </c>
      <c r="C4822" s="18">
        <f t="shared" ca="1" si="75"/>
        <v>9.2199005790748245</v>
      </c>
      <c r="D4822" s="19">
        <f ca="1">'Monte Carlo VaR'!$B$9*(EXP(B4822)-1)</f>
        <v>12.495731254820109</v>
      </c>
      <c r="E4822" t="str">
        <f ca="1">IF(B4822&lt;='Monte Carlo VaR'!$B$25,"YES ◀ TAIL","")</f>
        <v/>
      </c>
    </row>
    <row r="4823" spans="1:5" x14ac:dyDescent="0.2">
      <c r="A4823">
        <v>4822</v>
      </c>
      <c r="B4823" s="17">
        <f ca="1">'Monte Carlo VaR'!$C$17+_xlfn.NORM.S.INV(RAND())*'Monte Carlo VaR'!$C$18</f>
        <v>-6.5947696632142894E-3</v>
      </c>
      <c r="C4823" s="18">
        <f t="shared" ca="1" si="75"/>
        <v>-0.65730718932250909</v>
      </c>
      <c r="D4823" s="19">
        <f ca="1">'Monte Carlo VaR'!$B$9*(EXP(B4823)-1)</f>
        <v>-0.89084843368879663</v>
      </c>
      <c r="E4823" t="str">
        <f ca="1">IF(B4823&lt;='Monte Carlo VaR'!$B$25,"YES ◀ TAIL","")</f>
        <v/>
      </c>
    </row>
    <row r="4824" spans="1:5" x14ac:dyDescent="0.2">
      <c r="A4824">
        <v>4823</v>
      </c>
      <c r="B4824" s="17">
        <f ca="1">'Monte Carlo VaR'!$C$17+_xlfn.NORM.S.INV(RAND())*'Monte Carlo VaR'!$C$18</f>
        <v>0.44802270075882783</v>
      </c>
      <c r="C4824" s="18">
        <f t="shared" ca="1" si="75"/>
        <v>56.52142268009046</v>
      </c>
      <c r="D4824" s="19">
        <f ca="1">'Monte Carlo VaR'!$B$9*(EXP(B4824)-1)</f>
        <v>76.603484158326609</v>
      </c>
      <c r="E4824" t="str">
        <f ca="1">IF(B4824&lt;='Monte Carlo VaR'!$B$25,"YES ◀ TAIL","")</f>
        <v/>
      </c>
    </row>
    <row r="4825" spans="1:5" x14ac:dyDescent="0.2">
      <c r="A4825">
        <v>4824</v>
      </c>
      <c r="B4825" s="17">
        <f ca="1">'Monte Carlo VaR'!$C$17+_xlfn.NORM.S.INV(RAND())*'Monte Carlo VaR'!$C$18</f>
        <v>-1.8113535800980546E-2</v>
      </c>
      <c r="C4825" s="18">
        <f t="shared" ca="1" si="75"/>
        <v>-1.7950471751225994</v>
      </c>
      <c r="D4825" s="19">
        <f ca="1">'Monte Carlo VaR'!$B$9*(EXP(B4825)-1)</f>
        <v>-2.4328274364436591</v>
      </c>
      <c r="E4825" t="str">
        <f ca="1">IF(B4825&lt;='Monte Carlo VaR'!$B$25,"YES ◀ TAIL","")</f>
        <v/>
      </c>
    </row>
    <row r="4826" spans="1:5" x14ac:dyDescent="0.2">
      <c r="A4826">
        <v>4825</v>
      </c>
      <c r="B4826" s="17">
        <f ca="1">'Monte Carlo VaR'!$C$17+_xlfn.NORM.S.INV(RAND())*'Monte Carlo VaR'!$C$18</f>
        <v>-0.13726019848067311</v>
      </c>
      <c r="C4826" s="18">
        <f t="shared" ca="1" si="75"/>
        <v>-12.825662968087348</v>
      </c>
      <c r="D4826" s="19">
        <f ca="1">'Monte Carlo VaR'!$B$9*(EXP(B4826)-1)</f>
        <v>-17.382621020648784</v>
      </c>
      <c r="E4826" t="str">
        <f ca="1">IF(B4826&lt;='Monte Carlo VaR'!$B$25,"YES ◀ TAIL","")</f>
        <v/>
      </c>
    </row>
    <row r="4827" spans="1:5" x14ac:dyDescent="0.2">
      <c r="A4827">
        <v>4826</v>
      </c>
      <c r="B4827" s="17">
        <f ca="1">'Monte Carlo VaR'!$C$17+_xlfn.NORM.S.INV(RAND())*'Monte Carlo VaR'!$C$18</f>
        <v>0.28713010267764638</v>
      </c>
      <c r="C4827" s="18">
        <f t="shared" ca="1" si="75"/>
        <v>33.259757671087598</v>
      </c>
      <c r="D4827" s="19">
        <f ca="1">'Monte Carlo VaR'!$B$9*(EXP(B4827)-1)</f>
        <v>45.076949571625022</v>
      </c>
      <c r="E4827" t="str">
        <f ca="1">IF(B4827&lt;='Monte Carlo VaR'!$B$25,"YES ◀ TAIL","")</f>
        <v/>
      </c>
    </row>
    <row r="4828" spans="1:5" x14ac:dyDescent="0.2">
      <c r="A4828">
        <v>4827</v>
      </c>
      <c r="B4828" s="17">
        <f ca="1">'Monte Carlo VaR'!$C$17+_xlfn.NORM.S.INV(RAND())*'Monte Carlo VaR'!$C$18</f>
        <v>2.2953923285004389E-2</v>
      </c>
      <c r="C4828" s="18">
        <f t="shared" ca="1" si="75"/>
        <v>2.3219391872723483</v>
      </c>
      <c r="D4828" s="19">
        <f ca="1">'Monte Carlo VaR'!$B$9*(EXP(B4828)-1)</f>
        <v>3.1469241805102137</v>
      </c>
      <c r="E4828" t="str">
        <f ca="1">IF(B4828&lt;='Monte Carlo VaR'!$B$25,"YES ◀ TAIL","")</f>
        <v/>
      </c>
    </row>
    <row r="4829" spans="1:5" x14ac:dyDescent="0.2">
      <c r="A4829">
        <v>4828</v>
      </c>
      <c r="B4829" s="17">
        <f ca="1">'Monte Carlo VaR'!$C$17+_xlfn.NORM.S.INV(RAND())*'Monte Carlo VaR'!$C$18</f>
        <v>0.13018235688156599</v>
      </c>
      <c r="C4829" s="18">
        <f t="shared" ca="1" si="75"/>
        <v>13.903607545371276</v>
      </c>
      <c r="D4829" s="19">
        <f ca="1">'Monte Carlo VaR'!$B$9*(EXP(B4829)-1)</f>
        <v>18.843559306241691</v>
      </c>
      <c r="E4829" t="str">
        <f ca="1">IF(B4829&lt;='Monte Carlo VaR'!$B$25,"YES ◀ TAIL","")</f>
        <v/>
      </c>
    </row>
    <row r="4830" spans="1:5" x14ac:dyDescent="0.2">
      <c r="A4830">
        <v>4829</v>
      </c>
      <c r="B4830" s="17">
        <f ca="1">'Monte Carlo VaR'!$C$17+_xlfn.NORM.S.INV(RAND())*'Monte Carlo VaR'!$C$18</f>
        <v>-2.2526498237189344E-2</v>
      </c>
      <c r="C4830" s="18">
        <f t="shared" ca="1" si="75"/>
        <v>-2.2274671147594738</v>
      </c>
      <c r="D4830" s="19">
        <f ca="1">'Monte Carlo VaR'!$B$9*(EXP(B4830)-1)</f>
        <v>-3.018886180633515</v>
      </c>
      <c r="E4830" t="str">
        <f ca="1">IF(B4830&lt;='Monte Carlo VaR'!$B$25,"YES ◀ TAIL","")</f>
        <v/>
      </c>
    </row>
    <row r="4831" spans="1:5" x14ac:dyDescent="0.2">
      <c r="A4831">
        <v>4830</v>
      </c>
      <c r="B4831" s="17">
        <f ca="1">'Monte Carlo VaR'!$C$17+_xlfn.NORM.S.INV(RAND())*'Monte Carlo VaR'!$C$18</f>
        <v>0.43028166218980268</v>
      </c>
      <c r="C4831" s="18">
        <f t="shared" ca="1" si="75"/>
        <v>53.769057185245849</v>
      </c>
      <c r="D4831" s="19">
        <f ca="1">'Monte Carlo VaR'!$B$9*(EXP(B4831)-1)</f>
        <v>72.873203203163698</v>
      </c>
      <c r="E4831" t="str">
        <f ca="1">IF(B4831&lt;='Monte Carlo VaR'!$B$25,"YES ◀ TAIL","")</f>
        <v/>
      </c>
    </row>
    <row r="4832" spans="1:5" x14ac:dyDescent="0.2">
      <c r="A4832">
        <v>4831</v>
      </c>
      <c r="B4832" s="17">
        <f ca="1">'Monte Carlo VaR'!$C$17+_xlfn.NORM.S.INV(RAND())*'Monte Carlo VaR'!$C$18</f>
        <v>0.26755558360398152</v>
      </c>
      <c r="C4832" s="18">
        <f t="shared" ca="1" si="75"/>
        <v>30.676626259591067</v>
      </c>
      <c r="D4832" s="19">
        <f ca="1">'Monte Carlo VaR'!$B$9*(EXP(B4832)-1)</f>
        <v>41.576031569623773</v>
      </c>
      <c r="E4832" t="str">
        <f ca="1">IF(B4832&lt;='Monte Carlo VaR'!$B$25,"YES ◀ TAIL","")</f>
        <v/>
      </c>
    </row>
    <row r="4833" spans="1:5" x14ac:dyDescent="0.2">
      <c r="A4833">
        <v>4832</v>
      </c>
      <c r="B4833" s="17">
        <f ca="1">'Monte Carlo VaR'!$C$17+_xlfn.NORM.S.INV(RAND())*'Monte Carlo VaR'!$C$18</f>
        <v>0.47603820011416276</v>
      </c>
      <c r="C4833" s="18">
        <f t="shared" ca="1" si="75"/>
        <v>60.968450491584036</v>
      </c>
      <c r="D4833" s="19">
        <f ca="1">'Monte Carlo VaR'!$B$9*(EXP(B4833)-1)</f>
        <v>82.630540951243844</v>
      </c>
      <c r="E4833" t="str">
        <f ca="1">IF(B4833&lt;='Monte Carlo VaR'!$B$25,"YES ◀ TAIL","")</f>
        <v/>
      </c>
    </row>
    <row r="4834" spans="1:5" x14ac:dyDescent="0.2">
      <c r="A4834">
        <v>4833</v>
      </c>
      <c r="B4834" s="17">
        <f ca="1">'Monte Carlo VaR'!$C$17+_xlfn.NORM.S.INV(RAND())*'Monte Carlo VaR'!$C$18</f>
        <v>-3.3526889764444442E-2</v>
      </c>
      <c r="C4834" s="18">
        <f t="shared" ca="1" si="75"/>
        <v>-3.2971092297748972</v>
      </c>
      <c r="D4834" s="19">
        <f ca="1">'Monte Carlo VaR'!$B$9*(EXP(B4834)-1)</f>
        <v>-4.4685721391139186</v>
      </c>
      <c r="E4834" t="str">
        <f ca="1">IF(B4834&lt;='Monte Carlo VaR'!$B$25,"YES ◀ TAIL","")</f>
        <v/>
      </c>
    </row>
    <row r="4835" spans="1:5" x14ac:dyDescent="0.2">
      <c r="A4835">
        <v>4834</v>
      </c>
      <c r="B4835" s="17">
        <f ca="1">'Monte Carlo VaR'!$C$17+_xlfn.NORM.S.INV(RAND())*'Monte Carlo VaR'!$C$18</f>
        <v>-7.294728067949928E-2</v>
      </c>
      <c r="C4835" s="18">
        <f t="shared" ca="1" si="75"/>
        <v>-7.0350160758256504</v>
      </c>
      <c r="D4835" s="19">
        <f ca="1">'Monte Carlo VaR'!$B$9*(EXP(B4835)-1)</f>
        <v>-9.5345572875665052</v>
      </c>
      <c r="E4835" t="str">
        <f ca="1">IF(B4835&lt;='Monte Carlo VaR'!$B$25,"YES ◀ TAIL","")</f>
        <v/>
      </c>
    </row>
    <row r="4836" spans="1:5" x14ac:dyDescent="0.2">
      <c r="A4836">
        <v>4835</v>
      </c>
      <c r="B4836" s="17">
        <f ca="1">'Monte Carlo VaR'!$C$17+_xlfn.NORM.S.INV(RAND())*'Monte Carlo VaR'!$C$18</f>
        <v>0.11245359107858653</v>
      </c>
      <c r="C4836" s="18">
        <f t="shared" ca="1" si="75"/>
        <v>11.902032318145706</v>
      </c>
      <c r="D4836" s="19">
        <f ca="1">'Monte Carlo VaR'!$B$9*(EXP(B4836)-1)</f>
        <v>16.130824400782874</v>
      </c>
      <c r="E4836" t="str">
        <f ca="1">IF(B4836&lt;='Monte Carlo VaR'!$B$25,"YES ◀ TAIL","")</f>
        <v/>
      </c>
    </row>
    <row r="4837" spans="1:5" x14ac:dyDescent="0.2">
      <c r="A4837">
        <v>4836</v>
      </c>
      <c r="B4837" s="17">
        <f ca="1">'Monte Carlo VaR'!$C$17+_xlfn.NORM.S.INV(RAND())*'Monte Carlo VaR'!$C$18</f>
        <v>-9.4824316378884041E-2</v>
      </c>
      <c r="C4837" s="18">
        <f t="shared" ca="1" si="75"/>
        <v>-9.0467289567097264</v>
      </c>
      <c r="D4837" s="19">
        <f ca="1">'Monte Carlo VaR'!$B$9*(EXP(B4837)-1)</f>
        <v>-12.261031755028693</v>
      </c>
      <c r="E4837" t="str">
        <f ca="1">IF(B4837&lt;='Monte Carlo VaR'!$B$25,"YES ◀ TAIL","")</f>
        <v/>
      </c>
    </row>
    <row r="4838" spans="1:5" x14ac:dyDescent="0.2">
      <c r="A4838">
        <v>4837</v>
      </c>
      <c r="B4838" s="17">
        <f ca="1">'Monte Carlo VaR'!$C$17+_xlfn.NORM.S.INV(RAND())*'Monte Carlo VaR'!$C$18</f>
        <v>0.36060002037005828</v>
      </c>
      <c r="C4838" s="18">
        <f t="shared" ca="1" si="75"/>
        <v>43.418969947450627</v>
      </c>
      <c r="D4838" s="19">
        <f ca="1">'Monte Carlo VaR'!$B$9*(EXP(B4838)-1)</f>
        <v>58.845729969779832</v>
      </c>
      <c r="E4838" t="str">
        <f ca="1">IF(B4838&lt;='Monte Carlo VaR'!$B$25,"YES ◀ TAIL","")</f>
        <v/>
      </c>
    </row>
    <row r="4839" spans="1:5" x14ac:dyDescent="0.2">
      <c r="A4839">
        <v>4838</v>
      </c>
      <c r="B4839" s="17">
        <f ca="1">'Monte Carlo VaR'!$C$17+_xlfn.NORM.S.INV(RAND())*'Monte Carlo VaR'!$C$18</f>
        <v>-0.35218181860754766</v>
      </c>
      <c r="C4839" s="18">
        <f t="shared" ca="1" si="75"/>
        <v>-29.684773581233802</v>
      </c>
      <c r="D4839" s="19">
        <f ca="1">'Monte Carlo VaR'!$B$9*(EXP(B4839)-1)</f>
        <v>-40.231773634646174</v>
      </c>
      <c r="E4839" t="str">
        <f ca="1">IF(B4839&lt;='Monte Carlo VaR'!$B$25,"YES ◀ TAIL","")</f>
        <v>YES ◀ TAIL</v>
      </c>
    </row>
    <row r="4840" spans="1:5" x14ac:dyDescent="0.2">
      <c r="A4840">
        <v>4839</v>
      </c>
      <c r="B4840" s="17">
        <f ca="1">'Monte Carlo VaR'!$C$17+_xlfn.NORM.S.INV(RAND())*'Monte Carlo VaR'!$C$18</f>
        <v>-2.0384135054559674E-2</v>
      </c>
      <c r="C4840" s="18">
        <f t="shared" ca="1" si="75"/>
        <v>-2.0177783054423193</v>
      </c>
      <c r="D4840" s="19">
        <f ca="1">'Monte Carlo VaR'!$B$9*(EXP(B4840)-1)</f>
        <v>-2.7346949373659752</v>
      </c>
      <c r="E4840" t="str">
        <f ca="1">IF(B4840&lt;='Monte Carlo VaR'!$B$25,"YES ◀ TAIL","")</f>
        <v/>
      </c>
    </row>
    <row r="4841" spans="1:5" x14ac:dyDescent="0.2">
      <c r="A4841">
        <v>4840</v>
      </c>
      <c r="B4841" s="17">
        <f ca="1">'Monte Carlo VaR'!$C$17+_xlfn.NORM.S.INV(RAND())*'Monte Carlo VaR'!$C$18</f>
        <v>0.28577341309107607</v>
      </c>
      <c r="C4841" s="18">
        <f t="shared" ca="1" si="75"/>
        <v>33.079088129500974</v>
      </c>
      <c r="D4841" s="19">
        <f ca="1">'Monte Carlo VaR'!$B$9*(EXP(B4841)-1)</f>
        <v>44.832088141912678</v>
      </c>
      <c r="E4841" t="str">
        <f ca="1">IF(B4841&lt;='Monte Carlo VaR'!$B$25,"YES ◀ TAIL","")</f>
        <v/>
      </c>
    </row>
    <row r="4842" spans="1:5" x14ac:dyDescent="0.2">
      <c r="A4842">
        <v>4841</v>
      </c>
      <c r="B4842" s="17">
        <f ca="1">'Monte Carlo VaR'!$C$17+_xlfn.NORM.S.INV(RAND())*'Monte Carlo VaR'!$C$18</f>
        <v>-2.5049951937251805E-2</v>
      </c>
      <c r="C4842" s="18">
        <f t="shared" ca="1" si="75"/>
        <v>-2.4738805374419637</v>
      </c>
      <c r="D4842" s="19">
        <f ca="1">'Monte Carlo VaR'!$B$9*(EXP(B4842)-1)</f>
        <v>-3.3528502923950936</v>
      </c>
      <c r="E4842" t="str">
        <f ca="1">IF(B4842&lt;='Monte Carlo VaR'!$B$25,"YES ◀ TAIL","")</f>
        <v/>
      </c>
    </row>
    <row r="4843" spans="1:5" x14ac:dyDescent="0.2">
      <c r="A4843">
        <v>4842</v>
      </c>
      <c r="B4843" s="17">
        <f ca="1">'Monte Carlo VaR'!$C$17+_xlfn.NORM.S.INV(RAND())*'Monte Carlo VaR'!$C$18</f>
        <v>0.12793629133467355</v>
      </c>
      <c r="C4843" s="18">
        <f t="shared" ca="1" si="75"/>
        <v>13.648059672865397</v>
      </c>
      <c r="D4843" s="19">
        <f ca="1">'Monte Carlo VaR'!$B$9*(EXP(B4843)-1)</f>
        <v>18.497215274634474</v>
      </c>
      <c r="E4843" t="str">
        <f ca="1">IF(B4843&lt;='Monte Carlo VaR'!$B$25,"YES ◀ TAIL","")</f>
        <v/>
      </c>
    </row>
    <row r="4844" spans="1:5" x14ac:dyDescent="0.2">
      <c r="A4844">
        <v>4843</v>
      </c>
      <c r="B4844" s="17">
        <f ca="1">'Monte Carlo VaR'!$C$17+_xlfn.NORM.S.INV(RAND())*'Monte Carlo VaR'!$C$18</f>
        <v>0.38717225904772845</v>
      </c>
      <c r="C4844" s="18">
        <f t="shared" ca="1" si="75"/>
        <v>47.281017430101954</v>
      </c>
      <c r="D4844" s="19">
        <f ca="1">'Monte Carlo VaR'!$B$9*(EXP(B4844)-1)</f>
        <v>64.079962923017177</v>
      </c>
      <c r="E4844" t="str">
        <f ca="1">IF(B4844&lt;='Monte Carlo VaR'!$B$25,"YES ◀ TAIL","")</f>
        <v/>
      </c>
    </row>
    <row r="4845" spans="1:5" x14ac:dyDescent="0.2">
      <c r="A4845">
        <v>4844</v>
      </c>
      <c r="B4845" s="17">
        <f ca="1">'Monte Carlo VaR'!$C$17+_xlfn.NORM.S.INV(RAND())*'Monte Carlo VaR'!$C$18</f>
        <v>-0.14661432248804995</v>
      </c>
      <c r="C4845" s="18">
        <f t="shared" ca="1" si="75"/>
        <v>-13.637300529587758</v>
      </c>
      <c r="D4845" s="19">
        <f ca="1">'Monte Carlo VaR'!$B$9*(EXP(B4845)-1)</f>
        <v>-18.482633407750289</v>
      </c>
      <c r="E4845" t="str">
        <f ca="1">IF(B4845&lt;='Monte Carlo VaR'!$B$25,"YES ◀ TAIL","")</f>
        <v/>
      </c>
    </row>
    <row r="4846" spans="1:5" x14ac:dyDescent="0.2">
      <c r="A4846">
        <v>4845</v>
      </c>
      <c r="B4846" s="17">
        <f ca="1">'Monte Carlo VaR'!$C$17+_xlfn.NORM.S.INV(RAND())*'Monte Carlo VaR'!$C$18</f>
        <v>7.9259380685800282E-2</v>
      </c>
      <c r="C4846" s="18">
        <f t="shared" ca="1" si="75"/>
        <v>8.2485061377152391</v>
      </c>
      <c r="D4846" s="19">
        <f ca="1">'Monte Carlo VaR'!$B$9*(EXP(B4846)-1)</f>
        <v>11.179200368445464</v>
      </c>
      <c r="E4846" t="str">
        <f ca="1">IF(B4846&lt;='Monte Carlo VaR'!$B$25,"YES ◀ TAIL","")</f>
        <v/>
      </c>
    </row>
    <row r="4847" spans="1:5" x14ac:dyDescent="0.2">
      <c r="A4847">
        <v>4846</v>
      </c>
      <c r="B4847" s="17">
        <f ca="1">'Monte Carlo VaR'!$C$17+_xlfn.NORM.S.INV(RAND())*'Monte Carlo VaR'!$C$18</f>
        <v>2.2704047105291676E-2</v>
      </c>
      <c r="C4847" s="18">
        <f t="shared" ca="1" si="75"/>
        <v>2.296374566135384</v>
      </c>
      <c r="D4847" s="19">
        <f ca="1">'Monte Carlo VaR'!$B$9*(EXP(B4847)-1)</f>
        <v>3.1122764494832862</v>
      </c>
      <c r="E4847" t="str">
        <f ca="1">IF(B4847&lt;='Monte Carlo VaR'!$B$25,"YES ◀ TAIL","")</f>
        <v/>
      </c>
    </row>
    <row r="4848" spans="1:5" x14ac:dyDescent="0.2">
      <c r="A4848">
        <v>4847</v>
      </c>
      <c r="B4848" s="17">
        <f ca="1">'Monte Carlo VaR'!$C$17+_xlfn.NORM.S.INV(RAND())*'Monte Carlo VaR'!$C$18</f>
        <v>0.1936599337805664</v>
      </c>
      <c r="C4848" s="18">
        <f t="shared" ca="1" si="75"/>
        <v>21.368348001740543</v>
      </c>
      <c r="D4848" s="19">
        <f ca="1">'Monte Carlo VaR'!$B$9*(EXP(B4848)-1)</f>
        <v>28.96052204675896</v>
      </c>
      <c r="E4848" t="str">
        <f ca="1">IF(B4848&lt;='Monte Carlo VaR'!$B$25,"YES ◀ TAIL","")</f>
        <v/>
      </c>
    </row>
    <row r="4849" spans="1:5" x14ac:dyDescent="0.2">
      <c r="A4849">
        <v>4848</v>
      </c>
      <c r="B4849" s="17">
        <f ca="1">'Monte Carlo VaR'!$C$17+_xlfn.NORM.S.INV(RAND())*'Monte Carlo VaR'!$C$18</f>
        <v>1.3421423925187491E-2</v>
      </c>
      <c r="C4849" s="18">
        <f t="shared" ca="1" si="75"/>
        <v>1.3511895534784824</v>
      </c>
      <c r="D4849" s="19">
        <f ca="1">'Monte Carlo VaR'!$B$9*(EXP(B4849)-1)</f>
        <v>1.8312672018293872</v>
      </c>
      <c r="E4849" t="str">
        <f ca="1">IF(B4849&lt;='Monte Carlo VaR'!$B$25,"YES ◀ TAIL","")</f>
        <v/>
      </c>
    </row>
    <row r="4850" spans="1:5" x14ac:dyDescent="0.2">
      <c r="A4850">
        <v>4849</v>
      </c>
      <c r="B4850" s="17">
        <f ca="1">'Monte Carlo VaR'!$C$17+_xlfn.NORM.S.INV(RAND())*'Monte Carlo VaR'!$C$18</f>
        <v>-0.18390515213799175</v>
      </c>
      <c r="C4850" s="18">
        <f t="shared" ca="1" si="75"/>
        <v>-16.798528509879297</v>
      </c>
      <c r="D4850" s="19">
        <f ca="1">'Monte Carlo VaR'!$B$9*(EXP(B4850)-1)</f>
        <v>-22.76704568943941</v>
      </c>
      <c r="E4850" t="str">
        <f ca="1">IF(B4850&lt;='Monte Carlo VaR'!$B$25,"YES ◀ TAIL","")</f>
        <v/>
      </c>
    </row>
    <row r="4851" spans="1:5" x14ac:dyDescent="0.2">
      <c r="A4851">
        <v>4850</v>
      </c>
      <c r="B4851" s="17">
        <f ca="1">'Monte Carlo VaR'!$C$17+_xlfn.NORM.S.INV(RAND())*'Monte Carlo VaR'!$C$18</f>
        <v>6.7723085077406181E-3</v>
      </c>
      <c r="C4851" s="18">
        <f t="shared" ca="1" si="75"/>
        <v>0.67952924444778517</v>
      </c>
      <c r="D4851" s="19">
        <f ca="1">'Monte Carlo VaR'!$B$9*(EXP(B4851)-1)</f>
        <v>0.92096598500008331</v>
      </c>
      <c r="E4851" t="str">
        <f ca="1">IF(B4851&lt;='Monte Carlo VaR'!$B$25,"YES ◀ TAIL","")</f>
        <v/>
      </c>
    </row>
    <row r="4852" spans="1:5" x14ac:dyDescent="0.2">
      <c r="A4852">
        <v>4851</v>
      </c>
      <c r="B4852" s="17">
        <f ca="1">'Monte Carlo VaR'!$C$17+_xlfn.NORM.S.INV(RAND())*'Monte Carlo VaR'!$C$18</f>
        <v>0.26488643155042185</v>
      </c>
      <c r="C4852" s="18">
        <f t="shared" ca="1" si="75"/>
        <v>30.328295554869065</v>
      </c>
      <c r="D4852" s="19">
        <f ca="1">'Monte Carlo VaR'!$B$9*(EXP(B4852)-1)</f>
        <v>41.103938965514047</v>
      </c>
      <c r="E4852" t="str">
        <f ca="1">IF(B4852&lt;='Monte Carlo VaR'!$B$25,"YES ◀ TAIL","")</f>
        <v/>
      </c>
    </row>
    <row r="4853" spans="1:5" x14ac:dyDescent="0.2">
      <c r="A4853">
        <v>4852</v>
      </c>
      <c r="B4853" s="17">
        <f ca="1">'Monte Carlo VaR'!$C$17+_xlfn.NORM.S.INV(RAND())*'Monte Carlo VaR'!$C$18</f>
        <v>-5.2567842222868005E-3</v>
      </c>
      <c r="C4853" s="18">
        <f t="shared" ca="1" si="75"/>
        <v>-0.52429915111260605</v>
      </c>
      <c r="D4853" s="19">
        <f ca="1">'Monte Carlo VaR'!$B$9*(EXP(B4853)-1)</f>
        <v>-0.710582639502915</v>
      </c>
      <c r="E4853" t="str">
        <f ca="1">IF(B4853&lt;='Monte Carlo VaR'!$B$25,"YES ◀ TAIL","")</f>
        <v/>
      </c>
    </row>
    <row r="4854" spans="1:5" x14ac:dyDescent="0.2">
      <c r="A4854">
        <v>4853</v>
      </c>
      <c r="B4854" s="17">
        <f ca="1">'Monte Carlo VaR'!$C$17+_xlfn.NORM.S.INV(RAND())*'Monte Carlo VaR'!$C$18</f>
        <v>0.15130366763736189</v>
      </c>
      <c r="C4854" s="18">
        <f t="shared" ca="1" si="75"/>
        <v>16.33498761569745</v>
      </c>
      <c r="D4854" s="19">
        <f ca="1">'Monte Carlo VaR'!$B$9*(EXP(B4854)-1)</f>
        <v>22.138808715554752</v>
      </c>
      <c r="E4854" t="str">
        <f ca="1">IF(B4854&lt;='Monte Carlo VaR'!$B$25,"YES ◀ TAIL","")</f>
        <v/>
      </c>
    </row>
    <row r="4855" spans="1:5" x14ac:dyDescent="0.2">
      <c r="A4855">
        <v>4854</v>
      </c>
      <c r="B4855" s="17">
        <f ca="1">'Monte Carlo VaR'!$C$17+_xlfn.NORM.S.INV(RAND())*'Monte Carlo VaR'!$C$18</f>
        <v>0.16660387572054658</v>
      </c>
      <c r="C4855" s="18">
        <f t="shared" ca="1" si="75"/>
        <v>18.128623645644115</v>
      </c>
      <c r="D4855" s="19">
        <f ca="1">'Monte Carlo VaR'!$B$9*(EXP(B4855)-1)</f>
        <v>24.569723626941471</v>
      </c>
      <c r="E4855" t="str">
        <f ca="1">IF(B4855&lt;='Monte Carlo VaR'!$B$25,"YES ◀ TAIL","")</f>
        <v/>
      </c>
    </row>
    <row r="4856" spans="1:5" x14ac:dyDescent="0.2">
      <c r="A4856">
        <v>4855</v>
      </c>
      <c r="B4856" s="17">
        <f ca="1">'Monte Carlo VaR'!$C$17+_xlfn.NORM.S.INV(RAND())*'Monte Carlo VaR'!$C$18</f>
        <v>4.6874741192099778E-2</v>
      </c>
      <c r="C4856" s="18">
        <f t="shared" ca="1" si="75"/>
        <v>4.7990730788317171</v>
      </c>
      <c r="D4856" s="19">
        <f ca="1">'Monte Carlo VaR'!$B$9*(EXP(B4856)-1)</f>
        <v>6.5041837437406258</v>
      </c>
      <c r="E4856" t="str">
        <f ca="1">IF(B4856&lt;='Monte Carlo VaR'!$B$25,"YES ◀ TAIL","")</f>
        <v/>
      </c>
    </row>
    <row r="4857" spans="1:5" x14ac:dyDescent="0.2">
      <c r="A4857">
        <v>4856</v>
      </c>
      <c r="B4857" s="17">
        <f ca="1">'Monte Carlo VaR'!$C$17+_xlfn.NORM.S.INV(RAND())*'Monte Carlo VaR'!$C$18</f>
        <v>7.1359770632695579E-3</v>
      </c>
      <c r="C4857" s="18">
        <f t="shared" ca="1" si="75"/>
        <v>0.71614988190300544</v>
      </c>
      <c r="D4857" s="19">
        <f ca="1">'Monte Carlo VaR'!$B$9*(EXP(B4857)-1)</f>
        <v>0.97059793494314328</v>
      </c>
      <c r="E4857" t="str">
        <f ca="1">IF(B4857&lt;='Monte Carlo VaR'!$B$25,"YES ◀ TAIL","")</f>
        <v/>
      </c>
    </row>
    <row r="4858" spans="1:5" x14ac:dyDescent="0.2">
      <c r="A4858">
        <v>4857</v>
      </c>
      <c r="B4858" s="17">
        <f ca="1">'Monte Carlo VaR'!$C$17+_xlfn.NORM.S.INV(RAND())*'Monte Carlo VaR'!$C$18</f>
        <v>0.11053316467840504</v>
      </c>
      <c r="C4858" s="18">
        <f t="shared" ca="1" si="75"/>
        <v>11.687338918467427</v>
      </c>
      <c r="D4858" s="19">
        <f ca="1">'Monte Carlo VaR'!$B$9*(EXP(B4858)-1)</f>
        <v>15.839850436198905</v>
      </c>
      <c r="E4858" t="str">
        <f ca="1">IF(B4858&lt;='Monte Carlo VaR'!$B$25,"YES ◀ TAIL","")</f>
        <v/>
      </c>
    </row>
    <row r="4859" spans="1:5" x14ac:dyDescent="0.2">
      <c r="A4859">
        <v>4858</v>
      </c>
      <c r="B4859" s="17">
        <f ca="1">'Monte Carlo VaR'!$C$17+_xlfn.NORM.S.INV(RAND())*'Monte Carlo VaR'!$C$18</f>
        <v>0.24441577618631777</v>
      </c>
      <c r="C4859" s="18">
        <f t="shared" ca="1" si="75"/>
        <v>27.687511440362321</v>
      </c>
      <c r="D4859" s="19">
        <f ca="1">'Monte Carlo VaR'!$B$9*(EXP(B4859)-1)</f>
        <v>37.524884255123055</v>
      </c>
      <c r="E4859" t="str">
        <f ca="1">IF(B4859&lt;='Monte Carlo VaR'!$B$25,"YES ◀ TAIL","")</f>
        <v/>
      </c>
    </row>
    <row r="4860" spans="1:5" x14ac:dyDescent="0.2">
      <c r="A4860">
        <v>4859</v>
      </c>
      <c r="B4860" s="17">
        <f ca="1">'Monte Carlo VaR'!$C$17+_xlfn.NORM.S.INV(RAND())*'Monte Carlo VaR'!$C$18</f>
        <v>1.7546347690817213E-2</v>
      </c>
      <c r="C4860" s="18">
        <f t="shared" ca="1" si="75"/>
        <v>1.7701189157771857</v>
      </c>
      <c r="D4860" s="19">
        <f ca="1">'Monte Carlo VaR'!$B$9*(EXP(B4860)-1)</f>
        <v>2.3990421665528197</v>
      </c>
      <c r="E4860" t="str">
        <f ca="1">IF(B4860&lt;='Monte Carlo VaR'!$B$25,"YES ◀ TAIL","")</f>
        <v/>
      </c>
    </row>
    <row r="4861" spans="1:5" x14ac:dyDescent="0.2">
      <c r="A4861">
        <v>4860</v>
      </c>
      <c r="B4861" s="17">
        <f ca="1">'Monte Carlo VaR'!$C$17+_xlfn.NORM.S.INV(RAND())*'Monte Carlo VaR'!$C$18</f>
        <v>-1.7630233006263818E-2</v>
      </c>
      <c r="C4861" s="18">
        <f t="shared" ca="1" si="75"/>
        <v>-1.7475729756847747</v>
      </c>
      <c r="D4861" s="19">
        <f ca="1">'Monte Carlo VaR'!$B$9*(EXP(B4861)-1)</f>
        <v>-2.3684856539455752</v>
      </c>
      <c r="E4861" t="str">
        <f ca="1">IF(B4861&lt;='Monte Carlo VaR'!$B$25,"YES ◀ TAIL","")</f>
        <v/>
      </c>
    </row>
    <row r="4862" spans="1:5" x14ac:dyDescent="0.2">
      <c r="A4862">
        <v>4861</v>
      </c>
      <c r="B4862" s="17">
        <f ca="1">'Monte Carlo VaR'!$C$17+_xlfn.NORM.S.INV(RAND())*'Monte Carlo VaR'!$C$18</f>
        <v>0.39298297260022924</v>
      </c>
      <c r="C4862" s="18">
        <f t="shared" ca="1" si="75"/>
        <v>48.13931648408758</v>
      </c>
      <c r="D4862" s="19">
        <f ca="1">'Monte Carlo VaR'!$B$9*(EXP(B4862)-1)</f>
        <v>65.243215630883896</v>
      </c>
      <c r="E4862" t="str">
        <f ca="1">IF(B4862&lt;='Monte Carlo VaR'!$B$25,"YES ◀ TAIL","")</f>
        <v/>
      </c>
    </row>
    <row r="4863" spans="1:5" x14ac:dyDescent="0.2">
      <c r="A4863">
        <v>4862</v>
      </c>
      <c r="B4863" s="17">
        <f ca="1">'Monte Carlo VaR'!$C$17+_xlfn.NORM.S.INV(RAND())*'Monte Carlo VaR'!$C$18</f>
        <v>-7.4115079303767054E-2</v>
      </c>
      <c r="C4863" s="18">
        <f t="shared" ca="1" si="75"/>
        <v>-7.1435170901590244</v>
      </c>
      <c r="D4863" s="19">
        <f ca="1">'Monte Carlo VaR'!$B$9*(EXP(B4863)-1)</f>
        <v>-9.6816087122925261</v>
      </c>
      <c r="E4863" t="str">
        <f ca="1">IF(B4863&lt;='Monte Carlo VaR'!$B$25,"YES ◀ TAIL","")</f>
        <v/>
      </c>
    </row>
    <row r="4864" spans="1:5" x14ac:dyDescent="0.2">
      <c r="A4864">
        <v>4863</v>
      </c>
      <c r="B4864" s="17">
        <f ca="1">'Monte Carlo VaR'!$C$17+_xlfn.NORM.S.INV(RAND())*'Monte Carlo VaR'!$C$18</f>
        <v>6.220441097032145E-2</v>
      </c>
      <c r="C4864" s="18">
        <f t="shared" ca="1" si="75"/>
        <v>6.4179852533038373</v>
      </c>
      <c r="D4864" s="19">
        <f ca="1">'Monte Carlo VaR'!$B$9*(EXP(B4864)-1)</f>
        <v>8.6982954138026916</v>
      </c>
      <c r="E4864" t="str">
        <f ca="1">IF(B4864&lt;='Monte Carlo VaR'!$B$25,"YES ◀ TAIL","")</f>
        <v/>
      </c>
    </row>
    <row r="4865" spans="1:5" x14ac:dyDescent="0.2">
      <c r="A4865">
        <v>4864</v>
      </c>
      <c r="B4865" s="17">
        <f ca="1">'Monte Carlo VaR'!$C$17+_xlfn.NORM.S.INV(RAND())*'Monte Carlo VaR'!$C$18</f>
        <v>0.22923290805727903</v>
      </c>
      <c r="C4865" s="18">
        <f t="shared" ca="1" si="75"/>
        <v>25.76349182071187</v>
      </c>
      <c r="D4865" s="19">
        <f ca="1">'Monte Carlo VaR'!$B$9*(EXP(B4865)-1)</f>
        <v>34.917260464610798</v>
      </c>
      <c r="E4865" t="str">
        <f ca="1">IF(B4865&lt;='Monte Carlo VaR'!$B$25,"YES ◀ TAIL","")</f>
        <v/>
      </c>
    </row>
    <row r="4866" spans="1:5" x14ac:dyDescent="0.2">
      <c r="A4866">
        <v>4865</v>
      </c>
      <c r="B4866" s="17">
        <f ca="1">'Monte Carlo VaR'!$C$17+_xlfn.NORM.S.INV(RAND())*'Monte Carlo VaR'!$C$18</f>
        <v>-9.5904189430057338E-2</v>
      </c>
      <c r="C4866" s="18">
        <f t="shared" ca="1" si="75"/>
        <v>-9.1448939306310919</v>
      </c>
      <c r="D4866" s="19">
        <f ca="1">'Monte Carlo VaR'!$B$9*(EXP(B4866)-1)</f>
        <v>-12.394074744184319</v>
      </c>
      <c r="E4866" t="str">
        <f ca="1">IF(B4866&lt;='Monte Carlo VaR'!$B$25,"YES ◀ TAIL","")</f>
        <v/>
      </c>
    </row>
    <row r="4867" spans="1:5" x14ac:dyDescent="0.2">
      <c r="A4867">
        <v>4866</v>
      </c>
      <c r="B4867" s="17">
        <f ca="1">'Monte Carlo VaR'!$C$17+_xlfn.NORM.S.INV(RAND())*'Monte Carlo VaR'!$C$18</f>
        <v>2.6683741604236602E-2</v>
      </c>
      <c r="C4867" s="18">
        <f t="shared" ref="C4867:C4930" ca="1" si="76">(EXP(B4867)-1)*100</f>
        <v>2.7042940443254171</v>
      </c>
      <c r="D4867" s="19">
        <f ca="1">'Monte Carlo VaR'!$B$9*(EXP(B4867)-1)</f>
        <v>3.6651297182742377</v>
      </c>
      <c r="E4867" t="str">
        <f ca="1">IF(B4867&lt;='Monte Carlo VaR'!$B$25,"YES ◀ TAIL","")</f>
        <v/>
      </c>
    </row>
    <row r="4868" spans="1:5" x14ac:dyDescent="0.2">
      <c r="A4868">
        <v>4867</v>
      </c>
      <c r="B4868" s="17">
        <f ca="1">'Monte Carlo VaR'!$C$17+_xlfn.NORM.S.INV(RAND())*'Monte Carlo VaR'!$C$18</f>
        <v>0.15303064366217162</v>
      </c>
      <c r="C4868" s="18">
        <f t="shared" ca="1" si="76"/>
        <v>16.536068931485826</v>
      </c>
      <c r="D4868" s="19">
        <f ca="1">'Monte Carlo VaR'!$B$9*(EXP(B4868)-1)</f>
        <v>22.41133422284274</v>
      </c>
      <c r="E4868" t="str">
        <f ca="1">IF(B4868&lt;='Monte Carlo VaR'!$B$25,"YES ◀ TAIL","")</f>
        <v/>
      </c>
    </row>
    <row r="4869" spans="1:5" x14ac:dyDescent="0.2">
      <c r="A4869">
        <v>4868</v>
      </c>
      <c r="B4869" s="17">
        <f ca="1">'Monte Carlo VaR'!$C$17+_xlfn.NORM.S.INV(RAND())*'Monte Carlo VaR'!$C$18</f>
        <v>-3.1608910146582944E-2</v>
      </c>
      <c r="C4869" s="18">
        <f t="shared" ca="1" si="76"/>
        <v>-3.1114570746769488</v>
      </c>
      <c r="D4869" s="19">
        <f ca="1">'Monte Carlo VaR'!$B$9*(EXP(B4869)-1)</f>
        <v>-4.2169577733096686</v>
      </c>
      <c r="E4869" t="str">
        <f ca="1">IF(B4869&lt;='Monte Carlo VaR'!$B$25,"YES ◀ TAIL","")</f>
        <v/>
      </c>
    </row>
    <row r="4870" spans="1:5" x14ac:dyDescent="0.2">
      <c r="A4870">
        <v>4869</v>
      </c>
      <c r="B4870" s="17">
        <f ca="1">'Monte Carlo VaR'!$C$17+_xlfn.NORM.S.INV(RAND())*'Monte Carlo VaR'!$C$18</f>
        <v>-0.41456171518016355</v>
      </c>
      <c r="C4870" s="18">
        <f t="shared" ca="1" si="76"/>
        <v>-33.937023874122531</v>
      </c>
      <c r="D4870" s="19">
        <f ca="1">'Monte Carlo VaR'!$B$9*(EXP(B4870)-1)</f>
        <v>-45.994848456598262</v>
      </c>
      <c r="E4870" t="str">
        <f ca="1">IF(B4870&lt;='Monte Carlo VaR'!$B$25,"YES ◀ TAIL","")</f>
        <v>YES ◀ TAIL</v>
      </c>
    </row>
    <row r="4871" spans="1:5" x14ac:dyDescent="0.2">
      <c r="A4871">
        <v>4870</v>
      </c>
      <c r="B4871" s="17">
        <f ca="1">'Monte Carlo VaR'!$C$17+_xlfn.NORM.S.INV(RAND())*'Monte Carlo VaR'!$C$18</f>
        <v>9.0996523932273143E-2</v>
      </c>
      <c r="C4871" s="18">
        <f t="shared" ca="1" si="76"/>
        <v>9.5265198035840992</v>
      </c>
      <c r="D4871" s="19">
        <f ca="1">'Monte Carlo VaR'!$B$9*(EXP(B4871)-1)</f>
        <v>12.91129228979753</v>
      </c>
      <c r="E4871" t="str">
        <f ca="1">IF(B4871&lt;='Monte Carlo VaR'!$B$25,"YES ◀ TAIL","")</f>
        <v/>
      </c>
    </row>
    <row r="4872" spans="1:5" x14ac:dyDescent="0.2">
      <c r="A4872">
        <v>4871</v>
      </c>
      <c r="B4872" s="17">
        <f ca="1">'Monte Carlo VaR'!$C$17+_xlfn.NORM.S.INV(RAND())*'Monte Carlo VaR'!$C$18</f>
        <v>0.12838904721381025</v>
      </c>
      <c r="C4872" s="18">
        <f t="shared" ca="1" si="76"/>
        <v>13.69952615003065</v>
      </c>
      <c r="D4872" s="19">
        <f ca="1">'Monte Carlo VaR'!$B$9*(EXP(B4872)-1)</f>
        <v>18.566967791136541</v>
      </c>
      <c r="E4872" t="str">
        <f ca="1">IF(B4872&lt;='Monte Carlo VaR'!$B$25,"YES ◀ TAIL","")</f>
        <v/>
      </c>
    </row>
    <row r="4873" spans="1:5" x14ac:dyDescent="0.2">
      <c r="A4873">
        <v>4872</v>
      </c>
      <c r="B4873" s="17">
        <f ca="1">'Monte Carlo VaR'!$C$17+_xlfn.NORM.S.INV(RAND())*'Monte Carlo VaR'!$C$18</f>
        <v>4.8134028159337594E-2</v>
      </c>
      <c r="C4873" s="18">
        <f t="shared" ca="1" si="76"/>
        <v>4.9311283160069053</v>
      </c>
      <c r="D4873" s="19">
        <f ca="1">'Monte Carlo VaR'!$B$9*(EXP(B4873)-1)</f>
        <v>6.6831582066841584</v>
      </c>
      <c r="E4873" t="str">
        <f ca="1">IF(B4873&lt;='Monte Carlo VaR'!$B$25,"YES ◀ TAIL","")</f>
        <v/>
      </c>
    </row>
    <row r="4874" spans="1:5" x14ac:dyDescent="0.2">
      <c r="A4874">
        <v>4873</v>
      </c>
      <c r="B4874" s="17">
        <f ca="1">'Monte Carlo VaR'!$C$17+_xlfn.NORM.S.INV(RAND())*'Monte Carlo VaR'!$C$18</f>
        <v>-0.25666560378103742</v>
      </c>
      <c r="C4874" s="18">
        <f t="shared" ca="1" si="76"/>
        <v>-22.637313158384352</v>
      </c>
      <c r="D4874" s="19">
        <f ca="1">'Monte Carlo VaR'!$B$9*(EXP(B4874)-1)</f>
        <v>-30.680350523558314</v>
      </c>
      <c r="E4874" t="str">
        <f ca="1">IF(B4874&lt;='Monte Carlo VaR'!$B$25,"YES ◀ TAIL","")</f>
        <v>YES ◀ TAIL</v>
      </c>
    </row>
    <row r="4875" spans="1:5" x14ac:dyDescent="0.2">
      <c r="A4875">
        <v>4874</v>
      </c>
      <c r="B4875" s="17">
        <f ca="1">'Monte Carlo VaR'!$C$17+_xlfn.NORM.S.INV(RAND())*'Monte Carlo VaR'!$C$18</f>
        <v>0.12825100710659387</v>
      </c>
      <c r="C4875" s="18">
        <f t="shared" ca="1" si="76"/>
        <v>13.683832138476903</v>
      </c>
      <c r="D4875" s="19">
        <f ca="1">'Monte Carlo VaR'!$B$9*(EXP(B4875)-1)</f>
        <v>18.545697697277749</v>
      </c>
      <c r="E4875" t="str">
        <f ca="1">IF(B4875&lt;='Monte Carlo VaR'!$B$25,"YES ◀ TAIL","")</f>
        <v/>
      </c>
    </row>
    <row r="4876" spans="1:5" x14ac:dyDescent="0.2">
      <c r="A4876">
        <v>4875</v>
      </c>
      <c r="B4876" s="17">
        <f ca="1">'Monte Carlo VaR'!$C$17+_xlfn.NORM.S.INV(RAND())*'Monte Carlo VaR'!$C$18</f>
        <v>0.61794202241189256</v>
      </c>
      <c r="C4876" s="18">
        <f t="shared" ca="1" si="76"/>
        <v>85.510634343198788</v>
      </c>
      <c r="D4876" s="19">
        <f ca="1">'Monte Carlo VaR'!$B$9*(EXP(B4876)-1)</f>
        <v>115.89256272533731</v>
      </c>
      <c r="E4876" t="str">
        <f ca="1">IF(B4876&lt;='Monte Carlo VaR'!$B$25,"YES ◀ TAIL","")</f>
        <v/>
      </c>
    </row>
    <row r="4877" spans="1:5" x14ac:dyDescent="0.2">
      <c r="A4877">
        <v>4876</v>
      </c>
      <c r="B4877" s="17">
        <f ca="1">'Monte Carlo VaR'!$C$17+_xlfn.NORM.S.INV(RAND())*'Monte Carlo VaR'!$C$18</f>
        <v>-5.1597435736380662E-2</v>
      </c>
      <c r="C4877" s="18">
        <f t="shared" ca="1" si="76"/>
        <v>-5.0288890347411801</v>
      </c>
      <c r="D4877" s="19">
        <f ca="1">'Monte Carlo VaR'!$B$9*(EXP(B4877)-1)</f>
        <v>-6.8156533087847206</v>
      </c>
      <c r="E4877" t="str">
        <f ca="1">IF(B4877&lt;='Monte Carlo VaR'!$B$25,"YES ◀ TAIL","")</f>
        <v/>
      </c>
    </row>
    <row r="4878" spans="1:5" x14ac:dyDescent="0.2">
      <c r="A4878">
        <v>4877</v>
      </c>
      <c r="B4878" s="17">
        <f ca="1">'Monte Carlo VaR'!$C$17+_xlfn.NORM.S.INV(RAND())*'Monte Carlo VaR'!$C$18</f>
        <v>-5.1033258866225936E-2</v>
      </c>
      <c r="C4878" s="18">
        <f t="shared" ca="1" si="76"/>
        <v>-4.9752934133183047</v>
      </c>
      <c r="D4878" s="19">
        <f ca="1">'Monte Carlo VaR'!$B$9*(EXP(B4878)-1)</f>
        <v>-6.7430151630702984</v>
      </c>
      <c r="E4878" t="str">
        <f ca="1">IF(B4878&lt;='Monte Carlo VaR'!$B$25,"YES ◀ TAIL","")</f>
        <v/>
      </c>
    </row>
    <row r="4879" spans="1:5" x14ac:dyDescent="0.2">
      <c r="A4879">
        <v>4878</v>
      </c>
      <c r="B4879" s="17">
        <f ca="1">'Monte Carlo VaR'!$C$17+_xlfn.NORM.S.INV(RAND())*'Monte Carlo VaR'!$C$18</f>
        <v>0.17264895890929594</v>
      </c>
      <c r="C4879" s="18">
        <f t="shared" ca="1" si="76"/>
        <v>18.84488374731259</v>
      </c>
      <c r="D4879" s="19">
        <f ca="1">'Monte Carlo VaR'!$B$9*(EXP(B4879)-1)</f>
        <v>25.540470942732753</v>
      </c>
      <c r="E4879" t="str">
        <f ca="1">IF(B4879&lt;='Monte Carlo VaR'!$B$25,"YES ◀ TAIL","")</f>
        <v/>
      </c>
    </row>
    <row r="4880" spans="1:5" x14ac:dyDescent="0.2">
      <c r="A4880">
        <v>4879</v>
      </c>
      <c r="B4880" s="17">
        <f ca="1">'Monte Carlo VaR'!$C$17+_xlfn.NORM.S.INV(RAND())*'Monte Carlo VaR'!$C$18</f>
        <v>0.18252294329569896</v>
      </c>
      <c r="C4880" s="18">
        <f t="shared" ca="1" si="76"/>
        <v>20.024168813764053</v>
      </c>
      <c r="D4880" s="19">
        <f ca="1">'Monte Carlo VaR'!$B$9*(EXP(B4880)-1)</f>
        <v>27.138755993294424</v>
      </c>
      <c r="E4880" t="str">
        <f ca="1">IF(B4880&lt;='Monte Carlo VaR'!$B$25,"YES ◀ TAIL","")</f>
        <v/>
      </c>
    </row>
    <row r="4881" spans="1:5" x14ac:dyDescent="0.2">
      <c r="A4881">
        <v>4880</v>
      </c>
      <c r="B4881" s="17">
        <f ca="1">'Monte Carlo VaR'!$C$17+_xlfn.NORM.S.INV(RAND())*'Monte Carlo VaR'!$C$18</f>
        <v>6.9748692834742151E-2</v>
      </c>
      <c r="C4881" s="18">
        <f t="shared" ca="1" si="76"/>
        <v>7.2238686127916063</v>
      </c>
      <c r="D4881" s="19">
        <f ca="1">'Monte Carlo VaR'!$B$9*(EXP(B4881)-1)</f>
        <v>9.7905091309164636</v>
      </c>
      <c r="E4881" t="str">
        <f ca="1">IF(B4881&lt;='Monte Carlo VaR'!$B$25,"YES ◀ TAIL","")</f>
        <v/>
      </c>
    </row>
    <row r="4882" spans="1:5" x14ac:dyDescent="0.2">
      <c r="A4882">
        <v>4881</v>
      </c>
      <c r="B4882" s="17">
        <f ca="1">'Monte Carlo VaR'!$C$17+_xlfn.NORM.S.INV(RAND())*'Monte Carlo VaR'!$C$18</f>
        <v>0.14449354060267874</v>
      </c>
      <c r="C4882" s="18">
        <f t="shared" ca="1" si="76"/>
        <v>15.545423140168047</v>
      </c>
      <c r="D4882" s="19">
        <f ca="1">'Monte Carlo VaR'!$B$9*(EXP(B4882)-1)</f>
        <v>21.068711981869754</v>
      </c>
      <c r="E4882" t="str">
        <f ca="1">IF(B4882&lt;='Monte Carlo VaR'!$B$25,"YES ◀ TAIL","")</f>
        <v/>
      </c>
    </row>
    <row r="4883" spans="1:5" x14ac:dyDescent="0.2">
      <c r="A4883">
        <v>4882</v>
      </c>
      <c r="B4883" s="17">
        <f ca="1">'Monte Carlo VaR'!$C$17+_xlfn.NORM.S.INV(RAND())*'Monte Carlo VaR'!$C$18</f>
        <v>7.5670090255956016E-3</v>
      </c>
      <c r="C4883" s="18">
        <f t="shared" ca="1" si="76"/>
        <v>0.75957111892277496</v>
      </c>
      <c r="D4883" s="19">
        <f ca="1">'Monte Carlo VaR'!$B$9*(EXP(B4883)-1)</f>
        <v>1.029446737476037</v>
      </c>
      <c r="E4883" t="str">
        <f ca="1">IF(B4883&lt;='Monte Carlo VaR'!$B$25,"YES ◀ TAIL","")</f>
        <v/>
      </c>
    </row>
    <row r="4884" spans="1:5" x14ac:dyDescent="0.2">
      <c r="A4884">
        <v>4883</v>
      </c>
      <c r="B4884" s="17">
        <f ca="1">'Monte Carlo VaR'!$C$17+_xlfn.NORM.S.INV(RAND())*'Monte Carlo VaR'!$C$18</f>
        <v>0.43105500201745628</v>
      </c>
      <c r="C4884" s="18">
        <f t="shared" ca="1" si="76"/>
        <v>53.888018914420719</v>
      </c>
      <c r="D4884" s="19">
        <f ca="1">'Monte Carlo VaR'!$B$9*(EXP(B4884)-1)</f>
        <v>73.034432034714399</v>
      </c>
      <c r="E4884" t="str">
        <f ca="1">IF(B4884&lt;='Monte Carlo VaR'!$B$25,"YES ◀ TAIL","")</f>
        <v/>
      </c>
    </row>
    <row r="4885" spans="1:5" x14ac:dyDescent="0.2">
      <c r="A4885">
        <v>4884</v>
      </c>
      <c r="B4885" s="17">
        <f ca="1">'Monte Carlo VaR'!$C$17+_xlfn.NORM.S.INV(RAND())*'Monte Carlo VaR'!$C$18</f>
        <v>-3.5324008538796817E-2</v>
      </c>
      <c r="C4885" s="18">
        <f t="shared" ca="1" si="76"/>
        <v>-3.4707397462514611</v>
      </c>
      <c r="D4885" s="19">
        <f ca="1">'Monte Carlo VaR'!$B$9*(EXP(B4885)-1)</f>
        <v>-4.703893578094605</v>
      </c>
      <c r="E4885" t="str">
        <f ca="1">IF(B4885&lt;='Monte Carlo VaR'!$B$25,"YES ◀ TAIL","")</f>
        <v/>
      </c>
    </row>
    <row r="4886" spans="1:5" x14ac:dyDescent="0.2">
      <c r="A4886">
        <v>4885</v>
      </c>
      <c r="B4886" s="17">
        <f ca="1">'Monte Carlo VaR'!$C$17+_xlfn.NORM.S.INV(RAND())*'Monte Carlo VaR'!$C$18</f>
        <v>0.29651167985327448</v>
      </c>
      <c r="C4886" s="18">
        <f t="shared" ca="1" si="76"/>
        <v>34.515827115673758</v>
      </c>
      <c r="D4886" s="19">
        <f ca="1">'Monte Carlo VaR'!$B$9*(EXP(B4886)-1)</f>
        <v>46.779300489872647</v>
      </c>
      <c r="E4886" t="str">
        <f ca="1">IF(B4886&lt;='Monte Carlo VaR'!$B$25,"YES ◀ TAIL","")</f>
        <v/>
      </c>
    </row>
    <row r="4887" spans="1:5" x14ac:dyDescent="0.2">
      <c r="A4887">
        <v>4886</v>
      </c>
      <c r="B4887" s="17">
        <f ca="1">'Monte Carlo VaR'!$C$17+_xlfn.NORM.S.INV(RAND())*'Monte Carlo VaR'!$C$18</f>
        <v>-5.0490344647517726E-2</v>
      </c>
      <c r="C4887" s="18">
        <f t="shared" ca="1" si="76"/>
        <v>-4.9236891419050295</v>
      </c>
      <c r="D4887" s="19">
        <f ca="1">'Monte Carlo VaR'!$B$9*(EXP(B4887)-1)</f>
        <v>-6.6730758940238868</v>
      </c>
      <c r="E4887" t="str">
        <f ca="1">IF(B4887&lt;='Monte Carlo VaR'!$B$25,"YES ◀ TAIL","")</f>
        <v/>
      </c>
    </row>
    <row r="4888" spans="1:5" x14ac:dyDescent="0.2">
      <c r="A4888">
        <v>4887</v>
      </c>
      <c r="B4888" s="17">
        <f ca="1">'Monte Carlo VaR'!$C$17+_xlfn.NORM.S.INV(RAND())*'Monte Carlo VaR'!$C$18</f>
        <v>-0.1511349860351856</v>
      </c>
      <c r="C4888" s="18">
        <f t="shared" ca="1" si="76"/>
        <v>-14.026836093911122</v>
      </c>
      <c r="D4888" s="19">
        <f ca="1">'Monte Carlo VaR'!$B$9*(EXP(B4888)-1)</f>
        <v>-19.010570958077743</v>
      </c>
      <c r="E4888" t="str">
        <f ca="1">IF(B4888&lt;='Monte Carlo VaR'!$B$25,"YES ◀ TAIL","")</f>
        <v/>
      </c>
    </row>
    <row r="4889" spans="1:5" x14ac:dyDescent="0.2">
      <c r="A4889">
        <v>4888</v>
      </c>
      <c r="B4889" s="17">
        <f ca="1">'Monte Carlo VaR'!$C$17+_xlfn.NORM.S.INV(RAND())*'Monte Carlo VaR'!$C$18</f>
        <v>-0.12068599380808094</v>
      </c>
      <c r="C4889" s="18">
        <f t="shared" ca="1" si="76"/>
        <v>-11.368777657156437</v>
      </c>
      <c r="D4889" s="19">
        <f ca="1">'Monte Carlo VaR'!$B$9*(EXP(B4889)-1)</f>
        <v>-15.408104358744119</v>
      </c>
      <c r="E4889" t="str">
        <f ca="1">IF(B4889&lt;='Monte Carlo VaR'!$B$25,"YES ◀ TAIL","")</f>
        <v/>
      </c>
    </row>
    <row r="4890" spans="1:5" x14ac:dyDescent="0.2">
      <c r="A4890">
        <v>4889</v>
      </c>
      <c r="B4890" s="17">
        <f ca="1">'Monte Carlo VaR'!$C$17+_xlfn.NORM.S.INV(RAND())*'Monte Carlo VaR'!$C$18</f>
        <v>-0.1357042721229636</v>
      </c>
      <c r="C4890" s="18">
        <f t="shared" ca="1" si="76"/>
        <v>-12.689920544160904</v>
      </c>
      <c r="D4890" s="19">
        <f ca="1">'Monte Carlo VaR'!$B$9*(EXP(B4890)-1)</f>
        <v>-17.198649313501274</v>
      </c>
      <c r="E4890" t="str">
        <f ca="1">IF(B4890&lt;='Monte Carlo VaR'!$B$25,"YES ◀ TAIL","")</f>
        <v/>
      </c>
    </row>
    <row r="4891" spans="1:5" x14ac:dyDescent="0.2">
      <c r="A4891">
        <v>4890</v>
      </c>
      <c r="B4891" s="17">
        <f ca="1">'Monte Carlo VaR'!$C$17+_xlfn.NORM.S.INV(RAND())*'Monte Carlo VaR'!$C$18</f>
        <v>0.31511954485878557</v>
      </c>
      <c r="C4891" s="18">
        <f t="shared" ca="1" si="76"/>
        <v>37.04231282043844</v>
      </c>
      <c r="D4891" s="19">
        <f ca="1">'Monte Carlo VaR'!$B$9*(EXP(B4891)-1)</f>
        <v>50.203446565540219</v>
      </c>
      <c r="E4891" t="str">
        <f ca="1">IF(B4891&lt;='Monte Carlo VaR'!$B$25,"YES ◀ TAIL","")</f>
        <v/>
      </c>
    </row>
    <row r="4892" spans="1:5" x14ac:dyDescent="0.2">
      <c r="A4892">
        <v>4891</v>
      </c>
      <c r="B4892" s="17">
        <f ca="1">'Monte Carlo VaR'!$C$17+_xlfn.NORM.S.INV(RAND())*'Monte Carlo VaR'!$C$18</f>
        <v>-8.2607624111510888E-2</v>
      </c>
      <c r="C4892" s="18">
        <f t="shared" ca="1" si="76"/>
        <v>-7.9287658323399013</v>
      </c>
      <c r="D4892" s="19">
        <f ca="1">'Monte Carlo VaR'!$B$9*(EXP(B4892)-1)</f>
        <v>-10.745856332570268</v>
      </c>
      <c r="E4892" t="str">
        <f ca="1">IF(B4892&lt;='Monte Carlo VaR'!$B$25,"YES ◀ TAIL","")</f>
        <v/>
      </c>
    </row>
    <row r="4893" spans="1:5" x14ac:dyDescent="0.2">
      <c r="A4893">
        <v>4892</v>
      </c>
      <c r="B4893" s="17">
        <f ca="1">'Monte Carlo VaR'!$C$17+_xlfn.NORM.S.INV(RAND())*'Monte Carlo VaR'!$C$18</f>
        <v>-6.2237662775079208E-2</v>
      </c>
      <c r="C4893" s="18">
        <f t="shared" ca="1" si="76"/>
        <v>-6.0340461842156028</v>
      </c>
      <c r="D4893" s="19">
        <f ca="1">'Monte Carlo VaR'!$B$9*(EXP(B4893)-1)</f>
        <v>-8.1779427934674054</v>
      </c>
      <c r="E4893" t="str">
        <f ca="1">IF(B4893&lt;='Monte Carlo VaR'!$B$25,"YES ◀ TAIL","")</f>
        <v/>
      </c>
    </row>
    <row r="4894" spans="1:5" x14ac:dyDescent="0.2">
      <c r="A4894">
        <v>4893</v>
      </c>
      <c r="B4894" s="17">
        <f ca="1">'Monte Carlo VaR'!$C$17+_xlfn.NORM.S.INV(RAND())*'Monte Carlo VaR'!$C$18</f>
        <v>9.7239155496560287E-2</v>
      </c>
      <c r="C4894" s="18">
        <f t="shared" ca="1" si="76"/>
        <v>10.212392109896197</v>
      </c>
      <c r="D4894" s="19">
        <f ca="1">'Monte Carlo VaR'!$B$9*(EXP(B4894)-1)</f>
        <v>13.840855026542314</v>
      </c>
      <c r="E4894" t="str">
        <f ca="1">IF(B4894&lt;='Monte Carlo VaR'!$B$25,"YES ◀ TAIL","")</f>
        <v/>
      </c>
    </row>
    <row r="4895" spans="1:5" x14ac:dyDescent="0.2">
      <c r="A4895">
        <v>4894</v>
      </c>
      <c r="B4895" s="17">
        <f ca="1">'Monte Carlo VaR'!$C$17+_xlfn.NORM.S.INV(RAND())*'Monte Carlo VaR'!$C$18</f>
        <v>-0.14437706888290702</v>
      </c>
      <c r="C4895" s="18">
        <f t="shared" ca="1" si="76"/>
        <v>-13.443868971804672</v>
      </c>
      <c r="D4895" s="19">
        <f ca="1">'Monte Carlo VaR'!$B$9*(EXP(B4895)-1)</f>
        <v>-18.220475617486873</v>
      </c>
      <c r="E4895" t="str">
        <f ca="1">IF(B4895&lt;='Monte Carlo VaR'!$B$25,"YES ◀ TAIL","")</f>
        <v/>
      </c>
    </row>
    <row r="4896" spans="1:5" x14ac:dyDescent="0.2">
      <c r="A4896">
        <v>4895</v>
      </c>
      <c r="B4896" s="17">
        <f ca="1">'Monte Carlo VaR'!$C$17+_xlfn.NORM.S.INV(RAND())*'Monte Carlo VaR'!$C$18</f>
        <v>-3.2740174773089631E-2</v>
      </c>
      <c r="C4896" s="18">
        <f t="shared" ca="1" si="76"/>
        <v>-3.2210016823497334</v>
      </c>
      <c r="D4896" s="19">
        <f ca="1">'Monte Carlo VaR'!$B$9*(EXP(B4896)-1)</f>
        <v>-4.3654235800885939</v>
      </c>
      <c r="E4896" t="str">
        <f ca="1">IF(B4896&lt;='Monte Carlo VaR'!$B$25,"YES ◀ TAIL","")</f>
        <v/>
      </c>
    </row>
    <row r="4897" spans="1:5" x14ac:dyDescent="0.2">
      <c r="A4897">
        <v>4896</v>
      </c>
      <c r="B4897" s="17">
        <f ca="1">'Monte Carlo VaR'!$C$17+_xlfn.NORM.S.INV(RAND())*'Monte Carlo VaR'!$C$18</f>
        <v>3.6875244627820977E-2</v>
      </c>
      <c r="C4897" s="18">
        <f t="shared" ca="1" si="76"/>
        <v>3.7563571134075824</v>
      </c>
      <c r="D4897" s="19">
        <f ca="1">'Monte Carlo VaR'!$B$9*(EXP(B4897)-1)</f>
        <v>5.0909907958012965</v>
      </c>
      <c r="E4897" t="str">
        <f ca="1">IF(B4897&lt;='Monte Carlo VaR'!$B$25,"YES ◀ TAIL","")</f>
        <v/>
      </c>
    </row>
    <row r="4898" spans="1:5" x14ac:dyDescent="0.2">
      <c r="A4898">
        <v>4897</v>
      </c>
      <c r="B4898" s="17">
        <f ca="1">'Monte Carlo VaR'!$C$17+_xlfn.NORM.S.INV(RAND())*'Monte Carlo VaR'!$C$18</f>
        <v>0.19184728985750099</v>
      </c>
      <c r="C4898" s="18">
        <f t="shared" ca="1" si="76"/>
        <v>21.14854967151869</v>
      </c>
      <c r="D4898" s="19">
        <f ca="1">'Monte Carlo VaR'!$B$9*(EXP(B4898)-1)</f>
        <v>28.662629369809281</v>
      </c>
      <c r="E4898" t="str">
        <f ca="1">IF(B4898&lt;='Monte Carlo VaR'!$B$25,"YES ◀ TAIL","")</f>
        <v/>
      </c>
    </row>
    <row r="4899" spans="1:5" x14ac:dyDescent="0.2">
      <c r="A4899">
        <v>4898</v>
      </c>
      <c r="B4899" s="17">
        <f ca="1">'Monte Carlo VaR'!$C$17+_xlfn.NORM.S.INV(RAND())*'Monte Carlo VaR'!$C$18</f>
        <v>-6.2018983010244735E-2</v>
      </c>
      <c r="C4899" s="18">
        <f t="shared" ca="1" si="76"/>
        <v>-6.0134954846035367</v>
      </c>
      <c r="D4899" s="19">
        <f ca="1">'Monte Carlo VaR'!$B$9*(EXP(B4899)-1)</f>
        <v>-8.1500904302831731</v>
      </c>
      <c r="E4899" t="str">
        <f ca="1">IF(B4899&lt;='Monte Carlo VaR'!$B$25,"YES ◀ TAIL","")</f>
        <v/>
      </c>
    </row>
    <row r="4900" spans="1:5" x14ac:dyDescent="0.2">
      <c r="A4900">
        <v>4899</v>
      </c>
      <c r="B4900" s="17">
        <f ca="1">'Monte Carlo VaR'!$C$17+_xlfn.NORM.S.INV(RAND())*'Monte Carlo VaR'!$C$18</f>
        <v>0.10713731393300237</v>
      </c>
      <c r="C4900" s="18">
        <f t="shared" ca="1" si="76"/>
        <v>11.308708635171371</v>
      </c>
      <c r="D4900" s="19">
        <f ca="1">'Monte Carlo VaR'!$B$9*(EXP(B4900)-1)</f>
        <v>15.32669281324776</v>
      </c>
      <c r="E4900" t="str">
        <f ca="1">IF(B4900&lt;='Monte Carlo VaR'!$B$25,"YES ◀ TAIL","")</f>
        <v/>
      </c>
    </row>
    <row r="4901" spans="1:5" x14ac:dyDescent="0.2">
      <c r="A4901">
        <v>4900</v>
      </c>
      <c r="B4901" s="17">
        <f ca="1">'Monte Carlo VaR'!$C$17+_xlfn.NORM.S.INV(RAND())*'Monte Carlo VaR'!$C$18</f>
        <v>-0.29774413865025157</v>
      </c>
      <c r="C4901" s="18">
        <f t="shared" ca="1" si="76"/>
        <v>-25.750870973005547</v>
      </c>
      <c r="D4901" s="19">
        <f ca="1">'Monte Carlo VaR'!$B$9*(EXP(B4901)-1)</f>
        <v>-34.900155429714417</v>
      </c>
      <c r="E4901" t="str">
        <f ca="1">IF(B4901&lt;='Monte Carlo VaR'!$B$25,"YES ◀ TAIL","")</f>
        <v>YES ◀ TAIL</v>
      </c>
    </row>
    <row r="4902" spans="1:5" x14ac:dyDescent="0.2">
      <c r="A4902">
        <v>4901</v>
      </c>
      <c r="B4902" s="17">
        <f ca="1">'Monte Carlo VaR'!$C$17+_xlfn.NORM.S.INV(RAND())*'Monte Carlo VaR'!$C$18</f>
        <v>0.20011274075135393</v>
      </c>
      <c r="C4902" s="18">
        <f t="shared" ca="1" si="76"/>
        <v>22.154046778742821</v>
      </c>
      <c r="D4902" s="19">
        <f ca="1">'Monte Carlo VaR'!$B$9*(EXP(B4902)-1)</f>
        <v>30.025379599230146</v>
      </c>
      <c r="E4902" t="str">
        <f ca="1">IF(B4902&lt;='Monte Carlo VaR'!$B$25,"YES ◀ TAIL","")</f>
        <v/>
      </c>
    </row>
    <row r="4903" spans="1:5" x14ac:dyDescent="0.2">
      <c r="A4903">
        <v>4902</v>
      </c>
      <c r="B4903" s="17">
        <f ca="1">'Monte Carlo VaR'!$C$17+_xlfn.NORM.S.INV(RAND())*'Monte Carlo VaR'!$C$18</f>
        <v>-0.14633971176449295</v>
      </c>
      <c r="C4903" s="18">
        <f t="shared" ca="1" si="76"/>
        <v>-13.613581149548859</v>
      </c>
      <c r="D4903" s="19">
        <f ca="1">'Monte Carlo VaR'!$B$9*(EXP(B4903)-1)</f>
        <v>-18.450486531983568</v>
      </c>
      <c r="E4903" t="str">
        <f ca="1">IF(B4903&lt;='Monte Carlo VaR'!$B$25,"YES ◀ TAIL","")</f>
        <v/>
      </c>
    </row>
    <row r="4904" spans="1:5" x14ac:dyDescent="0.2">
      <c r="A4904">
        <v>4903</v>
      </c>
      <c r="B4904" s="17">
        <f ca="1">'Monte Carlo VaR'!$C$17+_xlfn.NORM.S.INV(RAND())*'Monte Carlo VaR'!$C$18</f>
        <v>0.21532928927155209</v>
      </c>
      <c r="C4904" s="18">
        <f t="shared" ca="1" si="76"/>
        <v>24.027023741431375</v>
      </c>
      <c r="D4904" s="19">
        <f ca="1">'Monte Carlo VaR'!$B$9*(EXP(B4904)-1)</f>
        <v>32.563825276761939</v>
      </c>
      <c r="E4904" t="str">
        <f ca="1">IF(B4904&lt;='Monte Carlo VaR'!$B$25,"YES ◀ TAIL","")</f>
        <v/>
      </c>
    </row>
    <row r="4905" spans="1:5" x14ac:dyDescent="0.2">
      <c r="A4905">
        <v>4904</v>
      </c>
      <c r="B4905" s="17">
        <f ca="1">'Monte Carlo VaR'!$C$17+_xlfn.NORM.S.INV(RAND())*'Monte Carlo VaR'!$C$18</f>
        <v>0.21631720261530674</v>
      </c>
      <c r="C4905" s="18">
        <f t="shared" ca="1" si="76"/>
        <v>24.149612236606544</v>
      </c>
      <c r="D4905" s="19">
        <f ca="1">'Monte Carlo VaR'!$B$9*(EXP(B4905)-1)</f>
        <v>32.729969464272848</v>
      </c>
      <c r="E4905" t="str">
        <f ca="1">IF(B4905&lt;='Monte Carlo VaR'!$B$25,"YES ◀ TAIL","")</f>
        <v/>
      </c>
    </row>
    <row r="4906" spans="1:5" x14ac:dyDescent="0.2">
      <c r="A4906">
        <v>4905</v>
      </c>
      <c r="B4906" s="17">
        <f ca="1">'Monte Carlo VaR'!$C$17+_xlfn.NORM.S.INV(RAND())*'Monte Carlo VaR'!$C$18</f>
        <v>0.24841708947172064</v>
      </c>
      <c r="C4906" s="18">
        <f t="shared" ca="1" si="76"/>
        <v>28.199452711937866</v>
      </c>
      <c r="D4906" s="19">
        <f ca="1">'Monte Carlo VaR'!$B$9*(EXP(B4906)-1)</f>
        <v>38.218718260489389</v>
      </c>
      <c r="E4906" t="str">
        <f ca="1">IF(B4906&lt;='Monte Carlo VaR'!$B$25,"YES ◀ TAIL","")</f>
        <v/>
      </c>
    </row>
    <row r="4907" spans="1:5" x14ac:dyDescent="0.2">
      <c r="A4907">
        <v>4906</v>
      </c>
      <c r="B4907" s="17">
        <f ca="1">'Monte Carlo VaR'!$C$17+_xlfn.NORM.S.INV(RAND())*'Monte Carlo VaR'!$C$18</f>
        <v>6.7350734678080379E-2</v>
      </c>
      <c r="C4907" s="18">
        <f t="shared" ca="1" si="76"/>
        <v>6.9670582957192861</v>
      </c>
      <c r="D4907" s="19">
        <f ca="1">'Monte Carlo VaR'!$B$9*(EXP(B4907)-1)</f>
        <v>9.4424541081883486</v>
      </c>
      <c r="E4907" t="str">
        <f ca="1">IF(B4907&lt;='Monte Carlo VaR'!$B$25,"YES ◀ TAIL","")</f>
        <v/>
      </c>
    </row>
    <row r="4908" spans="1:5" x14ac:dyDescent="0.2">
      <c r="A4908">
        <v>4907</v>
      </c>
      <c r="B4908" s="17">
        <f ca="1">'Monte Carlo VaR'!$C$17+_xlfn.NORM.S.INV(RAND())*'Monte Carlo VaR'!$C$18</f>
        <v>2.9075665360626984E-2</v>
      </c>
      <c r="C4908" s="18">
        <f t="shared" ca="1" si="76"/>
        <v>2.9502489205239346</v>
      </c>
      <c r="D4908" s="19">
        <f ca="1">'Monte Carlo VaR'!$B$9*(EXP(B4908)-1)</f>
        <v>3.9984723619860887</v>
      </c>
      <c r="E4908" t="str">
        <f ca="1">IF(B4908&lt;='Monte Carlo VaR'!$B$25,"YES ◀ TAIL","")</f>
        <v/>
      </c>
    </row>
    <row r="4909" spans="1:5" x14ac:dyDescent="0.2">
      <c r="A4909">
        <v>4908</v>
      </c>
      <c r="B4909" s="17">
        <f ca="1">'Monte Carlo VaR'!$C$17+_xlfn.NORM.S.INV(RAND())*'Monte Carlo VaR'!$C$18</f>
        <v>5.2763996928166849E-2</v>
      </c>
      <c r="C4909" s="18">
        <f t="shared" ca="1" si="76"/>
        <v>5.4180825846287028</v>
      </c>
      <c r="D4909" s="19">
        <f ca="1">'Monte Carlo VaR'!$B$9*(EXP(B4909)-1)</f>
        <v>7.3431273269472808</v>
      </c>
      <c r="E4909" t="str">
        <f ca="1">IF(B4909&lt;='Monte Carlo VaR'!$B$25,"YES ◀ TAIL","")</f>
        <v/>
      </c>
    </row>
    <row r="4910" spans="1:5" x14ac:dyDescent="0.2">
      <c r="A4910">
        <v>4909</v>
      </c>
      <c r="B4910" s="17">
        <f ca="1">'Monte Carlo VaR'!$C$17+_xlfn.NORM.S.INV(RAND())*'Monte Carlo VaR'!$C$18</f>
        <v>0.11459425564154557</v>
      </c>
      <c r="C4910" s="18">
        <f t="shared" ca="1" si="76"/>
        <v>12.141833608741726</v>
      </c>
      <c r="D4910" s="19">
        <f ca="1">'Monte Carlo VaR'!$B$9*(EXP(B4910)-1)</f>
        <v>16.455827089927659</v>
      </c>
      <c r="E4910" t="str">
        <f ca="1">IF(B4910&lt;='Monte Carlo VaR'!$B$25,"YES ◀ TAIL","")</f>
        <v/>
      </c>
    </row>
    <row r="4911" spans="1:5" x14ac:dyDescent="0.2">
      <c r="A4911">
        <v>4910</v>
      </c>
      <c r="B4911" s="17">
        <f ca="1">'Monte Carlo VaR'!$C$17+_xlfn.NORM.S.INV(RAND())*'Monte Carlo VaR'!$C$18</f>
        <v>0.26760365984533946</v>
      </c>
      <c r="C4911" s="18">
        <f t="shared" ca="1" si="76"/>
        <v>30.68290885163545</v>
      </c>
      <c r="D4911" s="19">
        <f ca="1">'Monte Carlo VaR'!$B$9*(EXP(B4911)-1)</f>
        <v>41.584546366621524</v>
      </c>
      <c r="E4911" t="str">
        <f ca="1">IF(B4911&lt;='Monte Carlo VaR'!$B$25,"YES ◀ TAIL","")</f>
        <v/>
      </c>
    </row>
    <row r="4912" spans="1:5" x14ac:dyDescent="0.2">
      <c r="A4912">
        <v>4911</v>
      </c>
      <c r="B4912" s="17">
        <f ca="1">'Monte Carlo VaR'!$C$17+_xlfn.NORM.S.INV(RAND())*'Monte Carlo VaR'!$C$18</f>
        <v>0.10419089435660309</v>
      </c>
      <c r="C4912" s="18">
        <f t="shared" ca="1" si="76"/>
        <v>10.981229159908047</v>
      </c>
      <c r="D4912" s="19">
        <f ca="1">'Monte Carlo VaR'!$B$9*(EXP(B4912)-1)</f>
        <v>14.882859880423375</v>
      </c>
      <c r="E4912" t="str">
        <f ca="1">IF(B4912&lt;='Monte Carlo VaR'!$B$25,"YES ◀ TAIL","")</f>
        <v/>
      </c>
    </row>
    <row r="4913" spans="1:5" x14ac:dyDescent="0.2">
      <c r="A4913">
        <v>4912</v>
      </c>
      <c r="B4913" s="17">
        <f ca="1">'Monte Carlo VaR'!$C$17+_xlfn.NORM.S.INV(RAND())*'Monte Carlo VaR'!$C$18</f>
        <v>-0.12499188277173449</v>
      </c>
      <c r="C4913" s="18">
        <f t="shared" ca="1" si="76"/>
        <v>-11.7495933957529</v>
      </c>
      <c r="D4913" s="19">
        <f ca="1">'Monte Carlo VaR'!$B$9*(EXP(B4913)-1)</f>
        <v>-15.924223929263905</v>
      </c>
      <c r="E4913" t="str">
        <f ca="1">IF(B4913&lt;='Monte Carlo VaR'!$B$25,"YES ◀ TAIL","")</f>
        <v/>
      </c>
    </row>
    <row r="4914" spans="1:5" x14ac:dyDescent="0.2">
      <c r="A4914">
        <v>4913</v>
      </c>
      <c r="B4914" s="17">
        <f ca="1">'Monte Carlo VaR'!$C$17+_xlfn.NORM.S.INV(RAND())*'Monte Carlo VaR'!$C$18</f>
        <v>-0.18867300579635404</v>
      </c>
      <c r="C4914" s="18">
        <f t="shared" ca="1" si="76"/>
        <v>-17.194276765527395</v>
      </c>
      <c r="D4914" s="19">
        <f ca="1">'Monte Carlo VaR'!$B$9*(EXP(B4914)-1)</f>
        <v>-23.303403300319278</v>
      </c>
      <c r="E4914" t="str">
        <f ca="1">IF(B4914&lt;='Monte Carlo VaR'!$B$25,"YES ◀ TAIL","")</f>
        <v/>
      </c>
    </row>
    <row r="4915" spans="1:5" x14ac:dyDescent="0.2">
      <c r="A4915">
        <v>4914</v>
      </c>
      <c r="B4915" s="17">
        <f ca="1">'Monte Carlo VaR'!$C$17+_xlfn.NORM.S.INV(RAND())*'Monte Carlo VaR'!$C$18</f>
        <v>0.11181717321799386</v>
      </c>
      <c r="C4915" s="18">
        <f t="shared" ca="1" si="76"/>
        <v>11.830838523046161</v>
      </c>
      <c r="D4915" s="19">
        <f ca="1">'Monte Carlo VaR'!$B$9*(EXP(B4915)-1)</f>
        <v>16.034335450284463</v>
      </c>
      <c r="E4915" t="str">
        <f ca="1">IF(B4915&lt;='Monte Carlo VaR'!$B$25,"YES ◀ TAIL","")</f>
        <v/>
      </c>
    </row>
    <row r="4916" spans="1:5" x14ac:dyDescent="0.2">
      <c r="A4916">
        <v>4915</v>
      </c>
      <c r="B4916" s="17">
        <f ca="1">'Monte Carlo VaR'!$C$17+_xlfn.NORM.S.INV(RAND())*'Monte Carlo VaR'!$C$18</f>
        <v>-0.11236613357436119</v>
      </c>
      <c r="C4916" s="18">
        <f t="shared" ca="1" si="76"/>
        <v>-10.628302220157881</v>
      </c>
      <c r="D4916" s="19">
        <f ca="1">'Monte Carlo VaR'!$B$9*(EXP(B4916)-1)</f>
        <v>-14.404537998979977</v>
      </c>
      <c r="E4916" t="str">
        <f ca="1">IF(B4916&lt;='Monte Carlo VaR'!$B$25,"YES ◀ TAIL","")</f>
        <v/>
      </c>
    </row>
    <row r="4917" spans="1:5" x14ac:dyDescent="0.2">
      <c r="A4917">
        <v>4916</v>
      </c>
      <c r="B4917" s="17">
        <f ca="1">'Monte Carlo VaR'!$C$17+_xlfn.NORM.S.INV(RAND())*'Monte Carlo VaR'!$C$18</f>
        <v>0.20100741728473598</v>
      </c>
      <c r="C4917" s="18">
        <f t="shared" ca="1" si="76"/>
        <v>22.263384041301705</v>
      </c>
      <c r="D4917" s="19">
        <f ca="1">'Monte Carlo VaR'!$B$9*(EXP(B4917)-1)</f>
        <v>30.1735643911762</v>
      </c>
      <c r="E4917" t="str">
        <f ca="1">IF(B4917&lt;='Monte Carlo VaR'!$B$25,"YES ◀ TAIL","")</f>
        <v/>
      </c>
    </row>
    <row r="4918" spans="1:5" x14ac:dyDescent="0.2">
      <c r="A4918">
        <v>4917</v>
      </c>
      <c r="B4918" s="17">
        <f ca="1">'Monte Carlo VaR'!$C$17+_xlfn.NORM.S.INV(RAND())*'Monte Carlo VaR'!$C$18</f>
        <v>0.52169635458092156</v>
      </c>
      <c r="C4918" s="18">
        <f t="shared" ca="1" si="76"/>
        <v>68.488338649397676</v>
      </c>
      <c r="D4918" s="19">
        <f ca="1">'Monte Carlo VaR'!$B$9*(EXP(B4918)-1)</f>
        <v>92.822245371528666</v>
      </c>
      <c r="E4918" t="str">
        <f ca="1">IF(B4918&lt;='Monte Carlo VaR'!$B$25,"YES ◀ TAIL","")</f>
        <v/>
      </c>
    </row>
    <row r="4919" spans="1:5" x14ac:dyDescent="0.2">
      <c r="A4919">
        <v>4918</v>
      </c>
      <c r="B4919" s="17">
        <f ca="1">'Monte Carlo VaR'!$C$17+_xlfn.NORM.S.INV(RAND())*'Monte Carlo VaR'!$C$18</f>
        <v>0.2892771630107534</v>
      </c>
      <c r="C4919" s="18">
        <f t="shared" ca="1" si="76"/>
        <v>33.546181785678627</v>
      </c>
      <c r="D4919" s="19">
        <f ca="1">'Monte Carlo VaR'!$B$9*(EXP(B4919)-1)</f>
        <v>45.465140174130248</v>
      </c>
      <c r="E4919" t="str">
        <f ca="1">IF(B4919&lt;='Monte Carlo VaR'!$B$25,"YES ◀ TAIL","")</f>
        <v/>
      </c>
    </row>
    <row r="4920" spans="1:5" x14ac:dyDescent="0.2">
      <c r="A4920">
        <v>4919</v>
      </c>
      <c r="B4920" s="17">
        <f ca="1">'Monte Carlo VaR'!$C$17+_xlfn.NORM.S.INV(RAND())*'Monte Carlo VaR'!$C$18</f>
        <v>0.12069696350143608</v>
      </c>
      <c r="C4920" s="18">
        <f t="shared" ca="1" si="76"/>
        <v>12.828294964191844</v>
      </c>
      <c r="D4920" s="19">
        <f ca="1">'Monte Carlo VaR'!$B$9*(EXP(B4920)-1)</f>
        <v>17.386188164969205</v>
      </c>
      <c r="E4920" t="str">
        <f ca="1">IF(B4920&lt;='Monte Carlo VaR'!$B$25,"YES ◀ TAIL","")</f>
        <v/>
      </c>
    </row>
    <row r="4921" spans="1:5" x14ac:dyDescent="0.2">
      <c r="A4921">
        <v>4920</v>
      </c>
      <c r="B4921" s="17">
        <f ca="1">'Monte Carlo VaR'!$C$17+_xlfn.NORM.S.INV(RAND())*'Monte Carlo VaR'!$C$18</f>
        <v>3.3676511749985212E-2</v>
      </c>
      <c r="C4921" s="18">
        <f t="shared" ca="1" si="76"/>
        <v>3.4249984890229568</v>
      </c>
      <c r="D4921" s="19">
        <f ca="1">'Monte Carlo VaR'!$B$9*(EXP(B4921)-1)</f>
        <v>4.6419004521728136</v>
      </c>
      <c r="E4921" t="str">
        <f ca="1">IF(B4921&lt;='Monte Carlo VaR'!$B$25,"YES ◀ TAIL","")</f>
        <v/>
      </c>
    </row>
    <row r="4922" spans="1:5" x14ac:dyDescent="0.2">
      <c r="A4922">
        <v>4921</v>
      </c>
      <c r="B4922" s="17">
        <f ca="1">'Monte Carlo VaR'!$C$17+_xlfn.NORM.S.INV(RAND())*'Monte Carlo VaR'!$C$18</f>
        <v>7.7579764229858711E-2</v>
      </c>
      <c r="C4922" s="18">
        <f t="shared" ca="1" si="76"/>
        <v>8.0668427705733912</v>
      </c>
      <c r="D4922" s="19">
        <f ca="1">'Monte Carlo VaR'!$B$9*(EXP(B4922)-1)</f>
        <v>10.932992006958116</v>
      </c>
      <c r="E4922" t="str">
        <f ca="1">IF(B4922&lt;='Monte Carlo VaR'!$B$25,"YES ◀ TAIL","")</f>
        <v/>
      </c>
    </row>
    <row r="4923" spans="1:5" x14ac:dyDescent="0.2">
      <c r="A4923">
        <v>4922</v>
      </c>
      <c r="B4923" s="17">
        <f ca="1">'Monte Carlo VaR'!$C$17+_xlfn.NORM.S.INV(RAND())*'Monte Carlo VaR'!$C$18</f>
        <v>8.0441621165510332E-2</v>
      </c>
      <c r="C4923" s="18">
        <f t="shared" ca="1" si="76"/>
        <v>8.3765575824253915</v>
      </c>
      <c r="D4923" s="19">
        <f ca="1">'Monte Carlo VaR'!$B$9*(EXP(B4923)-1)</f>
        <v>11.352748491461135</v>
      </c>
      <c r="E4923" t="str">
        <f ca="1">IF(B4923&lt;='Monte Carlo VaR'!$B$25,"YES ◀ TAIL","")</f>
        <v/>
      </c>
    </row>
    <row r="4924" spans="1:5" x14ac:dyDescent="0.2">
      <c r="A4924">
        <v>4923</v>
      </c>
      <c r="B4924" s="17">
        <f ca="1">'Monte Carlo VaR'!$C$17+_xlfn.NORM.S.INV(RAND())*'Monte Carlo VaR'!$C$18</f>
        <v>-0.13035771205917662</v>
      </c>
      <c r="C4924" s="18">
        <f t="shared" ca="1" si="76"/>
        <v>-12.221861823125369</v>
      </c>
      <c r="D4924" s="19">
        <f ca="1">'Monte Carlo VaR'!$B$9*(EXP(B4924)-1)</f>
        <v>-16.564289328881813</v>
      </c>
      <c r="E4924" t="str">
        <f ca="1">IF(B4924&lt;='Monte Carlo VaR'!$B$25,"YES ◀ TAIL","")</f>
        <v/>
      </c>
    </row>
    <row r="4925" spans="1:5" x14ac:dyDescent="0.2">
      <c r="A4925">
        <v>4924</v>
      </c>
      <c r="B4925" s="17">
        <f ca="1">'Monte Carlo VaR'!$C$17+_xlfn.NORM.S.INV(RAND())*'Monte Carlo VaR'!$C$18</f>
        <v>-2.6110068623259056E-2</v>
      </c>
      <c r="C4925" s="18">
        <f t="shared" ca="1" si="76"/>
        <v>-2.5772148211289037</v>
      </c>
      <c r="D4925" s="19">
        <f ca="1">'Monte Carlo VaR'!$B$9*(EXP(B4925)-1)</f>
        <v>-3.4928992470760032</v>
      </c>
      <c r="E4925" t="str">
        <f ca="1">IF(B4925&lt;='Monte Carlo VaR'!$B$25,"YES ◀ TAIL","")</f>
        <v/>
      </c>
    </row>
    <row r="4926" spans="1:5" x14ac:dyDescent="0.2">
      <c r="A4926">
        <v>4925</v>
      </c>
      <c r="B4926" s="17">
        <f ca="1">'Monte Carlo VaR'!$C$17+_xlfn.NORM.S.INV(RAND())*'Monte Carlo VaR'!$C$18</f>
        <v>9.1232039161563416E-2</v>
      </c>
      <c r="C4926" s="18">
        <f t="shared" ca="1" si="76"/>
        <v>9.5523180048244107</v>
      </c>
      <c r="D4926" s="19">
        <f ca="1">'Monte Carlo VaR'!$B$9*(EXP(B4926)-1)</f>
        <v>12.946256591938525</v>
      </c>
      <c r="E4926" t="str">
        <f ca="1">IF(B4926&lt;='Monte Carlo VaR'!$B$25,"YES ◀ TAIL","")</f>
        <v/>
      </c>
    </row>
    <row r="4927" spans="1:5" x14ac:dyDescent="0.2">
      <c r="A4927">
        <v>4926</v>
      </c>
      <c r="B4927" s="17">
        <f ca="1">'Monte Carlo VaR'!$C$17+_xlfn.NORM.S.INV(RAND())*'Monte Carlo VaR'!$C$18</f>
        <v>-0.21770015090008826</v>
      </c>
      <c r="C4927" s="18">
        <f t="shared" ca="1" si="76"/>
        <v>-19.56334058906759</v>
      </c>
      <c r="D4927" s="19">
        <f ca="1">'Monte Carlo VaR'!$B$9*(EXP(B4927)-1)</f>
        <v>-26.514195500363307</v>
      </c>
      <c r="E4927" t="str">
        <f ca="1">IF(B4927&lt;='Monte Carlo VaR'!$B$25,"YES ◀ TAIL","")</f>
        <v/>
      </c>
    </row>
    <row r="4928" spans="1:5" x14ac:dyDescent="0.2">
      <c r="A4928">
        <v>4927</v>
      </c>
      <c r="B4928" s="17">
        <f ca="1">'Monte Carlo VaR'!$C$17+_xlfn.NORM.S.INV(RAND())*'Monte Carlo VaR'!$C$18</f>
        <v>-7.9758242749967775E-2</v>
      </c>
      <c r="C4928" s="18">
        <f t="shared" ca="1" si="76"/>
        <v>-7.6660456565336821</v>
      </c>
      <c r="D4928" s="19">
        <f ca="1">'Monte Carlo VaR'!$B$9*(EXP(B4928)-1)</f>
        <v>-10.389791678300099</v>
      </c>
      <c r="E4928" t="str">
        <f ca="1">IF(B4928&lt;='Monte Carlo VaR'!$B$25,"YES ◀ TAIL","")</f>
        <v/>
      </c>
    </row>
    <row r="4929" spans="1:5" x14ac:dyDescent="0.2">
      <c r="A4929">
        <v>4928</v>
      </c>
      <c r="B4929" s="17">
        <f ca="1">'Monte Carlo VaR'!$C$17+_xlfn.NORM.S.INV(RAND())*'Monte Carlo VaR'!$C$18</f>
        <v>-9.1260848732659591E-2</v>
      </c>
      <c r="C4929" s="18">
        <f t="shared" ca="1" si="76"/>
        <v>-8.7220417554415128</v>
      </c>
      <c r="D4929" s="19">
        <f ca="1">'Monte Carlo VaR'!$B$9*(EXP(B4929)-1)</f>
        <v>-11.820983191149882</v>
      </c>
      <c r="E4929" t="str">
        <f ca="1">IF(B4929&lt;='Monte Carlo VaR'!$B$25,"YES ◀ TAIL","")</f>
        <v/>
      </c>
    </row>
    <row r="4930" spans="1:5" x14ac:dyDescent="0.2">
      <c r="A4930">
        <v>4929</v>
      </c>
      <c r="B4930" s="17">
        <f ca="1">'Monte Carlo VaR'!$C$17+_xlfn.NORM.S.INV(RAND())*'Monte Carlo VaR'!$C$18</f>
        <v>-0.25304290660588052</v>
      </c>
      <c r="C4930" s="18">
        <f t="shared" ca="1" si="76"/>
        <v>-22.356543306292696</v>
      </c>
      <c r="D4930" s="19">
        <f ca="1">'Monte Carlo VaR'!$B$9*(EXP(B4930)-1)</f>
        <v>-30.299823143018493</v>
      </c>
      <c r="E4930" t="str">
        <f ca="1">IF(B4930&lt;='Monte Carlo VaR'!$B$25,"YES ◀ TAIL","")</f>
        <v>YES ◀ TAIL</v>
      </c>
    </row>
    <row r="4931" spans="1:5" x14ac:dyDescent="0.2">
      <c r="A4931">
        <v>4930</v>
      </c>
      <c r="B4931" s="17">
        <f ca="1">'Monte Carlo VaR'!$C$17+_xlfn.NORM.S.INV(RAND())*'Monte Carlo VaR'!$C$18</f>
        <v>-1.6743857977183058E-2</v>
      </c>
      <c r="C4931" s="18">
        <f t="shared" ref="C4931:C4994" ca="1" si="77">(EXP(B4931)-1)*100</f>
        <v>-1.6604458698827318</v>
      </c>
      <c r="D4931" s="19">
        <f ca="1">'Monte Carlo VaR'!$B$9*(EXP(B4931)-1)</f>
        <v>-2.2504022874520664</v>
      </c>
      <c r="E4931" t="str">
        <f ca="1">IF(B4931&lt;='Monte Carlo VaR'!$B$25,"YES ◀ TAIL","")</f>
        <v/>
      </c>
    </row>
    <row r="4932" spans="1:5" x14ac:dyDescent="0.2">
      <c r="A4932">
        <v>4931</v>
      </c>
      <c r="B4932" s="17">
        <f ca="1">'Monte Carlo VaR'!$C$17+_xlfn.NORM.S.INV(RAND())*'Monte Carlo VaR'!$C$18</f>
        <v>2.1001744423308037E-2</v>
      </c>
      <c r="C4932" s="18">
        <f t="shared" ca="1" si="77"/>
        <v>2.1223833082631982</v>
      </c>
      <c r="D4932" s="19">
        <f ca="1">'Monte Carlo VaR'!$B$9*(EXP(B4932)-1)</f>
        <v>2.8764660976891125</v>
      </c>
      <c r="E4932" t="str">
        <f ca="1">IF(B4932&lt;='Monte Carlo VaR'!$B$25,"YES ◀ TAIL","")</f>
        <v/>
      </c>
    </row>
    <row r="4933" spans="1:5" x14ac:dyDescent="0.2">
      <c r="A4933">
        <v>4932</v>
      </c>
      <c r="B4933" s="17">
        <f ca="1">'Monte Carlo VaR'!$C$17+_xlfn.NORM.S.INV(RAND())*'Monte Carlo VaR'!$C$18</f>
        <v>-0.1230671560940237</v>
      </c>
      <c r="C4933" s="18">
        <f t="shared" ca="1" si="77"/>
        <v>-11.579571913889996</v>
      </c>
      <c r="D4933" s="19">
        <f ca="1">'Monte Carlo VaR'!$B$9*(EXP(B4933)-1)</f>
        <v>-15.693793814895113</v>
      </c>
      <c r="E4933" t="str">
        <f ca="1">IF(B4933&lt;='Monte Carlo VaR'!$B$25,"YES ◀ TAIL","")</f>
        <v/>
      </c>
    </row>
    <row r="4934" spans="1:5" x14ac:dyDescent="0.2">
      <c r="A4934">
        <v>4933</v>
      </c>
      <c r="B4934" s="17">
        <f ca="1">'Monte Carlo VaR'!$C$17+_xlfn.NORM.S.INV(RAND())*'Monte Carlo VaR'!$C$18</f>
        <v>5.0622092813940235E-2</v>
      </c>
      <c r="C4934" s="18">
        <f t="shared" ca="1" si="77"/>
        <v>5.1925288033449535</v>
      </c>
      <c r="D4934" s="19">
        <f ca="1">'Monte Carlo VaR'!$B$9*(EXP(B4934)-1)</f>
        <v>7.0374342871734159</v>
      </c>
      <c r="E4934" t="str">
        <f ca="1">IF(B4934&lt;='Monte Carlo VaR'!$B$25,"YES ◀ TAIL","")</f>
        <v/>
      </c>
    </row>
    <row r="4935" spans="1:5" x14ac:dyDescent="0.2">
      <c r="A4935">
        <v>4934</v>
      </c>
      <c r="B4935" s="17">
        <f ca="1">'Monte Carlo VaR'!$C$17+_xlfn.NORM.S.INV(RAND())*'Monte Carlo VaR'!$C$18</f>
        <v>0.13159862437293807</v>
      </c>
      <c r="C4935" s="18">
        <f t="shared" ca="1" si="77"/>
        <v>14.065039810538792</v>
      </c>
      <c r="D4935" s="19">
        <f ca="1">'Monte Carlo VaR'!$B$9*(EXP(B4935)-1)</f>
        <v>19.062348455223226</v>
      </c>
      <c r="E4935" t="str">
        <f ca="1">IF(B4935&lt;='Monte Carlo VaR'!$B$25,"YES ◀ TAIL","")</f>
        <v/>
      </c>
    </row>
    <row r="4936" spans="1:5" x14ac:dyDescent="0.2">
      <c r="A4936">
        <v>4935</v>
      </c>
      <c r="B4936" s="17">
        <f ca="1">'Monte Carlo VaR'!$C$17+_xlfn.NORM.S.INV(RAND())*'Monte Carlo VaR'!$C$18</f>
        <v>9.8619524679519649E-2</v>
      </c>
      <c r="C4936" s="18">
        <f t="shared" ca="1" si="77"/>
        <v>10.364630948272158</v>
      </c>
      <c r="D4936" s="19">
        <f ca="1">'Monte Carlo VaR'!$B$9*(EXP(B4936)-1)</f>
        <v>14.047184324193255</v>
      </c>
      <c r="E4936" t="str">
        <f ca="1">IF(B4936&lt;='Monte Carlo VaR'!$B$25,"YES ◀ TAIL","")</f>
        <v/>
      </c>
    </row>
    <row r="4937" spans="1:5" x14ac:dyDescent="0.2">
      <c r="A4937">
        <v>4936</v>
      </c>
      <c r="B4937" s="17">
        <f ca="1">'Monte Carlo VaR'!$C$17+_xlfn.NORM.S.INV(RAND())*'Monte Carlo VaR'!$C$18</f>
        <v>0.2562780333566787</v>
      </c>
      <c r="C4937" s="18">
        <f t="shared" ca="1" si="77"/>
        <v>29.211192821916775</v>
      </c>
      <c r="D4937" s="19">
        <f ca="1">'Monte Carlo VaR'!$B$9*(EXP(B4937)-1)</f>
        <v>39.589929631543804</v>
      </c>
      <c r="E4937" t="str">
        <f ca="1">IF(B4937&lt;='Monte Carlo VaR'!$B$25,"YES ◀ TAIL","")</f>
        <v/>
      </c>
    </row>
    <row r="4938" spans="1:5" x14ac:dyDescent="0.2">
      <c r="A4938">
        <v>4937</v>
      </c>
      <c r="B4938" s="17">
        <f ca="1">'Monte Carlo VaR'!$C$17+_xlfn.NORM.S.INV(RAND())*'Monte Carlo VaR'!$C$18</f>
        <v>-0.2625928087941497</v>
      </c>
      <c r="C4938" s="18">
        <f t="shared" ca="1" si="77"/>
        <v>-23.094501400953348</v>
      </c>
      <c r="D4938" s="19">
        <f ca="1">'Monte Carlo VaR'!$B$9*(EXP(B4938)-1)</f>
        <v>-31.299977748712074</v>
      </c>
      <c r="E4938" t="str">
        <f ca="1">IF(B4938&lt;='Monte Carlo VaR'!$B$25,"YES ◀ TAIL","")</f>
        <v>YES ◀ TAIL</v>
      </c>
    </row>
    <row r="4939" spans="1:5" x14ac:dyDescent="0.2">
      <c r="A4939">
        <v>4938</v>
      </c>
      <c r="B4939" s="17">
        <f ca="1">'Monte Carlo VaR'!$C$17+_xlfn.NORM.S.INV(RAND())*'Monte Carlo VaR'!$C$18</f>
        <v>-0.25005720905669238</v>
      </c>
      <c r="C4939" s="18">
        <f t="shared" ca="1" si="77"/>
        <v>-22.1243770112311</v>
      </c>
      <c r="D4939" s="19">
        <f ca="1">'Monte Carlo VaR'!$B$9*(EXP(B4939)-1)</f>
        <v>-29.985168163321511</v>
      </c>
      <c r="E4939" t="str">
        <f ca="1">IF(B4939&lt;='Monte Carlo VaR'!$B$25,"YES ◀ TAIL","")</f>
        <v>YES ◀ TAIL</v>
      </c>
    </row>
    <row r="4940" spans="1:5" x14ac:dyDescent="0.2">
      <c r="A4940">
        <v>4939</v>
      </c>
      <c r="B4940" s="17">
        <f ca="1">'Monte Carlo VaR'!$C$17+_xlfn.NORM.S.INV(RAND())*'Monte Carlo VaR'!$C$18</f>
        <v>0.11637630873712609</v>
      </c>
      <c r="C4940" s="18">
        <f t="shared" ca="1" si="77"/>
        <v>12.341854481441871</v>
      </c>
      <c r="D4940" s="19">
        <f ca="1">'Monte Carlo VaR'!$B$9*(EXP(B4940)-1)</f>
        <v>16.72691537869817</v>
      </c>
      <c r="E4940" t="str">
        <f ca="1">IF(B4940&lt;='Monte Carlo VaR'!$B$25,"YES ◀ TAIL","")</f>
        <v/>
      </c>
    </row>
    <row r="4941" spans="1:5" x14ac:dyDescent="0.2">
      <c r="A4941">
        <v>4940</v>
      </c>
      <c r="B4941" s="17">
        <f ca="1">'Monte Carlo VaR'!$C$17+_xlfn.NORM.S.INV(RAND())*'Monte Carlo VaR'!$C$18</f>
        <v>0.12652624606798027</v>
      </c>
      <c r="C4941" s="18">
        <f t="shared" ca="1" si="77"/>
        <v>13.48792369027918</v>
      </c>
      <c r="D4941" s="19">
        <f ca="1">'Monte Carlo VaR'!$B$9*(EXP(B4941)-1)</f>
        <v>18.280182977435373</v>
      </c>
      <c r="E4941" t="str">
        <f ca="1">IF(B4941&lt;='Monte Carlo VaR'!$B$25,"YES ◀ TAIL","")</f>
        <v/>
      </c>
    </row>
    <row r="4942" spans="1:5" x14ac:dyDescent="0.2">
      <c r="A4942">
        <v>4941</v>
      </c>
      <c r="B4942" s="17">
        <f ca="1">'Monte Carlo VaR'!$C$17+_xlfn.NORM.S.INV(RAND())*'Monte Carlo VaR'!$C$18</f>
        <v>-9.8055191597172978E-2</v>
      </c>
      <c r="C4942" s="18">
        <f t="shared" ca="1" si="77"/>
        <v>-9.3401134266300581</v>
      </c>
      <c r="D4942" s="19">
        <f ca="1">'Monte Carlo VaR'!$B$9*(EXP(B4942)-1)</f>
        <v>-12.65865572711172</v>
      </c>
      <c r="E4942" t="str">
        <f ca="1">IF(B4942&lt;='Monte Carlo VaR'!$B$25,"YES ◀ TAIL","")</f>
        <v/>
      </c>
    </row>
    <row r="4943" spans="1:5" x14ac:dyDescent="0.2">
      <c r="A4943">
        <v>4942</v>
      </c>
      <c r="B4943" s="17">
        <f ca="1">'Monte Carlo VaR'!$C$17+_xlfn.NORM.S.INV(RAND())*'Monte Carlo VaR'!$C$18</f>
        <v>0.15500538306361777</v>
      </c>
      <c r="C4943" s="18">
        <f t="shared" ca="1" si="77"/>
        <v>16.766424669913139</v>
      </c>
      <c r="D4943" s="19">
        <f ca="1">'Monte Carlo VaR'!$B$9*(EXP(B4943)-1)</f>
        <v>22.723535355133276</v>
      </c>
      <c r="E4943" t="str">
        <f ca="1">IF(B4943&lt;='Monte Carlo VaR'!$B$25,"YES ◀ TAIL","")</f>
        <v/>
      </c>
    </row>
    <row r="4944" spans="1:5" x14ac:dyDescent="0.2">
      <c r="A4944">
        <v>4943</v>
      </c>
      <c r="B4944" s="17">
        <f ca="1">'Monte Carlo VaR'!$C$17+_xlfn.NORM.S.INV(RAND())*'Monte Carlo VaR'!$C$18</f>
        <v>8.3729245959646148E-4</v>
      </c>
      <c r="C4944" s="18">
        <f t="shared" ca="1" si="77"/>
        <v>8.3764308678024868E-2</v>
      </c>
      <c r="D4944" s="19">
        <f ca="1">'Monte Carlo VaR'!$B$9*(EXP(B4944)-1)</f>
        <v>0.11352576755132711</v>
      </c>
      <c r="E4944" t="str">
        <f ca="1">IF(B4944&lt;='Monte Carlo VaR'!$B$25,"YES ◀ TAIL","")</f>
        <v/>
      </c>
    </row>
    <row r="4945" spans="1:5" x14ac:dyDescent="0.2">
      <c r="A4945">
        <v>4944</v>
      </c>
      <c r="B4945" s="17">
        <f ca="1">'Monte Carlo VaR'!$C$17+_xlfn.NORM.S.INV(RAND())*'Monte Carlo VaR'!$C$18</f>
        <v>0.22274159100697899</v>
      </c>
      <c r="C4945" s="18">
        <f t="shared" ca="1" si="77"/>
        <v>24.949765058498798</v>
      </c>
      <c r="D4945" s="19">
        <f ca="1">'Monte Carlo VaR'!$B$9*(EXP(B4945)-1)</f>
        <v>33.814416583783419</v>
      </c>
      <c r="E4945" t="str">
        <f ca="1">IF(B4945&lt;='Monte Carlo VaR'!$B$25,"YES ◀ TAIL","")</f>
        <v/>
      </c>
    </row>
    <row r="4946" spans="1:5" x14ac:dyDescent="0.2">
      <c r="A4946">
        <v>4945</v>
      </c>
      <c r="B4946" s="17">
        <f ca="1">'Monte Carlo VaR'!$C$17+_xlfn.NORM.S.INV(RAND())*'Monte Carlo VaR'!$C$18</f>
        <v>7.0683871484879326E-2</v>
      </c>
      <c r="C4946" s="18">
        <f t="shared" ca="1" si="77"/>
        <v>7.3241889869281041</v>
      </c>
      <c r="D4946" s="19">
        <f ca="1">'Monte Carlo VaR'!$B$9*(EXP(B4946)-1)</f>
        <v>9.9264733339836599</v>
      </c>
      <c r="E4946" t="str">
        <f ca="1">IF(B4946&lt;='Monte Carlo VaR'!$B$25,"YES ◀ TAIL","")</f>
        <v/>
      </c>
    </row>
    <row r="4947" spans="1:5" x14ac:dyDescent="0.2">
      <c r="A4947">
        <v>4946</v>
      </c>
      <c r="B4947" s="17">
        <f ca="1">'Monte Carlo VaR'!$C$17+_xlfn.NORM.S.INV(RAND())*'Monte Carlo VaR'!$C$18</f>
        <v>-0.17134091963457537</v>
      </c>
      <c r="C4947" s="18">
        <f t="shared" ca="1" si="77"/>
        <v>-15.746571197781256</v>
      </c>
      <c r="D4947" s="19">
        <f ca="1">'Monte Carlo VaR'!$B$9*(EXP(B4947)-1)</f>
        <v>-21.341327944352937</v>
      </c>
      <c r="E4947" t="str">
        <f ca="1">IF(B4947&lt;='Monte Carlo VaR'!$B$25,"YES ◀ TAIL","")</f>
        <v/>
      </c>
    </row>
    <row r="4948" spans="1:5" x14ac:dyDescent="0.2">
      <c r="A4948">
        <v>4947</v>
      </c>
      <c r="B4948" s="17">
        <f ca="1">'Monte Carlo VaR'!$C$17+_xlfn.NORM.S.INV(RAND())*'Monte Carlo VaR'!$C$18</f>
        <v>0.26538593273250766</v>
      </c>
      <c r="C4948" s="18">
        <f t="shared" ca="1" si="77"/>
        <v>30.393410953813451</v>
      </c>
      <c r="D4948" s="19">
        <f ca="1">'Monte Carlo VaR'!$B$9*(EXP(B4948)-1)</f>
        <v>41.192189865703369</v>
      </c>
      <c r="E4948" t="str">
        <f ca="1">IF(B4948&lt;='Monte Carlo VaR'!$B$25,"YES ◀ TAIL","")</f>
        <v/>
      </c>
    </row>
    <row r="4949" spans="1:5" x14ac:dyDescent="0.2">
      <c r="A4949">
        <v>4948</v>
      </c>
      <c r="B4949" s="17">
        <f ca="1">'Monte Carlo VaR'!$C$17+_xlfn.NORM.S.INV(RAND())*'Monte Carlo VaR'!$C$18</f>
        <v>0.22107929393139519</v>
      </c>
      <c r="C4949" s="18">
        <f t="shared" ca="1" si="77"/>
        <v>24.742233966398942</v>
      </c>
      <c r="D4949" s="19">
        <f ca="1">'Monte Carlo VaR'!$B$9*(EXP(B4949)-1)</f>
        <v>33.533149694660487</v>
      </c>
      <c r="E4949" t="str">
        <f ca="1">IF(B4949&lt;='Monte Carlo VaR'!$B$25,"YES ◀ TAIL","")</f>
        <v/>
      </c>
    </row>
    <row r="4950" spans="1:5" x14ac:dyDescent="0.2">
      <c r="A4950">
        <v>4949</v>
      </c>
      <c r="B4950" s="17">
        <f ca="1">'Monte Carlo VaR'!$C$17+_xlfn.NORM.S.INV(RAND())*'Monte Carlo VaR'!$C$18</f>
        <v>0.17157774595375241</v>
      </c>
      <c r="C4950" s="18">
        <f t="shared" ca="1" si="77"/>
        <v>18.717643730886735</v>
      </c>
      <c r="D4950" s="19">
        <f ca="1">'Monte Carlo VaR'!$B$9*(EXP(B4950)-1)</f>
        <v>25.36802254847079</v>
      </c>
      <c r="E4950" t="str">
        <f ca="1">IF(B4950&lt;='Monte Carlo VaR'!$B$25,"YES ◀ TAIL","")</f>
        <v/>
      </c>
    </row>
    <row r="4951" spans="1:5" x14ac:dyDescent="0.2">
      <c r="A4951">
        <v>4950</v>
      </c>
      <c r="B4951" s="17">
        <f ca="1">'Monte Carlo VaR'!$C$17+_xlfn.NORM.S.INV(RAND())*'Monte Carlo VaR'!$C$18</f>
        <v>-1.9262451637258288E-2</v>
      </c>
      <c r="C4951" s="18">
        <f t="shared" ca="1" si="77"/>
        <v>-1.9078116097974718</v>
      </c>
      <c r="D4951" s="19">
        <f ca="1">'Monte Carlo VaR'!$B$9*(EXP(B4951)-1)</f>
        <v>-2.5856570747585135</v>
      </c>
      <c r="E4951" t="str">
        <f ca="1">IF(B4951&lt;='Monte Carlo VaR'!$B$25,"YES ◀ TAIL","")</f>
        <v/>
      </c>
    </row>
    <row r="4952" spans="1:5" x14ac:dyDescent="0.2">
      <c r="A4952">
        <v>4951</v>
      </c>
      <c r="B4952" s="17">
        <f ca="1">'Monte Carlo VaR'!$C$17+_xlfn.NORM.S.INV(RAND())*'Monte Carlo VaR'!$C$18</f>
        <v>0.19791254899960992</v>
      </c>
      <c r="C4952" s="18">
        <f t="shared" ca="1" si="77"/>
        <v>21.885579900184492</v>
      </c>
      <c r="D4952" s="19">
        <f ca="1">'Monte Carlo VaR'!$B$9*(EXP(B4952)-1)</f>
        <v>29.661526438720045</v>
      </c>
      <c r="E4952" t="str">
        <f ca="1">IF(B4952&lt;='Monte Carlo VaR'!$B$25,"YES ◀ TAIL","")</f>
        <v/>
      </c>
    </row>
    <row r="4953" spans="1:5" x14ac:dyDescent="0.2">
      <c r="A4953">
        <v>4952</v>
      </c>
      <c r="B4953" s="17">
        <f ca="1">'Monte Carlo VaR'!$C$17+_xlfn.NORM.S.INV(RAND())*'Monte Carlo VaR'!$C$18</f>
        <v>-0.17426847919080513</v>
      </c>
      <c r="C4953" s="18">
        <f t="shared" ca="1" si="77"/>
        <v>-15.992867429064583</v>
      </c>
      <c r="D4953" s="19">
        <f ca="1">'Monte Carlo VaR'!$B$9*(EXP(B4953)-1)</f>
        <v>-21.67513322661123</v>
      </c>
      <c r="E4953" t="str">
        <f ca="1">IF(B4953&lt;='Monte Carlo VaR'!$B$25,"YES ◀ TAIL","")</f>
        <v/>
      </c>
    </row>
    <row r="4954" spans="1:5" x14ac:dyDescent="0.2">
      <c r="A4954">
        <v>4953</v>
      </c>
      <c r="B4954" s="17">
        <f ca="1">'Monte Carlo VaR'!$C$17+_xlfn.NORM.S.INV(RAND())*'Monte Carlo VaR'!$C$18</f>
        <v>-0.12688109952914173</v>
      </c>
      <c r="C4954" s="18">
        <f t="shared" ca="1" si="77"/>
        <v>-11.916160152861599</v>
      </c>
      <c r="D4954" s="19">
        <f ca="1">'Monte Carlo VaR'!$B$9*(EXP(B4954)-1)</f>
        <v>-16.149971855173327</v>
      </c>
      <c r="E4954" t="str">
        <f ca="1">IF(B4954&lt;='Monte Carlo VaR'!$B$25,"YES ◀ TAIL","")</f>
        <v/>
      </c>
    </row>
    <row r="4955" spans="1:5" x14ac:dyDescent="0.2">
      <c r="A4955">
        <v>4954</v>
      </c>
      <c r="B4955" s="17">
        <f ca="1">'Monte Carlo VaR'!$C$17+_xlfn.NORM.S.INV(RAND())*'Monte Carlo VaR'!$C$18</f>
        <v>-6.9679303711306789E-3</v>
      </c>
      <c r="C4955" s="18">
        <f t="shared" ca="1" si="77"/>
        <v>-0.69437106307729257</v>
      </c>
      <c r="D4955" s="19">
        <f ca="1">'Monte Carlo VaR'!$B$9*(EXP(B4955)-1)</f>
        <v>-0.94108110178865467</v>
      </c>
      <c r="E4955" t="str">
        <f ca="1">IF(B4955&lt;='Monte Carlo VaR'!$B$25,"YES ◀ TAIL","")</f>
        <v/>
      </c>
    </row>
    <row r="4956" spans="1:5" x14ac:dyDescent="0.2">
      <c r="A4956">
        <v>4955</v>
      </c>
      <c r="B4956" s="17">
        <f ca="1">'Monte Carlo VaR'!$C$17+_xlfn.NORM.S.INV(RAND())*'Monte Carlo VaR'!$C$18</f>
        <v>0.21702353276834901</v>
      </c>
      <c r="C4956" s="18">
        <f t="shared" ca="1" si="77"/>
        <v>24.237333827773178</v>
      </c>
      <c r="D4956" s="19">
        <f ca="1">'Monte Carlo VaR'!$B$9*(EXP(B4956)-1)</f>
        <v>32.848858536780988</v>
      </c>
      <c r="E4956" t="str">
        <f ca="1">IF(B4956&lt;='Monte Carlo VaR'!$B$25,"YES ◀ TAIL","")</f>
        <v/>
      </c>
    </row>
    <row r="4957" spans="1:5" x14ac:dyDescent="0.2">
      <c r="A4957">
        <v>4956</v>
      </c>
      <c r="B4957" s="17">
        <f ca="1">'Monte Carlo VaR'!$C$17+_xlfn.NORM.S.INV(RAND())*'Monte Carlo VaR'!$C$18</f>
        <v>0.18535658562431473</v>
      </c>
      <c r="C4957" s="18">
        <f t="shared" ca="1" si="77"/>
        <v>20.364756703205078</v>
      </c>
      <c r="D4957" s="19">
        <f ca="1">'Monte Carlo VaR'!$B$9*(EXP(B4957)-1)</f>
        <v>27.600354759853843</v>
      </c>
      <c r="E4957" t="str">
        <f ca="1">IF(B4957&lt;='Monte Carlo VaR'!$B$25,"YES ◀ TAIL","")</f>
        <v/>
      </c>
    </row>
    <row r="4958" spans="1:5" x14ac:dyDescent="0.2">
      <c r="A4958">
        <v>4957</v>
      </c>
      <c r="B4958" s="17">
        <f ca="1">'Monte Carlo VaR'!$C$17+_xlfn.NORM.S.INV(RAND())*'Monte Carlo VaR'!$C$18</f>
        <v>0.31821984432302175</v>
      </c>
      <c r="C4958" s="18">
        <f t="shared" ca="1" si="77"/>
        <v>37.467844326157326</v>
      </c>
      <c r="D4958" s="19">
        <f ca="1">'Monte Carlo VaR'!$B$9*(EXP(B4958)-1)</f>
        <v>50.780169415241026</v>
      </c>
      <c r="E4958" t="str">
        <f ca="1">IF(B4958&lt;='Monte Carlo VaR'!$B$25,"YES ◀ TAIL","")</f>
        <v/>
      </c>
    </row>
    <row r="4959" spans="1:5" x14ac:dyDescent="0.2">
      <c r="A4959">
        <v>4958</v>
      </c>
      <c r="B4959" s="17">
        <f ca="1">'Monte Carlo VaR'!$C$17+_xlfn.NORM.S.INV(RAND())*'Monte Carlo VaR'!$C$18</f>
        <v>9.944690052106922E-2</v>
      </c>
      <c r="C4959" s="18">
        <f t="shared" ca="1" si="77"/>
        <v>10.455981763197798</v>
      </c>
      <c r="D4959" s="19">
        <f ca="1">'Monte Carlo VaR'!$B$9*(EXP(B4959)-1)</f>
        <v>14.170992083661975</v>
      </c>
      <c r="E4959" t="str">
        <f ca="1">IF(B4959&lt;='Monte Carlo VaR'!$B$25,"YES ◀ TAIL","")</f>
        <v/>
      </c>
    </row>
    <row r="4960" spans="1:5" x14ac:dyDescent="0.2">
      <c r="A4960">
        <v>4959</v>
      </c>
      <c r="B4960" s="17">
        <f ca="1">'Monte Carlo VaR'!$C$17+_xlfn.NORM.S.INV(RAND())*'Monte Carlo VaR'!$C$18</f>
        <v>0.22789082405741695</v>
      </c>
      <c r="C4960" s="18">
        <f t="shared" ca="1" si="77"/>
        <v>25.59481986185861</v>
      </c>
      <c r="D4960" s="19">
        <f ca="1">'Monte Carlo VaR'!$B$9*(EXP(B4960)-1)</f>
        <v>34.688659358776974</v>
      </c>
      <c r="E4960" t="str">
        <f ca="1">IF(B4960&lt;='Monte Carlo VaR'!$B$25,"YES ◀ TAIL","")</f>
        <v/>
      </c>
    </row>
    <row r="4961" spans="1:5" x14ac:dyDescent="0.2">
      <c r="A4961">
        <v>4960</v>
      </c>
      <c r="B4961" s="17">
        <f ca="1">'Monte Carlo VaR'!$C$17+_xlfn.NORM.S.INV(RAND())*'Monte Carlo VaR'!$C$18</f>
        <v>0.25748877852341773</v>
      </c>
      <c r="C4961" s="18">
        <f t="shared" ca="1" si="77"/>
        <v>29.367729392940589</v>
      </c>
      <c r="D4961" s="19">
        <f ca="1">'Monte Carlo VaR'!$B$9*(EXP(B4961)-1)</f>
        <v>39.802083646252377</v>
      </c>
      <c r="E4961" t="str">
        <f ca="1">IF(B4961&lt;='Monte Carlo VaR'!$B$25,"YES ◀ TAIL","")</f>
        <v/>
      </c>
    </row>
    <row r="4962" spans="1:5" x14ac:dyDescent="0.2">
      <c r="A4962">
        <v>4961</v>
      </c>
      <c r="B4962" s="17">
        <f ca="1">'Monte Carlo VaR'!$C$17+_xlfn.NORM.S.INV(RAND())*'Monte Carlo VaR'!$C$18</f>
        <v>0.20110775941317832</v>
      </c>
      <c r="C4962" s="18">
        <f t="shared" ca="1" si="77"/>
        <v>22.275652825014625</v>
      </c>
      <c r="D4962" s="19">
        <f ca="1">'Monte Carlo VaR'!$B$9*(EXP(B4962)-1)</f>
        <v>30.190192273742323</v>
      </c>
      <c r="E4962" t="str">
        <f ca="1">IF(B4962&lt;='Monte Carlo VaR'!$B$25,"YES ◀ TAIL","")</f>
        <v/>
      </c>
    </row>
    <row r="4963" spans="1:5" x14ac:dyDescent="0.2">
      <c r="A4963">
        <v>4962</v>
      </c>
      <c r="B4963" s="17">
        <f ca="1">'Monte Carlo VaR'!$C$17+_xlfn.NORM.S.INV(RAND())*'Monte Carlo VaR'!$C$18</f>
        <v>0.23184225470858683</v>
      </c>
      <c r="C4963" s="18">
        <f t="shared" ca="1" si="77"/>
        <v>26.092080881895853</v>
      </c>
      <c r="D4963" s="19">
        <f ca="1">'Monte Carlo VaR'!$B$9*(EXP(B4963)-1)</f>
        <v>35.36259721923345</v>
      </c>
      <c r="E4963" t="str">
        <f ca="1">IF(B4963&lt;='Monte Carlo VaR'!$B$25,"YES ◀ TAIL","")</f>
        <v/>
      </c>
    </row>
    <row r="4964" spans="1:5" x14ac:dyDescent="0.2">
      <c r="A4964">
        <v>4963</v>
      </c>
      <c r="B4964" s="17">
        <f ca="1">'Monte Carlo VaR'!$C$17+_xlfn.NORM.S.INV(RAND())*'Monte Carlo VaR'!$C$18</f>
        <v>0.2307361413375465</v>
      </c>
      <c r="C4964" s="18">
        <f t="shared" ca="1" si="77"/>
        <v>25.952685852815161</v>
      </c>
      <c r="D4964" s="19">
        <f ca="1">'Monte Carlo VaR'!$B$9*(EXP(B4964)-1)</f>
        <v>35.173675136320391</v>
      </c>
      <c r="E4964" t="str">
        <f ca="1">IF(B4964&lt;='Monte Carlo VaR'!$B$25,"YES ◀ TAIL","")</f>
        <v/>
      </c>
    </row>
    <row r="4965" spans="1:5" x14ac:dyDescent="0.2">
      <c r="A4965">
        <v>4964</v>
      </c>
      <c r="B4965" s="17">
        <f ca="1">'Monte Carlo VaR'!$C$17+_xlfn.NORM.S.INV(RAND())*'Monte Carlo VaR'!$C$18</f>
        <v>-0.25758276433017918</v>
      </c>
      <c r="C4965" s="18">
        <f t="shared" ca="1" si="77"/>
        <v>-22.708234634569568</v>
      </c>
      <c r="D4965" s="19">
        <f ca="1">'Monte Carlo VaR'!$B$9*(EXP(B4965)-1)</f>
        <v>-30.776470400232135</v>
      </c>
      <c r="E4965" t="str">
        <f ca="1">IF(B4965&lt;='Monte Carlo VaR'!$B$25,"YES ◀ TAIL","")</f>
        <v>YES ◀ TAIL</v>
      </c>
    </row>
    <row r="4966" spans="1:5" x14ac:dyDescent="0.2">
      <c r="A4966">
        <v>4965</v>
      </c>
      <c r="B4966" s="17">
        <f ca="1">'Monte Carlo VaR'!$C$17+_xlfn.NORM.S.INV(RAND())*'Monte Carlo VaR'!$C$18</f>
        <v>-0.22107432200015043</v>
      </c>
      <c r="C4966" s="18">
        <f t="shared" ca="1" si="77"/>
        <v>-19.834290268284761</v>
      </c>
      <c r="D4966" s="19">
        <f ca="1">'Monte Carlo VaR'!$B$9*(EXP(B4966)-1)</f>
        <v>-26.881413600606336</v>
      </c>
      <c r="E4966" t="str">
        <f ca="1">IF(B4966&lt;='Monte Carlo VaR'!$B$25,"YES ◀ TAIL","")</f>
        <v/>
      </c>
    </row>
    <row r="4967" spans="1:5" x14ac:dyDescent="0.2">
      <c r="A4967">
        <v>4966</v>
      </c>
      <c r="B4967" s="17">
        <f ca="1">'Monte Carlo VaR'!$C$17+_xlfn.NORM.S.INV(RAND())*'Monte Carlo VaR'!$C$18</f>
        <v>-0.26438767546729591</v>
      </c>
      <c r="C4967" s="18">
        <f t="shared" ca="1" si="77"/>
        <v>-23.232412714136551</v>
      </c>
      <c r="D4967" s="19">
        <f ca="1">'Monte Carlo VaR'!$B$9*(EXP(B4967)-1)</f>
        <v>-31.486888951469268</v>
      </c>
      <c r="E4967" t="str">
        <f ca="1">IF(B4967&lt;='Monte Carlo VaR'!$B$25,"YES ◀ TAIL","")</f>
        <v>YES ◀ TAIL</v>
      </c>
    </row>
    <row r="4968" spans="1:5" x14ac:dyDescent="0.2">
      <c r="A4968">
        <v>4967</v>
      </c>
      <c r="B4968" s="17">
        <f ca="1">'Monte Carlo VaR'!$C$17+_xlfn.NORM.S.INV(RAND())*'Monte Carlo VaR'!$C$18</f>
        <v>2.4049333990160141E-2</v>
      </c>
      <c r="C4968" s="18">
        <f t="shared" ca="1" si="77"/>
        <v>2.4340851465586733</v>
      </c>
      <c r="D4968" s="19">
        <f ca="1">'Monte Carlo VaR'!$B$9*(EXP(B4968)-1)</f>
        <v>3.2989155991309698</v>
      </c>
      <c r="E4968" t="str">
        <f ca="1">IF(B4968&lt;='Monte Carlo VaR'!$B$25,"YES ◀ TAIL","")</f>
        <v/>
      </c>
    </row>
    <row r="4969" spans="1:5" x14ac:dyDescent="0.2">
      <c r="A4969">
        <v>4968</v>
      </c>
      <c r="B4969" s="17">
        <f ca="1">'Monte Carlo VaR'!$C$17+_xlfn.NORM.S.INV(RAND())*'Monte Carlo VaR'!$C$18</f>
        <v>5.9561282891323036E-2</v>
      </c>
      <c r="C4969" s="18">
        <f t="shared" ca="1" si="77"/>
        <v>6.1370802858103923</v>
      </c>
      <c r="D4969" s="19">
        <f ca="1">'Monte Carlo VaR'!$B$9*(EXP(B4969)-1)</f>
        <v>8.3175849113588249</v>
      </c>
      <c r="E4969" t="str">
        <f ca="1">IF(B4969&lt;='Monte Carlo VaR'!$B$25,"YES ◀ TAIL","")</f>
        <v/>
      </c>
    </row>
    <row r="4970" spans="1:5" x14ac:dyDescent="0.2">
      <c r="A4970">
        <v>4969</v>
      </c>
      <c r="B4970" s="17">
        <f ca="1">'Monte Carlo VaR'!$C$17+_xlfn.NORM.S.INV(RAND())*'Monte Carlo VaR'!$C$18</f>
        <v>0.22727576688199397</v>
      </c>
      <c r="C4970" s="18">
        <f t="shared" ca="1" si="77"/>
        <v>25.517595617803799</v>
      </c>
      <c r="D4970" s="19">
        <f ca="1">'Monte Carlo VaR'!$B$9*(EXP(B4970)-1)</f>
        <v>34.583997340809489</v>
      </c>
      <c r="E4970" t="str">
        <f ca="1">IF(B4970&lt;='Monte Carlo VaR'!$B$25,"YES ◀ TAIL","")</f>
        <v/>
      </c>
    </row>
    <row r="4971" spans="1:5" x14ac:dyDescent="0.2">
      <c r="A4971">
        <v>4970</v>
      </c>
      <c r="B4971" s="17">
        <f ca="1">'Monte Carlo VaR'!$C$17+_xlfn.NORM.S.INV(RAND())*'Monte Carlo VaR'!$C$18</f>
        <v>-0.25770015115827866</v>
      </c>
      <c r="C4971" s="18">
        <f t="shared" ca="1" si="77"/>
        <v>-22.717307137237452</v>
      </c>
      <c r="D4971" s="19">
        <f ca="1">'Monte Carlo VaR'!$B$9*(EXP(B4971)-1)</f>
        <v>-30.78876636309792</v>
      </c>
      <c r="E4971" t="str">
        <f ca="1">IF(B4971&lt;='Monte Carlo VaR'!$B$25,"YES ◀ TAIL","")</f>
        <v>YES ◀ TAIL</v>
      </c>
    </row>
    <row r="4972" spans="1:5" x14ac:dyDescent="0.2">
      <c r="A4972">
        <v>4971</v>
      </c>
      <c r="B4972" s="17">
        <f ca="1">'Monte Carlo VaR'!$C$17+_xlfn.NORM.S.INV(RAND())*'Monte Carlo VaR'!$C$18</f>
        <v>-0.15543440158264854</v>
      </c>
      <c r="C4972" s="18">
        <f t="shared" ca="1" si="77"/>
        <v>-14.395676983178928</v>
      </c>
      <c r="D4972" s="19">
        <f ca="1">'Monte Carlo VaR'!$B$9*(EXP(B4972)-1)</f>
        <v>-19.510461015302404</v>
      </c>
      <c r="E4972" t="str">
        <f ca="1">IF(B4972&lt;='Monte Carlo VaR'!$B$25,"YES ◀ TAIL","")</f>
        <v/>
      </c>
    </row>
    <row r="4973" spans="1:5" x14ac:dyDescent="0.2">
      <c r="A4973">
        <v>4972</v>
      </c>
      <c r="B4973" s="17">
        <f ca="1">'Monte Carlo VaR'!$C$17+_xlfn.NORM.S.INV(RAND())*'Monte Carlo VaR'!$C$18</f>
        <v>0.14269376140006529</v>
      </c>
      <c r="C4973" s="18">
        <f t="shared" ca="1" si="77"/>
        <v>15.337653916091366</v>
      </c>
      <c r="D4973" s="19">
        <f ca="1">'Monte Carlo VaR'!$B$9*(EXP(B4973)-1)</f>
        <v>20.787122352478626</v>
      </c>
      <c r="E4973" t="str">
        <f ca="1">IF(B4973&lt;='Monte Carlo VaR'!$B$25,"YES ◀ TAIL","")</f>
        <v/>
      </c>
    </row>
    <row r="4974" spans="1:5" x14ac:dyDescent="0.2">
      <c r="A4974">
        <v>4973</v>
      </c>
      <c r="B4974" s="17">
        <f ca="1">'Monte Carlo VaR'!$C$17+_xlfn.NORM.S.INV(RAND())*'Monte Carlo VaR'!$C$18</f>
        <v>2.2118077390823193E-2</v>
      </c>
      <c r="C4974" s="18">
        <f t="shared" ca="1" si="77"/>
        <v>2.2364495475773793</v>
      </c>
      <c r="D4974" s="19">
        <f ca="1">'Monte Carlo VaR'!$B$9*(EXP(B4974)-1)</f>
        <v>3.0310600718316221</v>
      </c>
      <c r="E4974" t="str">
        <f ca="1">IF(B4974&lt;='Monte Carlo VaR'!$B$25,"YES ◀ TAIL","")</f>
        <v/>
      </c>
    </row>
    <row r="4975" spans="1:5" x14ac:dyDescent="0.2">
      <c r="A4975">
        <v>4974</v>
      </c>
      <c r="B4975" s="17">
        <f ca="1">'Monte Carlo VaR'!$C$17+_xlfn.NORM.S.INV(RAND())*'Monte Carlo VaR'!$C$18</f>
        <v>0.15602730484819427</v>
      </c>
      <c r="C4975" s="18">
        <f t="shared" ca="1" si="77"/>
        <v>16.885811814762587</v>
      </c>
      <c r="D4975" s="19">
        <f ca="1">'Monte Carlo VaR'!$B$9*(EXP(B4975)-1)</f>
        <v>22.885340752547734</v>
      </c>
      <c r="E4975" t="str">
        <f ca="1">IF(B4975&lt;='Monte Carlo VaR'!$B$25,"YES ◀ TAIL","")</f>
        <v/>
      </c>
    </row>
    <row r="4976" spans="1:5" x14ac:dyDescent="0.2">
      <c r="A4976">
        <v>4975</v>
      </c>
      <c r="B4976" s="17">
        <f ca="1">'Monte Carlo VaR'!$C$17+_xlfn.NORM.S.INV(RAND())*'Monte Carlo VaR'!$C$18</f>
        <v>0.25398518030710293</v>
      </c>
      <c r="C4976" s="18">
        <f t="shared" ca="1" si="77"/>
        <v>28.91526992791389</v>
      </c>
      <c r="D4976" s="19">
        <f ca="1">'Monte Carlo VaR'!$B$9*(EXP(B4976)-1)</f>
        <v>39.188865333301692</v>
      </c>
      <c r="E4976" t="str">
        <f ca="1">IF(B4976&lt;='Monte Carlo VaR'!$B$25,"YES ◀ TAIL","")</f>
        <v/>
      </c>
    </row>
    <row r="4977" spans="1:5" x14ac:dyDescent="0.2">
      <c r="A4977">
        <v>4976</v>
      </c>
      <c r="B4977" s="17">
        <f ca="1">'Monte Carlo VaR'!$C$17+_xlfn.NORM.S.INV(RAND())*'Monte Carlo VaR'!$C$18</f>
        <v>-0.16877073698716322</v>
      </c>
      <c r="C4977" s="18">
        <f t="shared" ca="1" si="77"/>
        <v>-15.529745976237209</v>
      </c>
      <c r="D4977" s="19">
        <f ca="1">'Monte Carlo VaR'!$B$9*(EXP(B4977)-1)</f>
        <v>-21.047464721594288</v>
      </c>
      <c r="E4977" t="str">
        <f ca="1">IF(B4977&lt;='Monte Carlo VaR'!$B$25,"YES ◀ TAIL","")</f>
        <v/>
      </c>
    </row>
    <row r="4978" spans="1:5" x14ac:dyDescent="0.2">
      <c r="A4978">
        <v>4977</v>
      </c>
      <c r="B4978" s="17">
        <f ca="1">'Monte Carlo VaR'!$C$17+_xlfn.NORM.S.INV(RAND())*'Monte Carlo VaR'!$C$18</f>
        <v>9.451899588000412E-2</v>
      </c>
      <c r="C4978" s="18">
        <f t="shared" ca="1" si="77"/>
        <v>9.9130041877068855</v>
      </c>
      <c r="D4978" s="19">
        <f ca="1">'Monte Carlo VaR'!$B$9*(EXP(B4978)-1)</f>
        <v>13.435094575599143</v>
      </c>
      <c r="E4978" t="str">
        <f ca="1">IF(B4978&lt;='Monte Carlo VaR'!$B$25,"YES ◀ TAIL","")</f>
        <v/>
      </c>
    </row>
    <row r="4979" spans="1:5" x14ac:dyDescent="0.2">
      <c r="A4979">
        <v>4978</v>
      </c>
      <c r="B4979" s="17">
        <f ca="1">'Monte Carlo VaR'!$C$17+_xlfn.NORM.S.INV(RAND())*'Monte Carlo VaR'!$C$18</f>
        <v>5.3796371310834611E-2</v>
      </c>
      <c r="C4979" s="18">
        <f t="shared" ca="1" si="77"/>
        <v>5.5269697090269743</v>
      </c>
      <c r="D4979" s="19">
        <f ca="1">'Monte Carlo VaR'!$B$9*(EXP(B4979)-1)</f>
        <v>7.490702046644258</v>
      </c>
      <c r="E4979" t="str">
        <f ca="1">IF(B4979&lt;='Monte Carlo VaR'!$B$25,"YES ◀ TAIL","")</f>
        <v/>
      </c>
    </row>
    <row r="4980" spans="1:5" x14ac:dyDescent="0.2">
      <c r="A4980">
        <v>4979</v>
      </c>
      <c r="B4980" s="17">
        <f ca="1">'Monte Carlo VaR'!$C$17+_xlfn.NORM.S.INV(RAND())*'Monte Carlo VaR'!$C$18</f>
        <v>1.2857263476918124E-2</v>
      </c>
      <c r="C4980" s="18">
        <f t="shared" ca="1" si="77"/>
        <v>1.2940273467915597</v>
      </c>
      <c r="D4980" s="19">
        <f ca="1">'Monte Carlo VaR'!$B$9*(EXP(B4980)-1)</f>
        <v>1.7537952631066009</v>
      </c>
      <c r="E4980" t="str">
        <f ca="1">IF(B4980&lt;='Monte Carlo VaR'!$B$25,"YES ◀ TAIL","")</f>
        <v/>
      </c>
    </row>
    <row r="4981" spans="1:5" x14ac:dyDescent="0.2">
      <c r="A4981">
        <v>4980</v>
      </c>
      <c r="B4981" s="17">
        <f ca="1">'Monte Carlo VaR'!$C$17+_xlfn.NORM.S.INV(RAND())*'Monte Carlo VaR'!$C$18</f>
        <v>0.17045832172590109</v>
      </c>
      <c r="C4981" s="18">
        <f t="shared" ca="1" si="77"/>
        <v>18.584822679642276</v>
      </c>
      <c r="D4981" s="19">
        <f ca="1">'Monte Carlo VaR'!$B$9*(EXP(B4981)-1)</f>
        <v>25.188010177719178</v>
      </c>
      <c r="E4981" t="str">
        <f ca="1">IF(B4981&lt;='Monte Carlo VaR'!$B$25,"YES ◀ TAIL","")</f>
        <v/>
      </c>
    </row>
    <row r="4982" spans="1:5" x14ac:dyDescent="0.2">
      <c r="A4982">
        <v>4981</v>
      </c>
      <c r="B4982" s="17">
        <f ca="1">'Monte Carlo VaR'!$C$17+_xlfn.NORM.S.INV(RAND())*'Monte Carlo VaR'!$C$18</f>
        <v>0.13247429938638383</v>
      </c>
      <c r="C4982" s="18">
        <f t="shared" ca="1" si="77"/>
        <v>14.164967461496714</v>
      </c>
      <c r="D4982" s="19">
        <f ca="1">'Monte Carlo VaR'!$B$9*(EXP(B4982)-1)</f>
        <v>19.197780400566497</v>
      </c>
      <c r="E4982" t="str">
        <f ca="1">IF(B4982&lt;='Monte Carlo VaR'!$B$25,"YES ◀ TAIL","")</f>
        <v/>
      </c>
    </row>
    <row r="4983" spans="1:5" x14ac:dyDescent="0.2">
      <c r="A4983">
        <v>4982</v>
      </c>
      <c r="B4983" s="17">
        <f ca="1">'Monte Carlo VaR'!$C$17+_xlfn.NORM.S.INV(RAND())*'Monte Carlo VaR'!$C$18</f>
        <v>-4.4913236299263332E-2</v>
      </c>
      <c r="C4983" s="18">
        <f t="shared" ca="1" si="77"/>
        <v>-4.3919568689031463</v>
      </c>
      <c r="D4983" s="19">
        <f ca="1">'Monte Carlo VaR'!$B$9*(EXP(B4983)-1)</f>
        <v>-5.9524191444244341</v>
      </c>
      <c r="E4983" t="str">
        <f ca="1">IF(B4983&lt;='Monte Carlo VaR'!$B$25,"YES ◀ TAIL","")</f>
        <v/>
      </c>
    </row>
    <row r="4984" spans="1:5" x14ac:dyDescent="0.2">
      <c r="A4984">
        <v>4983</v>
      </c>
      <c r="B4984" s="17">
        <f ca="1">'Monte Carlo VaR'!$C$17+_xlfn.NORM.S.INV(RAND())*'Monte Carlo VaR'!$C$18</f>
        <v>0.27211343185630227</v>
      </c>
      <c r="C4984" s="18">
        <f t="shared" ca="1" si="77"/>
        <v>31.273589893593257</v>
      </c>
      <c r="D4984" s="19">
        <f ca="1">'Monte Carlo VaR'!$B$9*(EXP(B4984)-1)</f>
        <v>42.385096382786941</v>
      </c>
      <c r="E4984" t="str">
        <f ca="1">IF(B4984&lt;='Monte Carlo VaR'!$B$25,"YES ◀ TAIL","")</f>
        <v/>
      </c>
    </row>
    <row r="4985" spans="1:5" x14ac:dyDescent="0.2">
      <c r="A4985">
        <v>4984</v>
      </c>
      <c r="B4985" s="17">
        <f ca="1">'Monte Carlo VaR'!$C$17+_xlfn.NORM.S.INV(RAND())*'Monte Carlo VaR'!$C$18</f>
        <v>0.31404065536244619</v>
      </c>
      <c r="C4985" s="18">
        <f t="shared" ca="1" si="77"/>
        <v>36.894539038706966</v>
      </c>
      <c r="D4985" s="19">
        <f ca="1">'Monte Carlo VaR'!$B$9*(EXP(B4985)-1)</f>
        <v>50.00316875915955</v>
      </c>
      <c r="E4985" t="str">
        <f ca="1">IF(B4985&lt;='Monte Carlo VaR'!$B$25,"YES ◀ TAIL","")</f>
        <v/>
      </c>
    </row>
    <row r="4986" spans="1:5" x14ac:dyDescent="0.2">
      <c r="A4986">
        <v>4985</v>
      </c>
      <c r="B4986" s="17">
        <f ca="1">'Monte Carlo VaR'!$C$17+_xlfn.NORM.S.INV(RAND())*'Monte Carlo VaR'!$C$18</f>
        <v>0.25626794176399714</v>
      </c>
      <c r="C4986" s="18">
        <f t="shared" ca="1" si="77"/>
        <v>29.209888881768343</v>
      </c>
      <c r="D4986" s="19">
        <f ca="1">'Monte Carlo VaR'!$B$9*(EXP(B4986)-1)</f>
        <v>39.588162401460636</v>
      </c>
      <c r="E4986" t="str">
        <f ca="1">IF(B4986&lt;='Monte Carlo VaR'!$B$25,"YES ◀ TAIL","")</f>
        <v/>
      </c>
    </row>
    <row r="4987" spans="1:5" x14ac:dyDescent="0.2">
      <c r="A4987">
        <v>4986</v>
      </c>
      <c r="B4987" s="17">
        <f ca="1">'Monte Carlo VaR'!$C$17+_xlfn.NORM.S.INV(RAND())*'Monte Carlo VaR'!$C$18</f>
        <v>0.32274775212658774</v>
      </c>
      <c r="C4987" s="18">
        <f t="shared" ca="1" si="77"/>
        <v>38.091697359881074</v>
      </c>
      <c r="D4987" s="19">
        <f ca="1">'Monte Carlo VaR'!$B$9*(EXP(B4987)-1)</f>
        <v>51.625677431846817</v>
      </c>
      <c r="E4987" t="str">
        <f ca="1">IF(B4987&lt;='Monte Carlo VaR'!$B$25,"YES ◀ TAIL","")</f>
        <v/>
      </c>
    </row>
    <row r="4988" spans="1:5" x14ac:dyDescent="0.2">
      <c r="A4988">
        <v>4987</v>
      </c>
      <c r="B4988" s="17">
        <f ca="1">'Monte Carlo VaR'!$C$17+_xlfn.NORM.S.INV(RAND())*'Monte Carlo VaR'!$C$18</f>
        <v>0.14216457841720556</v>
      </c>
      <c r="C4988" s="18">
        <f t="shared" ca="1" si="77"/>
        <v>15.276635338776323</v>
      </c>
      <c r="D4988" s="19">
        <f ca="1">'Monte Carlo VaR'!$B$9*(EXP(B4988)-1)</f>
        <v>20.704423874643552</v>
      </c>
      <c r="E4988" t="str">
        <f ca="1">IF(B4988&lt;='Monte Carlo VaR'!$B$25,"YES ◀ TAIL","")</f>
        <v/>
      </c>
    </row>
    <row r="4989" spans="1:5" x14ac:dyDescent="0.2">
      <c r="A4989">
        <v>4988</v>
      </c>
      <c r="B4989" s="17">
        <f ca="1">'Monte Carlo VaR'!$C$17+_xlfn.NORM.S.INV(RAND())*'Monte Carlo VaR'!$C$18</f>
        <v>0.13411451236170832</v>
      </c>
      <c r="C4989" s="18">
        <f t="shared" ca="1" si="77"/>
        <v>14.352375975377218</v>
      </c>
      <c r="D4989" s="19">
        <f ca="1">'Monte Carlo VaR'!$B$9*(EXP(B4989)-1)</f>
        <v>19.451775159428745</v>
      </c>
      <c r="E4989" t="str">
        <f ca="1">IF(B4989&lt;='Monte Carlo VaR'!$B$25,"YES ◀ TAIL","")</f>
        <v/>
      </c>
    </row>
    <row r="4990" spans="1:5" x14ac:dyDescent="0.2">
      <c r="A4990">
        <v>4989</v>
      </c>
      <c r="B4990" s="17">
        <f ca="1">'Monte Carlo VaR'!$C$17+_xlfn.NORM.S.INV(RAND())*'Monte Carlo VaR'!$C$18</f>
        <v>0.39803529210659699</v>
      </c>
      <c r="C4990" s="18">
        <f t="shared" ca="1" si="77"/>
        <v>48.889657527670025</v>
      </c>
      <c r="D4990" s="19">
        <f ca="1">'Monte Carlo VaR'!$B$9*(EXP(B4990)-1)</f>
        <v>66.260152847251192</v>
      </c>
      <c r="E4990" t="str">
        <f ca="1">IF(B4990&lt;='Monte Carlo VaR'!$B$25,"YES ◀ TAIL","")</f>
        <v/>
      </c>
    </row>
    <row r="4991" spans="1:5" x14ac:dyDescent="0.2">
      <c r="A4991">
        <v>4990</v>
      </c>
      <c r="B4991" s="17">
        <f ca="1">'Monte Carlo VaR'!$C$17+_xlfn.NORM.S.INV(RAND())*'Monte Carlo VaR'!$C$18</f>
        <v>3.4553202338359457E-2</v>
      </c>
      <c r="C4991" s="18">
        <f t="shared" ca="1" si="77"/>
        <v>3.515709968941283</v>
      </c>
      <c r="D4991" s="19">
        <f ca="1">'Monte Carlo VaR'!$B$9*(EXP(B4991)-1)</f>
        <v>4.7648417209061211</v>
      </c>
      <c r="E4991" t="str">
        <f ca="1">IF(B4991&lt;='Monte Carlo VaR'!$B$25,"YES ◀ TAIL","")</f>
        <v/>
      </c>
    </row>
    <row r="4992" spans="1:5" x14ac:dyDescent="0.2">
      <c r="A4992">
        <v>4991</v>
      </c>
      <c r="B4992" s="17">
        <f ca="1">'Monte Carlo VaR'!$C$17+_xlfn.NORM.S.INV(RAND())*'Monte Carlo VaR'!$C$18</f>
        <v>3.2261196956098803E-2</v>
      </c>
      <c r="C4992" s="18">
        <f t="shared" ca="1" si="77"/>
        <v>3.2787230958849278</v>
      </c>
      <c r="D4992" s="19">
        <f ca="1">'Monte Carlo VaR'!$B$9*(EXP(B4992)-1)</f>
        <v>4.4436534118528428</v>
      </c>
      <c r="E4992" t="str">
        <f ca="1">IF(B4992&lt;='Monte Carlo VaR'!$B$25,"YES ◀ TAIL","")</f>
        <v/>
      </c>
    </row>
    <row r="4993" spans="1:5" x14ac:dyDescent="0.2">
      <c r="A4993">
        <v>4992</v>
      </c>
      <c r="B4993" s="17">
        <f ca="1">'Monte Carlo VaR'!$C$17+_xlfn.NORM.S.INV(RAND())*'Monte Carlo VaR'!$C$18</f>
        <v>0.25736236184536232</v>
      </c>
      <c r="C4993" s="18">
        <f t="shared" ca="1" si="77"/>
        <v>29.35137618802386</v>
      </c>
      <c r="D4993" s="19">
        <f ca="1">'Monte Carlo VaR'!$B$9*(EXP(B4993)-1)</f>
        <v>39.779920147628737</v>
      </c>
      <c r="E4993" t="str">
        <f ca="1">IF(B4993&lt;='Monte Carlo VaR'!$B$25,"YES ◀ TAIL","")</f>
        <v/>
      </c>
    </row>
    <row r="4994" spans="1:5" x14ac:dyDescent="0.2">
      <c r="A4994">
        <v>4993</v>
      </c>
      <c r="B4994" s="17">
        <f ca="1">'Monte Carlo VaR'!$C$17+_xlfn.NORM.S.INV(RAND())*'Monte Carlo VaR'!$C$18</f>
        <v>0.20737598748436509</v>
      </c>
      <c r="C4994" s="18">
        <f t="shared" ca="1" si="77"/>
        <v>23.044511678384659</v>
      </c>
      <c r="D4994" s="19">
        <f ca="1">'Monte Carlo VaR'!$B$9*(EXP(B4994)-1)</f>
        <v>31.232226677714731</v>
      </c>
      <c r="E4994" t="str">
        <f ca="1">IF(B4994&lt;='Monte Carlo VaR'!$B$25,"YES ◀ TAIL","")</f>
        <v/>
      </c>
    </row>
    <row r="4995" spans="1:5" x14ac:dyDescent="0.2">
      <c r="A4995">
        <v>4994</v>
      </c>
      <c r="B4995" s="17">
        <f ca="1">'Monte Carlo VaR'!$C$17+_xlfn.NORM.S.INV(RAND())*'Monte Carlo VaR'!$C$18</f>
        <v>0.23088017246696479</v>
      </c>
      <c r="C4995" s="18">
        <f t="shared" ref="C4995:C5058" ca="1" si="78">(EXP(B4995)-1)*100</f>
        <v>25.970828266916655</v>
      </c>
      <c r="D4995" s="19">
        <f ca="1">'Monte Carlo VaR'!$B$9*(EXP(B4995)-1)</f>
        <v>35.198263550152149</v>
      </c>
      <c r="E4995" t="str">
        <f ca="1">IF(B4995&lt;='Monte Carlo VaR'!$B$25,"YES ◀ TAIL","")</f>
        <v/>
      </c>
    </row>
    <row r="4996" spans="1:5" x14ac:dyDescent="0.2">
      <c r="A4996">
        <v>4995</v>
      </c>
      <c r="B4996" s="17">
        <f ca="1">'Monte Carlo VaR'!$C$17+_xlfn.NORM.S.INV(RAND())*'Monte Carlo VaR'!$C$18</f>
        <v>0.41325522235767292</v>
      </c>
      <c r="C4996" s="18">
        <f t="shared" ca="1" si="78"/>
        <v>51.173080420229546</v>
      </c>
      <c r="D4996" s="19">
        <f ca="1">'Monte Carlo VaR'!$B$9*(EXP(B4996)-1)</f>
        <v>69.354875893537098</v>
      </c>
      <c r="E4996" t="str">
        <f ca="1">IF(B4996&lt;='Monte Carlo VaR'!$B$25,"YES ◀ TAIL","")</f>
        <v/>
      </c>
    </row>
    <row r="4997" spans="1:5" x14ac:dyDescent="0.2">
      <c r="A4997">
        <v>4996</v>
      </c>
      <c r="B4997" s="17">
        <f ca="1">'Monte Carlo VaR'!$C$17+_xlfn.NORM.S.INV(RAND())*'Monte Carlo VaR'!$C$18</f>
        <v>0.1575217026665057</v>
      </c>
      <c r="C4997" s="18">
        <f t="shared" ca="1" si="78"/>
        <v>17.060616298117925</v>
      </c>
      <c r="D4997" s="19">
        <f ca="1">'Monte Carlo VaR'!$B$9*(EXP(B4997)-1)</f>
        <v>23.122253268839223</v>
      </c>
      <c r="E4997" t="str">
        <f ca="1">IF(B4997&lt;='Monte Carlo VaR'!$B$25,"YES ◀ TAIL","")</f>
        <v/>
      </c>
    </row>
    <row r="4998" spans="1:5" x14ac:dyDescent="0.2">
      <c r="A4998">
        <v>4997</v>
      </c>
      <c r="B4998" s="17">
        <f ca="1">'Monte Carlo VaR'!$C$17+_xlfn.NORM.S.INV(RAND())*'Monte Carlo VaR'!$C$18</f>
        <v>0.24587510473720281</v>
      </c>
      <c r="C4998" s="18">
        <f t="shared" ca="1" si="78"/>
        <v>27.873985501766075</v>
      </c>
      <c r="D4998" s="19">
        <f ca="1">'Monte Carlo VaR'!$B$9*(EXP(B4998)-1)</f>
        <v>37.777612550543559</v>
      </c>
      <c r="E4998" t="str">
        <f ca="1">IF(B4998&lt;='Monte Carlo VaR'!$B$25,"YES ◀ TAIL","")</f>
        <v/>
      </c>
    </row>
    <row r="4999" spans="1:5" x14ac:dyDescent="0.2">
      <c r="A4999">
        <v>4998</v>
      </c>
      <c r="B4999" s="17">
        <f ca="1">'Monte Carlo VaR'!$C$17+_xlfn.NORM.S.INV(RAND())*'Monte Carlo VaR'!$C$18</f>
        <v>-6.3876091584532321E-2</v>
      </c>
      <c r="C4999" s="18">
        <f t="shared" ca="1" si="78"/>
        <v>-6.1878766555046543</v>
      </c>
      <c r="D4999" s="19">
        <f ca="1">'Monte Carlo VaR'!$B$9*(EXP(B4999)-1)</f>
        <v>-8.386429231205458</v>
      </c>
      <c r="E4999" t="str">
        <f ca="1">IF(B4999&lt;='Monte Carlo VaR'!$B$25,"YES ◀ TAIL","")</f>
        <v/>
      </c>
    </row>
    <row r="5000" spans="1:5" x14ac:dyDescent="0.2">
      <c r="A5000">
        <v>4999</v>
      </c>
      <c r="B5000" s="17">
        <f ca="1">'Monte Carlo VaR'!$C$17+_xlfn.NORM.S.INV(RAND())*'Monte Carlo VaR'!$C$18</f>
        <v>9.6154282115023026E-2</v>
      </c>
      <c r="C5000" s="18">
        <f t="shared" ca="1" si="78"/>
        <v>10.092890453184445</v>
      </c>
      <c r="D5000" s="19">
        <f ca="1">'Monte Carlo VaR'!$B$9*(EXP(B5000)-1)</f>
        <v>13.678894431200877</v>
      </c>
      <c r="E5000" t="str">
        <f ca="1">IF(B5000&lt;='Monte Carlo VaR'!$B$25,"YES ◀ TAIL","")</f>
        <v/>
      </c>
    </row>
    <row r="5001" spans="1:5" x14ac:dyDescent="0.2">
      <c r="A5001">
        <v>5000</v>
      </c>
      <c r="B5001" s="17">
        <f ca="1">'Monte Carlo VaR'!$C$17+_xlfn.NORM.S.INV(RAND())*'Monte Carlo VaR'!$C$18</f>
        <v>-5.7178775920870215E-2</v>
      </c>
      <c r="C5001" s="18">
        <f t="shared" ca="1" si="78"/>
        <v>-5.5574786213970491</v>
      </c>
      <c r="D5001" s="19">
        <f ca="1">'Monte Carlo VaR'!$B$9*(EXP(B5001)-1)</f>
        <v>-7.532050775579421</v>
      </c>
      <c r="E5001" t="str">
        <f ca="1">IF(B5001&lt;='Monte Carlo VaR'!$B$25,"YES ◀ TAIL","")</f>
        <v/>
      </c>
    </row>
    <row r="5002" spans="1:5" x14ac:dyDescent="0.2">
      <c r="A5002">
        <v>5001</v>
      </c>
      <c r="B5002" s="17">
        <f ca="1">'Monte Carlo VaR'!$C$17+_xlfn.NORM.S.INV(RAND())*'Monte Carlo VaR'!$C$18</f>
        <v>8.017216397209713E-2</v>
      </c>
      <c r="C5002" s="18">
        <f t="shared" ca="1" si="78"/>
        <v>8.3473586734921454</v>
      </c>
      <c r="D5002" s="19">
        <f ca="1">'Monte Carlo VaR'!$B$9*(EXP(B5002)-1)</f>
        <v>11.313175210183903</v>
      </c>
      <c r="E5002" t="str">
        <f ca="1">IF(B5002&lt;='Monte Carlo VaR'!$B$25,"YES ◀ TAIL","")</f>
        <v/>
      </c>
    </row>
    <row r="5003" spans="1:5" x14ac:dyDescent="0.2">
      <c r="A5003">
        <v>5002</v>
      </c>
      <c r="B5003" s="17">
        <f ca="1">'Monte Carlo VaR'!$C$17+_xlfn.NORM.S.INV(RAND())*'Monte Carlo VaR'!$C$18</f>
        <v>4.5078956356369861E-2</v>
      </c>
      <c r="C5003" s="18">
        <f t="shared" ca="1" si="78"/>
        <v>4.6110453717806976</v>
      </c>
      <c r="D5003" s="19">
        <f ca="1">'Monte Carlo VaR'!$B$9*(EXP(B5003)-1)</f>
        <v>6.2493497923743799</v>
      </c>
      <c r="E5003" t="str">
        <f ca="1">IF(B5003&lt;='Monte Carlo VaR'!$B$25,"YES ◀ TAIL","")</f>
        <v/>
      </c>
    </row>
    <row r="5004" spans="1:5" x14ac:dyDescent="0.2">
      <c r="A5004">
        <v>5003</v>
      </c>
      <c r="B5004" s="17">
        <f ca="1">'Monte Carlo VaR'!$C$17+_xlfn.NORM.S.INV(RAND())*'Monte Carlo VaR'!$C$18</f>
        <v>-9.6912989159906079E-2</v>
      </c>
      <c r="C5004" s="18">
        <f t="shared" ca="1" si="78"/>
        <v>-9.236502322060014</v>
      </c>
      <c r="D5004" s="19">
        <f ca="1">'Monte Carlo VaR'!$B$9*(EXP(B5004)-1)</f>
        <v>-12.518231597087937</v>
      </c>
      <c r="E5004" t="str">
        <f ca="1">IF(B5004&lt;='Monte Carlo VaR'!$B$25,"YES ◀ TAIL","")</f>
        <v/>
      </c>
    </row>
    <row r="5005" spans="1:5" x14ac:dyDescent="0.2">
      <c r="A5005">
        <v>5004</v>
      </c>
      <c r="B5005" s="17">
        <f ca="1">'Monte Carlo VaR'!$C$17+_xlfn.NORM.S.INV(RAND())*'Monte Carlo VaR'!$C$18</f>
        <v>-1.2250956673641705E-2</v>
      </c>
      <c r="C5005" s="18">
        <f t="shared" ca="1" si="78"/>
        <v>-1.2176219217042594</v>
      </c>
      <c r="D5005" s="19">
        <f ca="1">'Monte Carlo VaR'!$B$9*(EXP(B5005)-1)</f>
        <v>-1.6502429904857827</v>
      </c>
      <c r="E5005" t="str">
        <f ca="1">IF(B5005&lt;='Monte Carlo VaR'!$B$25,"YES ◀ TAIL","")</f>
        <v/>
      </c>
    </row>
    <row r="5006" spans="1:5" x14ac:dyDescent="0.2">
      <c r="A5006">
        <v>5005</v>
      </c>
      <c r="B5006" s="17">
        <f ca="1">'Monte Carlo VaR'!$C$17+_xlfn.NORM.S.INV(RAND())*'Monte Carlo VaR'!$C$18</f>
        <v>0.21608713467678153</v>
      </c>
      <c r="C5006" s="18">
        <f t="shared" ca="1" si="78"/>
        <v>24.121052676696063</v>
      </c>
      <c r="D5006" s="19">
        <f ca="1">'Monte Carlo VaR'!$B$9*(EXP(B5006)-1)</f>
        <v>32.691262692726177</v>
      </c>
      <c r="E5006" t="str">
        <f ca="1">IF(B5006&lt;='Monte Carlo VaR'!$B$25,"YES ◀ TAIL","")</f>
        <v/>
      </c>
    </row>
    <row r="5007" spans="1:5" x14ac:dyDescent="0.2">
      <c r="A5007">
        <v>5006</v>
      </c>
      <c r="B5007" s="17">
        <f ca="1">'Monte Carlo VaR'!$C$17+_xlfn.NORM.S.INV(RAND())*'Monte Carlo VaR'!$C$18</f>
        <v>-7.8784724242236273E-2</v>
      </c>
      <c r="C5007" s="18">
        <f t="shared" ca="1" si="78"/>
        <v>-7.5761130746745504</v>
      </c>
      <c r="D5007" s="19">
        <f ca="1">'Monte Carlo VaR'!$B$9*(EXP(B5007)-1)</f>
        <v>-10.267906050106419</v>
      </c>
      <c r="E5007" t="str">
        <f ca="1">IF(B5007&lt;='Monte Carlo VaR'!$B$25,"YES ◀ TAIL","")</f>
        <v/>
      </c>
    </row>
    <row r="5008" spans="1:5" x14ac:dyDescent="0.2">
      <c r="A5008">
        <v>5007</v>
      </c>
      <c r="B5008" s="17">
        <f ca="1">'Monte Carlo VaR'!$C$17+_xlfn.NORM.S.INV(RAND())*'Monte Carlo VaR'!$C$18</f>
        <v>0.13311701132983034</v>
      </c>
      <c r="C5008" s="18">
        <f t="shared" ca="1" si="78"/>
        <v>14.238366234214705</v>
      </c>
      <c r="D5008" s="19">
        <f ca="1">'Monte Carlo VaR'!$B$9*(EXP(B5008)-1)</f>
        <v>19.29725775723119</v>
      </c>
      <c r="E5008" t="str">
        <f ca="1">IF(B5008&lt;='Monte Carlo VaR'!$B$25,"YES ◀ TAIL","")</f>
        <v/>
      </c>
    </row>
    <row r="5009" spans="1:5" x14ac:dyDescent="0.2">
      <c r="A5009">
        <v>5008</v>
      </c>
      <c r="B5009" s="17">
        <f ca="1">'Monte Carlo VaR'!$C$17+_xlfn.NORM.S.INV(RAND())*'Monte Carlo VaR'!$C$18</f>
        <v>7.870465672580837E-2</v>
      </c>
      <c r="C5009" s="18">
        <f t="shared" ca="1" si="78"/>
        <v>8.1884747496913555</v>
      </c>
      <c r="D5009" s="19">
        <f ca="1">'Monte Carlo VaR'!$B$9*(EXP(B5009)-1)</f>
        <v>11.097839828256692</v>
      </c>
      <c r="E5009" t="str">
        <f ca="1">IF(B5009&lt;='Monte Carlo VaR'!$B$25,"YES ◀ TAIL","")</f>
        <v/>
      </c>
    </row>
    <row r="5010" spans="1:5" x14ac:dyDescent="0.2">
      <c r="A5010">
        <v>5009</v>
      </c>
      <c r="B5010" s="17">
        <f ca="1">'Monte Carlo VaR'!$C$17+_xlfn.NORM.S.INV(RAND())*'Monte Carlo VaR'!$C$18</f>
        <v>-6.4067317329737639E-3</v>
      </c>
      <c r="C5010" s="18">
        <f t="shared" ca="1" si="78"/>
        <v>-0.63862523857924902</v>
      </c>
      <c r="D5010" s="19">
        <f ca="1">'Monte Carlo VaR'!$B$9*(EXP(B5010)-1)</f>
        <v>-0.86552878584645621</v>
      </c>
      <c r="E5010" t="str">
        <f ca="1">IF(B5010&lt;='Monte Carlo VaR'!$B$25,"YES ◀ TAIL","")</f>
        <v/>
      </c>
    </row>
    <row r="5011" spans="1:5" x14ac:dyDescent="0.2">
      <c r="A5011">
        <v>5010</v>
      </c>
      <c r="B5011" s="17">
        <f ca="1">'Monte Carlo VaR'!$C$17+_xlfn.NORM.S.INV(RAND())*'Monte Carlo VaR'!$C$18</f>
        <v>9.3840224538761896E-2</v>
      </c>
      <c r="C5011" s="18">
        <f t="shared" ca="1" si="78"/>
        <v>9.8384237048450895</v>
      </c>
      <c r="D5011" s="19">
        <f ca="1">'Monte Carlo VaR'!$B$9*(EXP(B5011)-1)</f>
        <v>13.33401564717655</v>
      </c>
      <c r="E5011" t="str">
        <f ca="1">IF(B5011&lt;='Monte Carlo VaR'!$B$25,"YES ◀ TAIL","")</f>
        <v/>
      </c>
    </row>
    <row r="5012" spans="1:5" x14ac:dyDescent="0.2">
      <c r="A5012">
        <v>5011</v>
      </c>
      <c r="B5012" s="17">
        <f ca="1">'Monte Carlo VaR'!$C$17+_xlfn.NORM.S.INV(RAND())*'Monte Carlo VaR'!$C$18</f>
        <v>0.24121914256550991</v>
      </c>
      <c r="C5012" s="18">
        <f t="shared" ca="1" si="78"/>
        <v>27.279992939023813</v>
      </c>
      <c r="D5012" s="19">
        <f ca="1">'Monte Carlo VaR'!$B$9*(EXP(B5012)-1)</f>
        <v>36.972574430258973</v>
      </c>
      <c r="E5012" t="str">
        <f ca="1">IF(B5012&lt;='Monte Carlo VaR'!$B$25,"YES ◀ TAIL","")</f>
        <v/>
      </c>
    </row>
    <row r="5013" spans="1:5" x14ac:dyDescent="0.2">
      <c r="A5013">
        <v>5012</v>
      </c>
      <c r="B5013" s="17">
        <f ca="1">'Monte Carlo VaR'!$C$17+_xlfn.NORM.S.INV(RAND())*'Monte Carlo VaR'!$C$18</f>
        <v>8.9846400715051816E-2</v>
      </c>
      <c r="C5013" s="18">
        <f t="shared" ca="1" si="78"/>
        <v>9.4006232224248532</v>
      </c>
      <c r="D5013" s="19">
        <f ca="1">'Monte Carlo VaR'!$B$9*(EXP(B5013)-1)</f>
        <v>12.740664653352404</v>
      </c>
      <c r="E5013" t="str">
        <f ca="1">IF(B5013&lt;='Monte Carlo VaR'!$B$25,"YES ◀ TAIL","")</f>
        <v/>
      </c>
    </row>
    <row r="5014" spans="1:5" x14ac:dyDescent="0.2">
      <c r="A5014">
        <v>5013</v>
      </c>
      <c r="B5014" s="17">
        <f ca="1">'Monte Carlo VaR'!$C$17+_xlfn.NORM.S.INV(RAND())*'Monte Carlo VaR'!$C$18</f>
        <v>-2.3764193963071306E-2</v>
      </c>
      <c r="C5014" s="18">
        <f t="shared" ca="1" si="78"/>
        <v>-2.3484049032895915</v>
      </c>
      <c r="D5014" s="19">
        <f ca="1">'Monte Carlo VaR'!$B$9*(EXP(B5014)-1)</f>
        <v>-3.1827931654283832</v>
      </c>
      <c r="E5014" t="str">
        <f ca="1">IF(B5014&lt;='Monte Carlo VaR'!$B$25,"YES ◀ TAIL","")</f>
        <v/>
      </c>
    </row>
    <row r="5015" spans="1:5" x14ac:dyDescent="0.2">
      <c r="A5015">
        <v>5014</v>
      </c>
      <c r="B5015" s="17">
        <f ca="1">'Monte Carlo VaR'!$C$17+_xlfn.NORM.S.INV(RAND())*'Monte Carlo VaR'!$C$18</f>
        <v>0.17058548184818395</v>
      </c>
      <c r="C5015" s="18">
        <f t="shared" ca="1" si="78"/>
        <v>18.599902898976062</v>
      </c>
      <c r="D5015" s="19">
        <f ca="1">'Monte Carlo VaR'!$B$9*(EXP(B5015)-1)</f>
        <v>25.208448398982256</v>
      </c>
      <c r="E5015" t="str">
        <f ca="1">IF(B5015&lt;='Monte Carlo VaR'!$B$25,"YES ◀ TAIL","")</f>
        <v/>
      </c>
    </row>
    <row r="5016" spans="1:5" x14ac:dyDescent="0.2">
      <c r="A5016">
        <v>5015</v>
      </c>
      <c r="B5016" s="17">
        <f ca="1">'Monte Carlo VaR'!$C$17+_xlfn.NORM.S.INV(RAND())*'Monte Carlo VaR'!$C$18</f>
        <v>0.10916783490713131</v>
      </c>
      <c r="C5016" s="18">
        <f t="shared" ca="1" si="78"/>
        <v>11.534952921808905</v>
      </c>
      <c r="D5016" s="19">
        <f ca="1">'Monte Carlo VaR'!$B$9*(EXP(B5016)-1)</f>
        <v>15.633321694927609</v>
      </c>
      <c r="E5016" t="str">
        <f ca="1">IF(B5016&lt;='Monte Carlo VaR'!$B$25,"YES ◀ TAIL","")</f>
        <v/>
      </c>
    </row>
    <row r="5017" spans="1:5" x14ac:dyDescent="0.2">
      <c r="A5017">
        <v>5016</v>
      </c>
      <c r="B5017" s="17">
        <f ca="1">'Monte Carlo VaR'!$C$17+_xlfn.NORM.S.INV(RAND())*'Monte Carlo VaR'!$C$18</f>
        <v>0.16559028926732891</v>
      </c>
      <c r="C5017" s="18">
        <f t="shared" ca="1" si="78"/>
        <v>18.008950732646923</v>
      </c>
      <c r="D5017" s="19">
        <f ca="1">'Monte Carlo VaR'!$B$9*(EXP(B5017)-1)</f>
        <v>24.407530927956373</v>
      </c>
      <c r="E5017" t="str">
        <f ca="1">IF(B5017&lt;='Monte Carlo VaR'!$B$25,"YES ◀ TAIL","")</f>
        <v/>
      </c>
    </row>
    <row r="5018" spans="1:5" x14ac:dyDescent="0.2">
      <c r="A5018">
        <v>5017</v>
      </c>
      <c r="B5018" s="17">
        <f ca="1">'Monte Carlo VaR'!$C$17+_xlfn.NORM.S.INV(RAND())*'Monte Carlo VaR'!$C$18</f>
        <v>0.1192189009211246</v>
      </c>
      <c r="C5018" s="18">
        <f t="shared" ca="1" si="78"/>
        <v>12.661650868944152</v>
      </c>
      <c r="D5018" s="19">
        <f ca="1">'Monte Carlo VaR'!$B$9*(EXP(B5018)-1)</f>
        <v>17.16033542268001</v>
      </c>
      <c r="E5018" t="str">
        <f ca="1">IF(B5018&lt;='Monte Carlo VaR'!$B$25,"YES ◀ TAIL","")</f>
        <v/>
      </c>
    </row>
    <row r="5019" spans="1:5" x14ac:dyDescent="0.2">
      <c r="A5019">
        <v>5018</v>
      </c>
      <c r="B5019" s="17">
        <f ca="1">'Monte Carlo VaR'!$C$17+_xlfn.NORM.S.INV(RAND())*'Monte Carlo VaR'!$C$18</f>
        <v>-2.6869382976653297E-2</v>
      </c>
      <c r="C5019" s="18">
        <f t="shared" ca="1" si="78"/>
        <v>-2.6511612624128711</v>
      </c>
      <c r="D5019" s="19">
        <f ca="1">'Monte Carlo VaR'!$B$9*(EXP(B5019)-1)</f>
        <v>-3.5931188589481642</v>
      </c>
      <c r="E5019" t="str">
        <f ca="1">IF(B5019&lt;='Monte Carlo VaR'!$B$25,"YES ◀ TAIL","")</f>
        <v/>
      </c>
    </row>
    <row r="5020" spans="1:5" x14ac:dyDescent="0.2">
      <c r="A5020">
        <v>5019</v>
      </c>
      <c r="B5020" s="17">
        <f ca="1">'Monte Carlo VaR'!$C$17+_xlfn.NORM.S.INV(RAND())*'Monte Carlo VaR'!$C$18</f>
        <v>0.28854471435853235</v>
      </c>
      <c r="C5020" s="18">
        <f t="shared" ca="1" si="78"/>
        <v>33.448401878572454</v>
      </c>
      <c r="D5020" s="19">
        <f ca="1">'Monte Carlo VaR'!$B$9*(EXP(B5020)-1)</f>
        <v>45.332619066029245</v>
      </c>
      <c r="E5020" t="str">
        <f ca="1">IF(B5020&lt;='Monte Carlo VaR'!$B$25,"YES ◀ TAIL","")</f>
        <v/>
      </c>
    </row>
    <row r="5021" spans="1:5" x14ac:dyDescent="0.2">
      <c r="A5021">
        <v>5020</v>
      </c>
      <c r="B5021" s="17">
        <f ca="1">'Monte Carlo VaR'!$C$17+_xlfn.NORM.S.INV(RAND())*'Monte Carlo VaR'!$C$18</f>
        <v>0.14715098026337453</v>
      </c>
      <c r="C5021" s="18">
        <f t="shared" ca="1" si="78"/>
        <v>15.852886481930128</v>
      </c>
      <c r="D5021" s="19">
        <f ca="1">'Monte Carlo VaR'!$B$9*(EXP(B5021)-1)</f>
        <v>21.485417048959903</v>
      </c>
      <c r="E5021" t="str">
        <f ca="1">IF(B5021&lt;='Monte Carlo VaR'!$B$25,"YES ◀ TAIL","")</f>
        <v/>
      </c>
    </row>
    <row r="5022" spans="1:5" x14ac:dyDescent="0.2">
      <c r="A5022">
        <v>5021</v>
      </c>
      <c r="B5022" s="17">
        <f ca="1">'Monte Carlo VaR'!$C$17+_xlfn.NORM.S.INV(RAND())*'Monte Carlo VaR'!$C$18</f>
        <v>0.16404005309082215</v>
      </c>
      <c r="C5022" s="18">
        <f t="shared" ca="1" si="78"/>
        <v>17.826150716278043</v>
      </c>
      <c r="D5022" s="19">
        <f ca="1">'Monte Carlo VaR'!$B$9*(EXP(B5022)-1)</f>
        <v>24.159782065771633</v>
      </c>
      <c r="E5022" t="str">
        <f ca="1">IF(B5022&lt;='Monte Carlo VaR'!$B$25,"YES ◀ TAIL","")</f>
        <v/>
      </c>
    </row>
    <row r="5023" spans="1:5" x14ac:dyDescent="0.2">
      <c r="A5023">
        <v>5022</v>
      </c>
      <c r="B5023" s="17">
        <f ca="1">'Monte Carlo VaR'!$C$17+_xlfn.NORM.S.INV(RAND())*'Monte Carlo VaR'!$C$18</f>
        <v>0.28687145478234327</v>
      </c>
      <c r="C5023" s="18">
        <f t="shared" ca="1" si="78"/>
        <v>33.225294772307599</v>
      </c>
      <c r="D5023" s="19">
        <f ca="1">'Monte Carlo VaR'!$B$9*(EXP(B5023)-1)</f>
        <v>45.030242004908494</v>
      </c>
      <c r="E5023" t="str">
        <f ca="1">IF(B5023&lt;='Monte Carlo VaR'!$B$25,"YES ◀ TAIL","")</f>
        <v/>
      </c>
    </row>
    <row r="5024" spans="1:5" x14ac:dyDescent="0.2">
      <c r="A5024">
        <v>5023</v>
      </c>
      <c r="B5024" s="17">
        <f ca="1">'Monte Carlo VaR'!$C$17+_xlfn.NORM.S.INV(RAND())*'Monte Carlo VaR'!$C$18</f>
        <v>-0.27862194423897307</v>
      </c>
      <c r="C5024" s="18">
        <f t="shared" ca="1" si="78"/>
        <v>-24.317402844461057</v>
      </c>
      <c r="D5024" s="19">
        <f ca="1">'Monte Carlo VaR'!$B$9*(EXP(B5024)-1)</f>
        <v>-32.957376075098068</v>
      </c>
      <c r="E5024" t="str">
        <f ca="1">IF(B5024&lt;='Monte Carlo VaR'!$B$25,"YES ◀ TAIL","")</f>
        <v>YES ◀ TAIL</v>
      </c>
    </row>
    <row r="5025" spans="1:5" x14ac:dyDescent="0.2">
      <c r="A5025">
        <v>5024</v>
      </c>
      <c r="B5025" s="17">
        <f ca="1">'Monte Carlo VaR'!$C$17+_xlfn.NORM.S.INV(RAND())*'Monte Carlo VaR'!$C$18</f>
        <v>1.8238701953423031E-2</v>
      </c>
      <c r="C5025" s="18">
        <f t="shared" ca="1" si="78"/>
        <v>1.8406042890231067</v>
      </c>
      <c r="D5025" s="19">
        <f ca="1">'Monte Carlo VaR'!$B$9*(EXP(B5025)-1)</f>
        <v>2.4945709929130166</v>
      </c>
      <c r="E5025" t="str">
        <f ca="1">IF(B5025&lt;='Monte Carlo VaR'!$B$25,"YES ◀ TAIL","")</f>
        <v/>
      </c>
    </row>
    <row r="5026" spans="1:5" x14ac:dyDescent="0.2">
      <c r="A5026">
        <v>5025</v>
      </c>
      <c r="B5026" s="17">
        <f ca="1">'Monte Carlo VaR'!$C$17+_xlfn.NORM.S.INV(RAND())*'Monte Carlo VaR'!$C$18</f>
        <v>0.12198612655026012</v>
      </c>
      <c r="C5026" s="18">
        <f t="shared" ca="1" si="78"/>
        <v>12.973842830229199</v>
      </c>
      <c r="D5026" s="19">
        <f ca="1">'Monte Carlo VaR'!$B$9*(EXP(B5026)-1)</f>
        <v>17.583449187809634</v>
      </c>
      <c r="E5026" t="str">
        <f ca="1">IF(B5026&lt;='Monte Carlo VaR'!$B$25,"YES ◀ TAIL","")</f>
        <v/>
      </c>
    </row>
    <row r="5027" spans="1:5" x14ac:dyDescent="0.2">
      <c r="A5027">
        <v>5026</v>
      </c>
      <c r="B5027" s="17">
        <f ca="1">'Monte Carlo VaR'!$C$17+_xlfn.NORM.S.INV(RAND())*'Monte Carlo VaR'!$C$18</f>
        <v>0.34093619098615946</v>
      </c>
      <c r="C5027" s="18">
        <f t="shared" ca="1" si="78"/>
        <v>40.626350571174456</v>
      </c>
      <c r="D5027" s="19">
        <f ca="1">'Monte Carlo VaR'!$B$9*(EXP(B5027)-1)</f>
        <v>55.060892929112732</v>
      </c>
      <c r="E5027" t="str">
        <f ca="1">IF(B5027&lt;='Monte Carlo VaR'!$B$25,"YES ◀ TAIL","")</f>
        <v/>
      </c>
    </row>
    <row r="5028" spans="1:5" x14ac:dyDescent="0.2">
      <c r="A5028">
        <v>5027</v>
      </c>
      <c r="B5028" s="17">
        <f ca="1">'Monte Carlo VaR'!$C$17+_xlfn.NORM.S.INV(RAND())*'Monte Carlo VaR'!$C$18</f>
        <v>0.55400201534857296</v>
      </c>
      <c r="C5028" s="18">
        <f t="shared" ca="1" si="78"/>
        <v>74.020342158249107</v>
      </c>
      <c r="D5028" s="19">
        <f ca="1">'Monte Carlo VaR'!$B$9*(EXP(B5028)-1)</f>
        <v>100.31976972707501</v>
      </c>
      <c r="E5028" t="str">
        <f ca="1">IF(B5028&lt;='Monte Carlo VaR'!$B$25,"YES ◀ TAIL","")</f>
        <v/>
      </c>
    </row>
    <row r="5029" spans="1:5" x14ac:dyDescent="0.2">
      <c r="A5029">
        <v>5028</v>
      </c>
      <c r="B5029" s="17">
        <f ca="1">'Monte Carlo VaR'!$C$17+_xlfn.NORM.S.INV(RAND())*'Monte Carlo VaR'!$C$18</f>
        <v>0.13110155698019627</v>
      </c>
      <c r="C5029" s="18">
        <f t="shared" ca="1" si="78"/>
        <v>14.008355887629186</v>
      </c>
      <c r="D5029" s="19">
        <f ca="1">'Monte Carlo VaR'!$B$9*(EXP(B5029)-1)</f>
        <v>18.985524734503837</v>
      </c>
      <c r="E5029" t="str">
        <f ca="1">IF(B5029&lt;='Monte Carlo VaR'!$B$25,"YES ◀ TAIL","")</f>
        <v/>
      </c>
    </row>
    <row r="5030" spans="1:5" x14ac:dyDescent="0.2">
      <c r="A5030">
        <v>5029</v>
      </c>
      <c r="B5030" s="17">
        <f ca="1">'Monte Carlo VaR'!$C$17+_xlfn.NORM.S.INV(RAND())*'Monte Carlo VaR'!$C$18</f>
        <v>-0.27820055877598027</v>
      </c>
      <c r="C5030" s="18">
        <f t="shared" ca="1" si="78"/>
        <v>-24.285504577957273</v>
      </c>
      <c r="D5030" s="19">
        <f ca="1">'Monte Carlo VaR'!$B$9*(EXP(B5030)-1)</f>
        <v>-32.914144354505495</v>
      </c>
      <c r="E5030" t="str">
        <f ca="1">IF(B5030&lt;='Monte Carlo VaR'!$B$25,"YES ◀ TAIL","")</f>
        <v>YES ◀ TAIL</v>
      </c>
    </row>
    <row r="5031" spans="1:5" x14ac:dyDescent="0.2">
      <c r="A5031">
        <v>5030</v>
      </c>
      <c r="B5031" s="17">
        <f ca="1">'Monte Carlo VaR'!$C$17+_xlfn.NORM.S.INV(RAND())*'Monte Carlo VaR'!$C$18</f>
        <v>0.35415188428469269</v>
      </c>
      <c r="C5031" s="18">
        <f t="shared" ca="1" si="78"/>
        <v>42.497160083680299</v>
      </c>
      <c r="D5031" s="19">
        <f ca="1">'Monte Carlo VaR'!$B$9*(EXP(B5031)-1)</f>
        <v>57.596401061411903</v>
      </c>
      <c r="E5031" t="str">
        <f ca="1">IF(B5031&lt;='Monte Carlo VaR'!$B$25,"YES ◀ TAIL","")</f>
        <v/>
      </c>
    </row>
    <row r="5032" spans="1:5" x14ac:dyDescent="0.2">
      <c r="A5032">
        <v>5031</v>
      </c>
      <c r="B5032" s="17">
        <f ca="1">'Monte Carlo VaR'!$C$17+_xlfn.NORM.S.INV(RAND())*'Monte Carlo VaR'!$C$18</f>
        <v>0.22973936384681742</v>
      </c>
      <c r="C5032" s="18">
        <f t="shared" ca="1" si="78"/>
        <v>25.827201600988769</v>
      </c>
      <c r="D5032" s="19">
        <f ca="1">'Monte Carlo VaR'!$B$9*(EXP(B5032)-1)</f>
        <v>35.00360632982008</v>
      </c>
      <c r="E5032" t="str">
        <f ca="1">IF(B5032&lt;='Monte Carlo VaR'!$B$25,"YES ◀ TAIL","")</f>
        <v/>
      </c>
    </row>
    <row r="5033" spans="1:5" x14ac:dyDescent="0.2">
      <c r="A5033">
        <v>5032</v>
      </c>
      <c r="B5033" s="17">
        <f ca="1">'Monte Carlo VaR'!$C$17+_xlfn.NORM.S.INV(RAND())*'Monte Carlo VaR'!$C$18</f>
        <v>-0.20084063608895825</v>
      </c>
      <c r="C5033" s="18">
        <f t="shared" ca="1" si="78"/>
        <v>-18.195721233540464</v>
      </c>
      <c r="D5033" s="19">
        <f ca="1">'Monte Carlo VaR'!$B$9*(EXP(B5033)-1)</f>
        <v>-24.660660987817391</v>
      </c>
      <c r="E5033" t="str">
        <f ca="1">IF(B5033&lt;='Monte Carlo VaR'!$B$25,"YES ◀ TAIL","")</f>
        <v/>
      </c>
    </row>
    <row r="5034" spans="1:5" x14ac:dyDescent="0.2">
      <c r="A5034">
        <v>5033</v>
      </c>
      <c r="B5034" s="17">
        <f ca="1">'Monte Carlo VaR'!$C$17+_xlfn.NORM.S.INV(RAND())*'Monte Carlo VaR'!$C$18</f>
        <v>-0.24803945741460748</v>
      </c>
      <c r="C5034" s="18">
        <f t="shared" ca="1" si="78"/>
        <v>-21.967084710033234</v>
      </c>
      <c r="D5034" s="19">
        <f ca="1">'Monte Carlo VaR'!$B$9*(EXP(B5034)-1)</f>
        <v>-29.771989907508043</v>
      </c>
      <c r="E5034" t="str">
        <f ca="1">IF(B5034&lt;='Monte Carlo VaR'!$B$25,"YES ◀ TAIL","")</f>
        <v/>
      </c>
    </row>
    <row r="5035" spans="1:5" x14ac:dyDescent="0.2">
      <c r="A5035">
        <v>5034</v>
      </c>
      <c r="B5035" s="17">
        <f ca="1">'Monte Carlo VaR'!$C$17+_xlfn.NORM.S.INV(RAND())*'Monte Carlo VaR'!$C$18</f>
        <v>-0.24652039540385623</v>
      </c>
      <c r="C5035" s="18">
        <f t="shared" ca="1" si="78"/>
        <v>-21.848457794819353</v>
      </c>
      <c r="D5035" s="19">
        <f ca="1">'Monte Carlo VaR'!$B$9*(EXP(B5035)-1)</f>
        <v>-29.611214849318671</v>
      </c>
      <c r="E5035" t="str">
        <f ca="1">IF(B5035&lt;='Monte Carlo VaR'!$B$25,"YES ◀ TAIL","")</f>
        <v/>
      </c>
    </row>
    <row r="5036" spans="1:5" x14ac:dyDescent="0.2">
      <c r="A5036">
        <v>5035</v>
      </c>
      <c r="B5036" s="17">
        <f ca="1">'Monte Carlo VaR'!$C$17+_xlfn.NORM.S.INV(RAND())*'Monte Carlo VaR'!$C$18</f>
        <v>3.0799645175215357E-2</v>
      </c>
      <c r="C5036" s="18">
        <f t="shared" ca="1" si="78"/>
        <v>3.1278861490715348</v>
      </c>
      <c r="D5036" s="19">
        <f ca="1">'Monte Carlo VaR'!$B$9*(EXP(B5036)-1)</f>
        <v>4.2392240978366509</v>
      </c>
      <c r="E5036" t="str">
        <f ca="1">IF(B5036&lt;='Monte Carlo VaR'!$B$25,"YES ◀ TAIL","")</f>
        <v/>
      </c>
    </row>
    <row r="5037" spans="1:5" x14ac:dyDescent="0.2">
      <c r="A5037">
        <v>5036</v>
      </c>
      <c r="B5037" s="17">
        <f ca="1">'Monte Carlo VaR'!$C$17+_xlfn.NORM.S.INV(RAND())*'Monte Carlo VaR'!$C$18</f>
        <v>-4.9550528777973502E-2</v>
      </c>
      <c r="C5037" s="18">
        <f t="shared" ca="1" si="78"/>
        <v>-4.8342929147263458</v>
      </c>
      <c r="D5037" s="19">
        <f ca="1">'Monte Carlo VaR'!$B$9*(EXP(B5037)-1)</f>
        <v>-6.5519171873286162</v>
      </c>
      <c r="E5037" t="str">
        <f ca="1">IF(B5037&lt;='Monte Carlo VaR'!$B$25,"YES ◀ TAIL","")</f>
        <v/>
      </c>
    </row>
    <row r="5038" spans="1:5" x14ac:dyDescent="0.2">
      <c r="A5038">
        <v>5037</v>
      </c>
      <c r="B5038" s="17">
        <f ca="1">'Monte Carlo VaR'!$C$17+_xlfn.NORM.S.INV(RAND())*'Monte Carlo VaR'!$C$18</f>
        <v>0.47297491427603311</v>
      </c>
      <c r="C5038" s="18">
        <f t="shared" ca="1" si="78"/>
        <v>60.476112587668517</v>
      </c>
      <c r="D5038" s="19">
        <f ca="1">'Monte Carlo VaR'!$B$9*(EXP(B5038)-1)</f>
        <v>81.963275390067139</v>
      </c>
      <c r="E5038" t="str">
        <f ca="1">IF(B5038&lt;='Monte Carlo VaR'!$B$25,"YES ◀ TAIL","")</f>
        <v/>
      </c>
    </row>
    <row r="5039" spans="1:5" x14ac:dyDescent="0.2">
      <c r="A5039">
        <v>5038</v>
      </c>
      <c r="B5039" s="17">
        <f ca="1">'Monte Carlo VaR'!$C$17+_xlfn.NORM.S.INV(RAND())*'Monte Carlo VaR'!$C$18</f>
        <v>0.31611253100462389</v>
      </c>
      <c r="C5039" s="18">
        <f t="shared" ca="1" si="78"/>
        <v>37.178461524163929</v>
      </c>
      <c r="D5039" s="19">
        <f ca="1">'Monte Carlo VaR'!$B$9*(EXP(B5039)-1)</f>
        <v>50.387968903699374</v>
      </c>
      <c r="E5039" t="str">
        <f ca="1">IF(B5039&lt;='Monte Carlo VaR'!$B$25,"YES ◀ TAIL","")</f>
        <v/>
      </c>
    </row>
    <row r="5040" spans="1:5" x14ac:dyDescent="0.2">
      <c r="A5040">
        <v>5039</v>
      </c>
      <c r="B5040" s="17">
        <f ca="1">'Monte Carlo VaR'!$C$17+_xlfn.NORM.S.INV(RAND())*'Monte Carlo VaR'!$C$18</f>
        <v>0.10128091904830028</v>
      </c>
      <c r="C5040" s="18">
        <f t="shared" ca="1" si="78"/>
        <v>10.658745960006598</v>
      </c>
      <c r="D5040" s="19">
        <f ca="1">'Monte Carlo VaR'!$B$9*(EXP(B5040)-1)</f>
        <v>14.445798399596944</v>
      </c>
      <c r="E5040" t="str">
        <f ca="1">IF(B5040&lt;='Monte Carlo VaR'!$B$25,"YES ◀ TAIL","")</f>
        <v/>
      </c>
    </row>
    <row r="5041" spans="1:5" x14ac:dyDescent="0.2">
      <c r="A5041">
        <v>5040</v>
      </c>
      <c r="B5041" s="17">
        <f ca="1">'Monte Carlo VaR'!$C$17+_xlfn.NORM.S.INV(RAND())*'Monte Carlo VaR'!$C$18</f>
        <v>0.23705075835378192</v>
      </c>
      <c r="C5041" s="18">
        <f t="shared" ca="1" si="78"/>
        <v>26.750545263268943</v>
      </c>
      <c r="D5041" s="19">
        <f ca="1">'Monte Carlo VaR'!$B$9*(EXP(B5041)-1)</f>
        <v>36.255013995308403</v>
      </c>
      <c r="E5041" t="str">
        <f ca="1">IF(B5041&lt;='Monte Carlo VaR'!$B$25,"YES ◀ TAIL","")</f>
        <v/>
      </c>
    </row>
    <row r="5042" spans="1:5" x14ac:dyDescent="0.2">
      <c r="A5042">
        <v>5041</v>
      </c>
      <c r="B5042" s="17">
        <f ca="1">'Monte Carlo VaR'!$C$17+_xlfn.NORM.S.INV(RAND())*'Monte Carlo VaR'!$C$18</f>
        <v>6.8392041318163427E-2</v>
      </c>
      <c r="C5042" s="18">
        <f t="shared" ca="1" si="78"/>
        <v>7.0785018171621639</v>
      </c>
      <c r="D5042" s="19">
        <f ca="1">'Monte Carlo VaR'!$B$9*(EXP(B5042)-1)</f>
        <v>9.5934935127998813</v>
      </c>
      <c r="E5042" t="str">
        <f ca="1">IF(B5042&lt;='Monte Carlo VaR'!$B$25,"YES ◀ TAIL","")</f>
        <v/>
      </c>
    </row>
    <row r="5043" spans="1:5" x14ac:dyDescent="0.2">
      <c r="A5043">
        <v>5042</v>
      </c>
      <c r="B5043" s="17">
        <f ca="1">'Monte Carlo VaR'!$C$17+_xlfn.NORM.S.INV(RAND())*'Monte Carlo VaR'!$C$18</f>
        <v>4.9562074030411914E-2</v>
      </c>
      <c r="C5043" s="18">
        <f t="shared" ca="1" si="78"/>
        <v>5.0810818253071321</v>
      </c>
      <c r="D5043" s="19">
        <f ca="1">'Monte Carlo VaR'!$B$9*(EXP(B5043)-1)</f>
        <v>6.8863901978387565</v>
      </c>
      <c r="E5043" t="str">
        <f ca="1">IF(B5043&lt;='Monte Carlo VaR'!$B$25,"YES ◀ TAIL","")</f>
        <v/>
      </c>
    </row>
    <row r="5044" spans="1:5" x14ac:dyDescent="0.2">
      <c r="A5044">
        <v>5043</v>
      </c>
      <c r="B5044" s="17">
        <f ca="1">'Monte Carlo VaR'!$C$17+_xlfn.NORM.S.INV(RAND())*'Monte Carlo VaR'!$C$18</f>
        <v>-0.10982529530415093</v>
      </c>
      <c r="C5044" s="18">
        <f t="shared" ca="1" si="78"/>
        <v>-10.400934460133326</v>
      </c>
      <c r="D5044" s="19">
        <f ca="1">'Monte Carlo VaR'!$B$9*(EXP(B5044)-1)</f>
        <v>-14.096386473818697</v>
      </c>
      <c r="E5044" t="str">
        <f ca="1">IF(B5044&lt;='Monte Carlo VaR'!$B$25,"YES ◀ TAIL","")</f>
        <v/>
      </c>
    </row>
    <row r="5045" spans="1:5" x14ac:dyDescent="0.2">
      <c r="A5045">
        <v>5044</v>
      </c>
      <c r="B5045" s="17">
        <f ca="1">'Monte Carlo VaR'!$C$17+_xlfn.NORM.S.INV(RAND())*'Monte Carlo VaR'!$C$18</f>
        <v>-2.9867474260083779E-2</v>
      </c>
      <c r="C5045" s="18">
        <f t="shared" ca="1" si="78"/>
        <v>-2.9425848916731168</v>
      </c>
      <c r="D5045" s="19">
        <f ca="1">'Monte Carlo VaR'!$B$9*(EXP(B5045)-1)</f>
        <v>-3.9880853036845751</v>
      </c>
      <c r="E5045" t="str">
        <f ca="1">IF(B5045&lt;='Monte Carlo VaR'!$B$25,"YES ◀ TAIL","")</f>
        <v/>
      </c>
    </row>
    <row r="5046" spans="1:5" x14ac:dyDescent="0.2">
      <c r="A5046">
        <v>5045</v>
      </c>
      <c r="B5046" s="17">
        <f ca="1">'Monte Carlo VaR'!$C$17+_xlfn.NORM.S.INV(RAND())*'Monte Carlo VaR'!$C$18</f>
        <v>0.26322928745752194</v>
      </c>
      <c r="C5046" s="18">
        <f t="shared" ca="1" si="78"/>
        <v>30.112501639941414</v>
      </c>
      <c r="D5046" s="19">
        <f ca="1">'Monte Carlo VaR'!$B$9*(EXP(B5046)-1)</f>
        <v>40.811473472612597</v>
      </c>
      <c r="E5046" t="str">
        <f ca="1">IF(B5046&lt;='Monte Carlo VaR'!$B$25,"YES ◀ TAIL","")</f>
        <v/>
      </c>
    </row>
    <row r="5047" spans="1:5" x14ac:dyDescent="0.2">
      <c r="A5047">
        <v>5046</v>
      </c>
      <c r="B5047" s="17">
        <f ca="1">'Monte Carlo VaR'!$C$17+_xlfn.NORM.S.INV(RAND())*'Monte Carlo VaR'!$C$18</f>
        <v>-6.5478155462309867E-2</v>
      </c>
      <c r="C5047" s="18">
        <f t="shared" ca="1" si="78"/>
        <v>-6.3380493443728092</v>
      </c>
      <c r="D5047" s="19">
        <f ca="1">'Monte Carlo VaR'!$B$9*(EXP(B5047)-1)</f>
        <v>-8.5899582764284688</v>
      </c>
      <c r="E5047" t="str">
        <f ca="1">IF(B5047&lt;='Monte Carlo VaR'!$B$25,"YES ◀ TAIL","")</f>
        <v/>
      </c>
    </row>
    <row r="5048" spans="1:5" x14ac:dyDescent="0.2">
      <c r="A5048">
        <v>5047</v>
      </c>
      <c r="B5048" s="17">
        <f ca="1">'Monte Carlo VaR'!$C$17+_xlfn.NORM.S.INV(RAND())*'Monte Carlo VaR'!$C$18</f>
        <v>0.33377037132226517</v>
      </c>
      <c r="C5048" s="18">
        <f t="shared" ca="1" si="78"/>
        <v>39.622249403562051</v>
      </c>
      <c r="D5048" s="19">
        <f ca="1">'Monte Carlo VaR'!$B$9*(EXP(B5048)-1)</f>
        <v>53.700034616647642</v>
      </c>
      <c r="E5048" t="str">
        <f ca="1">IF(B5048&lt;='Monte Carlo VaR'!$B$25,"YES ◀ TAIL","")</f>
        <v/>
      </c>
    </row>
    <row r="5049" spans="1:5" x14ac:dyDescent="0.2">
      <c r="A5049">
        <v>5048</v>
      </c>
      <c r="B5049" s="17">
        <f ca="1">'Monte Carlo VaR'!$C$17+_xlfn.NORM.S.INV(RAND())*'Monte Carlo VaR'!$C$18</f>
        <v>0.28257344273653268</v>
      </c>
      <c r="C5049" s="18">
        <f t="shared" ca="1" si="78"/>
        <v>32.653919618795555</v>
      </c>
      <c r="D5049" s="19">
        <f ca="1">'Monte Carlo VaR'!$B$9*(EXP(B5049)-1)</f>
        <v>44.255857259353618</v>
      </c>
      <c r="E5049" t="str">
        <f ca="1">IF(B5049&lt;='Monte Carlo VaR'!$B$25,"YES ◀ TAIL","")</f>
        <v/>
      </c>
    </row>
    <row r="5050" spans="1:5" x14ac:dyDescent="0.2">
      <c r="A5050">
        <v>5049</v>
      </c>
      <c r="B5050" s="17">
        <f ca="1">'Monte Carlo VaR'!$C$17+_xlfn.NORM.S.INV(RAND())*'Monte Carlo VaR'!$C$18</f>
        <v>0.18546726549472647</v>
      </c>
      <c r="C5050" s="18">
        <f t="shared" ca="1" si="78"/>
        <v>20.378079396142489</v>
      </c>
      <c r="D5050" s="19">
        <f ca="1">'Monte Carlo VaR'!$B$9*(EXP(B5050)-1)</f>
        <v>27.618411005591916</v>
      </c>
      <c r="E5050" t="str">
        <f ca="1">IF(B5050&lt;='Monte Carlo VaR'!$B$25,"YES ◀ TAIL","")</f>
        <v/>
      </c>
    </row>
    <row r="5051" spans="1:5" x14ac:dyDescent="0.2">
      <c r="A5051">
        <v>5050</v>
      </c>
      <c r="B5051" s="17">
        <f ca="1">'Monte Carlo VaR'!$C$17+_xlfn.NORM.S.INV(RAND())*'Monte Carlo VaR'!$C$18</f>
        <v>-4.1967488069378847E-2</v>
      </c>
      <c r="C5051" s="18">
        <f t="shared" ca="1" si="78"/>
        <v>-4.109904421295429</v>
      </c>
      <c r="D5051" s="19">
        <f ca="1">'Monte Carlo VaR'!$B$9*(EXP(B5051)-1)</f>
        <v>-5.5701534621816959</v>
      </c>
      <c r="E5051" t="str">
        <f ca="1">IF(B5051&lt;='Monte Carlo VaR'!$B$25,"YES ◀ TAIL","")</f>
        <v/>
      </c>
    </row>
    <row r="5052" spans="1:5" x14ac:dyDescent="0.2">
      <c r="A5052">
        <v>5051</v>
      </c>
      <c r="B5052" s="17">
        <f ca="1">'Monte Carlo VaR'!$C$17+_xlfn.NORM.S.INV(RAND())*'Monte Carlo VaR'!$C$18</f>
        <v>0.24555475453353098</v>
      </c>
      <c r="C5052" s="18">
        <f t="shared" ca="1" si="78"/>
        <v>27.833027605251772</v>
      </c>
      <c r="D5052" s="19">
        <f ca="1">'Monte Carlo VaR'!$B$9*(EXP(B5052)-1)</f>
        <v>37.722102313397727</v>
      </c>
      <c r="E5052" t="str">
        <f ca="1">IF(B5052&lt;='Monte Carlo VaR'!$B$25,"YES ◀ TAIL","")</f>
        <v/>
      </c>
    </row>
    <row r="5053" spans="1:5" x14ac:dyDescent="0.2">
      <c r="A5053">
        <v>5052</v>
      </c>
      <c r="B5053" s="17">
        <f ca="1">'Monte Carlo VaR'!$C$17+_xlfn.NORM.S.INV(RAND())*'Monte Carlo VaR'!$C$18</f>
        <v>-0.16487642428175298</v>
      </c>
      <c r="C5053" s="18">
        <f t="shared" ca="1" si="78"/>
        <v>-15.200151036426302</v>
      </c>
      <c r="D5053" s="19">
        <f ca="1">'Monte Carlo VaR'!$B$9*(EXP(B5053)-1)</f>
        <v>-20.600764699668566</v>
      </c>
      <c r="E5053" t="str">
        <f ca="1">IF(B5053&lt;='Monte Carlo VaR'!$B$25,"YES ◀ TAIL","")</f>
        <v/>
      </c>
    </row>
    <row r="5054" spans="1:5" x14ac:dyDescent="0.2">
      <c r="A5054">
        <v>5053</v>
      </c>
      <c r="B5054" s="17">
        <f ca="1">'Monte Carlo VaR'!$C$17+_xlfn.NORM.S.INV(RAND())*'Monte Carlo VaR'!$C$18</f>
        <v>3.0125707082718362E-3</v>
      </c>
      <c r="C5054" s="18">
        <f t="shared" ca="1" si="78"/>
        <v>0.30171130596474693</v>
      </c>
      <c r="D5054" s="19">
        <f ca="1">'Monte Carlo VaR'!$B$9*(EXP(B5054)-1)</f>
        <v>0.40890933297402154</v>
      </c>
      <c r="E5054" t="str">
        <f ca="1">IF(B5054&lt;='Monte Carlo VaR'!$B$25,"YES ◀ TAIL","")</f>
        <v/>
      </c>
    </row>
    <row r="5055" spans="1:5" x14ac:dyDescent="0.2">
      <c r="A5055">
        <v>5054</v>
      </c>
      <c r="B5055" s="17">
        <f ca="1">'Monte Carlo VaR'!$C$17+_xlfn.NORM.S.INV(RAND())*'Monte Carlo VaR'!$C$18</f>
        <v>0.14664190971924995</v>
      </c>
      <c r="C5055" s="18">
        <f t="shared" ca="1" si="78"/>
        <v>15.793924199224406</v>
      </c>
      <c r="D5055" s="19">
        <f ca="1">'Monte Carlo VaR'!$B$9*(EXP(B5055)-1)</f>
        <v>21.40550546720884</v>
      </c>
      <c r="E5055" t="str">
        <f ca="1">IF(B5055&lt;='Monte Carlo VaR'!$B$25,"YES ◀ TAIL","")</f>
        <v/>
      </c>
    </row>
    <row r="5056" spans="1:5" x14ac:dyDescent="0.2">
      <c r="A5056">
        <v>5055</v>
      </c>
      <c r="B5056" s="17">
        <f ca="1">'Monte Carlo VaR'!$C$17+_xlfn.NORM.S.INV(RAND())*'Monte Carlo VaR'!$C$18</f>
        <v>0.15819863272847132</v>
      </c>
      <c r="C5056" s="18">
        <f t="shared" ca="1" si="78"/>
        <v>17.139884975010556</v>
      </c>
      <c r="D5056" s="19">
        <f ca="1">'Monte Carlo VaR'!$B$9*(EXP(B5056)-1)</f>
        <v>23.229686106631807</v>
      </c>
      <c r="E5056" t="str">
        <f ca="1">IF(B5056&lt;='Monte Carlo VaR'!$B$25,"YES ◀ TAIL","")</f>
        <v/>
      </c>
    </row>
    <row r="5057" spans="1:5" x14ac:dyDescent="0.2">
      <c r="A5057">
        <v>5056</v>
      </c>
      <c r="B5057" s="17">
        <f ca="1">'Monte Carlo VaR'!$C$17+_xlfn.NORM.S.INV(RAND())*'Monte Carlo VaR'!$C$18</f>
        <v>0.22544590217182309</v>
      </c>
      <c r="C5057" s="18">
        <f t="shared" ca="1" si="78"/>
        <v>25.288125412822261</v>
      </c>
      <c r="D5057" s="19">
        <f ca="1">'Monte Carlo VaR'!$B$9*(EXP(B5057)-1)</f>
        <v>34.272996371998012</v>
      </c>
      <c r="E5057" t="str">
        <f ca="1">IF(B5057&lt;='Monte Carlo VaR'!$B$25,"YES ◀ TAIL","")</f>
        <v/>
      </c>
    </row>
    <row r="5058" spans="1:5" x14ac:dyDescent="0.2">
      <c r="A5058">
        <v>5057</v>
      </c>
      <c r="B5058" s="17">
        <f ca="1">'Monte Carlo VaR'!$C$17+_xlfn.NORM.S.INV(RAND())*'Monte Carlo VaR'!$C$18</f>
        <v>0.21739586214476336</v>
      </c>
      <c r="C5058" s="18">
        <f t="shared" ca="1" si="78"/>
        <v>24.283599649332398</v>
      </c>
      <c r="D5058" s="19">
        <f ca="1">'Monte Carlo VaR'!$B$9*(EXP(B5058)-1)</f>
        <v>32.911562604740197</v>
      </c>
      <c r="E5058" t="str">
        <f ca="1">IF(B5058&lt;='Monte Carlo VaR'!$B$25,"YES ◀ TAIL","")</f>
        <v/>
      </c>
    </row>
    <row r="5059" spans="1:5" x14ac:dyDescent="0.2">
      <c r="A5059">
        <v>5058</v>
      </c>
      <c r="B5059" s="17">
        <f ca="1">'Monte Carlo VaR'!$C$17+_xlfn.NORM.S.INV(RAND())*'Monte Carlo VaR'!$C$18</f>
        <v>0.13395629666028414</v>
      </c>
      <c r="C5059" s="18">
        <f t="shared" ref="C5059:C5122" ca="1" si="79">(EXP(B5059)-1)*100</f>
        <v>14.334285065173514</v>
      </c>
      <c r="D5059" s="19">
        <f ca="1">'Monte Carlo VaR'!$B$9*(EXP(B5059)-1)</f>
        <v>19.427256548829664</v>
      </c>
      <c r="E5059" t="str">
        <f ca="1">IF(B5059&lt;='Monte Carlo VaR'!$B$25,"YES ◀ TAIL","")</f>
        <v/>
      </c>
    </row>
    <row r="5060" spans="1:5" x14ac:dyDescent="0.2">
      <c r="A5060">
        <v>5059</v>
      </c>
      <c r="B5060" s="17">
        <f ca="1">'Monte Carlo VaR'!$C$17+_xlfn.NORM.S.INV(RAND())*'Monte Carlo VaR'!$C$18</f>
        <v>-2.9670882383547995E-2</v>
      </c>
      <c r="C5060" s="18">
        <f t="shared" ca="1" si="79"/>
        <v>-2.9235023166271024</v>
      </c>
      <c r="D5060" s="19">
        <f ca="1">'Monte Carlo VaR'!$B$9*(EXP(B5060)-1)</f>
        <v>-3.9622226897247117</v>
      </c>
      <c r="E5060" t="str">
        <f ca="1">IF(B5060&lt;='Monte Carlo VaR'!$B$25,"YES ◀ TAIL","")</f>
        <v/>
      </c>
    </row>
    <row r="5061" spans="1:5" x14ac:dyDescent="0.2">
      <c r="A5061">
        <v>5060</v>
      </c>
      <c r="B5061" s="17">
        <f ca="1">'Monte Carlo VaR'!$C$17+_xlfn.NORM.S.INV(RAND())*'Monte Carlo VaR'!$C$18</f>
        <v>0.31289225041454427</v>
      </c>
      <c r="C5061" s="18">
        <f t="shared" ca="1" si="79"/>
        <v>36.737418908769428</v>
      </c>
      <c r="D5061" s="19">
        <f ca="1">'Monte Carlo VaR'!$B$9*(EXP(B5061)-1)</f>
        <v>49.790223847055202</v>
      </c>
      <c r="E5061" t="str">
        <f ca="1">IF(B5061&lt;='Monte Carlo VaR'!$B$25,"YES ◀ TAIL","")</f>
        <v/>
      </c>
    </row>
    <row r="5062" spans="1:5" x14ac:dyDescent="0.2">
      <c r="A5062">
        <v>5061</v>
      </c>
      <c r="B5062" s="17">
        <f ca="1">'Monte Carlo VaR'!$C$17+_xlfn.NORM.S.INV(RAND())*'Monte Carlo VaR'!$C$18</f>
        <v>0.12477284682107861</v>
      </c>
      <c r="C5062" s="18">
        <f t="shared" ca="1" si="79"/>
        <v>13.28910840257269</v>
      </c>
      <c r="D5062" s="19">
        <f ca="1">'Monte Carlo VaR'!$B$9*(EXP(B5062)-1)</f>
        <v>18.01072861800677</v>
      </c>
      <c r="E5062" t="str">
        <f ca="1">IF(B5062&lt;='Monte Carlo VaR'!$B$25,"YES ◀ TAIL","")</f>
        <v/>
      </c>
    </row>
    <row r="5063" spans="1:5" x14ac:dyDescent="0.2">
      <c r="A5063">
        <v>5062</v>
      </c>
      <c r="B5063" s="17">
        <f ca="1">'Monte Carlo VaR'!$C$17+_xlfn.NORM.S.INV(RAND())*'Monte Carlo VaR'!$C$18</f>
        <v>-0.1165497351171942</v>
      </c>
      <c r="C5063" s="18">
        <f t="shared" ca="1" si="79"/>
        <v>-11.001416767373906</v>
      </c>
      <c r="D5063" s="19">
        <f ca="1">'Monte Carlo VaR'!$B$9*(EXP(B5063)-1)</f>
        <v>-14.910220144821855</v>
      </c>
      <c r="E5063" t="str">
        <f ca="1">IF(B5063&lt;='Monte Carlo VaR'!$B$25,"YES ◀ TAIL","")</f>
        <v/>
      </c>
    </row>
    <row r="5064" spans="1:5" x14ac:dyDescent="0.2">
      <c r="A5064">
        <v>5063</v>
      </c>
      <c r="B5064" s="17">
        <f ca="1">'Monte Carlo VaR'!$C$17+_xlfn.NORM.S.INV(RAND())*'Monte Carlo VaR'!$C$18</f>
        <v>-0.1019354247923019</v>
      </c>
      <c r="C5064" s="18">
        <f t="shared" ca="1" si="79"/>
        <v>-9.6912133127428746</v>
      </c>
      <c r="D5064" s="19">
        <f ca="1">'Monte Carlo VaR'!$B$9*(EXP(B5064)-1)</f>
        <v>-13.134501402760417</v>
      </c>
      <c r="E5064" t="str">
        <f ca="1">IF(B5064&lt;='Monte Carlo VaR'!$B$25,"YES ◀ TAIL","")</f>
        <v/>
      </c>
    </row>
    <row r="5065" spans="1:5" x14ac:dyDescent="0.2">
      <c r="A5065">
        <v>5064</v>
      </c>
      <c r="B5065" s="17">
        <f ca="1">'Monte Carlo VaR'!$C$17+_xlfn.NORM.S.INV(RAND())*'Monte Carlo VaR'!$C$18</f>
        <v>0.1131252522354263</v>
      </c>
      <c r="C5065" s="18">
        <f t="shared" ca="1" si="79"/>
        <v>11.977217813387053</v>
      </c>
      <c r="D5065" s="19">
        <f ca="1">'Monte Carlo VaR'!$B$9*(EXP(B5065)-1)</f>
        <v>16.232723302483475</v>
      </c>
      <c r="E5065" t="str">
        <f ca="1">IF(B5065&lt;='Monte Carlo VaR'!$B$25,"YES ◀ TAIL","")</f>
        <v/>
      </c>
    </row>
    <row r="5066" spans="1:5" x14ac:dyDescent="0.2">
      <c r="A5066">
        <v>5065</v>
      </c>
      <c r="B5066" s="17">
        <f ca="1">'Monte Carlo VaR'!$C$17+_xlfn.NORM.S.INV(RAND())*'Monte Carlo VaR'!$C$18</f>
        <v>1.7401486346435208E-2</v>
      </c>
      <c r="C5066" s="18">
        <f t="shared" ca="1" si="79"/>
        <v>1.7553774272948353</v>
      </c>
      <c r="D5066" s="19">
        <f ca="1">'Monte Carlo VaR'!$B$9*(EXP(B5066)-1)</f>
        <v>2.3790630272126903</v>
      </c>
      <c r="E5066" t="str">
        <f ca="1">IF(B5066&lt;='Monte Carlo VaR'!$B$25,"YES ◀ TAIL","")</f>
        <v/>
      </c>
    </row>
    <row r="5067" spans="1:5" x14ac:dyDescent="0.2">
      <c r="A5067">
        <v>5066</v>
      </c>
      <c r="B5067" s="17">
        <f ca="1">'Monte Carlo VaR'!$C$17+_xlfn.NORM.S.INV(RAND())*'Monte Carlo VaR'!$C$18</f>
        <v>0.22877400975623702</v>
      </c>
      <c r="C5067" s="18">
        <f t="shared" ca="1" si="79"/>
        <v>25.705792408076</v>
      </c>
      <c r="D5067" s="19">
        <f ca="1">'Monte Carlo VaR'!$B$9*(EXP(B5067)-1)</f>
        <v>34.8390604506654</v>
      </c>
      <c r="E5067" t="str">
        <f ca="1">IF(B5067&lt;='Monte Carlo VaR'!$B$25,"YES ◀ TAIL","")</f>
        <v/>
      </c>
    </row>
    <row r="5068" spans="1:5" x14ac:dyDescent="0.2">
      <c r="A5068">
        <v>5067</v>
      </c>
      <c r="B5068" s="17">
        <f ca="1">'Monte Carlo VaR'!$C$17+_xlfn.NORM.S.INV(RAND())*'Monte Carlo VaR'!$C$18</f>
        <v>-0.30950617081081117</v>
      </c>
      <c r="C5068" s="18">
        <f t="shared" ca="1" si="79"/>
        <v>-26.619075681342952</v>
      </c>
      <c r="D5068" s="19">
        <f ca="1">'Monte Carlo VaR'!$B$9*(EXP(B5068)-1)</f>
        <v>-36.076833270924105</v>
      </c>
      <c r="E5068" t="str">
        <f ca="1">IF(B5068&lt;='Monte Carlo VaR'!$B$25,"YES ◀ TAIL","")</f>
        <v>YES ◀ TAIL</v>
      </c>
    </row>
    <row r="5069" spans="1:5" x14ac:dyDescent="0.2">
      <c r="A5069">
        <v>5068</v>
      </c>
      <c r="B5069" s="17">
        <f ca="1">'Monte Carlo VaR'!$C$17+_xlfn.NORM.S.INV(RAND())*'Monte Carlo VaR'!$C$18</f>
        <v>-5.8271668479552563E-2</v>
      </c>
      <c r="C5069" s="18">
        <f t="shared" ca="1" si="79"/>
        <v>-5.6606377690346266</v>
      </c>
      <c r="D5069" s="19">
        <f ca="1">'Monte Carlo VaR'!$B$9*(EXP(B5069)-1)</f>
        <v>-7.6718623683726292</v>
      </c>
      <c r="E5069" t="str">
        <f ca="1">IF(B5069&lt;='Monte Carlo VaR'!$B$25,"YES ◀ TAIL","")</f>
        <v/>
      </c>
    </row>
    <row r="5070" spans="1:5" x14ac:dyDescent="0.2">
      <c r="A5070">
        <v>5069</v>
      </c>
      <c r="B5070" s="17">
        <f ca="1">'Monte Carlo VaR'!$C$17+_xlfn.NORM.S.INV(RAND())*'Monte Carlo VaR'!$C$18</f>
        <v>0.10111027054214243</v>
      </c>
      <c r="C5070" s="18">
        <f t="shared" ca="1" si="79"/>
        <v>10.639863821465401</v>
      </c>
      <c r="D5070" s="19">
        <f ca="1">'Monte Carlo VaR'!$B$9*(EXP(B5070)-1)</f>
        <v>14.420207437232058</v>
      </c>
      <c r="E5070" t="str">
        <f ca="1">IF(B5070&lt;='Monte Carlo VaR'!$B$25,"YES ◀ TAIL","")</f>
        <v/>
      </c>
    </row>
    <row r="5071" spans="1:5" x14ac:dyDescent="0.2">
      <c r="A5071">
        <v>5070</v>
      </c>
      <c r="B5071" s="17">
        <f ca="1">'Monte Carlo VaR'!$C$17+_xlfn.NORM.S.INV(RAND())*'Monte Carlo VaR'!$C$18</f>
        <v>-0.14586882219317598</v>
      </c>
      <c r="C5071" s="18">
        <f t="shared" ca="1" si="79"/>
        <v>-13.572893106773087</v>
      </c>
      <c r="D5071" s="19">
        <f ca="1">'Monte Carlo VaR'!$B$9*(EXP(B5071)-1)</f>
        <v>-18.395342027609566</v>
      </c>
      <c r="E5071" t="str">
        <f ca="1">IF(B5071&lt;='Monte Carlo VaR'!$B$25,"YES ◀ TAIL","")</f>
        <v/>
      </c>
    </row>
    <row r="5072" spans="1:5" x14ac:dyDescent="0.2">
      <c r="A5072">
        <v>5071</v>
      </c>
      <c r="B5072" s="17">
        <f ca="1">'Monte Carlo VaR'!$C$17+_xlfn.NORM.S.INV(RAND())*'Monte Carlo VaR'!$C$18</f>
        <v>-0.11769779921078789</v>
      </c>
      <c r="C5072" s="18">
        <f t="shared" ca="1" si="79"/>
        <v>-11.103534215260035</v>
      </c>
      <c r="D5072" s="19">
        <f ca="1">'Monte Carlo VaR'!$B$9*(EXP(B5072)-1)</f>
        <v>-15.048619921941926</v>
      </c>
      <c r="E5072" t="str">
        <f ca="1">IF(B5072&lt;='Monte Carlo VaR'!$B$25,"YES ◀ TAIL","")</f>
        <v/>
      </c>
    </row>
    <row r="5073" spans="1:5" x14ac:dyDescent="0.2">
      <c r="A5073">
        <v>5072</v>
      </c>
      <c r="B5073" s="17">
        <f ca="1">'Monte Carlo VaR'!$C$17+_xlfn.NORM.S.INV(RAND())*'Monte Carlo VaR'!$C$18</f>
        <v>-0.13568568028845829</v>
      </c>
      <c r="C5073" s="18">
        <f t="shared" ca="1" si="79"/>
        <v>-12.688297274523276</v>
      </c>
      <c r="D5073" s="19">
        <f ca="1">'Monte Carlo VaR'!$B$9*(EXP(B5073)-1)</f>
        <v>-17.196449296161394</v>
      </c>
      <c r="E5073" t="str">
        <f ca="1">IF(B5073&lt;='Monte Carlo VaR'!$B$25,"YES ◀ TAIL","")</f>
        <v/>
      </c>
    </row>
    <row r="5074" spans="1:5" x14ac:dyDescent="0.2">
      <c r="A5074">
        <v>5073</v>
      </c>
      <c r="B5074" s="17">
        <f ca="1">'Monte Carlo VaR'!$C$17+_xlfn.NORM.S.INV(RAND())*'Monte Carlo VaR'!$C$18</f>
        <v>6.8596856991590502E-2</v>
      </c>
      <c r="C5074" s="18">
        <f t="shared" ca="1" si="79"/>
        <v>7.1004354187174323</v>
      </c>
      <c r="D5074" s="19">
        <f ca="1">'Monte Carlo VaR'!$B$9*(EXP(B5074)-1)</f>
        <v>9.6232201229877354</v>
      </c>
      <c r="E5074" t="str">
        <f ca="1">IF(B5074&lt;='Monte Carlo VaR'!$B$25,"YES ◀ TAIL","")</f>
        <v/>
      </c>
    </row>
    <row r="5075" spans="1:5" x14ac:dyDescent="0.2">
      <c r="A5075">
        <v>5074</v>
      </c>
      <c r="B5075" s="17">
        <f ca="1">'Monte Carlo VaR'!$C$17+_xlfn.NORM.S.INV(RAND())*'Monte Carlo VaR'!$C$18</f>
        <v>-0.15401370667726733</v>
      </c>
      <c r="C5075" s="18">
        <f t="shared" ca="1" si="79"/>
        <v>-14.273972925893608</v>
      </c>
      <c r="D5075" s="19">
        <f ca="1">'Monte Carlo VaR'!$B$9*(EXP(B5075)-1)</f>
        <v>-19.345515506463606</v>
      </c>
      <c r="E5075" t="str">
        <f ca="1">IF(B5075&lt;='Monte Carlo VaR'!$B$25,"YES ◀ TAIL","")</f>
        <v/>
      </c>
    </row>
    <row r="5076" spans="1:5" x14ac:dyDescent="0.2">
      <c r="A5076">
        <v>5075</v>
      </c>
      <c r="B5076" s="17">
        <f ca="1">'Monte Carlo VaR'!$C$17+_xlfn.NORM.S.INV(RAND())*'Monte Carlo VaR'!$C$18</f>
        <v>0.2490754167948685</v>
      </c>
      <c r="C5076" s="18">
        <f t="shared" ca="1" si="79"/>
        <v>28.283877701060177</v>
      </c>
      <c r="D5076" s="19">
        <f ca="1">'Monte Carlo VaR'!$B$9*(EXP(B5076)-1)</f>
        <v>38.333139448246861</v>
      </c>
      <c r="E5076" t="str">
        <f ca="1">IF(B5076&lt;='Monte Carlo VaR'!$B$25,"YES ◀ TAIL","")</f>
        <v/>
      </c>
    </row>
    <row r="5077" spans="1:5" x14ac:dyDescent="0.2">
      <c r="A5077">
        <v>5076</v>
      </c>
      <c r="B5077" s="17">
        <f ca="1">'Monte Carlo VaR'!$C$17+_xlfn.NORM.S.INV(RAND())*'Monte Carlo VaR'!$C$18</f>
        <v>-3.7101897275927692E-2</v>
      </c>
      <c r="C5077" s="18">
        <f t="shared" ca="1" si="79"/>
        <v>-3.6422055621234017</v>
      </c>
      <c r="D5077" s="19">
        <f ca="1">'Monte Carlo VaR'!$B$9*(EXP(B5077)-1)</f>
        <v>-4.9362811983458466</v>
      </c>
      <c r="E5077" t="str">
        <f ca="1">IF(B5077&lt;='Monte Carlo VaR'!$B$25,"YES ◀ TAIL","")</f>
        <v/>
      </c>
    </row>
    <row r="5078" spans="1:5" x14ac:dyDescent="0.2">
      <c r="A5078">
        <v>5077</v>
      </c>
      <c r="B5078" s="17">
        <f ca="1">'Monte Carlo VaR'!$C$17+_xlfn.NORM.S.INV(RAND())*'Monte Carlo VaR'!$C$18</f>
        <v>0.10295817054836576</v>
      </c>
      <c r="C5078" s="18">
        <f t="shared" ca="1" si="79"/>
        <v>10.844504245797616</v>
      </c>
      <c r="D5078" s="19">
        <f ca="1">'Monte Carlo VaR'!$B$9*(EXP(B5078)-1)</f>
        <v>14.697556604329508</v>
      </c>
      <c r="E5078" t="str">
        <f ca="1">IF(B5078&lt;='Monte Carlo VaR'!$B$25,"YES ◀ TAIL","")</f>
        <v/>
      </c>
    </row>
    <row r="5079" spans="1:5" x14ac:dyDescent="0.2">
      <c r="A5079">
        <v>5078</v>
      </c>
      <c r="B5079" s="17">
        <f ca="1">'Monte Carlo VaR'!$C$17+_xlfn.NORM.S.INV(RAND())*'Monte Carlo VaR'!$C$18</f>
        <v>0.25907799196616083</v>
      </c>
      <c r="C5079" s="18">
        <f t="shared" ca="1" si="79"/>
        <v>29.573485779651996</v>
      </c>
      <c r="D5079" s="19">
        <f ca="1">'Monte Carlo VaR'!$B$9*(EXP(B5079)-1)</f>
        <v>40.08094527716235</v>
      </c>
      <c r="E5079" t="str">
        <f ca="1">IF(B5079&lt;='Monte Carlo VaR'!$B$25,"YES ◀ TAIL","")</f>
        <v/>
      </c>
    </row>
    <row r="5080" spans="1:5" x14ac:dyDescent="0.2">
      <c r="A5080">
        <v>5079</v>
      </c>
      <c r="B5080" s="17">
        <f ca="1">'Monte Carlo VaR'!$C$17+_xlfn.NORM.S.INV(RAND())*'Monte Carlo VaR'!$C$18</f>
        <v>0.1431487607325877</v>
      </c>
      <c r="C5080" s="18">
        <f t="shared" ca="1" si="79"/>
        <v>15.390144412302686</v>
      </c>
      <c r="D5080" s="19">
        <f ca="1">'Monte Carlo VaR'!$B$9*(EXP(B5080)-1)</f>
        <v>20.858262721993832</v>
      </c>
      <c r="E5080" t="str">
        <f ca="1">IF(B5080&lt;='Monte Carlo VaR'!$B$25,"YES ◀ TAIL","")</f>
        <v/>
      </c>
    </row>
    <row r="5081" spans="1:5" x14ac:dyDescent="0.2">
      <c r="A5081">
        <v>5080</v>
      </c>
      <c r="B5081" s="17">
        <f ca="1">'Monte Carlo VaR'!$C$17+_xlfn.NORM.S.INV(RAND())*'Monte Carlo VaR'!$C$18</f>
        <v>2.0112032432398147E-2</v>
      </c>
      <c r="C5081" s="18">
        <f t="shared" ca="1" si="79"/>
        <v>2.0315642067063155</v>
      </c>
      <c r="D5081" s="19">
        <f ca="1">'Monte Carlo VaR'!$B$9*(EXP(B5081)-1)</f>
        <v>2.7533789693490696</v>
      </c>
      <c r="E5081" t="str">
        <f ca="1">IF(B5081&lt;='Monte Carlo VaR'!$B$25,"YES ◀ TAIL","")</f>
        <v/>
      </c>
    </row>
    <row r="5082" spans="1:5" x14ac:dyDescent="0.2">
      <c r="A5082">
        <v>5081</v>
      </c>
      <c r="B5082" s="17">
        <f ca="1">'Monte Carlo VaR'!$C$17+_xlfn.NORM.S.INV(RAND())*'Monte Carlo VaR'!$C$18</f>
        <v>0.22863239486799203</v>
      </c>
      <c r="C5082" s="18">
        <f t="shared" ca="1" si="79"/>
        <v>25.687991856773685</v>
      </c>
      <c r="D5082" s="19">
        <f ca="1">'Monte Carlo VaR'!$B$9*(EXP(B5082)-1)</f>
        <v>34.814935363485375</v>
      </c>
      <c r="E5082" t="str">
        <f ca="1">IF(B5082&lt;='Monte Carlo VaR'!$B$25,"YES ◀ TAIL","")</f>
        <v/>
      </c>
    </row>
    <row r="5083" spans="1:5" x14ac:dyDescent="0.2">
      <c r="A5083">
        <v>5082</v>
      </c>
      <c r="B5083" s="17">
        <f ca="1">'Monte Carlo VaR'!$C$17+_xlfn.NORM.S.INV(RAND())*'Monte Carlo VaR'!$C$18</f>
        <v>0.15261147543308901</v>
      </c>
      <c r="C5083" s="18">
        <f t="shared" ca="1" si="79"/>
        <v>16.487230950227705</v>
      </c>
      <c r="D5083" s="19">
        <f ca="1">'Monte Carlo VaR'!$B$9*(EXP(B5083)-1)</f>
        <v>22.345144106843609</v>
      </c>
      <c r="E5083" t="str">
        <f ca="1">IF(B5083&lt;='Monte Carlo VaR'!$B$25,"YES ◀ TAIL","")</f>
        <v/>
      </c>
    </row>
    <row r="5084" spans="1:5" x14ac:dyDescent="0.2">
      <c r="A5084">
        <v>5083</v>
      </c>
      <c r="B5084" s="17">
        <f ca="1">'Monte Carlo VaR'!$C$17+_xlfn.NORM.S.INV(RAND())*'Monte Carlo VaR'!$C$18</f>
        <v>0.10686280820459895</v>
      </c>
      <c r="C5084" s="18">
        <f t="shared" ca="1" si="79"/>
        <v>11.278157950390666</v>
      </c>
      <c r="D5084" s="19">
        <f ca="1">'Monte Carlo VaR'!$B$9*(EXP(B5084)-1)</f>
        <v>15.285287470164469</v>
      </c>
      <c r="E5084" t="str">
        <f ca="1">IF(B5084&lt;='Monte Carlo VaR'!$B$25,"YES ◀ TAIL","")</f>
        <v/>
      </c>
    </row>
    <row r="5085" spans="1:5" x14ac:dyDescent="0.2">
      <c r="A5085">
        <v>5084</v>
      </c>
      <c r="B5085" s="17">
        <f ca="1">'Monte Carlo VaR'!$C$17+_xlfn.NORM.S.INV(RAND())*'Monte Carlo VaR'!$C$18</f>
        <v>-3.3345984648077517E-2</v>
      </c>
      <c r="C5085" s="18">
        <f t="shared" ca="1" si="79"/>
        <v>-3.2796135995903031</v>
      </c>
      <c r="D5085" s="19">
        <f ca="1">'Monte Carlo VaR'!$B$9*(EXP(B5085)-1)</f>
        <v>-4.4448603115247378</v>
      </c>
      <c r="E5085" t="str">
        <f ca="1">IF(B5085&lt;='Monte Carlo VaR'!$B$25,"YES ◀ TAIL","")</f>
        <v/>
      </c>
    </row>
    <row r="5086" spans="1:5" x14ac:dyDescent="0.2">
      <c r="A5086">
        <v>5085</v>
      </c>
      <c r="B5086" s="17">
        <f ca="1">'Monte Carlo VaR'!$C$17+_xlfn.NORM.S.INV(RAND())*'Monte Carlo VaR'!$C$18</f>
        <v>0.10205264727494606</v>
      </c>
      <c r="C5086" s="18">
        <f t="shared" ca="1" si="79"/>
        <v>10.744177398475419</v>
      </c>
      <c r="D5086" s="19">
        <f ca="1">'Monte Carlo VaR'!$B$9*(EXP(B5086)-1)</f>
        <v>14.561583628153734</v>
      </c>
      <c r="E5086" t="str">
        <f ca="1">IF(B5086&lt;='Monte Carlo VaR'!$B$25,"YES ◀ TAIL","")</f>
        <v/>
      </c>
    </row>
    <row r="5087" spans="1:5" x14ac:dyDescent="0.2">
      <c r="A5087">
        <v>5086</v>
      </c>
      <c r="B5087" s="17">
        <f ca="1">'Monte Carlo VaR'!$C$17+_xlfn.NORM.S.INV(RAND())*'Monte Carlo VaR'!$C$18</f>
        <v>-0.26297820040847125</v>
      </c>
      <c r="C5087" s="18">
        <f t="shared" ca="1" si="79"/>
        <v>-23.124134424682431</v>
      </c>
      <c r="D5087" s="19">
        <f ca="1">'Monte Carlo VaR'!$B$9*(EXP(B5087)-1)</f>
        <v>-31.340139385772098</v>
      </c>
      <c r="E5087" t="str">
        <f ca="1">IF(B5087&lt;='Monte Carlo VaR'!$B$25,"YES ◀ TAIL","")</f>
        <v>YES ◀ TAIL</v>
      </c>
    </row>
    <row r="5088" spans="1:5" x14ac:dyDescent="0.2">
      <c r="A5088">
        <v>5087</v>
      </c>
      <c r="B5088" s="17">
        <f ca="1">'Monte Carlo VaR'!$C$17+_xlfn.NORM.S.INV(RAND())*'Monte Carlo VaR'!$C$18</f>
        <v>0.1905128457920035</v>
      </c>
      <c r="C5088" s="18">
        <f t="shared" ca="1" si="79"/>
        <v>20.986991527493593</v>
      </c>
      <c r="D5088" s="19">
        <f ca="1">'Monte Carlo VaR'!$B$9*(EXP(B5088)-1)</f>
        <v>28.443669617212066</v>
      </c>
      <c r="E5088" t="str">
        <f ca="1">IF(B5088&lt;='Monte Carlo VaR'!$B$25,"YES ◀ TAIL","")</f>
        <v/>
      </c>
    </row>
    <row r="5089" spans="1:5" x14ac:dyDescent="0.2">
      <c r="A5089">
        <v>5088</v>
      </c>
      <c r="B5089" s="17">
        <f ca="1">'Monte Carlo VaR'!$C$17+_xlfn.NORM.S.INV(RAND())*'Monte Carlo VaR'!$C$18</f>
        <v>0.23129404894906508</v>
      </c>
      <c r="C5089" s="18">
        <f t="shared" ca="1" si="79"/>
        <v>26.02297542066292</v>
      </c>
      <c r="D5089" s="19">
        <f ca="1">'Monte Carlo VaR'!$B$9*(EXP(B5089)-1)</f>
        <v>35.268938587624454</v>
      </c>
      <c r="E5089" t="str">
        <f ca="1">IF(B5089&lt;='Monte Carlo VaR'!$B$25,"YES ◀ TAIL","")</f>
        <v/>
      </c>
    </row>
    <row r="5090" spans="1:5" x14ac:dyDescent="0.2">
      <c r="A5090">
        <v>5089</v>
      </c>
      <c r="B5090" s="17">
        <f ca="1">'Monte Carlo VaR'!$C$17+_xlfn.NORM.S.INV(RAND())*'Monte Carlo VaR'!$C$18</f>
        <v>-0.23639979776242714</v>
      </c>
      <c r="C5090" s="18">
        <f t="shared" ca="1" si="79"/>
        <v>-21.053501550327379</v>
      </c>
      <c r="D5090" s="19">
        <f ca="1">'Monte Carlo VaR'!$B$9*(EXP(B5090)-1)</f>
        <v>-28.533810651158699</v>
      </c>
      <c r="E5090" t="str">
        <f ca="1">IF(B5090&lt;='Monte Carlo VaR'!$B$25,"YES ◀ TAIL","")</f>
        <v/>
      </c>
    </row>
    <row r="5091" spans="1:5" x14ac:dyDescent="0.2">
      <c r="A5091">
        <v>5090</v>
      </c>
      <c r="B5091" s="17">
        <f ca="1">'Monte Carlo VaR'!$C$17+_xlfn.NORM.S.INV(RAND())*'Monte Carlo VaR'!$C$18</f>
        <v>8.0946279345198796E-2</v>
      </c>
      <c r="C5091" s="18">
        <f t="shared" ca="1" si="79"/>
        <v>8.4312645016819019</v>
      </c>
      <c r="D5091" s="19">
        <f ca="1">'Monte Carlo VaR'!$B$9*(EXP(B5091)-1)</f>
        <v>11.42689277912948</v>
      </c>
      <c r="E5091" t="str">
        <f ca="1">IF(B5091&lt;='Monte Carlo VaR'!$B$25,"YES ◀ TAIL","")</f>
        <v/>
      </c>
    </row>
    <row r="5092" spans="1:5" x14ac:dyDescent="0.2">
      <c r="A5092">
        <v>5091</v>
      </c>
      <c r="B5092" s="17">
        <f ca="1">'Monte Carlo VaR'!$C$17+_xlfn.NORM.S.INV(RAND())*'Monte Carlo VaR'!$C$18</f>
        <v>5.0007224915824142E-2</v>
      </c>
      <c r="C5092" s="18">
        <f t="shared" ca="1" si="79"/>
        <v>5.1278691748641636</v>
      </c>
      <c r="D5092" s="19">
        <f ca="1">'Monte Carlo VaR'!$B$9*(EXP(B5092)-1)</f>
        <v>6.9498010926934013</v>
      </c>
      <c r="E5092" t="str">
        <f ca="1">IF(B5092&lt;='Monte Carlo VaR'!$B$25,"YES ◀ TAIL","")</f>
        <v/>
      </c>
    </row>
    <row r="5093" spans="1:5" x14ac:dyDescent="0.2">
      <c r="A5093">
        <v>5092</v>
      </c>
      <c r="B5093" s="17">
        <f ca="1">'Monte Carlo VaR'!$C$17+_xlfn.NORM.S.INV(RAND())*'Monte Carlo VaR'!$C$18</f>
        <v>0.22419485719904714</v>
      </c>
      <c r="C5093" s="18">
        <f t="shared" ca="1" si="79"/>
        <v>25.131482337572297</v>
      </c>
      <c r="D5093" s="19">
        <f ca="1">'Monte Carlo VaR'!$B$9*(EXP(B5093)-1)</f>
        <v>34.060698012111736</v>
      </c>
      <c r="E5093" t="str">
        <f ca="1">IF(B5093&lt;='Monte Carlo VaR'!$B$25,"YES ◀ TAIL","")</f>
        <v/>
      </c>
    </row>
    <row r="5094" spans="1:5" x14ac:dyDescent="0.2">
      <c r="A5094">
        <v>5093</v>
      </c>
      <c r="B5094" s="17">
        <f ca="1">'Monte Carlo VaR'!$C$17+_xlfn.NORM.S.INV(RAND())*'Monte Carlo VaR'!$C$18</f>
        <v>8.04816242884792E-2</v>
      </c>
      <c r="C5094" s="18">
        <f t="shared" ca="1" si="79"/>
        <v>8.3808930699012407</v>
      </c>
      <c r="D5094" s="19">
        <f ca="1">'Monte Carlo VaR'!$B$9*(EXP(B5094)-1)</f>
        <v>11.358624377637152</v>
      </c>
      <c r="E5094" t="str">
        <f ca="1">IF(B5094&lt;='Monte Carlo VaR'!$B$25,"YES ◀ TAIL","")</f>
        <v/>
      </c>
    </row>
    <row r="5095" spans="1:5" x14ac:dyDescent="0.2">
      <c r="A5095">
        <v>5094</v>
      </c>
      <c r="B5095" s="17">
        <f ca="1">'Monte Carlo VaR'!$C$17+_xlfn.NORM.S.INV(RAND())*'Monte Carlo VaR'!$C$18</f>
        <v>-0.1903891458689404</v>
      </c>
      <c r="C5095" s="18">
        <f t="shared" ca="1" si="79"/>
        <v>-17.336261118044117</v>
      </c>
      <c r="D5095" s="19">
        <f ca="1">'Monte Carlo VaR'!$B$9*(EXP(B5095)-1)</f>
        <v>-23.49583469328519</v>
      </c>
      <c r="E5095" t="str">
        <f ca="1">IF(B5095&lt;='Monte Carlo VaR'!$B$25,"YES ◀ TAIL","")</f>
        <v/>
      </c>
    </row>
    <row r="5096" spans="1:5" x14ac:dyDescent="0.2">
      <c r="A5096">
        <v>5095</v>
      </c>
      <c r="B5096" s="17">
        <f ca="1">'Monte Carlo VaR'!$C$17+_xlfn.NORM.S.INV(RAND())*'Monte Carlo VaR'!$C$18</f>
        <v>-6.6302507079965697E-2</v>
      </c>
      <c r="C5096" s="18">
        <f t="shared" ca="1" si="79"/>
        <v>-6.415227909400512</v>
      </c>
      <c r="D5096" s="19">
        <f ca="1">'Monte Carlo VaR'!$B$9*(EXP(B5096)-1)</f>
        <v>-8.6945583856105131</v>
      </c>
      <c r="E5096" t="str">
        <f ca="1">IF(B5096&lt;='Monte Carlo VaR'!$B$25,"YES ◀ TAIL","")</f>
        <v/>
      </c>
    </row>
    <row r="5097" spans="1:5" x14ac:dyDescent="0.2">
      <c r="A5097">
        <v>5096</v>
      </c>
      <c r="B5097" s="17">
        <f ca="1">'Monte Carlo VaR'!$C$17+_xlfn.NORM.S.INV(RAND())*'Monte Carlo VaR'!$C$18</f>
        <v>-9.025025760687426E-2</v>
      </c>
      <c r="C5097" s="18">
        <f t="shared" ca="1" si="79"/>
        <v>-8.6297504343194156</v>
      </c>
      <c r="D5097" s="19">
        <f ca="1">'Monte Carlo VaR'!$B$9*(EXP(B5097)-1)</f>
        <v>-11.695900763633105</v>
      </c>
      <c r="E5097" t="str">
        <f ca="1">IF(B5097&lt;='Monte Carlo VaR'!$B$25,"YES ◀ TAIL","")</f>
        <v/>
      </c>
    </row>
    <row r="5098" spans="1:5" x14ac:dyDescent="0.2">
      <c r="A5098">
        <v>5097</v>
      </c>
      <c r="B5098" s="17">
        <f ca="1">'Monte Carlo VaR'!$C$17+_xlfn.NORM.S.INV(RAND())*'Monte Carlo VaR'!$C$18</f>
        <v>0.18395343461476404</v>
      </c>
      <c r="C5098" s="18">
        <f t="shared" ca="1" si="79"/>
        <v>20.195985206960554</v>
      </c>
      <c r="D5098" s="19">
        <f ca="1">'Monte Carlo VaR'!$B$9*(EXP(B5098)-1)</f>
        <v>27.37161875099364</v>
      </c>
      <c r="E5098" t="str">
        <f ca="1">IF(B5098&lt;='Monte Carlo VaR'!$B$25,"YES ◀ TAIL","")</f>
        <v/>
      </c>
    </row>
    <row r="5099" spans="1:5" x14ac:dyDescent="0.2">
      <c r="A5099">
        <v>5098</v>
      </c>
      <c r="B5099" s="17">
        <f ca="1">'Monte Carlo VaR'!$C$17+_xlfn.NORM.S.INV(RAND())*'Monte Carlo VaR'!$C$18</f>
        <v>0.24592380683736342</v>
      </c>
      <c r="C5099" s="18">
        <f t="shared" ca="1" si="79"/>
        <v>27.880213385070185</v>
      </c>
      <c r="D5099" s="19">
        <f ca="1">'Monte Carlo VaR'!$B$9*(EXP(B5099)-1)</f>
        <v>37.786053200785624</v>
      </c>
      <c r="E5099" t="str">
        <f ca="1">IF(B5099&lt;='Monte Carlo VaR'!$B$25,"YES ◀ TAIL","")</f>
        <v/>
      </c>
    </row>
    <row r="5100" spans="1:5" x14ac:dyDescent="0.2">
      <c r="A5100">
        <v>5099</v>
      </c>
      <c r="B5100" s="17">
        <f ca="1">'Monte Carlo VaR'!$C$17+_xlfn.NORM.S.INV(RAND())*'Monte Carlo VaR'!$C$18</f>
        <v>0.13738187456847317</v>
      </c>
      <c r="C5100" s="18">
        <f t="shared" ca="1" si="79"/>
        <v>14.726617665530672</v>
      </c>
      <c r="D5100" s="19">
        <f ca="1">'Monte Carlo VaR'!$B$9*(EXP(B5100)-1)</f>
        <v>19.95898492209372</v>
      </c>
      <c r="E5100" t="str">
        <f ca="1">IF(B5100&lt;='Monte Carlo VaR'!$B$25,"YES ◀ TAIL","")</f>
        <v/>
      </c>
    </row>
    <row r="5101" spans="1:5" x14ac:dyDescent="0.2">
      <c r="A5101">
        <v>5100</v>
      </c>
      <c r="B5101" s="17">
        <f ca="1">'Monte Carlo VaR'!$C$17+_xlfn.NORM.S.INV(RAND())*'Monte Carlo VaR'!$C$18</f>
        <v>-0.17295249971944487</v>
      </c>
      <c r="C5101" s="18">
        <f t="shared" ca="1" si="79"/>
        <v>-15.882242993375161</v>
      </c>
      <c r="D5101" s="19">
        <f ca="1">'Monte Carlo VaR'!$B$9*(EXP(B5101)-1)</f>
        <v>-21.525203928921357</v>
      </c>
      <c r="E5101" t="str">
        <f ca="1">IF(B5101&lt;='Monte Carlo VaR'!$B$25,"YES ◀ TAIL","")</f>
        <v/>
      </c>
    </row>
    <row r="5102" spans="1:5" x14ac:dyDescent="0.2">
      <c r="A5102">
        <v>5101</v>
      </c>
      <c r="B5102" s="17">
        <f ca="1">'Monte Carlo VaR'!$C$17+_xlfn.NORM.S.INV(RAND())*'Monte Carlo VaR'!$C$18</f>
        <v>0.41451180720132164</v>
      </c>
      <c r="C5102" s="18">
        <f t="shared" ca="1" si="79"/>
        <v>51.363161623421185</v>
      </c>
      <c r="D5102" s="19">
        <f ca="1">'Monte Carlo VaR'!$B$9*(EXP(B5102)-1)</f>
        <v>69.612492948222723</v>
      </c>
      <c r="E5102" t="str">
        <f ca="1">IF(B5102&lt;='Monte Carlo VaR'!$B$25,"YES ◀ TAIL","")</f>
        <v/>
      </c>
    </row>
    <row r="5103" spans="1:5" x14ac:dyDescent="0.2">
      <c r="A5103">
        <v>5102</v>
      </c>
      <c r="B5103" s="17">
        <f ca="1">'Monte Carlo VaR'!$C$17+_xlfn.NORM.S.INV(RAND())*'Monte Carlo VaR'!$C$18</f>
        <v>-3.8723418696932591E-2</v>
      </c>
      <c r="C5103" s="18">
        <f t="shared" ca="1" si="79"/>
        <v>-3.7983251800253526</v>
      </c>
      <c r="D5103" s="19">
        <f ca="1">'Monte Carlo VaR'!$B$9*(EXP(B5103)-1)</f>
        <v>-5.1478701164883605</v>
      </c>
      <c r="E5103" t="str">
        <f ca="1">IF(B5103&lt;='Monte Carlo VaR'!$B$25,"YES ◀ TAIL","")</f>
        <v/>
      </c>
    </row>
    <row r="5104" spans="1:5" x14ac:dyDescent="0.2">
      <c r="A5104">
        <v>5103</v>
      </c>
      <c r="B5104" s="17">
        <f ca="1">'Monte Carlo VaR'!$C$17+_xlfn.NORM.S.INV(RAND())*'Monte Carlo VaR'!$C$18</f>
        <v>-0.17321748487344701</v>
      </c>
      <c r="C5104" s="18">
        <f t="shared" ca="1" si="79"/>
        <v>-15.904529997176898</v>
      </c>
      <c r="D5104" s="19">
        <f ca="1">'Monte Carlo VaR'!$B$9*(EXP(B5104)-1)</f>
        <v>-21.555409505173849</v>
      </c>
      <c r="E5104" t="str">
        <f ca="1">IF(B5104&lt;='Monte Carlo VaR'!$B$25,"YES ◀ TAIL","")</f>
        <v/>
      </c>
    </row>
    <row r="5105" spans="1:5" x14ac:dyDescent="0.2">
      <c r="A5105">
        <v>5104</v>
      </c>
      <c r="B5105" s="17">
        <f ca="1">'Monte Carlo VaR'!$C$17+_xlfn.NORM.S.INV(RAND())*'Monte Carlo VaR'!$C$18</f>
        <v>7.0458063820926106E-2</v>
      </c>
      <c r="C5105" s="18">
        <f t="shared" ca="1" si="79"/>
        <v>7.2999570985033069</v>
      </c>
      <c r="D5105" s="19">
        <f ca="1">'Monte Carlo VaR'!$B$9*(EXP(B5105)-1)</f>
        <v>9.8936318556015319</v>
      </c>
      <c r="E5105" t="str">
        <f ca="1">IF(B5105&lt;='Monte Carlo VaR'!$B$25,"YES ◀ TAIL","")</f>
        <v/>
      </c>
    </row>
    <row r="5106" spans="1:5" x14ac:dyDescent="0.2">
      <c r="A5106">
        <v>5105</v>
      </c>
      <c r="B5106" s="17">
        <f ca="1">'Monte Carlo VaR'!$C$17+_xlfn.NORM.S.INV(RAND())*'Monte Carlo VaR'!$C$18</f>
        <v>5.2068929396823331E-2</v>
      </c>
      <c r="C5106" s="18">
        <f t="shared" ca="1" si="79"/>
        <v>5.3448353570413998</v>
      </c>
      <c r="D5106" s="19">
        <f ca="1">'Monte Carlo VaR'!$B$9*(EXP(B5106)-1)</f>
        <v>7.2438553593982089</v>
      </c>
      <c r="E5106" t="str">
        <f ca="1">IF(B5106&lt;='Monte Carlo VaR'!$B$25,"YES ◀ TAIL","")</f>
        <v/>
      </c>
    </row>
    <row r="5107" spans="1:5" x14ac:dyDescent="0.2">
      <c r="A5107">
        <v>5106</v>
      </c>
      <c r="B5107" s="17">
        <f ca="1">'Monte Carlo VaR'!$C$17+_xlfn.NORM.S.INV(RAND())*'Monte Carlo VaR'!$C$18</f>
        <v>0.27883596616370698</v>
      </c>
      <c r="C5107" s="18">
        <f t="shared" ca="1" si="79"/>
        <v>32.159054052211246</v>
      </c>
      <c r="D5107" s="19">
        <f ca="1">'Monte Carlo VaR'!$B$9*(EXP(B5107)-1)</f>
        <v>43.585165956961902</v>
      </c>
      <c r="E5107" t="str">
        <f ca="1">IF(B5107&lt;='Monte Carlo VaR'!$B$25,"YES ◀ TAIL","")</f>
        <v/>
      </c>
    </row>
    <row r="5108" spans="1:5" x14ac:dyDescent="0.2">
      <c r="A5108">
        <v>5107</v>
      </c>
      <c r="B5108" s="17">
        <f ca="1">'Monte Carlo VaR'!$C$17+_xlfn.NORM.S.INV(RAND())*'Monte Carlo VaR'!$C$18</f>
        <v>-6.900340279788128E-4</v>
      </c>
      <c r="C5108" s="18">
        <f t="shared" ca="1" si="79"/>
        <v>-6.8979600924912177E-2</v>
      </c>
      <c r="D5108" s="19">
        <f ca="1">'Monte Carlo VaR'!$B$9*(EXP(B5108)-1)</f>
        <v>-9.3488053133533477E-2</v>
      </c>
      <c r="E5108" t="str">
        <f ca="1">IF(B5108&lt;='Monte Carlo VaR'!$B$25,"YES ◀ TAIL","")</f>
        <v/>
      </c>
    </row>
    <row r="5109" spans="1:5" x14ac:dyDescent="0.2">
      <c r="A5109">
        <v>5108</v>
      </c>
      <c r="B5109" s="17">
        <f ca="1">'Monte Carlo VaR'!$C$17+_xlfn.NORM.S.INV(RAND())*'Monte Carlo VaR'!$C$18</f>
        <v>0.41570713171538642</v>
      </c>
      <c r="C5109" s="18">
        <f t="shared" ca="1" si="79"/>
        <v>51.54419789802909</v>
      </c>
      <c r="D5109" s="19">
        <f ca="1">'Monte Carlo VaR'!$B$9*(EXP(B5109)-1)</f>
        <v>69.857851411198823</v>
      </c>
      <c r="E5109" t="str">
        <f ca="1">IF(B5109&lt;='Monte Carlo VaR'!$B$25,"YES ◀ TAIL","")</f>
        <v/>
      </c>
    </row>
    <row r="5110" spans="1:5" x14ac:dyDescent="0.2">
      <c r="A5110">
        <v>5109</v>
      </c>
      <c r="B5110" s="17">
        <f ca="1">'Monte Carlo VaR'!$C$17+_xlfn.NORM.S.INV(RAND())*'Monte Carlo VaR'!$C$18</f>
        <v>0.24808934164249458</v>
      </c>
      <c r="C5110" s="18">
        <f t="shared" ca="1" si="79"/>
        <v>28.157442504356787</v>
      </c>
      <c r="D5110" s="19">
        <f ca="1">'Monte Carlo VaR'!$B$9*(EXP(B5110)-1)</f>
        <v>38.161781826154758</v>
      </c>
      <c r="E5110" t="str">
        <f ca="1">IF(B5110&lt;='Monte Carlo VaR'!$B$25,"YES ◀ TAIL","")</f>
        <v/>
      </c>
    </row>
    <row r="5111" spans="1:5" x14ac:dyDescent="0.2">
      <c r="A5111">
        <v>5110</v>
      </c>
      <c r="B5111" s="17">
        <f ca="1">'Monte Carlo VaR'!$C$17+_xlfn.NORM.S.INV(RAND())*'Monte Carlo VaR'!$C$18</f>
        <v>3.3745753335925235E-2</v>
      </c>
      <c r="C5111" s="18">
        <f t="shared" ca="1" si="79"/>
        <v>3.4321600478801617</v>
      </c>
      <c r="D5111" s="19">
        <f ca="1">'Monte Carlo VaR'!$B$9*(EXP(B5111)-1)</f>
        <v>4.6516065128919832</v>
      </c>
      <c r="E5111" t="str">
        <f ca="1">IF(B5111&lt;='Monte Carlo VaR'!$B$25,"YES ◀ TAIL","")</f>
        <v/>
      </c>
    </row>
    <row r="5112" spans="1:5" x14ac:dyDescent="0.2">
      <c r="A5112">
        <v>5111</v>
      </c>
      <c r="B5112" s="17">
        <f ca="1">'Monte Carlo VaR'!$C$17+_xlfn.NORM.S.INV(RAND())*'Monte Carlo VaR'!$C$18</f>
        <v>-8.0680140234370798E-2</v>
      </c>
      <c r="C5112" s="18">
        <f t="shared" ca="1" si="79"/>
        <v>-7.751128871740887</v>
      </c>
      <c r="D5112" s="19">
        <f ca="1">'Monte Carlo VaR'!$B$9*(EXP(B5112)-1)</f>
        <v>-10.505104959870424</v>
      </c>
      <c r="E5112" t="str">
        <f ca="1">IF(B5112&lt;='Monte Carlo VaR'!$B$25,"YES ◀ TAIL","")</f>
        <v/>
      </c>
    </row>
    <row r="5113" spans="1:5" x14ac:dyDescent="0.2">
      <c r="A5113">
        <v>5112</v>
      </c>
      <c r="B5113" s="17">
        <f ca="1">'Monte Carlo VaR'!$C$17+_xlfn.NORM.S.INV(RAND())*'Monte Carlo VaR'!$C$18</f>
        <v>0.2966283982910633</v>
      </c>
      <c r="C5113" s="18">
        <f t="shared" ca="1" si="79"/>
        <v>34.5315285091758</v>
      </c>
      <c r="D5113" s="19">
        <f ca="1">'Monte Carlo VaR'!$B$9*(EXP(B5113)-1)</f>
        <v>46.800580588485964</v>
      </c>
      <c r="E5113" t="str">
        <f ca="1">IF(B5113&lt;='Monte Carlo VaR'!$B$25,"YES ◀ TAIL","")</f>
        <v/>
      </c>
    </row>
    <row r="5114" spans="1:5" x14ac:dyDescent="0.2">
      <c r="A5114">
        <v>5113</v>
      </c>
      <c r="B5114" s="17">
        <f ca="1">'Monte Carlo VaR'!$C$17+_xlfn.NORM.S.INV(RAND())*'Monte Carlo VaR'!$C$18</f>
        <v>-6.7904251119517048E-2</v>
      </c>
      <c r="C5114" s="18">
        <f t="shared" ca="1" si="79"/>
        <v>-6.565006774564619</v>
      </c>
      <c r="D5114" s="19">
        <f ca="1">'Monte Carlo VaR'!$B$9*(EXP(B5114)-1)</f>
        <v>-8.8975536815674285</v>
      </c>
      <c r="E5114" t="str">
        <f ca="1">IF(B5114&lt;='Monte Carlo VaR'!$B$25,"YES ◀ TAIL","")</f>
        <v/>
      </c>
    </row>
    <row r="5115" spans="1:5" x14ac:dyDescent="0.2">
      <c r="A5115">
        <v>5114</v>
      </c>
      <c r="B5115" s="17">
        <f ca="1">'Monte Carlo VaR'!$C$17+_xlfn.NORM.S.INV(RAND())*'Monte Carlo VaR'!$C$18</f>
        <v>-0.2994585778893355</v>
      </c>
      <c r="C5115" s="18">
        <f t="shared" ca="1" si="79"/>
        <v>-25.878057535307374</v>
      </c>
      <c r="D5115" s="19">
        <f ca="1">'Monte Carlo VaR'!$B$9*(EXP(B5115)-1)</f>
        <v>-35.072531377602083</v>
      </c>
      <c r="E5115" t="str">
        <f ca="1">IF(B5115&lt;='Monte Carlo VaR'!$B$25,"YES ◀ TAIL","")</f>
        <v>YES ◀ TAIL</v>
      </c>
    </row>
    <row r="5116" spans="1:5" x14ac:dyDescent="0.2">
      <c r="A5116">
        <v>5115</v>
      </c>
      <c r="B5116" s="17">
        <f ca="1">'Monte Carlo VaR'!$C$17+_xlfn.NORM.S.INV(RAND())*'Monte Carlo VaR'!$C$18</f>
        <v>-0.19996725554385258</v>
      </c>
      <c r="C5116" s="18">
        <f t="shared" ca="1" si="79"/>
        <v>-18.124243758985138</v>
      </c>
      <c r="D5116" s="19">
        <f ca="1">'Monte Carlo VaR'!$B$9*(EXP(B5116)-1)</f>
        <v>-24.563787566552556</v>
      </c>
      <c r="E5116" t="str">
        <f ca="1">IF(B5116&lt;='Monte Carlo VaR'!$B$25,"YES ◀ TAIL","")</f>
        <v/>
      </c>
    </row>
    <row r="5117" spans="1:5" x14ac:dyDescent="0.2">
      <c r="A5117">
        <v>5116</v>
      </c>
      <c r="B5117" s="17">
        <f ca="1">'Monte Carlo VaR'!$C$17+_xlfn.NORM.S.INV(RAND())*'Monte Carlo VaR'!$C$18</f>
        <v>-0.11102470181321568</v>
      </c>
      <c r="C5117" s="18">
        <f t="shared" ca="1" si="79"/>
        <v>-10.50833574077501</v>
      </c>
      <c r="D5117" s="19">
        <f ca="1">'Monte Carlo VaR'!$B$9*(EXP(B5117)-1)</f>
        <v>-14.241947429472372</v>
      </c>
      <c r="E5117" t="str">
        <f ca="1">IF(B5117&lt;='Monte Carlo VaR'!$B$25,"YES ◀ TAIL","")</f>
        <v/>
      </c>
    </row>
    <row r="5118" spans="1:5" x14ac:dyDescent="0.2">
      <c r="A5118">
        <v>5117</v>
      </c>
      <c r="B5118" s="17">
        <f ca="1">'Monte Carlo VaR'!$C$17+_xlfn.NORM.S.INV(RAND())*'Monte Carlo VaR'!$C$18</f>
        <v>-3.7989923656160177E-2</v>
      </c>
      <c r="C5118" s="18">
        <f t="shared" ca="1" si="79"/>
        <v>-3.7277358433315366</v>
      </c>
      <c r="D5118" s="19">
        <f ca="1">'Monte Carlo VaR'!$B$9*(EXP(B5118)-1)</f>
        <v>-5.0522003884672317</v>
      </c>
      <c r="E5118" t="str">
        <f ca="1">IF(B5118&lt;='Monte Carlo VaR'!$B$25,"YES ◀ TAIL","")</f>
        <v/>
      </c>
    </row>
    <row r="5119" spans="1:5" x14ac:dyDescent="0.2">
      <c r="A5119">
        <v>5118</v>
      </c>
      <c r="B5119" s="17">
        <f ca="1">'Monte Carlo VaR'!$C$17+_xlfn.NORM.S.INV(RAND())*'Monte Carlo VaR'!$C$18</f>
        <v>5.8889874808826362E-2</v>
      </c>
      <c r="C5119" s="18">
        <f t="shared" ca="1" si="79"/>
        <v>6.065842909605057</v>
      </c>
      <c r="D5119" s="19">
        <f ca="1">'Monte Carlo VaR'!$B$9*(EXP(B5119)-1)</f>
        <v>8.2210368953877335</v>
      </c>
      <c r="E5119" t="str">
        <f ca="1">IF(B5119&lt;='Monte Carlo VaR'!$B$25,"YES ◀ TAIL","")</f>
        <v/>
      </c>
    </row>
    <row r="5120" spans="1:5" x14ac:dyDescent="0.2">
      <c r="A5120">
        <v>5119</v>
      </c>
      <c r="B5120" s="17">
        <f ca="1">'Monte Carlo VaR'!$C$17+_xlfn.NORM.S.INV(RAND())*'Monte Carlo VaR'!$C$18</f>
        <v>0.24641441850054402</v>
      </c>
      <c r="C5120" s="18">
        <f t="shared" ca="1" si="79"/>
        <v>27.942968302135274</v>
      </c>
      <c r="D5120" s="19">
        <f ca="1">'Monte Carlo VaR'!$B$9*(EXP(B5120)-1)</f>
        <v>37.871104939883935</v>
      </c>
      <c r="E5120" t="str">
        <f ca="1">IF(B5120&lt;='Monte Carlo VaR'!$B$25,"YES ◀ TAIL","")</f>
        <v/>
      </c>
    </row>
    <row r="5121" spans="1:5" x14ac:dyDescent="0.2">
      <c r="A5121">
        <v>5120</v>
      </c>
      <c r="B5121" s="17">
        <f ca="1">'Monte Carlo VaR'!$C$17+_xlfn.NORM.S.INV(RAND())*'Monte Carlo VaR'!$C$18</f>
        <v>-0.25282318716806834</v>
      </c>
      <c r="C5121" s="18">
        <f t="shared" ca="1" si="79"/>
        <v>-22.339481655318629</v>
      </c>
      <c r="D5121" s="19">
        <f ca="1">'Monte Carlo VaR'!$B$9*(EXP(B5121)-1)</f>
        <v>-30.276699487453335</v>
      </c>
      <c r="E5121" t="str">
        <f ca="1">IF(B5121&lt;='Monte Carlo VaR'!$B$25,"YES ◀ TAIL","")</f>
        <v>YES ◀ TAIL</v>
      </c>
    </row>
    <row r="5122" spans="1:5" x14ac:dyDescent="0.2">
      <c r="A5122">
        <v>5121</v>
      </c>
      <c r="B5122" s="17">
        <f ca="1">'Monte Carlo VaR'!$C$17+_xlfn.NORM.S.INV(RAND())*'Monte Carlo VaR'!$C$18</f>
        <v>0.36299013832247634</v>
      </c>
      <c r="C5122" s="18">
        <f t="shared" ca="1" si="79"/>
        <v>43.762168180987594</v>
      </c>
      <c r="D5122" s="19">
        <f ca="1">'Monte Carlo VaR'!$B$9*(EXP(B5122)-1)</f>
        <v>59.310866535692483</v>
      </c>
      <c r="E5122" t="str">
        <f ca="1">IF(B5122&lt;='Monte Carlo VaR'!$B$25,"YES ◀ TAIL","")</f>
        <v/>
      </c>
    </row>
    <row r="5123" spans="1:5" x14ac:dyDescent="0.2">
      <c r="A5123">
        <v>5122</v>
      </c>
      <c r="B5123" s="17">
        <f ca="1">'Monte Carlo VaR'!$C$17+_xlfn.NORM.S.INV(RAND())*'Monte Carlo VaR'!$C$18</f>
        <v>7.1840995992267259E-2</v>
      </c>
      <c r="C5123" s="18">
        <f t="shared" ref="C5123:C5186" ca="1" si="80">(EXP(B5123)-1)*100</f>
        <v>7.4484483141321833</v>
      </c>
      <c r="D5123" s="19">
        <f ca="1">'Monte Carlo VaR'!$B$9*(EXP(B5123)-1)</f>
        <v>10.094882000143349</v>
      </c>
      <c r="E5123" t="str">
        <f ca="1">IF(B5123&lt;='Monte Carlo VaR'!$B$25,"YES ◀ TAIL","")</f>
        <v/>
      </c>
    </row>
    <row r="5124" spans="1:5" x14ac:dyDescent="0.2">
      <c r="A5124">
        <v>5123</v>
      </c>
      <c r="B5124" s="17">
        <f ca="1">'Monte Carlo VaR'!$C$17+_xlfn.NORM.S.INV(RAND())*'Monte Carlo VaR'!$C$18</f>
        <v>0.20129224424828002</v>
      </c>
      <c r="C5124" s="18">
        <f t="shared" ca="1" si="80"/>
        <v>22.298212909595748</v>
      </c>
      <c r="D5124" s="19">
        <f ca="1">'Monte Carlo VaR'!$B$9*(EXP(B5124)-1)</f>
        <v>30.22076795637512</v>
      </c>
      <c r="E5124" t="str">
        <f ca="1">IF(B5124&lt;='Monte Carlo VaR'!$B$25,"YES ◀ TAIL","")</f>
        <v/>
      </c>
    </row>
    <row r="5125" spans="1:5" x14ac:dyDescent="0.2">
      <c r="A5125">
        <v>5124</v>
      </c>
      <c r="B5125" s="17">
        <f ca="1">'Monte Carlo VaR'!$C$17+_xlfn.NORM.S.INV(RAND())*'Monte Carlo VaR'!$C$18</f>
        <v>0.21067949616921644</v>
      </c>
      <c r="C5125" s="18">
        <f t="shared" ca="1" si="80"/>
        <v>23.451662434090871</v>
      </c>
      <c r="D5125" s="19">
        <f ca="1">'Monte Carlo VaR'!$B$9*(EXP(B5125)-1)</f>
        <v>31.784038096923357</v>
      </c>
      <c r="E5125" t="str">
        <f ca="1">IF(B5125&lt;='Monte Carlo VaR'!$B$25,"YES ◀ TAIL","")</f>
        <v/>
      </c>
    </row>
    <row r="5126" spans="1:5" x14ac:dyDescent="0.2">
      <c r="A5126">
        <v>5125</v>
      </c>
      <c r="B5126" s="17">
        <f ca="1">'Monte Carlo VaR'!$C$17+_xlfn.NORM.S.INV(RAND())*'Monte Carlo VaR'!$C$18</f>
        <v>0.17137468130921266</v>
      </c>
      <c r="C5126" s="18">
        <f t="shared" ca="1" si="80"/>
        <v>18.693538822272117</v>
      </c>
      <c r="D5126" s="19">
        <f ca="1">'Monte Carlo VaR'!$B$9*(EXP(B5126)-1)</f>
        <v>25.335353165825399</v>
      </c>
      <c r="E5126" t="str">
        <f ca="1">IF(B5126&lt;='Monte Carlo VaR'!$B$25,"YES ◀ TAIL","")</f>
        <v/>
      </c>
    </row>
    <row r="5127" spans="1:5" x14ac:dyDescent="0.2">
      <c r="A5127">
        <v>5126</v>
      </c>
      <c r="B5127" s="17">
        <f ca="1">'Monte Carlo VaR'!$C$17+_xlfn.NORM.S.INV(RAND())*'Monte Carlo VaR'!$C$18</f>
        <v>-2.4557389249656933E-2</v>
      </c>
      <c r="C5127" s="18">
        <f t="shared" ca="1" si="80"/>
        <v>-2.4258309771899911</v>
      </c>
      <c r="D5127" s="19">
        <f ca="1">'Monte Carlo VaR'!$B$9*(EXP(B5127)-1)</f>
        <v>-3.287728723385595</v>
      </c>
      <c r="E5127" t="str">
        <f ca="1">IF(B5127&lt;='Monte Carlo VaR'!$B$25,"YES ◀ TAIL","")</f>
        <v/>
      </c>
    </row>
    <row r="5128" spans="1:5" x14ac:dyDescent="0.2">
      <c r="A5128">
        <v>5127</v>
      </c>
      <c r="B5128" s="17">
        <f ca="1">'Monte Carlo VaR'!$C$17+_xlfn.NORM.S.INV(RAND())*'Monte Carlo VaR'!$C$18</f>
        <v>0.18822872963749188</v>
      </c>
      <c r="C5128" s="18">
        <f t="shared" ca="1" si="80"/>
        <v>20.710958551359493</v>
      </c>
      <c r="D5128" s="19">
        <f ca="1">'Monte Carlo VaR'!$B$9*(EXP(B5128)-1)</f>
        <v>28.069562124657519</v>
      </c>
      <c r="E5128" t="str">
        <f ca="1">IF(B5128&lt;='Monte Carlo VaR'!$B$25,"YES ◀ TAIL","")</f>
        <v/>
      </c>
    </row>
    <row r="5129" spans="1:5" x14ac:dyDescent="0.2">
      <c r="A5129">
        <v>5128</v>
      </c>
      <c r="B5129" s="17">
        <f ca="1">'Monte Carlo VaR'!$C$17+_xlfn.NORM.S.INV(RAND())*'Monte Carlo VaR'!$C$18</f>
        <v>5.403962759148722E-2</v>
      </c>
      <c r="C5129" s="18">
        <f t="shared" ca="1" si="80"/>
        <v>5.5526429296464341</v>
      </c>
      <c r="D5129" s="19">
        <f ca="1">'Monte Carlo VaR'!$B$9*(EXP(B5129)-1)</f>
        <v>7.5254969625498118</v>
      </c>
      <c r="E5129" t="str">
        <f ca="1">IF(B5129&lt;='Monte Carlo VaR'!$B$25,"YES ◀ TAIL","")</f>
        <v/>
      </c>
    </row>
    <row r="5130" spans="1:5" x14ac:dyDescent="0.2">
      <c r="A5130">
        <v>5129</v>
      </c>
      <c r="B5130" s="17">
        <f ca="1">'Monte Carlo VaR'!$C$17+_xlfn.NORM.S.INV(RAND())*'Monte Carlo VaR'!$C$18</f>
        <v>0.31154850751395552</v>
      </c>
      <c r="C5130" s="18">
        <f t="shared" ca="1" si="80"/>
        <v>36.55380236720687</v>
      </c>
      <c r="D5130" s="19">
        <f ca="1">'Monte Carlo VaR'!$B$9*(EXP(B5130)-1)</f>
        <v>49.541368348275469</v>
      </c>
      <c r="E5130" t="str">
        <f ca="1">IF(B5130&lt;='Monte Carlo VaR'!$B$25,"YES ◀ TAIL","")</f>
        <v/>
      </c>
    </row>
    <row r="5131" spans="1:5" x14ac:dyDescent="0.2">
      <c r="A5131">
        <v>5130</v>
      </c>
      <c r="B5131" s="17">
        <f ca="1">'Monte Carlo VaR'!$C$17+_xlfn.NORM.S.INV(RAND())*'Monte Carlo VaR'!$C$18</f>
        <v>0.11931869190401739</v>
      </c>
      <c r="C5131" s="18">
        <f t="shared" ca="1" si="80"/>
        <v>12.672894046793237</v>
      </c>
      <c r="D5131" s="19">
        <f ca="1">'Monte Carlo VaR'!$B$9*(EXP(B5131)-1)</f>
        <v>17.175573301618876</v>
      </c>
      <c r="E5131" t="str">
        <f ca="1">IF(B5131&lt;='Monte Carlo VaR'!$B$25,"YES ◀ TAIL","")</f>
        <v/>
      </c>
    </row>
    <row r="5132" spans="1:5" x14ac:dyDescent="0.2">
      <c r="A5132">
        <v>5131</v>
      </c>
      <c r="B5132" s="17">
        <f ca="1">'Monte Carlo VaR'!$C$17+_xlfn.NORM.S.INV(RAND())*'Monte Carlo VaR'!$C$18</f>
        <v>0.18969110377358434</v>
      </c>
      <c r="C5132" s="18">
        <f t="shared" ca="1" si="80"/>
        <v>20.887612270521181</v>
      </c>
      <c r="D5132" s="19">
        <f ca="1">'Monte Carlo VaR'!$B$9*(EXP(B5132)-1)</f>
        <v>28.308980910237359</v>
      </c>
      <c r="E5132" t="str">
        <f ca="1">IF(B5132&lt;='Monte Carlo VaR'!$B$25,"YES ◀ TAIL","")</f>
        <v/>
      </c>
    </row>
    <row r="5133" spans="1:5" x14ac:dyDescent="0.2">
      <c r="A5133">
        <v>5132</v>
      </c>
      <c r="B5133" s="17">
        <f ca="1">'Monte Carlo VaR'!$C$17+_xlfn.NORM.S.INV(RAND())*'Monte Carlo VaR'!$C$18</f>
        <v>0.12355418245141978</v>
      </c>
      <c r="C5133" s="18">
        <f t="shared" ca="1" si="80"/>
        <v>13.151131093783409</v>
      </c>
      <c r="D5133" s="19">
        <f ca="1">'Monte Carlo VaR'!$B$9*(EXP(B5133)-1)</f>
        <v>17.823727971404654</v>
      </c>
      <c r="E5133" t="str">
        <f ca="1">IF(B5133&lt;='Monte Carlo VaR'!$B$25,"YES ◀ TAIL","")</f>
        <v/>
      </c>
    </row>
    <row r="5134" spans="1:5" x14ac:dyDescent="0.2">
      <c r="A5134">
        <v>5133</v>
      </c>
      <c r="B5134" s="17">
        <f ca="1">'Monte Carlo VaR'!$C$17+_xlfn.NORM.S.INV(RAND())*'Monte Carlo VaR'!$C$18</f>
        <v>0.16918407840984745</v>
      </c>
      <c r="C5134" s="18">
        <f t="shared" ca="1" si="80"/>
        <v>18.433812993931497</v>
      </c>
      <c r="D5134" s="19">
        <f ca="1">'Monte Carlo VaR'!$B$9*(EXP(B5134)-1)</f>
        <v>24.983346750675359</v>
      </c>
      <c r="E5134" t="str">
        <f ca="1">IF(B5134&lt;='Monte Carlo VaR'!$B$25,"YES ◀ TAIL","")</f>
        <v/>
      </c>
    </row>
    <row r="5135" spans="1:5" x14ac:dyDescent="0.2">
      <c r="A5135">
        <v>5134</v>
      </c>
      <c r="B5135" s="17">
        <f ca="1">'Monte Carlo VaR'!$C$17+_xlfn.NORM.S.INV(RAND())*'Monte Carlo VaR'!$C$18</f>
        <v>0.21788896194309521</v>
      </c>
      <c r="C5135" s="18">
        <f t="shared" ca="1" si="80"/>
        <v>24.344898979357033</v>
      </c>
      <c r="D5135" s="19">
        <f ca="1">'Monte Carlo VaR'!$B$9*(EXP(B5135)-1)</f>
        <v>32.994641586722587</v>
      </c>
      <c r="E5135" t="str">
        <f ca="1">IF(B5135&lt;='Monte Carlo VaR'!$B$25,"YES ◀ TAIL","")</f>
        <v/>
      </c>
    </row>
    <row r="5136" spans="1:5" x14ac:dyDescent="0.2">
      <c r="A5136">
        <v>5135</v>
      </c>
      <c r="B5136" s="17">
        <f ca="1">'Monte Carlo VaR'!$C$17+_xlfn.NORM.S.INV(RAND())*'Monte Carlo VaR'!$C$18</f>
        <v>4.9670011046335047E-2</v>
      </c>
      <c r="C5136" s="18">
        <f t="shared" ca="1" si="80"/>
        <v>5.0924245758496411</v>
      </c>
      <c r="D5136" s="19">
        <f ca="1">'Monte Carlo VaR'!$B$9*(EXP(B5136)-1)</f>
        <v>6.9017630276490189</v>
      </c>
      <c r="E5136" t="str">
        <f ca="1">IF(B5136&lt;='Monte Carlo VaR'!$B$25,"YES ◀ TAIL","")</f>
        <v/>
      </c>
    </row>
    <row r="5137" spans="1:5" x14ac:dyDescent="0.2">
      <c r="A5137">
        <v>5136</v>
      </c>
      <c r="B5137" s="17">
        <f ca="1">'Monte Carlo VaR'!$C$17+_xlfn.NORM.S.INV(RAND())*'Monte Carlo VaR'!$C$18</f>
        <v>-5.2460661290294669E-2</v>
      </c>
      <c r="C5137" s="18">
        <f t="shared" ca="1" si="80"/>
        <v>-5.1108351505308232</v>
      </c>
      <c r="D5137" s="19">
        <f ca="1">'Monte Carlo VaR'!$B$9*(EXP(B5137)-1)</f>
        <v>-6.9267148795144253</v>
      </c>
      <c r="E5137" t="str">
        <f ca="1">IF(B5137&lt;='Monte Carlo VaR'!$B$25,"YES ◀ TAIL","")</f>
        <v/>
      </c>
    </row>
    <row r="5138" spans="1:5" x14ac:dyDescent="0.2">
      <c r="A5138">
        <v>5137</v>
      </c>
      <c r="B5138" s="17">
        <f ca="1">'Monte Carlo VaR'!$C$17+_xlfn.NORM.S.INV(RAND())*'Monte Carlo VaR'!$C$18</f>
        <v>2.0918609745376945E-2</v>
      </c>
      <c r="C5138" s="18">
        <f t="shared" ca="1" si="80"/>
        <v>2.1138937497105603</v>
      </c>
      <c r="D5138" s="19">
        <f ca="1">'Monte Carlo VaR'!$B$9*(EXP(B5138)-1)</f>
        <v>2.8649601989827223</v>
      </c>
      <c r="E5138" t="str">
        <f ca="1">IF(B5138&lt;='Monte Carlo VaR'!$B$25,"YES ◀ TAIL","")</f>
        <v/>
      </c>
    </row>
    <row r="5139" spans="1:5" x14ac:dyDescent="0.2">
      <c r="A5139">
        <v>5138</v>
      </c>
      <c r="B5139" s="17">
        <f ca="1">'Monte Carlo VaR'!$C$17+_xlfn.NORM.S.INV(RAND())*'Monte Carlo VaR'!$C$18</f>
        <v>-0.15499407199171239</v>
      </c>
      <c r="C5139" s="18">
        <f t="shared" ca="1" si="80"/>
        <v>-14.357974566506893</v>
      </c>
      <c r="D5139" s="19">
        <f ca="1">'Monte Carlo VaR'!$B$9*(EXP(B5139)-1)</f>
        <v>-19.459362929986792</v>
      </c>
      <c r="E5139" t="str">
        <f ca="1">IF(B5139&lt;='Monte Carlo VaR'!$B$25,"YES ◀ TAIL","")</f>
        <v/>
      </c>
    </row>
    <row r="5140" spans="1:5" x14ac:dyDescent="0.2">
      <c r="A5140">
        <v>5139</v>
      </c>
      <c r="B5140" s="17">
        <f ca="1">'Monte Carlo VaR'!$C$17+_xlfn.NORM.S.INV(RAND())*'Monte Carlo VaR'!$C$18</f>
        <v>-0.2222460337505206</v>
      </c>
      <c r="C5140" s="18">
        <f t="shared" ca="1" si="80"/>
        <v>-19.928166363751831</v>
      </c>
      <c r="D5140" s="19">
        <f ca="1">'Monte Carlo VaR'!$B$9*(EXP(B5140)-1)</f>
        <v>-27.008643872792856</v>
      </c>
      <c r="E5140" t="str">
        <f ca="1">IF(B5140&lt;='Monte Carlo VaR'!$B$25,"YES ◀ TAIL","")</f>
        <v/>
      </c>
    </row>
    <row r="5141" spans="1:5" x14ac:dyDescent="0.2">
      <c r="A5141">
        <v>5140</v>
      </c>
      <c r="B5141" s="17">
        <f ca="1">'Monte Carlo VaR'!$C$17+_xlfn.NORM.S.INV(RAND())*'Monte Carlo VaR'!$C$18</f>
        <v>-6.3885642152450975E-2</v>
      </c>
      <c r="C5141" s="18">
        <f t="shared" ca="1" si="80"/>
        <v>-6.1887726102818004</v>
      </c>
      <c r="D5141" s="19">
        <f ca="1">'Monte Carlo VaR'!$B$9*(EXP(B5141)-1)</f>
        <v>-8.3876435187149241</v>
      </c>
      <c r="E5141" t="str">
        <f ca="1">IF(B5141&lt;='Monte Carlo VaR'!$B$25,"YES ◀ TAIL","")</f>
        <v/>
      </c>
    </row>
    <row r="5142" spans="1:5" x14ac:dyDescent="0.2">
      <c r="A5142">
        <v>5141</v>
      </c>
      <c r="B5142" s="17">
        <f ca="1">'Monte Carlo VaR'!$C$17+_xlfn.NORM.S.INV(RAND())*'Monte Carlo VaR'!$C$18</f>
        <v>-5.0774937221380906E-2</v>
      </c>
      <c r="C5142" s="18">
        <f t="shared" ca="1" si="80"/>
        <v>-4.9507433040361315</v>
      </c>
      <c r="D5142" s="19">
        <f ca="1">'Monte Carlo VaR'!$B$9*(EXP(B5142)-1)</f>
        <v>-6.7097423999601693</v>
      </c>
      <c r="E5142" t="str">
        <f ca="1">IF(B5142&lt;='Monte Carlo VaR'!$B$25,"YES ◀ TAIL","")</f>
        <v/>
      </c>
    </row>
    <row r="5143" spans="1:5" x14ac:dyDescent="0.2">
      <c r="A5143">
        <v>5142</v>
      </c>
      <c r="B5143" s="17">
        <f ca="1">'Monte Carlo VaR'!$C$17+_xlfn.NORM.S.INV(RAND())*'Monte Carlo VaR'!$C$18</f>
        <v>0.32942028304895205</v>
      </c>
      <c r="C5143" s="18">
        <f t="shared" ca="1" si="80"/>
        <v>39.016199434872469</v>
      </c>
      <c r="D5143" s="19">
        <f ca="1">'Monte Carlo VaR'!$B$9*(EXP(B5143)-1)</f>
        <v>52.878655094082653</v>
      </c>
      <c r="E5143" t="str">
        <f ca="1">IF(B5143&lt;='Monte Carlo VaR'!$B$25,"YES ◀ TAIL","")</f>
        <v/>
      </c>
    </row>
    <row r="5144" spans="1:5" x14ac:dyDescent="0.2">
      <c r="A5144">
        <v>5143</v>
      </c>
      <c r="B5144" s="17">
        <f ca="1">'Monte Carlo VaR'!$C$17+_xlfn.NORM.S.INV(RAND())*'Monte Carlo VaR'!$C$18</f>
        <v>0.22397121460535513</v>
      </c>
      <c r="C5144" s="18">
        <f t="shared" ca="1" si="80"/>
        <v>25.103500737365248</v>
      </c>
      <c r="D5144" s="19">
        <f ca="1">'Monte Carlo VaR'!$B$9*(EXP(B5144)-1)</f>
        <v>34.022774549351119</v>
      </c>
      <c r="E5144" t="str">
        <f ca="1">IF(B5144&lt;='Monte Carlo VaR'!$B$25,"YES ◀ TAIL","")</f>
        <v/>
      </c>
    </row>
    <row r="5145" spans="1:5" x14ac:dyDescent="0.2">
      <c r="A5145">
        <v>5144</v>
      </c>
      <c r="B5145" s="17">
        <f ca="1">'Monte Carlo VaR'!$C$17+_xlfn.NORM.S.INV(RAND())*'Monte Carlo VaR'!$C$18</f>
        <v>0.15174942526371174</v>
      </c>
      <c r="C5145" s="18">
        <f t="shared" ca="1" si="80"/>
        <v>16.386856383228967</v>
      </c>
      <c r="D5145" s="19">
        <f ca="1">'Monte Carlo VaR'!$B$9*(EXP(B5145)-1)</f>
        <v>22.209106456190217</v>
      </c>
      <c r="E5145" t="str">
        <f ca="1">IF(B5145&lt;='Monte Carlo VaR'!$B$25,"YES ◀ TAIL","")</f>
        <v/>
      </c>
    </row>
    <row r="5146" spans="1:5" x14ac:dyDescent="0.2">
      <c r="A5146">
        <v>5145</v>
      </c>
      <c r="B5146" s="17">
        <f ca="1">'Monte Carlo VaR'!$C$17+_xlfn.NORM.S.INV(RAND())*'Monte Carlo VaR'!$C$18</f>
        <v>-0.12330225336629276</v>
      </c>
      <c r="C5146" s="18">
        <f t="shared" ca="1" si="80"/>
        <v>-11.600356872006689</v>
      </c>
      <c r="D5146" s="19">
        <f ca="1">'Monte Carlo VaR'!$B$9*(EXP(B5146)-1)</f>
        <v>-15.721963668630666</v>
      </c>
      <c r="E5146" t="str">
        <f ca="1">IF(B5146&lt;='Monte Carlo VaR'!$B$25,"YES ◀ TAIL","")</f>
        <v/>
      </c>
    </row>
    <row r="5147" spans="1:5" x14ac:dyDescent="0.2">
      <c r="A5147">
        <v>5146</v>
      </c>
      <c r="B5147" s="17">
        <f ca="1">'Monte Carlo VaR'!$C$17+_xlfn.NORM.S.INV(RAND())*'Monte Carlo VaR'!$C$18</f>
        <v>0.36722342354352333</v>
      </c>
      <c r="C5147" s="18">
        <f t="shared" ca="1" si="80"/>
        <v>44.372044422149017</v>
      </c>
      <c r="D5147" s="19">
        <f ca="1">'Monte Carlo VaR'!$B$9*(EXP(B5147)-1)</f>
        <v>60.137431805338558</v>
      </c>
      <c r="E5147" t="str">
        <f ca="1">IF(B5147&lt;='Monte Carlo VaR'!$B$25,"YES ◀ TAIL","")</f>
        <v/>
      </c>
    </row>
    <row r="5148" spans="1:5" x14ac:dyDescent="0.2">
      <c r="A5148">
        <v>5147</v>
      </c>
      <c r="B5148" s="17">
        <f ca="1">'Monte Carlo VaR'!$C$17+_xlfn.NORM.S.INV(RAND())*'Monte Carlo VaR'!$C$18</f>
        <v>0.27230707548641692</v>
      </c>
      <c r="C5148" s="18">
        <f t="shared" ca="1" si="80"/>
        <v>31.299012649476367</v>
      </c>
      <c r="D5148" s="19">
        <f ca="1">'Monte Carlo VaR'!$B$9*(EXP(B5148)-1)</f>
        <v>42.419551843835322</v>
      </c>
      <c r="E5148" t="str">
        <f ca="1">IF(B5148&lt;='Monte Carlo VaR'!$B$25,"YES ◀ TAIL","")</f>
        <v/>
      </c>
    </row>
    <row r="5149" spans="1:5" x14ac:dyDescent="0.2">
      <c r="A5149">
        <v>5148</v>
      </c>
      <c r="B5149" s="17">
        <f ca="1">'Monte Carlo VaR'!$C$17+_xlfn.NORM.S.INV(RAND())*'Monte Carlo VaR'!$C$18</f>
        <v>2.7357175278775937E-2</v>
      </c>
      <c r="C5149" s="18">
        <f t="shared" ca="1" si="80"/>
        <v>2.7734818685452245</v>
      </c>
      <c r="D5149" s="19">
        <f ca="1">'Monte Carlo VaR'!$B$9*(EXP(B5149)-1)</f>
        <v>3.7588999764393427</v>
      </c>
      <c r="E5149" t="str">
        <f ca="1">IF(B5149&lt;='Monte Carlo VaR'!$B$25,"YES ◀ TAIL","")</f>
        <v/>
      </c>
    </row>
    <row r="5150" spans="1:5" x14ac:dyDescent="0.2">
      <c r="A5150">
        <v>5149</v>
      </c>
      <c r="B5150" s="17">
        <f ca="1">'Monte Carlo VaR'!$C$17+_xlfn.NORM.S.INV(RAND())*'Monte Carlo VaR'!$C$18</f>
        <v>6.7455821097181415E-2</v>
      </c>
      <c r="C5150" s="18">
        <f t="shared" ca="1" si="80"/>
        <v>6.9782996714849777</v>
      </c>
      <c r="D5150" s="19">
        <f ca="1">'Monte Carlo VaR'!$B$9*(EXP(B5150)-1)</f>
        <v>9.4576895447635909</v>
      </c>
      <c r="E5150" t="str">
        <f ca="1">IF(B5150&lt;='Monte Carlo VaR'!$B$25,"YES ◀ TAIL","")</f>
        <v/>
      </c>
    </row>
    <row r="5151" spans="1:5" x14ac:dyDescent="0.2">
      <c r="A5151">
        <v>5150</v>
      </c>
      <c r="B5151" s="17">
        <f ca="1">'Monte Carlo VaR'!$C$17+_xlfn.NORM.S.INV(RAND())*'Monte Carlo VaR'!$C$18</f>
        <v>0.11163283575319738</v>
      </c>
      <c r="C5151" s="18">
        <f t="shared" ca="1" si="80"/>
        <v>11.810225809692776</v>
      </c>
      <c r="D5151" s="19">
        <f ca="1">'Monte Carlo VaR'!$B$9*(EXP(B5151)-1)</f>
        <v>16.006399039876619</v>
      </c>
      <c r="E5151" t="str">
        <f ca="1">IF(B5151&lt;='Monte Carlo VaR'!$B$25,"YES ◀ TAIL","")</f>
        <v/>
      </c>
    </row>
    <row r="5152" spans="1:5" x14ac:dyDescent="0.2">
      <c r="A5152">
        <v>5151</v>
      </c>
      <c r="B5152" s="17">
        <f ca="1">'Monte Carlo VaR'!$C$17+_xlfn.NORM.S.INV(RAND())*'Monte Carlo VaR'!$C$18</f>
        <v>-0.26192870561356152</v>
      </c>
      <c r="C5152" s="18">
        <f t="shared" ca="1" si="80"/>
        <v>-23.043411252041512</v>
      </c>
      <c r="D5152" s="19">
        <f ca="1">'Monte Carlo VaR'!$B$9*(EXP(B5152)-1)</f>
        <v>-31.230735269891863</v>
      </c>
      <c r="E5152" t="str">
        <f ca="1">IF(B5152&lt;='Monte Carlo VaR'!$B$25,"YES ◀ TAIL","")</f>
        <v>YES ◀ TAIL</v>
      </c>
    </row>
    <row r="5153" spans="1:5" x14ac:dyDescent="0.2">
      <c r="A5153">
        <v>5152</v>
      </c>
      <c r="B5153" s="17">
        <f ca="1">'Monte Carlo VaR'!$C$17+_xlfn.NORM.S.INV(RAND())*'Monte Carlo VaR'!$C$18</f>
        <v>0.2125289509785529</v>
      </c>
      <c r="C5153" s="18">
        <f t="shared" ca="1" si="80"/>
        <v>23.680191967282195</v>
      </c>
      <c r="D5153" s="19">
        <f ca="1">'Monte Carlo VaR'!$B$9*(EXP(B5153)-1)</f>
        <v>32.093764173257554</v>
      </c>
      <c r="E5153" t="str">
        <f ca="1">IF(B5153&lt;='Monte Carlo VaR'!$B$25,"YES ◀ TAIL","")</f>
        <v/>
      </c>
    </row>
    <row r="5154" spans="1:5" x14ac:dyDescent="0.2">
      <c r="A5154">
        <v>5153</v>
      </c>
      <c r="B5154" s="17">
        <f ca="1">'Monte Carlo VaR'!$C$17+_xlfn.NORM.S.INV(RAND())*'Monte Carlo VaR'!$C$18</f>
        <v>-7.5463915678545671E-2</v>
      </c>
      <c r="C5154" s="18">
        <f t="shared" ca="1" si="80"/>
        <v>-7.268680860242382</v>
      </c>
      <c r="D5154" s="19">
        <f ca="1">'Monte Carlo VaR'!$B$9*(EXP(B5154)-1)</f>
        <v>-9.8512431698865015</v>
      </c>
      <c r="E5154" t="str">
        <f ca="1">IF(B5154&lt;='Monte Carlo VaR'!$B$25,"YES ◀ TAIL","")</f>
        <v/>
      </c>
    </row>
    <row r="5155" spans="1:5" x14ac:dyDescent="0.2">
      <c r="A5155">
        <v>5154</v>
      </c>
      <c r="B5155" s="17">
        <f ca="1">'Monte Carlo VaR'!$C$17+_xlfn.NORM.S.INV(RAND())*'Monte Carlo VaR'!$C$18</f>
        <v>6.3175732760274647E-2</v>
      </c>
      <c r="C5155" s="18">
        <f t="shared" ca="1" si="80"/>
        <v>6.5214015783574553</v>
      </c>
      <c r="D5155" s="19">
        <f ca="1">'Monte Carlo VaR'!$B$9*(EXP(B5155)-1)</f>
        <v>8.8384555591478584</v>
      </c>
      <c r="E5155" t="str">
        <f ca="1">IF(B5155&lt;='Monte Carlo VaR'!$B$25,"YES ◀ TAIL","")</f>
        <v/>
      </c>
    </row>
    <row r="5156" spans="1:5" x14ac:dyDescent="0.2">
      <c r="A5156">
        <v>5155</v>
      </c>
      <c r="B5156" s="17">
        <f ca="1">'Monte Carlo VaR'!$C$17+_xlfn.NORM.S.INV(RAND())*'Monte Carlo VaR'!$C$18</f>
        <v>-0.1901493091634372</v>
      </c>
      <c r="C5156" s="18">
        <f t="shared" ca="1" si="80"/>
        <v>-17.316432941578874</v>
      </c>
      <c r="D5156" s="19">
        <f ca="1">'Monte Carlo VaR'!$B$9*(EXP(B5156)-1)</f>
        <v>-23.468961565721848</v>
      </c>
      <c r="E5156" t="str">
        <f ca="1">IF(B5156&lt;='Monte Carlo VaR'!$B$25,"YES ◀ TAIL","")</f>
        <v/>
      </c>
    </row>
    <row r="5157" spans="1:5" x14ac:dyDescent="0.2">
      <c r="A5157">
        <v>5156</v>
      </c>
      <c r="B5157" s="17">
        <f ca="1">'Monte Carlo VaR'!$C$17+_xlfn.NORM.S.INV(RAND())*'Monte Carlo VaR'!$C$18</f>
        <v>0.36084561093506179</v>
      </c>
      <c r="C5157" s="18">
        <f t="shared" ca="1" si="80"/>
        <v>43.454196618804232</v>
      </c>
      <c r="D5157" s="19">
        <f ca="1">'Monte Carlo VaR'!$B$9*(EXP(B5157)-1)</f>
        <v>58.893472677465375</v>
      </c>
      <c r="E5157" t="str">
        <f ca="1">IF(B5157&lt;='Monte Carlo VaR'!$B$25,"YES ◀ TAIL","")</f>
        <v/>
      </c>
    </row>
    <row r="5158" spans="1:5" x14ac:dyDescent="0.2">
      <c r="A5158">
        <v>5157</v>
      </c>
      <c r="B5158" s="17">
        <f ca="1">'Monte Carlo VaR'!$C$17+_xlfn.NORM.S.INV(RAND())*'Monte Carlo VaR'!$C$18</f>
        <v>-0.25082155784350069</v>
      </c>
      <c r="C5158" s="18">
        <f t="shared" ca="1" si="80"/>
        <v>-22.183878406378032</v>
      </c>
      <c r="D5158" s="19">
        <f ca="1">'Monte Carlo VaR'!$B$9*(EXP(B5158)-1)</f>
        <v>-30.065810404164147</v>
      </c>
      <c r="E5158" t="str">
        <f ca="1">IF(B5158&lt;='Monte Carlo VaR'!$B$25,"YES ◀ TAIL","")</f>
        <v>YES ◀ TAIL</v>
      </c>
    </row>
    <row r="5159" spans="1:5" x14ac:dyDescent="0.2">
      <c r="A5159">
        <v>5158</v>
      </c>
      <c r="B5159" s="17">
        <f ca="1">'Monte Carlo VaR'!$C$17+_xlfn.NORM.S.INV(RAND())*'Monte Carlo VaR'!$C$18</f>
        <v>3.2436694271015296E-2</v>
      </c>
      <c r="C5159" s="18">
        <f t="shared" ca="1" si="80"/>
        <v>3.2968498250258715</v>
      </c>
      <c r="D5159" s="19">
        <f ca="1">'Monte Carlo VaR'!$B$9*(EXP(B5159)-1)</f>
        <v>4.4682205678575642</v>
      </c>
      <c r="E5159" t="str">
        <f ca="1">IF(B5159&lt;='Monte Carlo VaR'!$B$25,"YES ◀ TAIL","")</f>
        <v/>
      </c>
    </row>
    <row r="5160" spans="1:5" x14ac:dyDescent="0.2">
      <c r="A5160">
        <v>5159</v>
      </c>
      <c r="B5160" s="17">
        <f ca="1">'Monte Carlo VaR'!$C$17+_xlfn.NORM.S.INV(RAND())*'Monte Carlo VaR'!$C$18</f>
        <v>0.25216103242181181</v>
      </c>
      <c r="C5160" s="18">
        <f t="shared" ca="1" si="80"/>
        <v>28.680323764315794</v>
      </c>
      <c r="D5160" s="19">
        <f ca="1">'Monte Carlo VaR'!$B$9*(EXP(B5160)-1)</f>
        <v>38.870442797777201</v>
      </c>
      <c r="E5160" t="str">
        <f ca="1">IF(B5160&lt;='Monte Carlo VaR'!$B$25,"YES ◀ TAIL","")</f>
        <v/>
      </c>
    </row>
    <row r="5161" spans="1:5" x14ac:dyDescent="0.2">
      <c r="A5161">
        <v>5160</v>
      </c>
      <c r="B5161" s="17">
        <f ca="1">'Monte Carlo VaR'!$C$17+_xlfn.NORM.S.INV(RAND())*'Monte Carlo VaR'!$C$18</f>
        <v>-6.8701676156242855E-2</v>
      </c>
      <c r="C5161" s="18">
        <f t="shared" ca="1" si="80"/>
        <v>-6.6394844783294493</v>
      </c>
      <c r="D5161" s="19">
        <f ca="1">'Monte Carlo VaR'!$B$9*(EXP(B5161)-1)</f>
        <v>-8.9984933134799032</v>
      </c>
      <c r="E5161" t="str">
        <f ca="1">IF(B5161&lt;='Monte Carlo VaR'!$B$25,"YES ◀ TAIL","")</f>
        <v/>
      </c>
    </row>
    <row r="5162" spans="1:5" x14ac:dyDescent="0.2">
      <c r="A5162">
        <v>5161</v>
      </c>
      <c r="B5162" s="17">
        <f ca="1">'Monte Carlo VaR'!$C$17+_xlfn.NORM.S.INV(RAND())*'Monte Carlo VaR'!$C$18</f>
        <v>-0.15294483377729001</v>
      </c>
      <c r="C5162" s="18">
        <f t="shared" ca="1" si="80"/>
        <v>-14.182293710745641</v>
      </c>
      <c r="D5162" s="19">
        <f ca="1">'Monte Carlo VaR'!$B$9*(EXP(B5162)-1)</f>
        <v>-19.221262666173569</v>
      </c>
      <c r="E5162" t="str">
        <f ca="1">IF(B5162&lt;='Monte Carlo VaR'!$B$25,"YES ◀ TAIL","")</f>
        <v/>
      </c>
    </row>
    <row r="5163" spans="1:5" x14ac:dyDescent="0.2">
      <c r="A5163">
        <v>5162</v>
      </c>
      <c r="B5163" s="17">
        <f ca="1">'Monte Carlo VaR'!$C$17+_xlfn.NORM.S.INV(RAND())*'Monte Carlo VaR'!$C$18</f>
        <v>0.28721486676683022</v>
      </c>
      <c r="C5163" s="18">
        <f t="shared" ca="1" si="80"/>
        <v>33.271053791817366</v>
      </c>
      <c r="D5163" s="19">
        <f ca="1">'Monte Carlo VaR'!$B$9*(EXP(B5163)-1)</f>
        <v>45.092259204050073</v>
      </c>
      <c r="E5163" t="str">
        <f ca="1">IF(B5163&lt;='Monte Carlo VaR'!$B$25,"YES ◀ TAIL","")</f>
        <v/>
      </c>
    </row>
    <row r="5164" spans="1:5" x14ac:dyDescent="0.2">
      <c r="A5164">
        <v>5163</v>
      </c>
      <c r="B5164" s="17">
        <f ca="1">'Monte Carlo VaR'!$C$17+_xlfn.NORM.S.INV(RAND())*'Monte Carlo VaR'!$C$18</f>
        <v>0.15258521256079793</v>
      </c>
      <c r="C5164" s="18">
        <f t="shared" ca="1" si="80"/>
        <v>16.484171701130236</v>
      </c>
      <c r="D5164" s="19">
        <f ca="1">'Monte Carlo VaR'!$B$9*(EXP(B5164)-1)</f>
        <v>22.340997906541809</v>
      </c>
      <c r="E5164" t="str">
        <f ca="1">IF(B5164&lt;='Monte Carlo VaR'!$B$25,"YES ◀ TAIL","")</f>
        <v/>
      </c>
    </row>
    <row r="5165" spans="1:5" x14ac:dyDescent="0.2">
      <c r="A5165">
        <v>5164</v>
      </c>
      <c r="B5165" s="17">
        <f ca="1">'Monte Carlo VaR'!$C$17+_xlfn.NORM.S.INV(RAND())*'Monte Carlo VaR'!$C$18</f>
        <v>0.35531678462153837</v>
      </c>
      <c r="C5165" s="18">
        <f t="shared" ca="1" si="80"/>
        <v>42.663251794824355</v>
      </c>
      <c r="D5165" s="19">
        <f ca="1">'Monte Carlo VaR'!$B$9*(EXP(B5165)-1)</f>
        <v>57.821505157525444</v>
      </c>
      <c r="E5165" t="str">
        <f ca="1">IF(B5165&lt;='Monte Carlo VaR'!$B$25,"YES ◀ TAIL","")</f>
        <v/>
      </c>
    </row>
    <row r="5166" spans="1:5" x14ac:dyDescent="0.2">
      <c r="A5166">
        <v>5165</v>
      </c>
      <c r="B5166" s="17">
        <f ca="1">'Monte Carlo VaR'!$C$17+_xlfn.NORM.S.INV(RAND())*'Monte Carlo VaR'!$C$18</f>
        <v>-5.3724583765598535E-2</v>
      </c>
      <c r="C5166" s="18">
        <f t="shared" ca="1" si="80"/>
        <v>-5.2306919378472871</v>
      </c>
      <c r="D5166" s="19">
        <f ca="1">'Monte Carlo VaR'!$B$9*(EXP(B5166)-1)</f>
        <v>-7.0891567833644284</v>
      </c>
      <c r="E5166" t="str">
        <f ca="1">IF(B5166&lt;='Monte Carlo VaR'!$B$25,"YES ◀ TAIL","")</f>
        <v/>
      </c>
    </row>
    <row r="5167" spans="1:5" x14ac:dyDescent="0.2">
      <c r="A5167">
        <v>5166</v>
      </c>
      <c r="B5167" s="17">
        <f ca="1">'Monte Carlo VaR'!$C$17+_xlfn.NORM.S.INV(RAND())*'Monte Carlo VaR'!$C$18</f>
        <v>1.1654685538860829E-2</v>
      </c>
      <c r="C5167" s="18">
        <f t="shared" ca="1" si="80"/>
        <v>1.1722866002870092</v>
      </c>
      <c r="D5167" s="19">
        <f ca="1">'Monte Carlo VaR'!$B$9*(EXP(B5167)-1)</f>
        <v>1.5888000293689835</v>
      </c>
      <c r="E5167" t="str">
        <f ca="1">IF(B5167&lt;='Monte Carlo VaR'!$B$25,"YES ◀ TAIL","")</f>
        <v/>
      </c>
    </row>
    <row r="5168" spans="1:5" x14ac:dyDescent="0.2">
      <c r="A5168">
        <v>5167</v>
      </c>
      <c r="B5168" s="17">
        <f ca="1">'Monte Carlo VaR'!$C$17+_xlfn.NORM.S.INV(RAND())*'Monte Carlo VaR'!$C$18</f>
        <v>5.8935113171500748E-2</v>
      </c>
      <c r="C5168" s="18">
        <f t="shared" ca="1" si="80"/>
        <v>6.0706412632079765</v>
      </c>
      <c r="D5168" s="19">
        <f ca="1">'Monte Carlo VaR'!$B$9*(EXP(B5168)-1)</f>
        <v>8.2275401040257705</v>
      </c>
      <c r="E5168" t="str">
        <f ca="1">IF(B5168&lt;='Monte Carlo VaR'!$B$25,"YES ◀ TAIL","")</f>
        <v/>
      </c>
    </row>
    <row r="5169" spans="1:5" x14ac:dyDescent="0.2">
      <c r="A5169">
        <v>5168</v>
      </c>
      <c r="B5169" s="17">
        <f ca="1">'Monte Carlo VaR'!$C$17+_xlfn.NORM.S.INV(RAND())*'Monte Carlo VaR'!$C$18</f>
        <v>0.18531563387066979</v>
      </c>
      <c r="C5169" s="18">
        <f t="shared" ca="1" si="80"/>
        <v>20.359827656268294</v>
      </c>
      <c r="D5169" s="19">
        <f ca="1">'Monte Carlo VaR'!$B$9*(EXP(B5169)-1)</f>
        <v>27.593674422540417</v>
      </c>
      <c r="E5169" t="str">
        <f ca="1">IF(B5169&lt;='Monte Carlo VaR'!$B$25,"YES ◀ TAIL","")</f>
        <v/>
      </c>
    </row>
    <row r="5170" spans="1:5" x14ac:dyDescent="0.2">
      <c r="A5170">
        <v>5169</v>
      </c>
      <c r="B5170" s="17">
        <f ca="1">'Monte Carlo VaR'!$C$17+_xlfn.NORM.S.INV(RAND())*'Monte Carlo VaR'!$C$18</f>
        <v>-0.20383680857595887</v>
      </c>
      <c r="C5170" s="18">
        <f t="shared" ca="1" si="80"/>
        <v>-18.440454148804164</v>
      </c>
      <c r="D5170" s="19">
        <f ca="1">'Monte Carlo VaR'!$B$9*(EXP(B5170)-1)</f>
        <v>-24.992347507874285</v>
      </c>
      <c r="E5170" t="str">
        <f ca="1">IF(B5170&lt;='Monte Carlo VaR'!$B$25,"YES ◀ TAIL","")</f>
        <v/>
      </c>
    </row>
    <row r="5171" spans="1:5" x14ac:dyDescent="0.2">
      <c r="A5171">
        <v>5170</v>
      </c>
      <c r="B5171" s="17">
        <f ca="1">'Monte Carlo VaR'!$C$17+_xlfn.NORM.S.INV(RAND())*'Monte Carlo VaR'!$C$18</f>
        <v>0.21898999331546481</v>
      </c>
      <c r="C5171" s="18">
        <f t="shared" ca="1" si="80"/>
        <v>24.481882011597044</v>
      </c>
      <c r="D5171" s="19">
        <f ca="1">'Monte Carlo VaR'!$B$9*(EXP(B5171)-1)</f>
        <v>33.180294690317474</v>
      </c>
      <c r="E5171" t="str">
        <f ca="1">IF(B5171&lt;='Monte Carlo VaR'!$B$25,"YES ◀ TAIL","")</f>
        <v/>
      </c>
    </row>
    <row r="5172" spans="1:5" x14ac:dyDescent="0.2">
      <c r="A5172">
        <v>5171</v>
      </c>
      <c r="B5172" s="17">
        <f ca="1">'Monte Carlo VaR'!$C$17+_xlfn.NORM.S.INV(RAND())*'Monte Carlo VaR'!$C$18</f>
        <v>0.26283972053899751</v>
      </c>
      <c r="C5172" s="18">
        <f t="shared" ca="1" si="80"/>
        <v>30.061823985425807</v>
      </c>
      <c r="D5172" s="19">
        <f ca="1">'Monte Carlo VaR'!$B$9*(EXP(B5172)-1)</f>
        <v>40.742790047447599</v>
      </c>
      <c r="E5172" t="str">
        <f ca="1">IF(B5172&lt;='Monte Carlo VaR'!$B$25,"YES ◀ TAIL","")</f>
        <v/>
      </c>
    </row>
    <row r="5173" spans="1:5" x14ac:dyDescent="0.2">
      <c r="A5173">
        <v>5172</v>
      </c>
      <c r="B5173" s="17">
        <f ca="1">'Monte Carlo VaR'!$C$17+_xlfn.NORM.S.INV(RAND())*'Monte Carlo VaR'!$C$18</f>
        <v>-0.13507526596077929</v>
      </c>
      <c r="C5173" s="18">
        <f t="shared" ca="1" si="80"/>
        <v>-12.634984690478401</v>
      </c>
      <c r="D5173" s="19">
        <f ca="1">'Monte Carlo VaR'!$B$9*(EXP(B5173)-1)</f>
        <v>-17.124194751005376</v>
      </c>
      <c r="E5173" t="str">
        <f ca="1">IF(B5173&lt;='Monte Carlo VaR'!$B$25,"YES ◀ TAIL","")</f>
        <v/>
      </c>
    </row>
    <row r="5174" spans="1:5" x14ac:dyDescent="0.2">
      <c r="A5174">
        <v>5173</v>
      </c>
      <c r="B5174" s="17">
        <f ca="1">'Monte Carlo VaR'!$C$17+_xlfn.NORM.S.INV(RAND())*'Monte Carlo VaR'!$C$18</f>
        <v>3.9775657184938563E-2</v>
      </c>
      <c r="C5174" s="18">
        <f t="shared" ca="1" si="80"/>
        <v>4.0577301963247381</v>
      </c>
      <c r="D5174" s="19">
        <f ca="1">'Monte Carlo VaR'!$B$9*(EXP(B5174)-1)</f>
        <v>5.4994417350789178</v>
      </c>
      <c r="E5174" t="str">
        <f ca="1">IF(B5174&lt;='Monte Carlo VaR'!$B$25,"YES ◀ TAIL","")</f>
        <v/>
      </c>
    </row>
    <row r="5175" spans="1:5" x14ac:dyDescent="0.2">
      <c r="A5175">
        <v>5174</v>
      </c>
      <c r="B5175" s="17">
        <f ca="1">'Monte Carlo VaR'!$C$17+_xlfn.NORM.S.INV(RAND())*'Monte Carlo VaR'!$C$18</f>
        <v>-0.11453201869039299</v>
      </c>
      <c r="C5175" s="18">
        <f t="shared" ca="1" si="80"/>
        <v>-10.821661577508335</v>
      </c>
      <c r="D5175" s="19">
        <f ca="1">'Monte Carlo VaR'!$B$9*(EXP(B5175)-1)</f>
        <v>-14.666597935997046</v>
      </c>
      <c r="E5175" t="str">
        <f ca="1">IF(B5175&lt;='Monte Carlo VaR'!$B$25,"YES ◀ TAIL","")</f>
        <v/>
      </c>
    </row>
    <row r="5176" spans="1:5" x14ac:dyDescent="0.2">
      <c r="A5176">
        <v>5175</v>
      </c>
      <c r="B5176" s="17">
        <f ca="1">'Monte Carlo VaR'!$C$17+_xlfn.NORM.S.INV(RAND())*'Monte Carlo VaR'!$C$18</f>
        <v>-0.19898176347660235</v>
      </c>
      <c r="C5176" s="18">
        <f t="shared" ca="1" si="80"/>
        <v>-18.043516078998913</v>
      </c>
      <c r="D5176" s="19">
        <f ca="1">'Monte Carlo VaR'!$B$9*(EXP(B5176)-1)</f>
        <v>-24.454377341867225</v>
      </c>
      <c r="E5176" t="str">
        <f ca="1">IF(B5176&lt;='Monte Carlo VaR'!$B$25,"YES ◀ TAIL","")</f>
        <v/>
      </c>
    </row>
    <row r="5177" spans="1:5" x14ac:dyDescent="0.2">
      <c r="A5177">
        <v>5176</v>
      </c>
      <c r="B5177" s="17">
        <f ca="1">'Monte Carlo VaR'!$C$17+_xlfn.NORM.S.INV(RAND())*'Monte Carlo VaR'!$C$18</f>
        <v>6.1239090491940748E-2</v>
      </c>
      <c r="C5177" s="18">
        <f t="shared" ca="1" si="80"/>
        <v>6.3153073593809506</v>
      </c>
      <c r="D5177" s="19">
        <f ca="1">'Monte Carlo VaR'!$B$9*(EXP(B5177)-1)</f>
        <v>8.5591360641690031</v>
      </c>
      <c r="E5177" t="str">
        <f ca="1">IF(B5177&lt;='Monte Carlo VaR'!$B$25,"YES ◀ TAIL","")</f>
        <v/>
      </c>
    </row>
    <row r="5178" spans="1:5" x14ac:dyDescent="0.2">
      <c r="A5178">
        <v>5177</v>
      </c>
      <c r="B5178" s="17">
        <f ca="1">'Monte Carlo VaR'!$C$17+_xlfn.NORM.S.INV(RAND())*'Monte Carlo VaR'!$C$18</f>
        <v>0.28504755127949544</v>
      </c>
      <c r="C5178" s="18">
        <f t="shared" ca="1" si="80"/>
        <v>32.982526151073777</v>
      </c>
      <c r="D5178" s="19">
        <f ca="1">'Monte Carlo VaR'!$B$9*(EXP(B5178)-1)</f>
        <v>44.701217692550287</v>
      </c>
      <c r="E5178" t="str">
        <f ca="1">IF(B5178&lt;='Monte Carlo VaR'!$B$25,"YES ◀ TAIL","")</f>
        <v/>
      </c>
    </row>
    <row r="5179" spans="1:5" x14ac:dyDescent="0.2">
      <c r="A5179">
        <v>5178</v>
      </c>
      <c r="B5179" s="17">
        <f ca="1">'Monte Carlo VaR'!$C$17+_xlfn.NORM.S.INV(RAND())*'Monte Carlo VaR'!$C$18</f>
        <v>1.2592692609976155E-2</v>
      </c>
      <c r="C5179" s="18">
        <f t="shared" ca="1" si="80"/>
        <v>1.2672314430244302</v>
      </c>
      <c r="D5179" s="19">
        <f ca="1">'Monte Carlo VaR'!$B$9*(EXP(B5179)-1)</f>
        <v>1.7174787747310103</v>
      </c>
      <c r="E5179" t="str">
        <f ca="1">IF(B5179&lt;='Monte Carlo VaR'!$B$25,"YES ◀ TAIL","")</f>
        <v/>
      </c>
    </row>
    <row r="5180" spans="1:5" x14ac:dyDescent="0.2">
      <c r="A5180">
        <v>5179</v>
      </c>
      <c r="B5180" s="17">
        <f ca="1">'Monte Carlo VaR'!$C$17+_xlfn.NORM.S.INV(RAND())*'Monte Carlo VaR'!$C$18</f>
        <v>-0.19142788393105586</v>
      </c>
      <c r="C5180" s="18">
        <f t="shared" ca="1" si="80"/>
        <v>-17.422082509288149</v>
      </c>
      <c r="D5180" s="19">
        <f ca="1">'Monte Carlo VaR'!$B$9*(EXP(B5180)-1)</f>
        <v>-23.612148424838232</v>
      </c>
      <c r="E5180" t="str">
        <f ca="1">IF(B5180&lt;='Monte Carlo VaR'!$B$25,"YES ◀ TAIL","")</f>
        <v/>
      </c>
    </row>
    <row r="5181" spans="1:5" x14ac:dyDescent="0.2">
      <c r="A5181">
        <v>5180</v>
      </c>
      <c r="B5181" s="17">
        <f ca="1">'Monte Carlo VaR'!$C$17+_xlfn.NORM.S.INV(RAND())*'Monte Carlo VaR'!$C$18</f>
        <v>9.9037444595841878E-2</v>
      </c>
      <c r="C5181" s="18">
        <f t="shared" ca="1" si="80"/>
        <v>10.410764164926567</v>
      </c>
      <c r="D5181" s="19">
        <f ca="1">'Monte Carlo VaR'!$B$9*(EXP(B5181)-1)</f>
        <v>14.109708672724976</v>
      </c>
      <c r="E5181" t="str">
        <f ca="1">IF(B5181&lt;='Monte Carlo VaR'!$B$25,"YES ◀ TAIL","")</f>
        <v/>
      </c>
    </row>
    <row r="5182" spans="1:5" x14ac:dyDescent="0.2">
      <c r="A5182">
        <v>5181</v>
      </c>
      <c r="B5182" s="17">
        <f ca="1">'Monte Carlo VaR'!$C$17+_xlfn.NORM.S.INV(RAND())*'Monte Carlo VaR'!$C$18</f>
        <v>-1.8132092567823069E-3</v>
      </c>
      <c r="C5182" s="18">
        <f t="shared" ca="1" si="80"/>
        <v>-0.18115663859840092</v>
      </c>
      <c r="D5182" s="19">
        <f ca="1">'Monte Carlo VaR'!$B$9*(EXP(B5182)-1)</f>
        <v>-0.24552159229241277</v>
      </c>
      <c r="E5182" t="str">
        <f ca="1">IF(B5182&lt;='Monte Carlo VaR'!$B$25,"YES ◀ TAIL","")</f>
        <v/>
      </c>
    </row>
    <row r="5183" spans="1:5" x14ac:dyDescent="0.2">
      <c r="A5183">
        <v>5182</v>
      </c>
      <c r="B5183" s="17">
        <f ca="1">'Monte Carlo VaR'!$C$17+_xlfn.NORM.S.INV(RAND())*'Monte Carlo VaR'!$C$18</f>
        <v>1.0410932898457466E-2</v>
      </c>
      <c r="C5183" s="18">
        <f t="shared" ca="1" si="80"/>
        <v>1.0465315220086868</v>
      </c>
      <c r="D5183" s="19">
        <f ca="1">'Monte Carlo VaR'!$B$9*(EXP(B5183)-1)</f>
        <v>1.4183641717783733</v>
      </c>
      <c r="E5183" t="str">
        <f ca="1">IF(B5183&lt;='Monte Carlo VaR'!$B$25,"YES ◀ TAIL","")</f>
        <v/>
      </c>
    </row>
    <row r="5184" spans="1:5" x14ac:dyDescent="0.2">
      <c r="A5184">
        <v>5183</v>
      </c>
      <c r="B5184" s="17">
        <f ca="1">'Monte Carlo VaR'!$C$17+_xlfn.NORM.S.INV(RAND())*'Monte Carlo VaR'!$C$18</f>
        <v>-0.11156475277525203</v>
      </c>
      <c r="C5184" s="18">
        <f t="shared" ca="1" si="80"/>
        <v>-10.556652752153873</v>
      </c>
      <c r="D5184" s="19">
        <f ca="1">'Monte Carlo VaR'!$B$9*(EXP(B5184)-1)</f>
        <v>-14.307431474994143</v>
      </c>
      <c r="E5184" t="str">
        <f ca="1">IF(B5184&lt;='Monte Carlo VaR'!$B$25,"YES ◀ TAIL","")</f>
        <v/>
      </c>
    </row>
    <row r="5185" spans="1:5" x14ac:dyDescent="0.2">
      <c r="A5185">
        <v>5184</v>
      </c>
      <c r="B5185" s="17">
        <f ca="1">'Monte Carlo VaR'!$C$17+_xlfn.NORM.S.INV(RAND())*'Monte Carlo VaR'!$C$18</f>
        <v>8.48122402588464E-2</v>
      </c>
      <c r="C5185" s="18">
        <f t="shared" ca="1" si="80"/>
        <v>8.8512668653228488</v>
      </c>
      <c r="D5185" s="19">
        <f ca="1">'Monte Carlo VaR'!$B$9*(EXP(B5185)-1)</f>
        <v>11.996121982572056</v>
      </c>
      <c r="E5185" t="str">
        <f ca="1">IF(B5185&lt;='Monte Carlo VaR'!$B$25,"YES ◀ TAIL","")</f>
        <v/>
      </c>
    </row>
    <row r="5186" spans="1:5" x14ac:dyDescent="0.2">
      <c r="A5186">
        <v>5185</v>
      </c>
      <c r="B5186" s="17">
        <f ca="1">'Monte Carlo VaR'!$C$17+_xlfn.NORM.S.INV(RAND())*'Monte Carlo VaR'!$C$18</f>
        <v>-0.37728358341861479</v>
      </c>
      <c r="C5186" s="18">
        <f t="shared" ca="1" si="80"/>
        <v>-31.427841295117219</v>
      </c>
      <c r="D5186" s="19">
        <f ca="1">'Monte Carlo VaR'!$B$9*(EXP(B5186)-1)</f>
        <v>-42.594153307272371</v>
      </c>
      <c r="E5186" t="str">
        <f ca="1">IF(B5186&lt;='Monte Carlo VaR'!$B$25,"YES ◀ TAIL","")</f>
        <v>YES ◀ TAIL</v>
      </c>
    </row>
    <row r="5187" spans="1:5" x14ac:dyDescent="0.2">
      <c r="A5187">
        <v>5186</v>
      </c>
      <c r="B5187" s="17">
        <f ca="1">'Monte Carlo VaR'!$C$17+_xlfn.NORM.S.INV(RAND())*'Monte Carlo VaR'!$C$18</f>
        <v>-0.16884512756305409</v>
      </c>
      <c r="C5187" s="18">
        <f t="shared" ref="C5187:C5250" ca="1" si="81">(EXP(B5187)-1)*100</f>
        <v>-15.536029533358064</v>
      </c>
      <c r="D5187" s="19">
        <f ca="1">'Monte Carlo VaR'!$B$9*(EXP(B5187)-1)</f>
        <v>-21.055980826560184</v>
      </c>
      <c r="E5187" t="str">
        <f ca="1">IF(B5187&lt;='Monte Carlo VaR'!$B$25,"YES ◀ TAIL","")</f>
        <v/>
      </c>
    </row>
    <row r="5188" spans="1:5" x14ac:dyDescent="0.2">
      <c r="A5188">
        <v>5187</v>
      </c>
      <c r="B5188" s="17">
        <f ca="1">'Monte Carlo VaR'!$C$17+_xlfn.NORM.S.INV(RAND())*'Monte Carlo VaR'!$C$18</f>
        <v>0.31982382694632855</v>
      </c>
      <c r="C5188" s="18">
        <f t="shared" ca="1" si="81"/>
        <v>37.688517290208253</v>
      </c>
      <c r="D5188" s="19">
        <f ca="1">'Monte Carlo VaR'!$B$9*(EXP(B5188)-1)</f>
        <v>51.079247483419252</v>
      </c>
      <c r="E5188" t="str">
        <f ca="1">IF(B5188&lt;='Monte Carlo VaR'!$B$25,"YES ◀ TAIL","")</f>
        <v/>
      </c>
    </row>
    <row r="5189" spans="1:5" x14ac:dyDescent="0.2">
      <c r="A5189">
        <v>5188</v>
      </c>
      <c r="B5189" s="17">
        <f ca="1">'Monte Carlo VaR'!$C$17+_xlfn.NORM.S.INV(RAND())*'Monte Carlo VaR'!$C$18</f>
        <v>-4.1251317227846598E-2</v>
      </c>
      <c r="C5189" s="18">
        <f t="shared" ca="1" si="81"/>
        <v>-4.0412061339313627</v>
      </c>
      <c r="D5189" s="19">
        <f ca="1">'Monte Carlo VaR'!$B$9*(EXP(B5189)-1)</f>
        <v>-5.4770466733171768</v>
      </c>
      <c r="E5189" t="str">
        <f ca="1">IF(B5189&lt;='Monte Carlo VaR'!$B$25,"YES ◀ TAIL","")</f>
        <v/>
      </c>
    </row>
    <row r="5190" spans="1:5" x14ac:dyDescent="0.2">
      <c r="A5190">
        <v>5189</v>
      </c>
      <c r="B5190" s="17">
        <f ca="1">'Monte Carlo VaR'!$C$17+_xlfn.NORM.S.INV(RAND())*'Monte Carlo VaR'!$C$18</f>
        <v>-3.0091923897733866E-2</v>
      </c>
      <c r="C5190" s="18">
        <f t="shared" ca="1" si="81"/>
        <v>-2.9643669487465885</v>
      </c>
      <c r="D5190" s="19">
        <f ca="1">'Monte Carlo VaR'!$B$9*(EXP(B5190)-1)</f>
        <v>-4.0176065256362516</v>
      </c>
      <c r="E5190" t="str">
        <f ca="1">IF(B5190&lt;='Monte Carlo VaR'!$B$25,"YES ◀ TAIL","")</f>
        <v/>
      </c>
    </row>
    <row r="5191" spans="1:5" x14ac:dyDescent="0.2">
      <c r="A5191">
        <v>5190</v>
      </c>
      <c r="B5191" s="17">
        <f ca="1">'Monte Carlo VaR'!$C$17+_xlfn.NORM.S.INV(RAND())*'Monte Carlo VaR'!$C$18</f>
        <v>0.16478150784005258</v>
      </c>
      <c r="C5191" s="18">
        <f t="shared" ca="1" si="81"/>
        <v>17.913545871082626</v>
      </c>
      <c r="D5191" s="19">
        <f ca="1">'Monte Carlo VaR'!$B$9*(EXP(B5191)-1)</f>
        <v>24.278228719078282</v>
      </c>
      <c r="E5191" t="str">
        <f ca="1">IF(B5191&lt;='Monte Carlo VaR'!$B$25,"YES ◀ TAIL","")</f>
        <v/>
      </c>
    </row>
    <row r="5192" spans="1:5" x14ac:dyDescent="0.2">
      <c r="A5192">
        <v>5191</v>
      </c>
      <c r="B5192" s="17">
        <f ca="1">'Monte Carlo VaR'!$C$17+_xlfn.NORM.S.INV(RAND())*'Monte Carlo VaR'!$C$18</f>
        <v>-0.22642991950312263</v>
      </c>
      <c r="C5192" s="18">
        <f t="shared" ca="1" si="81"/>
        <v>-20.262477919336021</v>
      </c>
      <c r="D5192" s="19">
        <f ca="1">'Monte Carlo VaR'!$B$9*(EXP(B5192)-1)</f>
        <v>-27.461736324076107</v>
      </c>
      <c r="E5192" t="str">
        <f ca="1">IF(B5192&lt;='Monte Carlo VaR'!$B$25,"YES ◀ TAIL","")</f>
        <v/>
      </c>
    </row>
    <row r="5193" spans="1:5" x14ac:dyDescent="0.2">
      <c r="A5193">
        <v>5192</v>
      </c>
      <c r="B5193" s="17">
        <f ca="1">'Monte Carlo VaR'!$C$17+_xlfn.NORM.S.INV(RAND())*'Monte Carlo VaR'!$C$18</f>
        <v>0.17029542052161795</v>
      </c>
      <c r="C5193" s="18">
        <f t="shared" ca="1" si="81"/>
        <v>18.565506642563644</v>
      </c>
      <c r="D5193" s="19">
        <f ca="1">'Monte Carlo VaR'!$B$9*(EXP(B5193)-1)</f>
        <v>25.161831152666508</v>
      </c>
      <c r="E5193" t="str">
        <f ca="1">IF(B5193&lt;='Monte Carlo VaR'!$B$25,"YES ◀ TAIL","")</f>
        <v/>
      </c>
    </row>
    <row r="5194" spans="1:5" x14ac:dyDescent="0.2">
      <c r="A5194">
        <v>5193</v>
      </c>
      <c r="B5194" s="17">
        <f ca="1">'Monte Carlo VaR'!$C$17+_xlfn.NORM.S.INV(RAND())*'Monte Carlo VaR'!$C$18</f>
        <v>0.46129076322428958</v>
      </c>
      <c r="C5194" s="18">
        <f t="shared" ca="1" si="81"/>
        <v>58.611996959564408</v>
      </c>
      <c r="D5194" s="19">
        <f ca="1">'Monte Carlo VaR'!$B$9*(EXP(B5194)-1)</f>
        <v>79.436839479297646</v>
      </c>
      <c r="E5194" t="str">
        <f ca="1">IF(B5194&lt;='Monte Carlo VaR'!$B$25,"YES ◀ TAIL","")</f>
        <v/>
      </c>
    </row>
    <row r="5195" spans="1:5" x14ac:dyDescent="0.2">
      <c r="A5195">
        <v>5194</v>
      </c>
      <c r="B5195" s="17">
        <f ca="1">'Monte Carlo VaR'!$C$17+_xlfn.NORM.S.INV(RAND())*'Monte Carlo VaR'!$C$18</f>
        <v>0.27715818872635573</v>
      </c>
      <c r="C5195" s="18">
        <f t="shared" ca="1" si="81"/>
        <v>31.937506478910848</v>
      </c>
      <c r="D5195" s="19">
        <f ca="1">'Monte Carlo VaR'!$B$9*(EXP(B5195)-1)</f>
        <v>43.284902530867875</v>
      </c>
      <c r="E5195" t="str">
        <f ca="1">IF(B5195&lt;='Monte Carlo VaR'!$B$25,"YES ◀ TAIL","")</f>
        <v/>
      </c>
    </row>
    <row r="5196" spans="1:5" x14ac:dyDescent="0.2">
      <c r="A5196">
        <v>5195</v>
      </c>
      <c r="B5196" s="17">
        <f ca="1">'Monte Carlo VaR'!$C$17+_xlfn.NORM.S.INV(RAND())*'Monte Carlo VaR'!$C$18</f>
        <v>-0.12242974619782669</v>
      </c>
      <c r="C5196" s="18">
        <f t="shared" ca="1" si="81"/>
        <v>-11.523193891956208</v>
      </c>
      <c r="D5196" s="19">
        <f ca="1">'Monte Carlo VaR'!$B$9*(EXP(B5196)-1)</f>
        <v>-15.617384681768248</v>
      </c>
      <c r="E5196" t="str">
        <f ca="1">IF(B5196&lt;='Monte Carlo VaR'!$B$25,"YES ◀ TAIL","")</f>
        <v/>
      </c>
    </row>
    <row r="5197" spans="1:5" x14ac:dyDescent="0.2">
      <c r="A5197">
        <v>5196</v>
      </c>
      <c r="B5197" s="17">
        <f ca="1">'Monte Carlo VaR'!$C$17+_xlfn.NORM.S.INV(RAND())*'Monte Carlo VaR'!$C$18</f>
        <v>1.4153795447128921E-2</v>
      </c>
      <c r="C5197" s="18">
        <f t="shared" ca="1" si="81"/>
        <v>1.4254434658287796</v>
      </c>
      <c r="D5197" s="19">
        <f ca="1">'Monte Carlo VaR'!$B$9*(EXP(B5197)-1)</f>
        <v>1.9319035292377449</v>
      </c>
      <c r="E5197" t="str">
        <f ca="1">IF(B5197&lt;='Monte Carlo VaR'!$B$25,"YES ◀ TAIL","")</f>
        <v/>
      </c>
    </row>
    <row r="5198" spans="1:5" x14ac:dyDescent="0.2">
      <c r="A5198">
        <v>5197</v>
      </c>
      <c r="B5198" s="17">
        <f ca="1">'Monte Carlo VaR'!$C$17+_xlfn.NORM.S.INV(RAND())*'Monte Carlo VaR'!$C$18</f>
        <v>-0.11652305993998309</v>
      </c>
      <c r="C5198" s="18">
        <f t="shared" ca="1" si="81"/>
        <v>-10.999042682730209</v>
      </c>
      <c r="D5198" s="19">
        <f ca="1">'Monte Carlo VaR'!$B$9*(EXP(B5198)-1)</f>
        <v>-14.907002547904252</v>
      </c>
      <c r="E5198" t="str">
        <f ca="1">IF(B5198&lt;='Monte Carlo VaR'!$B$25,"YES ◀ TAIL","")</f>
        <v/>
      </c>
    </row>
    <row r="5199" spans="1:5" x14ac:dyDescent="0.2">
      <c r="A5199">
        <v>5198</v>
      </c>
      <c r="B5199" s="17">
        <f ca="1">'Monte Carlo VaR'!$C$17+_xlfn.NORM.S.INV(RAND())*'Monte Carlo VaR'!$C$18</f>
        <v>-0.14153425518952528</v>
      </c>
      <c r="C5199" s="18">
        <f t="shared" ca="1" si="81"/>
        <v>-13.197455930037638</v>
      </c>
      <c r="D5199" s="19">
        <f ca="1">'Monte Carlo VaR'!$B$9*(EXP(B5199)-1)</f>
        <v>-17.88651202198001</v>
      </c>
      <c r="E5199" t="str">
        <f ca="1">IF(B5199&lt;='Monte Carlo VaR'!$B$25,"YES ◀ TAIL","")</f>
        <v/>
      </c>
    </row>
    <row r="5200" spans="1:5" x14ac:dyDescent="0.2">
      <c r="A5200">
        <v>5199</v>
      </c>
      <c r="B5200" s="17">
        <f ca="1">'Monte Carlo VaR'!$C$17+_xlfn.NORM.S.INV(RAND())*'Monte Carlo VaR'!$C$18</f>
        <v>0.31511039638754518</v>
      </c>
      <c r="C5200" s="18">
        <f t="shared" ca="1" si="81"/>
        <v>37.041059098515717</v>
      </c>
      <c r="D5200" s="19">
        <f ca="1">'Monte Carlo VaR'!$B$9*(EXP(B5200)-1)</f>
        <v>50.201747396218352</v>
      </c>
      <c r="E5200" t="str">
        <f ca="1">IF(B5200&lt;='Monte Carlo VaR'!$B$25,"YES ◀ TAIL","")</f>
        <v/>
      </c>
    </row>
    <row r="5201" spans="1:5" x14ac:dyDescent="0.2">
      <c r="A5201">
        <v>5200</v>
      </c>
      <c r="B5201" s="17">
        <f ca="1">'Monte Carlo VaR'!$C$17+_xlfn.NORM.S.INV(RAND())*'Monte Carlo VaR'!$C$18</f>
        <v>-0.10109689381591565</v>
      </c>
      <c r="C5201" s="18">
        <f t="shared" ca="1" si="81"/>
        <v>-9.6154548391913846</v>
      </c>
      <c r="D5201" s="19">
        <f ca="1">'Monte Carlo VaR'!$B$9*(EXP(B5201)-1)</f>
        <v>-13.031825943556083</v>
      </c>
      <c r="E5201" t="str">
        <f ca="1">IF(B5201&lt;='Monte Carlo VaR'!$B$25,"YES ◀ TAIL","")</f>
        <v/>
      </c>
    </row>
    <row r="5202" spans="1:5" x14ac:dyDescent="0.2">
      <c r="A5202">
        <v>5201</v>
      </c>
      <c r="B5202" s="17">
        <f ca="1">'Monte Carlo VaR'!$C$17+_xlfn.NORM.S.INV(RAND())*'Monte Carlo VaR'!$C$18</f>
        <v>7.2505074740334352E-2</v>
      </c>
      <c r="C5202" s="18">
        <f t="shared" ca="1" si="81"/>
        <v>7.5198262428300078</v>
      </c>
      <c r="D5202" s="19">
        <f ca="1">'Monte Carlo VaR'!$B$9*(EXP(B5202)-1)</f>
        <v>10.19162050690751</v>
      </c>
      <c r="E5202" t="str">
        <f ca="1">IF(B5202&lt;='Monte Carlo VaR'!$B$25,"YES ◀ TAIL","")</f>
        <v/>
      </c>
    </row>
    <row r="5203" spans="1:5" x14ac:dyDescent="0.2">
      <c r="A5203">
        <v>5202</v>
      </c>
      <c r="B5203" s="17">
        <f ca="1">'Monte Carlo VaR'!$C$17+_xlfn.NORM.S.INV(RAND())*'Monte Carlo VaR'!$C$18</f>
        <v>-0.11585161358627503</v>
      </c>
      <c r="C5203" s="18">
        <f t="shared" ca="1" si="81"/>
        <v>-10.93926324736697</v>
      </c>
      <c r="D5203" s="19">
        <f ca="1">'Monte Carlo VaR'!$B$9*(EXP(B5203)-1)</f>
        <v>-14.825983479156456</v>
      </c>
      <c r="E5203" t="str">
        <f ca="1">IF(B5203&lt;='Monte Carlo VaR'!$B$25,"YES ◀ TAIL","")</f>
        <v/>
      </c>
    </row>
    <row r="5204" spans="1:5" x14ac:dyDescent="0.2">
      <c r="A5204">
        <v>5203</v>
      </c>
      <c r="B5204" s="17">
        <f ca="1">'Monte Carlo VaR'!$C$17+_xlfn.NORM.S.INV(RAND())*'Monte Carlo VaR'!$C$18</f>
        <v>0.18674715856184904</v>
      </c>
      <c r="C5204" s="18">
        <f t="shared" ca="1" si="81"/>
        <v>20.532249104719934</v>
      </c>
      <c r="D5204" s="19">
        <f ca="1">'Monte Carlo VaR'!$B$9*(EXP(B5204)-1)</f>
        <v>27.827357211626929</v>
      </c>
      <c r="E5204" t="str">
        <f ca="1">IF(B5204&lt;='Monte Carlo VaR'!$B$25,"YES ◀ TAIL","")</f>
        <v/>
      </c>
    </row>
    <row r="5205" spans="1:5" x14ac:dyDescent="0.2">
      <c r="A5205">
        <v>5204</v>
      </c>
      <c r="B5205" s="17">
        <f ca="1">'Monte Carlo VaR'!$C$17+_xlfn.NORM.S.INV(RAND())*'Monte Carlo VaR'!$C$18</f>
        <v>-4.6080486925929837E-2</v>
      </c>
      <c r="C5205" s="18">
        <f t="shared" ca="1" si="81"/>
        <v>-4.5034903107588846</v>
      </c>
      <c r="D5205" s="19">
        <f ca="1">'Monte Carlo VaR'!$B$9*(EXP(B5205)-1)</f>
        <v>-6.1035804181715161</v>
      </c>
      <c r="E5205" t="str">
        <f ca="1">IF(B5205&lt;='Monte Carlo VaR'!$B$25,"YES ◀ TAIL","")</f>
        <v/>
      </c>
    </row>
    <row r="5206" spans="1:5" x14ac:dyDescent="0.2">
      <c r="A5206">
        <v>5205</v>
      </c>
      <c r="B5206" s="17">
        <f ca="1">'Monte Carlo VaR'!$C$17+_xlfn.NORM.S.INV(RAND())*'Monte Carlo VaR'!$C$18</f>
        <v>6.7276338561455221E-2</v>
      </c>
      <c r="C5206" s="18">
        <f t="shared" ca="1" si="81"/>
        <v>6.9591006579876158</v>
      </c>
      <c r="D5206" s="19">
        <f ca="1">'Monte Carlo VaR'!$B$9*(EXP(B5206)-1)</f>
        <v>9.4316691217706161</v>
      </c>
      <c r="E5206" t="str">
        <f ca="1">IF(B5206&lt;='Monte Carlo VaR'!$B$25,"YES ◀ TAIL","")</f>
        <v/>
      </c>
    </row>
    <row r="5207" spans="1:5" x14ac:dyDescent="0.2">
      <c r="A5207">
        <v>5206</v>
      </c>
      <c r="B5207" s="17">
        <f ca="1">'Monte Carlo VaR'!$C$17+_xlfn.NORM.S.INV(RAND())*'Monte Carlo VaR'!$C$18</f>
        <v>-6.3203761616108925E-2</v>
      </c>
      <c r="C5207" s="18">
        <f t="shared" ca="1" si="81"/>
        <v>-6.1247827459923077</v>
      </c>
      <c r="D5207" s="19">
        <f ca="1">'Monte Carlo VaR'!$B$9*(EXP(B5207)-1)</f>
        <v>-8.3009180556433755</v>
      </c>
      <c r="E5207" t="str">
        <f ca="1">IF(B5207&lt;='Monte Carlo VaR'!$B$25,"YES ◀ TAIL","")</f>
        <v/>
      </c>
    </row>
    <row r="5208" spans="1:5" x14ac:dyDescent="0.2">
      <c r="A5208">
        <v>5207</v>
      </c>
      <c r="B5208" s="17">
        <f ca="1">'Monte Carlo VaR'!$C$17+_xlfn.NORM.S.INV(RAND())*'Monte Carlo VaR'!$C$18</f>
        <v>-9.5689309751235449E-2</v>
      </c>
      <c r="C5208" s="18">
        <f t="shared" ca="1" si="81"/>
        <v>-9.1253689169303662</v>
      </c>
      <c r="D5208" s="19">
        <f ca="1">'Monte Carlo VaR'!$B$9*(EXP(B5208)-1)</f>
        <v>-12.367612493115724</v>
      </c>
      <c r="E5208" t="str">
        <f ca="1">IF(B5208&lt;='Monte Carlo VaR'!$B$25,"YES ◀ TAIL","")</f>
        <v/>
      </c>
    </row>
    <row r="5209" spans="1:5" x14ac:dyDescent="0.2">
      <c r="A5209">
        <v>5208</v>
      </c>
      <c r="B5209" s="17">
        <f ca="1">'Monte Carlo VaR'!$C$17+_xlfn.NORM.S.INV(RAND())*'Monte Carlo VaR'!$C$18</f>
        <v>-6.1021582689040704E-2</v>
      </c>
      <c r="C5209" s="18">
        <f t="shared" ca="1" si="81"/>
        <v>-5.9197065500294581</v>
      </c>
      <c r="D5209" s="19">
        <f ca="1">'Monte Carlo VaR'!$B$9*(EXP(B5209)-1)</f>
        <v>-8.022978287254924</v>
      </c>
      <c r="E5209" t="str">
        <f ca="1">IF(B5209&lt;='Monte Carlo VaR'!$B$25,"YES ◀ TAIL","")</f>
        <v/>
      </c>
    </row>
    <row r="5210" spans="1:5" x14ac:dyDescent="0.2">
      <c r="A5210">
        <v>5209</v>
      </c>
      <c r="B5210" s="17">
        <f ca="1">'Monte Carlo VaR'!$C$17+_xlfn.NORM.S.INV(RAND())*'Monte Carlo VaR'!$C$18</f>
        <v>0.19111657874733695</v>
      </c>
      <c r="C5210" s="18">
        <f t="shared" ca="1" si="81"/>
        <v>21.06005741536827</v>
      </c>
      <c r="D5210" s="19">
        <f ca="1">'Monte Carlo VaR'!$B$9*(EXP(B5210)-1)</f>
        <v>28.542695815048621</v>
      </c>
      <c r="E5210" t="str">
        <f ca="1">IF(B5210&lt;='Monte Carlo VaR'!$B$25,"YES ◀ TAIL","")</f>
        <v/>
      </c>
    </row>
    <row r="5211" spans="1:5" x14ac:dyDescent="0.2">
      <c r="A5211">
        <v>5210</v>
      </c>
      <c r="B5211" s="17">
        <f ca="1">'Monte Carlo VaR'!$C$17+_xlfn.NORM.S.INV(RAND())*'Monte Carlo VaR'!$C$18</f>
        <v>-4.41727662271032E-2</v>
      </c>
      <c r="C5211" s="18">
        <f t="shared" ca="1" si="81"/>
        <v>-4.3211357570858038</v>
      </c>
      <c r="D5211" s="19">
        <f ca="1">'Monte Carlo VaR'!$B$9*(EXP(B5211)-1)</f>
        <v>-5.8564352915783893</v>
      </c>
      <c r="E5211" t="str">
        <f ca="1">IF(B5211&lt;='Monte Carlo VaR'!$B$25,"YES ◀ TAIL","")</f>
        <v/>
      </c>
    </row>
    <row r="5212" spans="1:5" x14ac:dyDescent="0.2">
      <c r="A5212">
        <v>5211</v>
      </c>
      <c r="B5212" s="17">
        <f ca="1">'Monte Carlo VaR'!$C$17+_xlfn.NORM.S.INV(RAND())*'Monte Carlo VaR'!$C$18</f>
        <v>5.5418388428516763E-2</v>
      </c>
      <c r="C5212" s="18">
        <f t="shared" ca="1" si="81"/>
        <v>5.6982751528954489</v>
      </c>
      <c r="D5212" s="19">
        <f ca="1">'Monte Carlo VaR'!$B$9*(EXP(B5212)-1)</f>
        <v>7.7228723147192024</v>
      </c>
      <c r="E5212" t="str">
        <f ca="1">IF(B5212&lt;='Monte Carlo VaR'!$B$25,"YES ◀ TAIL","")</f>
        <v/>
      </c>
    </row>
    <row r="5213" spans="1:5" x14ac:dyDescent="0.2">
      <c r="A5213">
        <v>5212</v>
      </c>
      <c r="B5213" s="17">
        <f ca="1">'Monte Carlo VaR'!$C$17+_xlfn.NORM.S.INV(RAND())*'Monte Carlo VaR'!$C$18</f>
        <v>0.20689759096037424</v>
      </c>
      <c r="C5213" s="18">
        <f t="shared" ca="1" si="81"/>
        <v>22.98566168963896</v>
      </c>
      <c r="D5213" s="19">
        <f ca="1">'Monte Carlo VaR'!$B$9*(EXP(B5213)-1)</f>
        <v>31.152467287967681</v>
      </c>
      <c r="E5213" t="str">
        <f ca="1">IF(B5213&lt;='Monte Carlo VaR'!$B$25,"YES ◀ TAIL","")</f>
        <v/>
      </c>
    </row>
    <row r="5214" spans="1:5" x14ac:dyDescent="0.2">
      <c r="A5214">
        <v>5213</v>
      </c>
      <c r="B5214" s="17">
        <f ca="1">'Monte Carlo VaR'!$C$17+_xlfn.NORM.S.INV(RAND())*'Monte Carlo VaR'!$C$18</f>
        <v>0.28055209901216394</v>
      </c>
      <c r="C5214" s="18">
        <f t="shared" ca="1" si="81"/>
        <v>32.386051269070414</v>
      </c>
      <c r="D5214" s="19">
        <f ca="1">'Monte Carlo VaR'!$B$9*(EXP(B5214)-1)</f>
        <v>43.892815284971135</v>
      </c>
      <c r="E5214" t="str">
        <f ca="1">IF(B5214&lt;='Monte Carlo VaR'!$B$25,"YES ◀ TAIL","")</f>
        <v/>
      </c>
    </row>
    <row r="5215" spans="1:5" x14ac:dyDescent="0.2">
      <c r="A5215">
        <v>5214</v>
      </c>
      <c r="B5215" s="17">
        <f ca="1">'Monte Carlo VaR'!$C$17+_xlfn.NORM.S.INV(RAND())*'Monte Carlo VaR'!$C$18</f>
        <v>-0.15128089992451071</v>
      </c>
      <c r="C5215" s="18">
        <f t="shared" ca="1" si="81"/>
        <v>-14.039379857457323</v>
      </c>
      <c r="D5215" s="19">
        <f ca="1">'Monte Carlo VaR'!$B$9*(EXP(B5215)-1)</f>
        <v>-19.027571520811911</v>
      </c>
      <c r="E5215" t="str">
        <f ca="1">IF(B5215&lt;='Monte Carlo VaR'!$B$25,"YES ◀ TAIL","")</f>
        <v/>
      </c>
    </row>
    <row r="5216" spans="1:5" x14ac:dyDescent="0.2">
      <c r="A5216">
        <v>5215</v>
      </c>
      <c r="B5216" s="17">
        <f ca="1">'Monte Carlo VaR'!$C$17+_xlfn.NORM.S.INV(RAND())*'Monte Carlo VaR'!$C$18</f>
        <v>-0.14229348209177511</v>
      </c>
      <c r="C5216" s="18">
        <f t="shared" ca="1" si="81"/>
        <v>-13.263333745409955</v>
      </c>
      <c r="D5216" s="19">
        <f ca="1">'Monte Carlo VaR'!$B$9*(EXP(B5216)-1)</f>
        <v>-17.975796225154113</v>
      </c>
      <c r="E5216" t="str">
        <f ca="1">IF(B5216&lt;='Monte Carlo VaR'!$B$25,"YES ◀ TAIL","")</f>
        <v/>
      </c>
    </row>
    <row r="5217" spans="1:5" x14ac:dyDescent="0.2">
      <c r="A5217">
        <v>5216</v>
      </c>
      <c r="B5217" s="17">
        <f ca="1">'Monte Carlo VaR'!$C$17+_xlfn.NORM.S.INV(RAND())*'Monte Carlo VaR'!$C$18</f>
        <v>-0.10130701583983621</v>
      </c>
      <c r="C5217" s="18">
        <f t="shared" ca="1" si="81"/>
        <v>-9.6344446275954514</v>
      </c>
      <c r="D5217" s="19">
        <f ca="1">'Monte Carlo VaR'!$B$9*(EXP(B5217)-1)</f>
        <v>-13.057562803780115</v>
      </c>
      <c r="E5217" t="str">
        <f ca="1">IF(B5217&lt;='Monte Carlo VaR'!$B$25,"YES ◀ TAIL","")</f>
        <v/>
      </c>
    </row>
    <row r="5218" spans="1:5" x14ac:dyDescent="0.2">
      <c r="A5218">
        <v>5217</v>
      </c>
      <c r="B5218" s="17">
        <f ca="1">'Monte Carlo VaR'!$C$17+_xlfn.NORM.S.INV(RAND())*'Monte Carlo VaR'!$C$18</f>
        <v>-0.28373594892988618</v>
      </c>
      <c r="C5218" s="18">
        <f t="shared" ca="1" si="81"/>
        <v>-24.703456021085103</v>
      </c>
      <c r="D5218" s="19">
        <f ca="1">'Monte Carlo VaR'!$B$9*(EXP(B5218)-1)</f>
        <v>-33.48059394537664</v>
      </c>
      <c r="E5218" t="str">
        <f ca="1">IF(B5218&lt;='Monte Carlo VaR'!$B$25,"YES ◀ TAIL","")</f>
        <v>YES ◀ TAIL</v>
      </c>
    </row>
    <row r="5219" spans="1:5" x14ac:dyDescent="0.2">
      <c r="A5219">
        <v>5218</v>
      </c>
      <c r="B5219" s="17">
        <f ca="1">'Monte Carlo VaR'!$C$17+_xlfn.NORM.S.INV(RAND())*'Monte Carlo VaR'!$C$18</f>
        <v>-2.0180961128548489E-2</v>
      </c>
      <c r="C5219" s="18">
        <f t="shared" ca="1" si="81"/>
        <v>-1.9978688503087372</v>
      </c>
      <c r="D5219" s="19">
        <f ca="1">'Monte Carlo VaR'!$B$9*(EXP(B5219)-1)</f>
        <v>-2.7077116528234315</v>
      </c>
      <c r="E5219" t="str">
        <f ca="1">IF(B5219&lt;='Monte Carlo VaR'!$B$25,"YES ◀ TAIL","")</f>
        <v/>
      </c>
    </row>
    <row r="5220" spans="1:5" x14ac:dyDescent="0.2">
      <c r="A5220">
        <v>5219</v>
      </c>
      <c r="B5220" s="17">
        <f ca="1">'Monte Carlo VaR'!$C$17+_xlfn.NORM.S.INV(RAND())*'Monte Carlo VaR'!$C$18</f>
        <v>-0.2360565555072715</v>
      </c>
      <c r="C5220" s="18">
        <f t="shared" ca="1" si="81"/>
        <v>-21.026399125080175</v>
      </c>
      <c r="D5220" s="19">
        <f ca="1">'Monte Carlo VaR'!$B$9*(EXP(B5220)-1)</f>
        <v>-28.497078734221162</v>
      </c>
      <c r="E5220" t="str">
        <f ca="1">IF(B5220&lt;='Monte Carlo VaR'!$B$25,"YES ◀ TAIL","")</f>
        <v/>
      </c>
    </row>
    <row r="5221" spans="1:5" x14ac:dyDescent="0.2">
      <c r="A5221">
        <v>5220</v>
      </c>
      <c r="B5221" s="17">
        <f ca="1">'Monte Carlo VaR'!$C$17+_xlfn.NORM.S.INV(RAND())*'Monte Carlo VaR'!$C$18</f>
        <v>7.6845519794230571E-2</v>
      </c>
      <c r="C5221" s="18">
        <f t="shared" ca="1" si="81"/>
        <v>7.9875244156870417</v>
      </c>
      <c r="D5221" s="19">
        <f ca="1">'Monte Carlo VaR'!$B$9*(EXP(B5221)-1)</f>
        <v>10.825491840580648</v>
      </c>
      <c r="E5221" t="str">
        <f ca="1">IF(B5221&lt;='Monte Carlo VaR'!$B$25,"YES ◀ TAIL","")</f>
        <v/>
      </c>
    </row>
    <row r="5222" spans="1:5" x14ac:dyDescent="0.2">
      <c r="A5222">
        <v>5221</v>
      </c>
      <c r="B5222" s="17">
        <f ca="1">'Monte Carlo VaR'!$C$17+_xlfn.NORM.S.INV(RAND())*'Monte Carlo VaR'!$C$18</f>
        <v>-0.42394100106904242</v>
      </c>
      <c r="C5222" s="18">
        <f t="shared" ca="1" si="81"/>
        <v>-34.553750664270979</v>
      </c>
      <c r="D5222" s="19">
        <f ca="1">'Monte Carlo VaR'!$B$9*(EXP(B5222)-1)</f>
        <v>-46.830698275286458</v>
      </c>
      <c r="E5222" t="str">
        <f ca="1">IF(B5222&lt;='Monte Carlo VaR'!$B$25,"YES ◀ TAIL","")</f>
        <v>YES ◀ TAIL</v>
      </c>
    </row>
    <row r="5223" spans="1:5" x14ac:dyDescent="0.2">
      <c r="A5223">
        <v>5222</v>
      </c>
      <c r="B5223" s="17">
        <f ca="1">'Monte Carlo VaR'!$C$17+_xlfn.NORM.S.INV(RAND())*'Monte Carlo VaR'!$C$18</f>
        <v>0.32310742549695076</v>
      </c>
      <c r="C5223" s="18">
        <f t="shared" ca="1" si="81"/>
        <v>38.141374199272235</v>
      </c>
      <c r="D5223" s="19">
        <f ca="1">'Monte Carlo VaR'!$B$9*(EXP(B5223)-1)</f>
        <v>51.693004452273662</v>
      </c>
      <c r="E5223" t="str">
        <f ca="1">IF(B5223&lt;='Monte Carlo VaR'!$B$25,"YES ◀ TAIL","")</f>
        <v/>
      </c>
    </row>
    <row r="5224" spans="1:5" x14ac:dyDescent="0.2">
      <c r="A5224">
        <v>5223</v>
      </c>
      <c r="B5224" s="17">
        <f ca="1">'Monte Carlo VaR'!$C$17+_xlfn.NORM.S.INV(RAND())*'Monte Carlo VaR'!$C$18</f>
        <v>0.37494631067625506</v>
      </c>
      <c r="C5224" s="18">
        <f t="shared" ca="1" si="81"/>
        <v>45.491329921009637</v>
      </c>
      <c r="D5224" s="19">
        <f ca="1">'Monte Carlo VaR'!$B$9*(EXP(B5224)-1)</f>
        <v>61.654399441944364</v>
      </c>
      <c r="E5224" t="str">
        <f ca="1">IF(B5224&lt;='Monte Carlo VaR'!$B$25,"YES ◀ TAIL","")</f>
        <v/>
      </c>
    </row>
    <row r="5225" spans="1:5" x14ac:dyDescent="0.2">
      <c r="A5225">
        <v>5224</v>
      </c>
      <c r="B5225" s="17">
        <f ca="1">'Monte Carlo VaR'!$C$17+_xlfn.NORM.S.INV(RAND())*'Monte Carlo VaR'!$C$18</f>
        <v>0.33613805254181522</v>
      </c>
      <c r="C5225" s="18">
        <f t="shared" ca="1" si="81"/>
        <v>39.953222045543477</v>
      </c>
      <c r="D5225" s="19">
        <f ca="1">'Monte Carlo VaR'!$B$9*(EXP(B5225)-1)</f>
        <v>54.148601838325078</v>
      </c>
      <c r="E5225" t="str">
        <f ca="1">IF(B5225&lt;='Monte Carlo VaR'!$B$25,"YES ◀ TAIL","")</f>
        <v/>
      </c>
    </row>
    <row r="5226" spans="1:5" x14ac:dyDescent="0.2">
      <c r="A5226">
        <v>5225</v>
      </c>
      <c r="B5226" s="17">
        <f ca="1">'Monte Carlo VaR'!$C$17+_xlfn.NORM.S.INV(RAND())*'Monte Carlo VaR'!$C$18</f>
        <v>0.37061542707511097</v>
      </c>
      <c r="C5226" s="18">
        <f t="shared" ca="1" si="81"/>
        <v>44.862586396410876</v>
      </c>
      <c r="D5226" s="19">
        <f ca="1">'Monte Carlo VaR'!$B$9*(EXP(B5226)-1)</f>
        <v>60.802263343055657</v>
      </c>
      <c r="E5226" t="str">
        <f ca="1">IF(B5226&lt;='Monte Carlo VaR'!$B$25,"YES ◀ TAIL","")</f>
        <v/>
      </c>
    </row>
    <row r="5227" spans="1:5" x14ac:dyDescent="0.2">
      <c r="A5227">
        <v>5226</v>
      </c>
      <c r="B5227" s="17">
        <f ca="1">'Monte Carlo VaR'!$C$17+_xlfn.NORM.S.INV(RAND())*'Monte Carlo VaR'!$C$18</f>
        <v>-0.12115014071851814</v>
      </c>
      <c r="C5227" s="18">
        <f t="shared" ca="1" si="81"/>
        <v>-11.409906019635596</v>
      </c>
      <c r="D5227" s="19">
        <f ca="1">'Monte Carlo VaR'!$B$9*(EXP(B5227)-1)</f>
        <v>-15.463845628412123</v>
      </c>
      <c r="E5227" t="str">
        <f ca="1">IF(B5227&lt;='Monte Carlo VaR'!$B$25,"YES ◀ TAIL","")</f>
        <v/>
      </c>
    </row>
    <row r="5228" spans="1:5" x14ac:dyDescent="0.2">
      <c r="A5228">
        <v>5227</v>
      </c>
      <c r="B5228" s="17">
        <f ca="1">'Monte Carlo VaR'!$C$17+_xlfn.NORM.S.INV(RAND())*'Monte Carlo VaR'!$C$18</f>
        <v>5.4399636939845203E-2</v>
      </c>
      <c r="C5228" s="18">
        <f t="shared" ca="1" si="81"/>
        <v>5.590649708832407</v>
      </c>
      <c r="D5228" s="19">
        <f ca="1">'Monte Carlo VaR'!$B$9*(EXP(B5228)-1)</f>
        <v>7.5770075503805616</v>
      </c>
      <c r="E5228" t="str">
        <f ca="1">IF(B5228&lt;='Monte Carlo VaR'!$B$25,"YES ◀ TAIL","")</f>
        <v/>
      </c>
    </row>
    <row r="5229" spans="1:5" x14ac:dyDescent="0.2">
      <c r="A5229">
        <v>5228</v>
      </c>
      <c r="B5229" s="17">
        <f ca="1">'Monte Carlo VaR'!$C$17+_xlfn.NORM.S.INV(RAND())*'Monte Carlo VaR'!$C$18</f>
        <v>0.21062783753197278</v>
      </c>
      <c r="C5229" s="18">
        <f t="shared" ca="1" si="81"/>
        <v>23.445285254163693</v>
      </c>
      <c r="D5229" s="19">
        <f ca="1">'Monte Carlo VaR'!$B$9*(EXP(B5229)-1)</f>
        <v>31.775395104968055</v>
      </c>
      <c r="E5229" t="str">
        <f ca="1">IF(B5229&lt;='Monte Carlo VaR'!$B$25,"YES ◀ TAIL","")</f>
        <v/>
      </c>
    </row>
    <row r="5230" spans="1:5" x14ac:dyDescent="0.2">
      <c r="A5230">
        <v>5229</v>
      </c>
      <c r="B5230" s="17">
        <f ca="1">'Monte Carlo VaR'!$C$17+_xlfn.NORM.S.INV(RAND())*'Monte Carlo VaR'!$C$18</f>
        <v>0.26380743231592035</v>
      </c>
      <c r="C5230" s="18">
        <f t="shared" ca="1" si="81"/>
        <v>30.18774726311706</v>
      </c>
      <c r="D5230" s="19">
        <f ca="1">'Monte Carlo VaR'!$B$9*(EXP(B5230)-1)</f>
        <v>40.91345386570255</v>
      </c>
      <c r="E5230" t="str">
        <f ca="1">IF(B5230&lt;='Monte Carlo VaR'!$B$25,"YES ◀ TAIL","")</f>
        <v/>
      </c>
    </row>
    <row r="5231" spans="1:5" x14ac:dyDescent="0.2">
      <c r="A5231">
        <v>5230</v>
      </c>
      <c r="B5231" s="17">
        <f ca="1">'Monte Carlo VaR'!$C$17+_xlfn.NORM.S.INV(RAND())*'Monte Carlo VaR'!$C$18</f>
        <v>-0.19522792225167213</v>
      </c>
      <c r="C5231" s="18">
        <f t="shared" ca="1" si="81"/>
        <v>-17.735286290108842</v>
      </c>
      <c r="D5231" s="19">
        <f ca="1">'Monte Carlo VaR'!$B$9*(EXP(B5231)-1)</f>
        <v>-24.036633508984515</v>
      </c>
      <c r="E5231" t="str">
        <f ca="1">IF(B5231&lt;='Monte Carlo VaR'!$B$25,"YES ◀ TAIL","")</f>
        <v/>
      </c>
    </row>
    <row r="5232" spans="1:5" x14ac:dyDescent="0.2">
      <c r="A5232">
        <v>5231</v>
      </c>
      <c r="B5232" s="17">
        <f ca="1">'Monte Carlo VaR'!$C$17+_xlfn.NORM.S.INV(RAND())*'Monte Carlo VaR'!$C$18</f>
        <v>0.10992882781658195</v>
      </c>
      <c r="C5232" s="18">
        <f t="shared" ca="1" si="81"/>
        <v>11.619862533846991</v>
      </c>
      <c r="D5232" s="19">
        <f ca="1">'Monte Carlo VaR'!$B$9*(EXP(B5232)-1)</f>
        <v>15.748399692122828</v>
      </c>
      <c r="E5232" t="str">
        <f ca="1">IF(B5232&lt;='Monte Carlo VaR'!$B$25,"YES ◀ TAIL","")</f>
        <v/>
      </c>
    </row>
    <row r="5233" spans="1:5" x14ac:dyDescent="0.2">
      <c r="A5233">
        <v>5232</v>
      </c>
      <c r="B5233" s="17">
        <f ca="1">'Monte Carlo VaR'!$C$17+_xlfn.NORM.S.INV(RAND())*'Monte Carlo VaR'!$C$18</f>
        <v>6.8526069639595316E-2</v>
      </c>
      <c r="C5233" s="18">
        <f t="shared" ca="1" si="81"/>
        <v>7.0928543308223402</v>
      </c>
      <c r="D5233" s="19">
        <f ca="1">'Monte Carlo VaR'!$B$9*(EXP(B5233)-1)</f>
        <v>9.6129454745635172</v>
      </c>
      <c r="E5233" t="str">
        <f ca="1">IF(B5233&lt;='Monte Carlo VaR'!$B$25,"YES ◀ TAIL","")</f>
        <v/>
      </c>
    </row>
    <row r="5234" spans="1:5" x14ac:dyDescent="0.2">
      <c r="A5234">
        <v>5233</v>
      </c>
      <c r="B5234" s="17">
        <f ca="1">'Monte Carlo VaR'!$C$17+_xlfn.NORM.S.INV(RAND())*'Monte Carlo VaR'!$C$18</f>
        <v>-2.0310121017935209E-2</v>
      </c>
      <c r="C5234" s="18">
        <f t="shared" ca="1" si="81"/>
        <v>-2.0105259773135375</v>
      </c>
      <c r="D5234" s="19">
        <f ca="1">'Monte Carlo VaR'!$B$9*(EXP(B5234)-1)</f>
        <v>-2.7248658570530373</v>
      </c>
      <c r="E5234" t="str">
        <f ca="1">IF(B5234&lt;='Monte Carlo VaR'!$B$25,"YES ◀ TAIL","")</f>
        <v/>
      </c>
    </row>
    <row r="5235" spans="1:5" x14ac:dyDescent="0.2">
      <c r="A5235">
        <v>5234</v>
      </c>
      <c r="B5235" s="17">
        <f ca="1">'Monte Carlo VaR'!$C$17+_xlfn.NORM.S.INV(RAND())*'Monte Carlo VaR'!$C$18</f>
        <v>0.38183904809649155</v>
      </c>
      <c r="C5235" s="18">
        <f t="shared" ca="1" si="81"/>
        <v>46.497627543633293</v>
      </c>
      <c r="D5235" s="19">
        <f ca="1">'Monte Carlo VaR'!$B$9*(EXP(B5235)-1)</f>
        <v>63.0182346098862</v>
      </c>
      <c r="E5235" t="str">
        <f ca="1">IF(B5235&lt;='Monte Carlo VaR'!$B$25,"YES ◀ TAIL","")</f>
        <v/>
      </c>
    </row>
    <row r="5236" spans="1:5" x14ac:dyDescent="0.2">
      <c r="A5236">
        <v>5235</v>
      </c>
      <c r="B5236" s="17">
        <f ca="1">'Monte Carlo VaR'!$C$17+_xlfn.NORM.S.INV(RAND())*'Monte Carlo VaR'!$C$18</f>
        <v>-0.20886709280467675</v>
      </c>
      <c r="C5236" s="18">
        <f t="shared" ca="1" si="81"/>
        <v>-18.849691692482949</v>
      </c>
      <c r="D5236" s="19">
        <f ca="1">'Monte Carlo VaR'!$B$9*(EXP(B5236)-1)</f>
        <v>-25.546987150822144</v>
      </c>
      <c r="E5236" t="str">
        <f ca="1">IF(B5236&lt;='Monte Carlo VaR'!$B$25,"YES ◀ TAIL","")</f>
        <v/>
      </c>
    </row>
    <row r="5237" spans="1:5" x14ac:dyDescent="0.2">
      <c r="A5237">
        <v>5236</v>
      </c>
      <c r="B5237" s="17">
        <f ca="1">'Monte Carlo VaR'!$C$17+_xlfn.NORM.S.INV(RAND())*'Monte Carlo VaR'!$C$18</f>
        <v>0.25038970881713857</v>
      </c>
      <c r="C5237" s="18">
        <f t="shared" ca="1" si="81"/>
        <v>28.452591023109374</v>
      </c>
      <c r="D5237" s="19">
        <f ca="1">'Monte Carlo VaR'!$B$9*(EXP(B5237)-1)</f>
        <v>38.561796613620139</v>
      </c>
      <c r="E5237" t="str">
        <f ca="1">IF(B5237&lt;='Monte Carlo VaR'!$B$25,"YES ◀ TAIL","")</f>
        <v/>
      </c>
    </row>
    <row r="5238" spans="1:5" x14ac:dyDescent="0.2">
      <c r="A5238">
        <v>5237</v>
      </c>
      <c r="B5238" s="17">
        <f ca="1">'Monte Carlo VaR'!$C$17+_xlfn.NORM.S.INV(RAND())*'Monte Carlo VaR'!$C$18</f>
        <v>-0.11795527321475567</v>
      </c>
      <c r="C5238" s="18">
        <f t="shared" ca="1" si="81"/>
        <v>-11.126419797896492</v>
      </c>
      <c r="D5238" s="19">
        <f ca="1">'Monte Carlo VaR'!$B$9*(EXP(B5238)-1)</f>
        <v>-15.079636752089115</v>
      </c>
      <c r="E5238" t="str">
        <f ca="1">IF(B5238&lt;='Monte Carlo VaR'!$B$25,"YES ◀ TAIL","")</f>
        <v/>
      </c>
    </row>
    <row r="5239" spans="1:5" x14ac:dyDescent="0.2">
      <c r="A5239">
        <v>5238</v>
      </c>
      <c r="B5239" s="17">
        <f ca="1">'Monte Carlo VaR'!$C$17+_xlfn.NORM.S.INV(RAND())*'Monte Carlo VaR'!$C$18</f>
        <v>3.9325002920239951E-2</v>
      </c>
      <c r="C5239" s="18">
        <f t="shared" ca="1" si="81"/>
        <v>4.010846701353854</v>
      </c>
      <c r="D5239" s="19">
        <f ca="1">'Monte Carlo VaR'!$B$9*(EXP(B5239)-1)</f>
        <v>5.4359005343448787</v>
      </c>
      <c r="E5239" t="str">
        <f ca="1">IF(B5239&lt;='Monte Carlo VaR'!$B$25,"YES ◀ TAIL","")</f>
        <v/>
      </c>
    </row>
    <row r="5240" spans="1:5" x14ac:dyDescent="0.2">
      <c r="A5240">
        <v>5239</v>
      </c>
      <c r="B5240" s="17">
        <f ca="1">'Monte Carlo VaR'!$C$17+_xlfn.NORM.S.INV(RAND())*'Monte Carlo VaR'!$C$18</f>
        <v>0.46426339605605743</v>
      </c>
      <c r="C5240" s="18">
        <f t="shared" ca="1" si="81"/>
        <v>59.084193675253104</v>
      </c>
      <c r="D5240" s="19">
        <f ca="1">'Monte Carlo VaR'!$B$9*(EXP(B5240)-1)</f>
        <v>80.076807688070531</v>
      </c>
      <c r="E5240" t="str">
        <f ca="1">IF(B5240&lt;='Monte Carlo VaR'!$B$25,"YES ◀ TAIL","")</f>
        <v/>
      </c>
    </row>
    <row r="5241" spans="1:5" x14ac:dyDescent="0.2">
      <c r="A5241">
        <v>5240</v>
      </c>
      <c r="B5241" s="17">
        <f ca="1">'Monte Carlo VaR'!$C$17+_xlfn.NORM.S.INV(RAND())*'Monte Carlo VaR'!$C$18</f>
        <v>-0.28799625422110359</v>
      </c>
      <c r="C5241" s="18">
        <f t="shared" ca="1" si="81"/>
        <v>-25.023559931454919</v>
      </c>
      <c r="D5241" s="19">
        <f ca="1">'Monte Carlo VaR'!$B$9*(EXP(B5241)-1)</f>
        <v>-33.914430775100854</v>
      </c>
      <c r="E5241" t="str">
        <f ca="1">IF(B5241&lt;='Monte Carlo VaR'!$B$25,"YES ◀ TAIL","")</f>
        <v>YES ◀ TAIL</v>
      </c>
    </row>
    <row r="5242" spans="1:5" x14ac:dyDescent="0.2">
      <c r="A5242">
        <v>5241</v>
      </c>
      <c r="B5242" s="17">
        <f ca="1">'Monte Carlo VaR'!$C$17+_xlfn.NORM.S.INV(RAND())*'Monte Carlo VaR'!$C$18</f>
        <v>-7.0420951704688456E-3</v>
      </c>
      <c r="C5242" s="18">
        <f t="shared" ca="1" si="81"/>
        <v>-0.70173577201608772</v>
      </c>
      <c r="D5242" s="19">
        <f ca="1">'Monte Carlo VaR'!$B$9*(EXP(B5242)-1)</f>
        <v>-0.95106249181340374</v>
      </c>
      <c r="E5242" t="str">
        <f ca="1">IF(B5242&lt;='Monte Carlo VaR'!$B$25,"YES ◀ TAIL","")</f>
        <v/>
      </c>
    </row>
    <row r="5243" spans="1:5" x14ac:dyDescent="0.2">
      <c r="A5243">
        <v>5242</v>
      </c>
      <c r="B5243" s="17">
        <f ca="1">'Monte Carlo VaR'!$C$17+_xlfn.NORM.S.INV(RAND())*'Monte Carlo VaR'!$C$18</f>
        <v>2.7887945074915002E-2</v>
      </c>
      <c r="C5243" s="18">
        <f t="shared" ca="1" si="81"/>
        <v>2.8280454076233807</v>
      </c>
      <c r="D5243" s="19">
        <f ca="1">'Monte Carlo VaR'!$B$9*(EXP(B5243)-1)</f>
        <v>3.8328499409519678</v>
      </c>
      <c r="E5243" t="str">
        <f ca="1">IF(B5243&lt;='Monte Carlo VaR'!$B$25,"YES ◀ TAIL","")</f>
        <v/>
      </c>
    </row>
    <row r="5244" spans="1:5" x14ac:dyDescent="0.2">
      <c r="A5244">
        <v>5243</v>
      </c>
      <c r="B5244" s="17">
        <f ca="1">'Monte Carlo VaR'!$C$17+_xlfn.NORM.S.INV(RAND())*'Monte Carlo VaR'!$C$18</f>
        <v>0.13429016781127401</v>
      </c>
      <c r="C5244" s="18">
        <f t="shared" ca="1" si="81"/>
        <v>14.372464357653335</v>
      </c>
      <c r="D5244" s="19">
        <f ca="1">'Monte Carlo VaR'!$B$9*(EXP(B5244)-1)</f>
        <v>19.479000943927566</v>
      </c>
      <c r="E5244" t="str">
        <f ca="1">IF(B5244&lt;='Monte Carlo VaR'!$B$25,"YES ◀ TAIL","")</f>
        <v/>
      </c>
    </row>
    <row r="5245" spans="1:5" x14ac:dyDescent="0.2">
      <c r="A5245">
        <v>5244</v>
      </c>
      <c r="B5245" s="17">
        <f ca="1">'Monte Carlo VaR'!$C$17+_xlfn.NORM.S.INV(RAND())*'Monte Carlo VaR'!$C$18</f>
        <v>0.38844054700584663</v>
      </c>
      <c r="C5245" s="18">
        <f t="shared" ca="1" si="81"/>
        <v>47.467930675822309</v>
      </c>
      <c r="D5245" s="19">
        <f ca="1">'Monte Carlo VaR'!$B$9*(EXP(B5245)-1)</f>
        <v>64.333286444941976</v>
      </c>
      <c r="E5245" t="str">
        <f ca="1">IF(B5245&lt;='Monte Carlo VaR'!$B$25,"YES ◀ TAIL","")</f>
        <v/>
      </c>
    </row>
    <row r="5246" spans="1:5" x14ac:dyDescent="0.2">
      <c r="A5246">
        <v>5245</v>
      </c>
      <c r="B5246" s="17">
        <f ca="1">'Monte Carlo VaR'!$C$17+_xlfn.NORM.S.INV(RAND())*'Monte Carlo VaR'!$C$18</f>
        <v>0.17881099720203911</v>
      </c>
      <c r="C5246" s="18">
        <f t="shared" ca="1" si="81"/>
        <v>19.579471426163188</v>
      </c>
      <c r="D5246" s="19">
        <f ca="1">'Monte Carlo VaR'!$B$9*(EXP(B5246)-1)</f>
        <v>26.536057623878968</v>
      </c>
      <c r="E5246" t="str">
        <f ca="1">IF(B5246&lt;='Monte Carlo VaR'!$B$25,"YES ◀ TAIL","")</f>
        <v/>
      </c>
    </row>
    <row r="5247" spans="1:5" x14ac:dyDescent="0.2">
      <c r="A5247">
        <v>5246</v>
      </c>
      <c r="B5247" s="17">
        <f ca="1">'Monte Carlo VaR'!$C$17+_xlfn.NORM.S.INV(RAND())*'Monte Carlo VaR'!$C$18</f>
        <v>0.12464782252058859</v>
      </c>
      <c r="C5247" s="18">
        <f t="shared" ca="1" si="81"/>
        <v>13.274945396419934</v>
      </c>
      <c r="D5247" s="19">
        <f ca="1">'Monte Carlo VaR'!$B$9*(EXP(B5247)-1)</f>
        <v>17.991533495767939</v>
      </c>
      <c r="E5247" t="str">
        <f ca="1">IF(B5247&lt;='Monte Carlo VaR'!$B$25,"YES ◀ TAIL","")</f>
        <v/>
      </c>
    </row>
    <row r="5248" spans="1:5" x14ac:dyDescent="0.2">
      <c r="A5248">
        <v>5247</v>
      </c>
      <c r="B5248" s="17">
        <f ca="1">'Monte Carlo VaR'!$C$17+_xlfn.NORM.S.INV(RAND())*'Monte Carlo VaR'!$C$18</f>
        <v>6.5258029499474082E-2</v>
      </c>
      <c r="C5248" s="18">
        <f t="shared" ca="1" si="81"/>
        <v>6.743441842147857</v>
      </c>
      <c r="D5248" s="19">
        <f ca="1">'Monte Carlo VaR'!$B$9*(EXP(B5248)-1)</f>
        <v>9.1393867286629913</v>
      </c>
      <c r="E5248" t="str">
        <f ca="1">IF(B5248&lt;='Monte Carlo VaR'!$B$25,"YES ◀ TAIL","")</f>
        <v/>
      </c>
    </row>
    <row r="5249" spans="1:5" x14ac:dyDescent="0.2">
      <c r="A5249">
        <v>5248</v>
      </c>
      <c r="B5249" s="17">
        <f ca="1">'Monte Carlo VaR'!$C$17+_xlfn.NORM.S.INV(RAND())*'Monte Carlo VaR'!$C$18</f>
        <v>9.8615826292870884E-3</v>
      </c>
      <c r="C5249" s="18">
        <f t="shared" ca="1" si="81"/>
        <v>0.99103682712673447</v>
      </c>
      <c r="D5249" s="19">
        <f ca="1">'Monte Carlo VaR'!$B$9*(EXP(B5249)-1)</f>
        <v>1.3431522118048633</v>
      </c>
      <c r="E5249" t="str">
        <f ca="1">IF(B5249&lt;='Monte Carlo VaR'!$B$25,"YES ◀ TAIL","")</f>
        <v/>
      </c>
    </row>
    <row r="5250" spans="1:5" x14ac:dyDescent="0.2">
      <c r="A5250">
        <v>5249</v>
      </c>
      <c r="B5250" s="17">
        <f ca="1">'Monte Carlo VaR'!$C$17+_xlfn.NORM.S.INV(RAND())*'Monte Carlo VaR'!$C$18</f>
        <v>2.0266939000552625E-2</v>
      </c>
      <c r="C5250" s="18">
        <f t="shared" ca="1" si="81"/>
        <v>2.047370790401204</v>
      </c>
      <c r="D5250" s="19">
        <f ca="1">'Monte Carlo VaR'!$B$9*(EXP(B5250)-1)</f>
        <v>2.7748016322307518</v>
      </c>
      <c r="E5250" t="str">
        <f ca="1">IF(B5250&lt;='Monte Carlo VaR'!$B$25,"YES ◀ TAIL","")</f>
        <v/>
      </c>
    </row>
    <row r="5251" spans="1:5" x14ac:dyDescent="0.2">
      <c r="A5251">
        <v>5250</v>
      </c>
      <c r="B5251" s="17">
        <f ca="1">'Monte Carlo VaR'!$C$17+_xlfn.NORM.S.INV(RAND())*'Monte Carlo VaR'!$C$18</f>
        <v>-0.24303625316752259</v>
      </c>
      <c r="C5251" s="18">
        <f t="shared" ref="C5251:C5314" ca="1" si="82">(EXP(B5251)-1)*100</f>
        <v>-21.57569180396408</v>
      </c>
      <c r="D5251" s="19">
        <f ca="1">'Monte Carlo VaR'!$B$9*(EXP(B5251)-1)</f>
        <v>-29.241535101912518</v>
      </c>
      <c r="E5251" t="str">
        <f ca="1">IF(B5251&lt;='Monte Carlo VaR'!$B$25,"YES ◀ TAIL","")</f>
        <v/>
      </c>
    </row>
    <row r="5252" spans="1:5" x14ac:dyDescent="0.2">
      <c r="A5252">
        <v>5251</v>
      </c>
      <c r="B5252" s="17">
        <f ca="1">'Monte Carlo VaR'!$C$17+_xlfn.NORM.S.INV(RAND())*'Monte Carlo VaR'!$C$18</f>
        <v>7.0763081551490234E-2</v>
      </c>
      <c r="C5252" s="18">
        <f t="shared" ca="1" si="82"/>
        <v>7.3326904797841763</v>
      </c>
      <c r="D5252" s="19">
        <f ca="1">'Monte Carlo VaR'!$B$9*(EXP(B5252)-1)</f>
        <v>9.9379954072514938</v>
      </c>
      <c r="E5252" t="str">
        <f ca="1">IF(B5252&lt;='Monte Carlo VaR'!$B$25,"YES ◀ TAIL","")</f>
        <v/>
      </c>
    </row>
    <row r="5253" spans="1:5" x14ac:dyDescent="0.2">
      <c r="A5253">
        <v>5252</v>
      </c>
      <c r="B5253" s="17">
        <f ca="1">'Monte Carlo VaR'!$C$17+_xlfn.NORM.S.INV(RAND())*'Monte Carlo VaR'!$C$18</f>
        <v>-0.14746022704616812</v>
      </c>
      <c r="C5253" s="18">
        <f t="shared" ca="1" si="82"/>
        <v>-13.710324240821715</v>
      </c>
      <c r="D5253" s="19">
        <f ca="1">'Monte Carlo VaR'!$B$9*(EXP(B5253)-1)</f>
        <v>-18.58160244358567</v>
      </c>
      <c r="E5253" t="str">
        <f ca="1">IF(B5253&lt;='Monte Carlo VaR'!$B$25,"YES ◀ TAIL","")</f>
        <v/>
      </c>
    </row>
    <row r="5254" spans="1:5" x14ac:dyDescent="0.2">
      <c r="A5254">
        <v>5253</v>
      </c>
      <c r="B5254" s="17">
        <f ca="1">'Monte Carlo VaR'!$C$17+_xlfn.NORM.S.INV(RAND())*'Monte Carlo VaR'!$C$18</f>
        <v>2.6709764621112811E-2</v>
      </c>
      <c r="C5254" s="18">
        <f t="shared" ca="1" si="82"/>
        <v>2.7069667546784526</v>
      </c>
      <c r="D5254" s="19">
        <f ca="1">'Monte Carlo VaR'!$B$9*(EXP(B5254)-1)</f>
        <v>3.668752042615707</v>
      </c>
      <c r="E5254" t="str">
        <f ca="1">IF(B5254&lt;='Monte Carlo VaR'!$B$25,"YES ◀ TAIL","")</f>
        <v/>
      </c>
    </row>
    <row r="5255" spans="1:5" x14ac:dyDescent="0.2">
      <c r="A5255">
        <v>5254</v>
      </c>
      <c r="B5255" s="17">
        <f ca="1">'Monte Carlo VaR'!$C$17+_xlfn.NORM.S.INV(RAND())*'Monte Carlo VaR'!$C$18</f>
        <v>0.10517379833366367</v>
      </c>
      <c r="C5255" s="18">
        <f t="shared" ca="1" si="82"/>
        <v>11.090366678492458</v>
      </c>
      <c r="D5255" s="19">
        <f ca="1">'Monte Carlo VaR'!$B$9*(EXP(B5255)-1)</f>
        <v>15.030773959360829</v>
      </c>
      <c r="E5255" t="str">
        <f ca="1">IF(B5255&lt;='Monte Carlo VaR'!$B$25,"YES ◀ TAIL","")</f>
        <v/>
      </c>
    </row>
    <row r="5256" spans="1:5" x14ac:dyDescent="0.2">
      <c r="A5256">
        <v>5255</v>
      </c>
      <c r="B5256" s="17">
        <f ca="1">'Monte Carlo VaR'!$C$17+_xlfn.NORM.S.INV(RAND())*'Monte Carlo VaR'!$C$18</f>
        <v>-8.6662164199773503E-2</v>
      </c>
      <c r="C5256" s="18">
        <f t="shared" ca="1" si="82"/>
        <v>-8.3013165709237455</v>
      </c>
      <c r="D5256" s="19">
        <f ca="1">'Monte Carlo VaR'!$B$9*(EXP(B5256)-1)</f>
        <v>-11.250774348572952</v>
      </c>
      <c r="E5256" t="str">
        <f ca="1">IF(B5256&lt;='Monte Carlo VaR'!$B$25,"YES ◀ TAIL","")</f>
        <v/>
      </c>
    </row>
    <row r="5257" spans="1:5" x14ac:dyDescent="0.2">
      <c r="A5257">
        <v>5256</v>
      </c>
      <c r="B5257" s="17">
        <f ca="1">'Monte Carlo VaR'!$C$17+_xlfn.NORM.S.INV(RAND())*'Monte Carlo VaR'!$C$18</f>
        <v>0.23439243798417558</v>
      </c>
      <c r="C5257" s="18">
        <f t="shared" ca="1" si="82"/>
        <v>26.414049162315422</v>
      </c>
      <c r="D5257" s="19">
        <f ca="1">'Monte Carlo VaR'!$B$9*(EXP(B5257)-1)</f>
        <v>35.798960829686095</v>
      </c>
      <c r="E5257" t="str">
        <f ca="1">IF(B5257&lt;='Monte Carlo VaR'!$B$25,"YES ◀ TAIL","")</f>
        <v/>
      </c>
    </row>
    <row r="5258" spans="1:5" x14ac:dyDescent="0.2">
      <c r="A5258">
        <v>5257</v>
      </c>
      <c r="B5258" s="17">
        <f ca="1">'Monte Carlo VaR'!$C$17+_xlfn.NORM.S.INV(RAND())*'Monte Carlo VaR'!$C$18</f>
        <v>5.7985460877528726E-2</v>
      </c>
      <c r="C5258" s="18">
        <f t="shared" ca="1" si="82"/>
        <v>5.9699588496184175</v>
      </c>
      <c r="D5258" s="19">
        <f ca="1">'Monte Carlo VaR'!$B$9*(EXP(B5258)-1)</f>
        <v>8.0910852288878417</v>
      </c>
      <c r="E5258" t="str">
        <f ca="1">IF(B5258&lt;='Monte Carlo VaR'!$B$25,"YES ◀ TAIL","")</f>
        <v/>
      </c>
    </row>
    <row r="5259" spans="1:5" x14ac:dyDescent="0.2">
      <c r="A5259">
        <v>5258</v>
      </c>
      <c r="B5259" s="17">
        <f ca="1">'Monte Carlo VaR'!$C$17+_xlfn.NORM.S.INV(RAND())*'Monte Carlo VaR'!$C$18</f>
        <v>-5.6976426332088936E-2</v>
      </c>
      <c r="C5259" s="18">
        <f t="shared" ca="1" si="82"/>
        <v>-5.538366282410867</v>
      </c>
      <c r="D5259" s="19">
        <f ca="1">'Monte Carlo VaR'!$B$9*(EXP(B5259)-1)</f>
        <v>-7.5061478225514477</v>
      </c>
      <c r="E5259" t="str">
        <f ca="1">IF(B5259&lt;='Monte Carlo VaR'!$B$25,"YES ◀ TAIL","")</f>
        <v/>
      </c>
    </row>
    <row r="5260" spans="1:5" x14ac:dyDescent="0.2">
      <c r="A5260">
        <v>5259</v>
      </c>
      <c r="B5260" s="17">
        <f ca="1">'Monte Carlo VaR'!$C$17+_xlfn.NORM.S.INV(RAND())*'Monte Carlo VaR'!$C$18</f>
        <v>-9.3118826856397649E-2</v>
      </c>
      <c r="C5260" s="18">
        <f t="shared" ca="1" si="82"/>
        <v>-8.8914767530379528</v>
      </c>
      <c r="D5260" s="19">
        <f ca="1">'Monte Carlo VaR'!$B$9*(EXP(B5260)-1)</f>
        <v>-12.050618443392336</v>
      </c>
      <c r="E5260" t="str">
        <f ca="1">IF(B5260&lt;='Monte Carlo VaR'!$B$25,"YES ◀ TAIL","")</f>
        <v/>
      </c>
    </row>
    <row r="5261" spans="1:5" x14ac:dyDescent="0.2">
      <c r="A5261">
        <v>5260</v>
      </c>
      <c r="B5261" s="17">
        <f ca="1">'Monte Carlo VaR'!$C$17+_xlfn.NORM.S.INV(RAND())*'Monte Carlo VaR'!$C$18</f>
        <v>-4.6611660028563151E-2</v>
      </c>
      <c r="C5261" s="18">
        <f t="shared" ca="1" si="82"/>
        <v>-4.5542020185612486</v>
      </c>
      <c r="D5261" s="19">
        <f ca="1">'Monte Carlo VaR'!$B$9*(EXP(B5261)-1)</f>
        <v>-6.1723099957560601</v>
      </c>
      <c r="E5261" t="str">
        <f ca="1">IF(B5261&lt;='Monte Carlo VaR'!$B$25,"YES ◀ TAIL","")</f>
        <v/>
      </c>
    </row>
    <row r="5262" spans="1:5" x14ac:dyDescent="0.2">
      <c r="A5262">
        <v>5261</v>
      </c>
      <c r="B5262" s="17">
        <f ca="1">'Monte Carlo VaR'!$C$17+_xlfn.NORM.S.INV(RAND())*'Monte Carlo VaR'!$C$18</f>
        <v>0.18957812574223598</v>
      </c>
      <c r="C5262" s="18">
        <f t="shared" ca="1" si="82"/>
        <v>20.873955397550283</v>
      </c>
      <c r="D5262" s="19">
        <f ca="1">'Monte Carlo VaR'!$B$9*(EXP(B5262)-1)</f>
        <v>28.290471750299897</v>
      </c>
      <c r="E5262" t="str">
        <f ca="1">IF(B5262&lt;='Monte Carlo VaR'!$B$25,"YES ◀ TAIL","")</f>
        <v/>
      </c>
    </row>
    <row r="5263" spans="1:5" x14ac:dyDescent="0.2">
      <c r="A5263">
        <v>5262</v>
      </c>
      <c r="B5263" s="17">
        <f ca="1">'Monte Carlo VaR'!$C$17+_xlfn.NORM.S.INV(RAND())*'Monte Carlo VaR'!$C$18</f>
        <v>7.4352856880610704E-2</v>
      </c>
      <c r="C5263" s="18">
        <f t="shared" ca="1" si="82"/>
        <v>7.7186831230032116</v>
      </c>
      <c r="D5263" s="19">
        <f ca="1">'Monte Carlo VaR'!$B$9*(EXP(B5263)-1)</f>
        <v>10.461131236606253</v>
      </c>
      <c r="E5263" t="str">
        <f ca="1">IF(B5263&lt;='Monte Carlo VaR'!$B$25,"YES ◀ TAIL","")</f>
        <v/>
      </c>
    </row>
    <row r="5264" spans="1:5" x14ac:dyDescent="0.2">
      <c r="A5264">
        <v>5263</v>
      </c>
      <c r="B5264" s="17">
        <f ca="1">'Monte Carlo VaR'!$C$17+_xlfn.NORM.S.INV(RAND())*'Monte Carlo VaR'!$C$18</f>
        <v>0.26892532681464132</v>
      </c>
      <c r="C5264" s="18">
        <f t="shared" ca="1" si="82"/>
        <v>30.855742324704384</v>
      </c>
      <c r="D5264" s="19">
        <f ca="1">'Monte Carlo VaR'!$B$9*(EXP(B5264)-1)</f>
        <v>41.818787572671852</v>
      </c>
      <c r="E5264" t="str">
        <f ca="1">IF(B5264&lt;='Monte Carlo VaR'!$B$25,"YES ◀ TAIL","")</f>
        <v/>
      </c>
    </row>
    <row r="5265" spans="1:5" x14ac:dyDescent="0.2">
      <c r="A5265">
        <v>5264</v>
      </c>
      <c r="B5265" s="17">
        <f ca="1">'Monte Carlo VaR'!$C$17+_xlfn.NORM.S.INV(RAND())*'Monte Carlo VaR'!$C$18</f>
        <v>0.32387253673731486</v>
      </c>
      <c r="C5265" s="18">
        <f t="shared" ca="1" si="82"/>
        <v>38.24710816139487</v>
      </c>
      <c r="D5265" s="19">
        <f ca="1">'Monte Carlo VaR'!$B$9*(EXP(B5265)-1)</f>
        <v>51.83630569113847</v>
      </c>
      <c r="E5265" t="str">
        <f ca="1">IF(B5265&lt;='Monte Carlo VaR'!$B$25,"YES ◀ TAIL","")</f>
        <v/>
      </c>
    </row>
    <row r="5266" spans="1:5" x14ac:dyDescent="0.2">
      <c r="A5266">
        <v>5265</v>
      </c>
      <c r="B5266" s="17">
        <f ca="1">'Monte Carlo VaR'!$C$17+_xlfn.NORM.S.INV(RAND())*'Monte Carlo VaR'!$C$18</f>
        <v>4.5375542002370581E-2</v>
      </c>
      <c r="C5266" s="18">
        <f t="shared" ca="1" si="82"/>
        <v>4.6420761076590544</v>
      </c>
      <c r="D5266" s="19">
        <f ca="1">'Monte Carlo VaR'!$B$9*(EXP(B5266)-1)</f>
        <v>6.2914057487103161</v>
      </c>
      <c r="E5266" t="str">
        <f ca="1">IF(B5266&lt;='Monte Carlo VaR'!$B$25,"YES ◀ TAIL","")</f>
        <v/>
      </c>
    </row>
    <row r="5267" spans="1:5" x14ac:dyDescent="0.2">
      <c r="A5267">
        <v>5266</v>
      </c>
      <c r="B5267" s="17">
        <f ca="1">'Monte Carlo VaR'!$C$17+_xlfn.NORM.S.INV(RAND())*'Monte Carlo VaR'!$C$18</f>
        <v>-2.0115003679175764E-2</v>
      </c>
      <c r="C5267" s="18">
        <f t="shared" ca="1" si="82"/>
        <v>-1.9914046665268192</v>
      </c>
      <c r="D5267" s="19">
        <f ca="1">'Monte Carlo VaR'!$B$9*(EXP(B5267)-1)</f>
        <v>-2.6989507445437981</v>
      </c>
      <c r="E5267" t="str">
        <f ca="1">IF(B5267&lt;='Monte Carlo VaR'!$B$25,"YES ◀ TAIL","")</f>
        <v/>
      </c>
    </row>
    <row r="5268" spans="1:5" x14ac:dyDescent="0.2">
      <c r="A5268">
        <v>5267</v>
      </c>
      <c r="B5268" s="17">
        <f ca="1">'Monte Carlo VaR'!$C$17+_xlfn.NORM.S.INV(RAND())*'Monte Carlo VaR'!$C$18</f>
        <v>0.2079991448538982</v>
      </c>
      <c r="C5268" s="18">
        <f t="shared" ca="1" si="82"/>
        <v>23.121211668217544</v>
      </c>
      <c r="D5268" s="19">
        <f ca="1">'Monte Carlo VaR'!$B$9*(EXP(B5268)-1)</f>
        <v>31.336178173935238</v>
      </c>
      <c r="E5268" t="str">
        <f ca="1">IF(B5268&lt;='Monte Carlo VaR'!$B$25,"YES ◀ TAIL","")</f>
        <v/>
      </c>
    </row>
    <row r="5269" spans="1:5" x14ac:dyDescent="0.2">
      <c r="A5269">
        <v>5268</v>
      </c>
      <c r="B5269" s="17">
        <f ca="1">'Monte Carlo VaR'!$C$17+_xlfn.NORM.S.INV(RAND())*'Monte Carlo VaR'!$C$18</f>
        <v>1.5505519251320606E-2</v>
      </c>
      <c r="C5269" s="18">
        <f t="shared" ca="1" si="82"/>
        <v>1.5626353539934801</v>
      </c>
      <c r="D5269" s="19">
        <f ca="1">'Monte Carlo VaR'!$B$9*(EXP(B5269)-1)</f>
        <v>2.1178396952673637</v>
      </c>
      <c r="E5269" t="str">
        <f ca="1">IF(B5269&lt;='Monte Carlo VaR'!$B$25,"YES ◀ TAIL","")</f>
        <v/>
      </c>
    </row>
    <row r="5270" spans="1:5" x14ac:dyDescent="0.2">
      <c r="A5270">
        <v>5269</v>
      </c>
      <c r="B5270" s="17">
        <f ca="1">'Monte Carlo VaR'!$C$17+_xlfn.NORM.S.INV(RAND())*'Monte Carlo VaR'!$C$18</f>
        <v>0.23316522496074621</v>
      </c>
      <c r="C5270" s="18">
        <f t="shared" ca="1" si="82"/>
        <v>26.25900734896365</v>
      </c>
      <c r="D5270" s="19">
        <f ca="1">'Monte Carlo VaR'!$B$9*(EXP(B5270)-1)</f>
        <v>35.588832660050429</v>
      </c>
      <c r="E5270" t="str">
        <f ca="1">IF(B5270&lt;='Monte Carlo VaR'!$B$25,"YES ◀ TAIL","")</f>
        <v/>
      </c>
    </row>
    <row r="5271" spans="1:5" x14ac:dyDescent="0.2">
      <c r="A5271">
        <v>5270</v>
      </c>
      <c r="B5271" s="17">
        <f ca="1">'Monte Carlo VaR'!$C$17+_xlfn.NORM.S.INV(RAND())*'Monte Carlo VaR'!$C$18</f>
        <v>-8.8354406338615535E-2</v>
      </c>
      <c r="C5271" s="18">
        <f t="shared" ca="1" si="82"/>
        <v>-8.456361723128758</v>
      </c>
      <c r="D5271" s="19">
        <f ca="1">'Monte Carlo VaR'!$B$9*(EXP(B5271)-1)</f>
        <v>-11.460907043356405</v>
      </c>
      <c r="E5271" t="str">
        <f ca="1">IF(B5271&lt;='Monte Carlo VaR'!$B$25,"YES ◀ TAIL","")</f>
        <v/>
      </c>
    </row>
    <row r="5272" spans="1:5" x14ac:dyDescent="0.2">
      <c r="A5272">
        <v>5271</v>
      </c>
      <c r="B5272" s="17">
        <f ca="1">'Monte Carlo VaR'!$C$17+_xlfn.NORM.S.INV(RAND())*'Monte Carlo VaR'!$C$18</f>
        <v>-0.36600669991223417</v>
      </c>
      <c r="C5272" s="18">
        <f t="shared" ca="1" si="82"/>
        <v>-30.650184518258129</v>
      </c>
      <c r="D5272" s="19">
        <f ca="1">'Monte Carlo VaR'!$B$9*(EXP(B5272)-1)</f>
        <v>-41.540195077595243</v>
      </c>
      <c r="E5272" t="str">
        <f ca="1">IF(B5272&lt;='Monte Carlo VaR'!$B$25,"YES ◀ TAIL","")</f>
        <v>YES ◀ TAIL</v>
      </c>
    </row>
    <row r="5273" spans="1:5" x14ac:dyDescent="0.2">
      <c r="A5273">
        <v>5272</v>
      </c>
      <c r="B5273" s="17">
        <f ca="1">'Monte Carlo VaR'!$C$17+_xlfn.NORM.S.INV(RAND())*'Monte Carlo VaR'!$C$18</f>
        <v>9.9475889456550948E-2</v>
      </c>
      <c r="C5273" s="18">
        <f t="shared" ca="1" si="82"/>
        <v>10.459183810938445</v>
      </c>
      <c r="D5273" s="19">
        <f ca="1">'Monte Carlo VaR'!$B$9*(EXP(B5273)-1)</f>
        <v>14.175331818964873</v>
      </c>
      <c r="E5273" t="str">
        <f ca="1">IF(B5273&lt;='Monte Carlo VaR'!$B$25,"YES ◀ TAIL","")</f>
        <v/>
      </c>
    </row>
    <row r="5274" spans="1:5" x14ac:dyDescent="0.2">
      <c r="A5274">
        <v>5273</v>
      </c>
      <c r="B5274" s="17">
        <f ca="1">'Monte Carlo VaR'!$C$17+_xlfn.NORM.S.INV(RAND())*'Monte Carlo VaR'!$C$18</f>
        <v>-3.4396022235271453E-2</v>
      </c>
      <c r="C5274" s="18">
        <f t="shared" ca="1" si="82"/>
        <v>-3.3811203384864541</v>
      </c>
      <c r="D5274" s="19">
        <f ca="1">'Monte Carlo VaR'!$B$9*(EXP(B5274)-1)</f>
        <v>-4.5824323947506915</v>
      </c>
      <c r="E5274" t="str">
        <f ca="1">IF(B5274&lt;='Monte Carlo VaR'!$B$25,"YES ◀ TAIL","")</f>
        <v/>
      </c>
    </row>
    <row r="5275" spans="1:5" x14ac:dyDescent="0.2">
      <c r="A5275">
        <v>5274</v>
      </c>
      <c r="B5275" s="17">
        <f ca="1">'Monte Carlo VaR'!$C$17+_xlfn.NORM.S.INV(RAND())*'Monte Carlo VaR'!$C$18</f>
        <v>-4.8122422353393132E-2</v>
      </c>
      <c r="C5275" s="18">
        <f t="shared" ca="1" si="82"/>
        <v>-4.6982890661680372</v>
      </c>
      <c r="D5275" s="19">
        <f ca="1">'Monte Carlo VaR'!$B$9*(EXP(B5275)-1)</f>
        <v>-6.3675911713775415</v>
      </c>
      <c r="E5275" t="str">
        <f ca="1">IF(B5275&lt;='Monte Carlo VaR'!$B$25,"YES ◀ TAIL","")</f>
        <v/>
      </c>
    </row>
    <row r="5276" spans="1:5" x14ac:dyDescent="0.2">
      <c r="A5276">
        <v>5275</v>
      </c>
      <c r="B5276" s="17">
        <f ca="1">'Monte Carlo VaR'!$C$17+_xlfn.NORM.S.INV(RAND())*'Monte Carlo VaR'!$C$18</f>
        <v>0.13525425637218375</v>
      </c>
      <c r="C5276" s="18">
        <f t="shared" ca="1" si="82"/>
        <v>14.482782712010579</v>
      </c>
      <c r="D5276" s="19">
        <f ca="1">'Monte Carlo VaR'!$B$9*(EXP(B5276)-1)</f>
        <v>19.628515409587937</v>
      </c>
      <c r="E5276" t="str">
        <f ca="1">IF(B5276&lt;='Monte Carlo VaR'!$B$25,"YES ◀ TAIL","")</f>
        <v/>
      </c>
    </row>
    <row r="5277" spans="1:5" x14ac:dyDescent="0.2">
      <c r="A5277">
        <v>5276</v>
      </c>
      <c r="B5277" s="17">
        <f ca="1">'Monte Carlo VaR'!$C$17+_xlfn.NORM.S.INV(RAND())*'Monte Carlo VaR'!$C$18</f>
        <v>-0.28063200813517758</v>
      </c>
      <c r="C5277" s="18">
        <f t="shared" ca="1" si="82"/>
        <v>-24.469376910613516</v>
      </c>
      <c r="D5277" s="19">
        <f ca="1">'Monte Carlo VaR'!$B$9*(EXP(B5277)-1)</f>
        <v>-33.163346526954498</v>
      </c>
      <c r="E5277" t="str">
        <f ca="1">IF(B5277&lt;='Monte Carlo VaR'!$B$25,"YES ◀ TAIL","")</f>
        <v>YES ◀ TAIL</v>
      </c>
    </row>
    <row r="5278" spans="1:5" x14ac:dyDescent="0.2">
      <c r="A5278">
        <v>5277</v>
      </c>
      <c r="B5278" s="17">
        <f ca="1">'Monte Carlo VaR'!$C$17+_xlfn.NORM.S.INV(RAND())*'Monte Carlo VaR'!$C$18</f>
        <v>-3.4699356853769292E-4</v>
      </c>
      <c r="C5278" s="18">
        <f t="shared" ca="1" si="82"/>
        <v>-3.469333732321056E-2</v>
      </c>
      <c r="D5278" s="19">
        <f ca="1">'Monte Carlo VaR'!$B$9*(EXP(B5278)-1)</f>
        <v>-4.7019880074147272E-2</v>
      </c>
      <c r="E5278" t="str">
        <f ca="1">IF(B5278&lt;='Monte Carlo VaR'!$B$25,"YES ◀ TAIL","")</f>
        <v/>
      </c>
    </row>
    <row r="5279" spans="1:5" x14ac:dyDescent="0.2">
      <c r="A5279">
        <v>5278</v>
      </c>
      <c r="B5279" s="17">
        <f ca="1">'Monte Carlo VaR'!$C$17+_xlfn.NORM.S.INV(RAND())*'Monte Carlo VaR'!$C$18</f>
        <v>0.30163942337330563</v>
      </c>
      <c r="C5279" s="18">
        <f t="shared" ca="1" si="82"/>
        <v>35.207361266135528</v>
      </c>
      <c r="D5279" s="19">
        <f ca="1">'Monte Carlo VaR'!$B$9*(EXP(B5279)-1)</f>
        <v>47.716536723993485</v>
      </c>
      <c r="E5279" t="str">
        <f ca="1">IF(B5279&lt;='Monte Carlo VaR'!$B$25,"YES ◀ TAIL","")</f>
        <v/>
      </c>
    </row>
    <row r="5280" spans="1:5" x14ac:dyDescent="0.2">
      <c r="A5280">
        <v>5279</v>
      </c>
      <c r="B5280" s="17">
        <f ca="1">'Monte Carlo VaR'!$C$17+_xlfn.NORM.S.INV(RAND())*'Monte Carlo VaR'!$C$18</f>
        <v>0.16113783065257686</v>
      </c>
      <c r="C5280" s="18">
        <f t="shared" ca="1" si="82"/>
        <v>17.484688756812282</v>
      </c>
      <c r="D5280" s="19">
        <f ca="1">'Monte Carlo VaR'!$B$9*(EXP(B5280)-1)</f>
        <v>23.696998672107689</v>
      </c>
      <c r="E5280" t="str">
        <f ca="1">IF(B5280&lt;='Monte Carlo VaR'!$B$25,"YES ◀ TAIL","")</f>
        <v/>
      </c>
    </row>
    <row r="5281" spans="1:5" x14ac:dyDescent="0.2">
      <c r="A5281">
        <v>5280</v>
      </c>
      <c r="B5281" s="17">
        <f ca="1">'Monte Carlo VaR'!$C$17+_xlfn.NORM.S.INV(RAND())*'Monte Carlo VaR'!$C$18</f>
        <v>0.24226128123201962</v>
      </c>
      <c r="C5281" s="18">
        <f t="shared" ca="1" si="82"/>
        <v>27.412705481563627</v>
      </c>
      <c r="D5281" s="19">
        <f ca="1">'Monte Carlo VaR'!$B$9*(EXP(B5281)-1)</f>
        <v>37.152439739163185</v>
      </c>
      <c r="E5281" t="str">
        <f ca="1">IF(B5281&lt;='Monte Carlo VaR'!$B$25,"YES ◀ TAIL","")</f>
        <v/>
      </c>
    </row>
    <row r="5282" spans="1:5" x14ac:dyDescent="0.2">
      <c r="A5282">
        <v>5281</v>
      </c>
      <c r="B5282" s="17">
        <f ca="1">'Monte Carlo VaR'!$C$17+_xlfn.NORM.S.INV(RAND())*'Monte Carlo VaR'!$C$18</f>
        <v>0.33832676887557572</v>
      </c>
      <c r="C5282" s="18">
        <f t="shared" ca="1" si="82"/>
        <v>40.259875414797989</v>
      </c>
      <c r="D5282" s="19">
        <f ca="1">'Monte Carlo VaR'!$B$9*(EXP(B5282)-1)</f>
        <v>54.564209149675712</v>
      </c>
      <c r="E5282" t="str">
        <f ca="1">IF(B5282&lt;='Monte Carlo VaR'!$B$25,"YES ◀ TAIL","")</f>
        <v/>
      </c>
    </row>
    <row r="5283" spans="1:5" x14ac:dyDescent="0.2">
      <c r="A5283">
        <v>5282</v>
      </c>
      <c r="B5283" s="17">
        <f ca="1">'Monte Carlo VaR'!$C$17+_xlfn.NORM.S.INV(RAND())*'Monte Carlo VaR'!$C$18</f>
        <v>0.10841450434668284</v>
      </c>
      <c r="C5283" s="18">
        <f t="shared" ca="1" si="82"/>
        <v>11.450961873698517</v>
      </c>
      <c r="D5283" s="19">
        <f ca="1">'Monte Carlo VaR'!$B$9*(EXP(B5283)-1)</f>
        <v>15.5194886274236</v>
      </c>
      <c r="E5283" t="str">
        <f ca="1">IF(B5283&lt;='Monte Carlo VaR'!$B$25,"YES ◀ TAIL","")</f>
        <v/>
      </c>
    </row>
    <row r="5284" spans="1:5" x14ac:dyDescent="0.2">
      <c r="A5284">
        <v>5283</v>
      </c>
      <c r="B5284" s="17">
        <f ca="1">'Monte Carlo VaR'!$C$17+_xlfn.NORM.S.INV(RAND())*'Monte Carlo VaR'!$C$18</f>
        <v>6.5318070404962639E-2</v>
      </c>
      <c r="C5284" s="18">
        <f t="shared" ca="1" si="82"/>
        <v>6.7498510074551543</v>
      </c>
      <c r="D5284" s="19">
        <f ca="1">'Monte Carlo VaR'!$B$9*(EXP(B5284)-1)</f>
        <v>9.1480730704039708</v>
      </c>
      <c r="E5284" t="str">
        <f ca="1">IF(B5284&lt;='Monte Carlo VaR'!$B$25,"YES ◀ TAIL","")</f>
        <v/>
      </c>
    </row>
    <row r="5285" spans="1:5" x14ac:dyDescent="0.2">
      <c r="A5285">
        <v>5284</v>
      </c>
      <c r="B5285" s="17">
        <f ca="1">'Monte Carlo VaR'!$C$17+_xlfn.NORM.S.INV(RAND())*'Monte Carlo VaR'!$C$18</f>
        <v>0.13383060165018185</v>
      </c>
      <c r="C5285" s="18">
        <f t="shared" ca="1" si="82"/>
        <v>14.31991471921652</v>
      </c>
      <c r="D5285" s="19">
        <f ca="1">'Monte Carlo VaR'!$B$9*(EXP(B5285)-1)</f>
        <v>19.40778041895415</v>
      </c>
      <c r="E5285" t="str">
        <f ca="1">IF(B5285&lt;='Monte Carlo VaR'!$B$25,"YES ◀ TAIL","")</f>
        <v/>
      </c>
    </row>
    <row r="5286" spans="1:5" x14ac:dyDescent="0.2">
      <c r="A5286">
        <v>5285</v>
      </c>
      <c r="B5286" s="17">
        <f ca="1">'Monte Carlo VaR'!$C$17+_xlfn.NORM.S.INV(RAND())*'Monte Carlo VaR'!$C$18</f>
        <v>-0.40178283417800353</v>
      </c>
      <c r="C5286" s="18">
        <f t="shared" ca="1" si="82"/>
        <v>-33.087395878007506</v>
      </c>
      <c r="D5286" s="19">
        <f ca="1">'Monte Carlo VaR'!$B$9*(EXP(B5286)-1)</f>
        <v>-44.84334763346358</v>
      </c>
      <c r="E5286" t="str">
        <f ca="1">IF(B5286&lt;='Monte Carlo VaR'!$B$25,"YES ◀ TAIL","")</f>
        <v>YES ◀ TAIL</v>
      </c>
    </row>
    <row r="5287" spans="1:5" x14ac:dyDescent="0.2">
      <c r="A5287">
        <v>5286</v>
      </c>
      <c r="B5287" s="17">
        <f ca="1">'Monte Carlo VaR'!$C$17+_xlfn.NORM.S.INV(RAND())*'Monte Carlo VaR'!$C$18</f>
        <v>-0.46232066908292913</v>
      </c>
      <c r="C5287" s="18">
        <f t="shared" ca="1" si="82"/>
        <v>-37.017965635534708</v>
      </c>
      <c r="D5287" s="19">
        <f ca="1">'Monte Carlo VaR'!$B$9*(EXP(B5287)-1)</f>
        <v>-50.170448825840197</v>
      </c>
      <c r="E5287" t="str">
        <f ca="1">IF(B5287&lt;='Monte Carlo VaR'!$B$25,"YES ◀ TAIL","")</f>
        <v>YES ◀ TAIL</v>
      </c>
    </row>
    <row r="5288" spans="1:5" x14ac:dyDescent="0.2">
      <c r="A5288">
        <v>5287</v>
      </c>
      <c r="B5288" s="17">
        <f ca="1">'Monte Carlo VaR'!$C$17+_xlfn.NORM.S.INV(RAND())*'Monte Carlo VaR'!$C$18</f>
        <v>0.24155372023418337</v>
      </c>
      <c r="C5288" s="18">
        <f t="shared" ca="1" si="82"/>
        <v>27.322585107126951</v>
      </c>
      <c r="D5288" s="19">
        <f ca="1">'Monte Carlo VaR'!$B$9*(EXP(B5288)-1)</f>
        <v>37.030299595689158</v>
      </c>
      <c r="E5288" t="str">
        <f ca="1">IF(B5288&lt;='Monte Carlo VaR'!$B$25,"YES ◀ TAIL","")</f>
        <v/>
      </c>
    </row>
    <row r="5289" spans="1:5" x14ac:dyDescent="0.2">
      <c r="A5289">
        <v>5288</v>
      </c>
      <c r="B5289" s="17">
        <f ca="1">'Monte Carlo VaR'!$C$17+_xlfn.NORM.S.INV(RAND())*'Monte Carlo VaR'!$C$18</f>
        <v>-7.7929136078692438E-2</v>
      </c>
      <c r="C5289" s="18">
        <f t="shared" ca="1" si="82"/>
        <v>-7.497002452762624</v>
      </c>
      <c r="D5289" s="19">
        <f ca="1">'Monte Carlo VaR'!$B$9*(EXP(B5289)-1)</f>
        <v>-10.160687424229184</v>
      </c>
      <c r="E5289" t="str">
        <f ca="1">IF(B5289&lt;='Monte Carlo VaR'!$B$25,"YES ◀ TAIL","")</f>
        <v/>
      </c>
    </row>
    <row r="5290" spans="1:5" x14ac:dyDescent="0.2">
      <c r="A5290">
        <v>5289</v>
      </c>
      <c r="B5290" s="17">
        <f ca="1">'Monte Carlo VaR'!$C$17+_xlfn.NORM.S.INV(RAND())*'Monte Carlo VaR'!$C$18</f>
        <v>0.36208576237539303</v>
      </c>
      <c r="C5290" s="18">
        <f t="shared" ca="1" si="82"/>
        <v>43.632211907505678</v>
      </c>
      <c r="D5290" s="19">
        <f ca="1">'Monte Carlo VaR'!$B$9*(EXP(B5290)-1)</f>
        <v>59.13473679824245</v>
      </c>
      <c r="E5290" t="str">
        <f ca="1">IF(B5290&lt;='Monte Carlo VaR'!$B$25,"YES ◀ TAIL","")</f>
        <v/>
      </c>
    </row>
    <row r="5291" spans="1:5" x14ac:dyDescent="0.2">
      <c r="A5291">
        <v>5290</v>
      </c>
      <c r="B5291" s="17">
        <f ca="1">'Monte Carlo VaR'!$C$17+_xlfn.NORM.S.INV(RAND())*'Monte Carlo VaR'!$C$18</f>
        <v>-0.28606905497759966</v>
      </c>
      <c r="C5291" s="18">
        <f t="shared" ca="1" si="82"/>
        <v>-24.878926068503915</v>
      </c>
      <c r="D5291" s="19">
        <f ca="1">'Monte Carlo VaR'!$B$9*(EXP(B5291)-1)</f>
        <v>-33.718408500643356</v>
      </c>
      <c r="E5291" t="str">
        <f ca="1">IF(B5291&lt;='Monte Carlo VaR'!$B$25,"YES ◀ TAIL","")</f>
        <v>YES ◀ TAIL</v>
      </c>
    </row>
    <row r="5292" spans="1:5" x14ac:dyDescent="0.2">
      <c r="A5292">
        <v>5291</v>
      </c>
      <c r="B5292" s="17">
        <f ca="1">'Monte Carlo VaR'!$C$17+_xlfn.NORM.S.INV(RAND())*'Monte Carlo VaR'!$C$18</f>
        <v>8.065782280047902E-2</v>
      </c>
      <c r="C5292" s="18">
        <f t="shared" ca="1" si="82"/>
        <v>8.3999913044802135</v>
      </c>
      <c r="D5292" s="19">
        <f ca="1">'Monte Carlo VaR'!$B$9*(EXP(B5292)-1)</f>
        <v>11.384508214962034</v>
      </c>
      <c r="E5292" t="str">
        <f ca="1">IF(B5292&lt;='Monte Carlo VaR'!$B$25,"YES ◀ TAIL","")</f>
        <v/>
      </c>
    </row>
    <row r="5293" spans="1:5" x14ac:dyDescent="0.2">
      <c r="A5293">
        <v>5292</v>
      </c>
      <c r="B5293" s="17">
        <f ca="1">'Monte Carlo VaR'!$C$17+_xlfn.NORM.S.INV(RAND())*'Monte Carlo VaR'!$C$18</f>
        <v>-0.17569703420939037</v>
      </c>
      <c r="C5293" s="18">
        <f t="shared" ca="1" si="82"/>
        <v>-16.112790561105061</v>
      </c>
      <c r="D5293" s="19">
        <f ca="1">'Monte Carlo VaR'!$B$9*(EXP(B5293)-1)</f>
        <v>-21.837665047465691</v>
      </c>
      <c r="E5293" t="str">
        <f ca="1">IF(B5293&lt;='Monte Carlo VaR'!$B$25,"YES ◀ TAIL","")</f>
        <v/>
      </c>
    </row>
    <row r="5294" spans="1:5" x14ac:dyDescent="0.2">
      <c r="A5294">
        <v>5293</v>
      </c>
      <c r="B5294" s="17">
        <f ca="1">'Monte Carlo VaR'!$C$17+_xlfn.NORM.S.INV(RAND())*'Monte Carlo VaR'!$C$18</f>
        <v>0.21094868016036067</v>
      </c>
      <c r="C5294" s="18">
        <f t="shared" ca="1" si="82"/>
        <v>23.484898118354657</v>
      </c>
      <c r="D5294" s="19">
        <f ca="1">'Monte Carlo VaR'!$B$9*(EXP(B5294)-1)</f>
        <v>31.829082419806067</v>
      </c>
      <c r="E5294" t="str">
        <f ca="1">IF(B5294&lt;='Monte Carlo VaR'!$B$25,"YES ◀ TAIL","")</f>
        <v/>
      </c>
    </row>
    <row r="5295" spans="1:5" x14ac:dyDescent="0.2">
      <c r="A5295">
        <v>5294</v>
      </c>
      <c r="B5295" s="17">
        <f ca="1">'Monte Carlo VaR'!$C$17+_xlfn.NORM.S.INV(RAND())*'Monte Carlo VaR'!$C$18</f>
        <v>0.1105698546693486</v>
      </c>
      <c r="C5295" s="18">
        <f t="shared" ca="1" si="82"/>
        <v>11.691436801096033</v>
      </c>
      <c r="D5295" s="19">
        <f ca="1">'Monte Carlo VaR'!$B$9*(EXP(B5295)-1)</f>
        <v>15.845404296525455</v>
      </c>
      <c r="E5295" t="str">
        <f ca="1">IF(B5295&lt;='Monte Carlo VaR'!$B$25,"YES ◀ TAIL","")</f>
        <v/>
      </c>
    </row>
    <row r="5296" spans="1:5" x14ac:dyDescent="0.2">
      <c r="A5296">
        <v>5295</v>
      </c>
      <c r="B5296" s="17">
        <f ca="1">'Monte Carlo VaR'!$C$17+_xlfn.NORM.S.INV(RAND())*'Monte Carlo VaR'!$C$18</f>
        <v>0.13166699376859498</v>
      </c>
      <c r="C5296" s="18">
        <f t="shared" ca="1" si="82"/>
        <v>14.07283863497366</v>
      </c>
      <c r="D5296" s="19">
        <f ca="1">'Monte Carlo VaR'!$B$9*(EXP(B5296)-1)</f>
        <v>19.072918201979803</v>
      </c>
      <c r="E5296" t="str">
        <f ca="1">IF(B5296&lt;='Monte Carlo VaR'!$B$25,"YES ◀ TAIL","")</f>
        <v/>
      </c>
    </row>
    <row r="5297" spans="1:5" x14ac:dyDescent="0.2">
      <c r="A5297">
        <v>5296</v>
      </c>
      <c r="B5297" s="17">
        <f ca="1">'Monte Carlo VaR'!$C$17+_xlfn.NORM.S.INV(RAND())*'Monte Carlo VaR'!$C$18</f>
        <v>0.32192190323992842</v>
      </c>
      <c r="C5297" s="18">
        <f t="shared" ca="1" si="82"/>
        <v>37.977701563489298</v>
      </c>
      <c r="D5297" s="19">
        <f ca="1">'Monte Carlo VaR'!$B$9*(EXP(B5297)-1)</f>
        <v>51.471178928997041</v>
      </c>
      <c r="E5297" t="str">
        <f ca="1">IF(B5297&lt;='Monte Carlo VaR'!$B$25,"YES ◀ TAIL","")</f>
        <v/>
      </c>
    </row>
    <row r="5298" spans="1:5" x14ac:dyDescent="0.2">
      <c r="A5298">
        <v>5297</v>
      </c>
      <c r="B5298" s="17">
        <f ca="1">'Monte Carlo VaR'!$C$17+_xlfn.NORM.S.INV(RAND())*'Monte Carlo VaR'!$C$18</f>
        <v>7.7614474415623053E-2</v>
      </c>
      <c r="C5298" s="18">
        <f t="shared" ca="1" si="82"/>
        <v>8.0705938558609969</v>
      </c>
      <c r="D5298" s="19">
        <f ca="1">'Monte Carlo VaR'!$B$9*(EXP(B5298)-1)</f>
        <v>10.938075852848408</v>
      </c>
      <c r="E5298" t="str">
        <f ca="1">IF(B5298&lt;='Monte Carlo VaR'!$B$25,"YES ◀ TAIL","")</f>
        <v/>
      </c>
    </row>
    <row r="5299" spans="1:5" x14ac:dyDescent="0.2">
      <c r="A5299">
        <v>5298</v>
      </c>
      <c r="B5299" s="17">
        <f ca="1">'Monte Carlo VaR'!$C$17+_xlfn.NORM.S.INV(RAND())*'Monte Carlo VaR'!$C$18</f>
        <v>-8.7300322342086331E-2</v>
      </c>
      <c r="C5299" s="18">
        <f t="shared" ca="1" si="82"/>
        <v>-8.3598161644121145</v>
      </c>
      <c r="D5299" s="19">
        <f ca="1">'Monte Carlo VaR'!$B$9*(EXP(B5299)-1)</f>
        <v>-11.33005884762774</v>
      </c>
      <c r="E5299" t="str">
        <f ca="1">IF(B5299&lt;='Monte Carlo VaR'!$B$25,"YES ◀ TAIL","")</f>
        <v/>
      </c>
    </row>
    <row r="5300" spans="1:5" x14ac:dyDescent="0.2">
      <c r="A5300">
        <v>5299</v>
      </c>
      <c r="B5300" s="17">
        <f ca="1">'Monte Carlo VaR'!$C$17+_xlfn.NORM.S.INV(RAND())*'Monte Carlo VaR'!$C$18</f>
        <v>-7.2356838427136125E-2</v>
      </c>
      <c r="C5300" s="18">
        <f t="shared" ca="1" si="82"/>
        <v>-6.9801094133149499</v>
      </c>
      <c r="D5300" s="19">
        <f ca="1">'Monte Carlo VaR'!$B$9*(EXP(B5300)-1)</f>
        <v>-9.460142287865752</v>
      </c>
      <c r="E5300" t="str">
        <f ca="1">IF(B5300&lt;='Monte Carlo VaR'!$B$25,"YES ◀ TAIL","")</f>
        <v/>
      </c>
    </row>
    <row r="5301" spans="1:5" x14ac:dyDescent="0.2">
      <c r="A5301">
        <v>5300</v>
      </c>
      <c r="B5301" s="17">
        <f ca="1">'Monte Carlo VaR'!$C$17+_xlfn.NORM.S.INV(RAND())*'Monte Carlo VaR'!$C$18</f>
        <v>0.30859116966030636</v>
      </c>
      <c r="C5301" s="18">
        <f t="shared" ca="1" si="82"/>
        <v>36.150563189537685</v>
      </c>
      <c r="D5301" s="19">
        <f ca="1">'Monte Carlo VaR'!$B$9*(EXP(B5301)-1)</f>
        <v>48.994858290780428</v>
      </c>
      <c r="E5301" t="str">
        <f ca="1">IF(B5301&lt;='Monte Carlo VaR'!$B$25,"YES ◀ TAIL","")</f>
        <v/>
      </c>
    </row>
    <row r="5302" spans="1:5" x14ac:dyDescent="0.2">
      <c r="A5302">
        <v>5301</v>
      </c>
      <c r="B5302" s="17">
        <f ca="1">'Monte Carlo VaR'!$C$17+_xlfn.NORM.S.INV(RAND())*'Monte Carlo VaR'!$C$18</f>
        <v>-0.1220590050515125</v>
      </c>
      <c r="C5302" s="18">
        <f t="shared" ca="1" si="82"/>
        <v>-11.49038581816184</v>
      </c>
      <c r="D5302" s="19">
        <f ca="1">'Monte Carlo VaR'!$B$9*(EXP(B5302)-1)</f>
        <v>-15.572919899354744</v>
      </c>
      <c r="E5302" t="str">
        <f ca="1">IF(B5302&lt;='Monte Carlo VaR'!$B$25,"YES ◀ TAIL","")</f>
        <v/>
      </c>
    </row>
    <row r="5303" spans="1:5" x14ac:dyDescent="0.2">
      <c r="A5303">
        <v>5302</v>
      </c>
      <c r="B5303" s="17">
        <f ca="1">'Monte Carlo VaR'!$C$17+_xlfn.NORM.S.INV(RAND())*'Monte Carlo VaR'!$C$18</f>
        <v>-1.639860110188282E-2</v>
      </c>
      <c r="C5303" s="18">
        <f t="shared" ca="1" si="82"/>
        <v>-1.6264876008797446</v>
      </c>
      <c r="D5303" s="19">
        <f ca="1">'Monte Carlo VaR'!$B$9*(EXP(B5303)-1)</f>
        <v>-2.204378645472318</v>
      </c>
      <c r="E5303" t="str">
        <f ca="1">IF(B5303&lt;='Monte Carlo VaR'!$B$25,"YES ◀ TAIL","")</f>
        <v/>
      </c>
    </row>
    <row r="5304" spans="1:5" x14ac:dyDescent="0.2">
      <c r="A5304">
        <v>5303</v>
      </c>
      <c r="B5304" s="17">
        <f ca="1">'Monte Carlo VaR'!$C$17+_xlfn.NORM.S.INV(RAND())*'Monte Carlo VaR'!$C$18</f>
        <v>0.16374269687626708</v>
      </c>
      <c r="C5304" s="18">
        <f t="shared" ca="1" si="82"/>
        <v>17.791119586745594</v>
      </c>
      <c r="D5304" s="19">
        <f ca="1">'Monte Carlo VaR'!$B$9*(EXP(B5304)-1)</f>
        <v>24.112304375916306</v>
      </c>
      <c r="E5304" t="str">
        <f ca="1">IF(B5304&lt;='Monte Carlo VaR'!$B$25,"YES ◀ TAIL","")</f>
        <v/>
      </c>
    </row>
    <row r="5305" spans="1:5" x14ac:dyDescent="0.2">
      <c r="A5305">
        <v>5304</v>
      </c>
      <c r="B5305" s="17">
        <f ca="1">'Monte Carlo VaR'!$C$17+_xlfn.NORM.S.INV(RAND())*'Monte Carlo VaR'!$C$18</f>
        <v>-0.30329658324342412</v>
      </c>
      <c r="C5305" s="18">
        <f t="shared" ca="1" si="82"/>
        <v>-26.161992726413374</v>
      </c>
      <c r="D5305" s="19">
        <f ca="1">'Monte Carlo VaR'!$B$9*(EXP(B5305)-1)</f>
        <v>-35.457348742108046</v>
      </c>
      <c r="E5305" t="str">
        <f ca="1">IF(B5305&lt;='Monte Carlo VaR'!$B$25,"YES ◀ TAIL","")</f>
        <v>YES ◀ TAIL</v>
      </c>
    </row>
    <row r="5306" spans="1:5" x14ac:dyDescent="0.2">
      <c r="A5306">
        <v>5305</v>
      </c>
      <c r="B5306" s="17">
        <f ca="1">'Monte Carlo VaR'!$C$17+_xlfn.NORM.S.INV(RAND())*'Monte Carlo VaR'!$C$18</f>
        <v>0.17227163455944744</v>
      </c>
      <c r="C5306" s="18">
        <f t="shared" ca="1" si="82"/>
        <v>18.800049137946683</v>
      </c>
      <c r="D5306" s="19">
        <f ca="1">'Monte Carlo VaR'!$B$9*(EXP(B5306)-1)</f>
        <v>25.479706596659142</v>
      </c>
      <c r="E5306" t="str">
        <f ca="1">IF(B5306&lt;='Monte Carlo VaR'!$B$25,"YES ◀ TAIL","")</f>
        <v/>
      </c>
    </row>
    <row r="5307" spans="1:5" x14ac:dyDescent="0.2">
      <c r="A5307">
        <v>5306</v>
      </c>
      <c r="B5307" s="17">
        <f ca="1">'Monte Carlo VaR'!$C$17+_xlfn.NORM.S.INV(RAND())*'Monte Carlo VaR'!$C$18</f>
        <v>-0.51902042805562287</v>
      </c>
      <c r="C5307" s="18">
        <f t="shared" ca="1" si="82"/>
        <v>-40.48967910480745</v>
      </c>
      <c r="D5307" s="19">
        <f ca="1">'Monte Carlo VaR'!$B$9*(EXP(B5307)-1)</f>
        <v>-54.875662090745543</v>
      </c>
      <c r="E5307" t="str">
        <f ca="1">IF(B5307&lt;='Monte Carlo VaR'!$B$25,"YES ◀ TAIL","")</f>
        <v>YES ◀ TAIL</v>
      </c>
    </row>
    <row r="5308" spans="1:5" x14ac:dyDescent="0.2">
      <c r="A5308">
        <v>5307</v>
      </c>
      <c r="B5308" s="17">
        <f ca="1">'Monte Carlo VaR'!$C$17+_xlfn.NORM.S.INV(RAND())*'Monte Carlo VaR'!$C$18</f>
        <v>-2.3915314749742483E-2</v>
      </c>
      <c r="C5308" s="18">
        <f t="shared" ca="1" si="82"/>
        <v>-2.3631609741576964</v>
      </c>
      <c r="D5308" s="19">
        <f ca="1">'Monte Carlo VaR'!$B$9*(EXP(B5308)-1)</f>
        <v>-3.2027920682759259</v>
      </c>
      <c r="E5308" t="str">
        <f ca="1">IF(B5308&lt;='Monte Carlo VaR'!$B$25,"YES ◀ TAIL","")</f>
        <v/>
      </c>
    </row>
    <row r="5309" spans="1:5" x14ac:dyDescent="0.2">
      <c r="A5309">
        <v>5308</v>
      </c>
      <c r="B5309" s="17">
        <f ca="1">'Monte Carlo VaR'!$C$17+_xlfn.NORM.S.INV(RAND())*'Monte Carlo VaR'!$C$18</f>
        <v>0.24232215846881561</v>
      </c>
      <c r="C5309" s="18">
        <f t="shared" ca="1" si="82"/>
        <v>27.420462251109011</v>
      </c>
      <c r="D5309" s="19">
        <f ca="1">'Monte Carlo VaR'!$B$9*(EXP(B5309)-1)</f>
        <v>37.162952488928042</v>
      </c>
      <c r="E5309" t="str">
        <f ca="1">IF(B5309&lt;='Monte Carlo VaR'!$B$25,"YES ◀ TAIL","")</f>
        <v/>
      </c>
    </row>
    <row r="5310" spans="1:5" x14ac:dyDescent="0.2">
      <c r="A5310">
        <v>5309</v>
      </c>
      <c r="B5310" s="17">
        <f ca="1">'Monte Carlo VaR'!$C$17+_xlfn.NORM.S.INV(RAND())*'Monte Carlo VaR'!$C$18</f>
        <v>0.12119481970250089</v>
      </c>
      <c r="C5310" s="18">
        <f t="shared" ca="1" si="82"/>
        <v>12.884481215671673</v>
      </c>
      <c r="D5310" s="19">
        <f ca="1">'Monte Carlo VaR'!$B$9*(EXP(B5310)-1)</f>
        <v>17.462337391599817</v>
      </c>
      <c r="E5310" t="str">
        <f ca="1">IF(B5310&lt;='Monte Carlo VaR'!$B$25,"YES ◀ TAIL","")</f>
        <v/>
      </c>
    </row>
    <row r="5311" spans="1:5" x14ac:dyDescent="0.2">
      <c r="A5311">
        <v>5310</v>
      </c>
      <c r="B5311" s="17">
        <f ca="1">'Monte Carlo VaR'!$C$17+_xlfn.NORM.S.INV(RAND())*'Monte Carlo VaR'!$C$18</f>
        <v>0.15661452299658007</v>
      </c>
      <c r="C5311" s="18">
        <f t="shared" ca="1" si="82"/>
        <v>16.954469441278274</v>
      </c>
      <c r="D5311" s="19">
        <f ca="1">'Monte Carlo VaR'!$B$9*(EXP(B5311)-1)</f>
        <v>22.978392433764444</v>
      </c>
      <c r="E5311" t="str">
        <f ca="1">IF(B5311&lt;='Monte Carlo VaR'!$B$25,"YES ◀ TAIL","")</f>
        <v/>
      </c>
    </row>
    <row r="5312" spans="1:5" x14ac:dyDescent="0.2">
      <c r="A5312">
        <v>5311</v>
      </c>
      <c r="B5312" s="17">
        <f ca="1">'Monte Carlo VaR'!$C$17+_xlfn.NORM.S.INV(RAND())*'Monte Carlo VaR'!$C$18</f>
        <v>0.23331788562079281</v>
      </c>
      <c r="C5312" s="18">
        <f t="shared" ca="1" si="82"/>
        <v>26.278283603687825</v>
      </c>
      <c r="D5312" s="19">
        <f ca="1">'Monte Carlo VaR'!$B$9*(EXP(B5312)-1)</f>
        <v>35.614957768078106</v>
      </c>
      <c r="E5312" t="str">
        <f ca="1">IF(B5312&lt;='Monte Carlo VaR'!$B$25,"YES ◀ TAIL","")</f>
        <v/>
      </c>
    </row>
    <row r="5313" spans="1:5" x14ac:dyDescent="0.2">
      <c r="A5313">
        <v>5312</v>
      </c>
      <c r="B5313" s="17">
        <f ca="1">'Monte Carlo VaR'!$C$17+_xlfn.NORM.S.INV(RAND())*'Monte Carlo VaR'!$C$18</f>
        <v>0.29733053107651758</v>
      </c>
      <c r="C5313" s="18">
        <f t="shared" ca="1" si="82"/>
        <v>34.62602067516125</v>
      </c>
      <c r="D5313" s="19">
        <f ca="1">'Monte Carlo VaR'!$B$9*(EXP(B5313)-1)</f>
        <v>46.928645821046047</v>
      </c>
      <c r="E5313" t="str">
        <f ca="1">IF(B5313&lt;='Monte Carlo VaR'!$B$25,"YES ◀ TAIL","")</f>
        <v/>
      </c>
    </row>
    <row r="5314" spans="1:5" x14ac:dyDescent="0.2">
      <c r="A5314">
        <v>5313</v>
      </c>
      <c r="B5314" s="17">
        <f ca="1">'Monte Carlo VaR'!$C$17+_xlfn.NORM.S.INV(RAND())*'Monte Carlo VaR'!$C$18</f>
        <v>-7.2220961423647076E-2</v>
      </c>
      <c r="C5314" s="18">
        <f t="shared" ca="1" si="82"/>
        <v>-6.9674692905856039</v>
      </c>
      <c r="D5314" s="19">
        <f ca="1">'Monte Carlo VaR'!$B$9*(EXP(B5314)-1)</f>
        <v>-9.4430111295306691</v>
      </c>
      <c r="E5314" t="str">
        <f ca="1">IF(B5314&lt;='Monte Carlo VaR'!$B$25,"YES ◀ TAIL","")</f>
        <v/>
      </c>
    </row>
    <row r="5315" spans="1:5" x14ac:dyDescent="0.2">
      <c r="A5315">
        <v>5314</v>
      </c>
      <c r="B5315" s="17">
        <f ca="1">'Monte Carlo VaR'!$C$17+_xlfn.NORM.S.INV(RAND())*'Monte Carlo VaR'!$C$18</f>
        <v>-0.24885056736924194</v>
      </c>
      <c r="C5315" s="18">
        <f t="shared" ref="C5315:C5378" ca="1" si="83">(EXP(B5315)-1)*100</f>
        <v>-22.030352322450309</v>
      </c>
      <c r="D5315" s="19">
        <f ca="1">'Monte Carlo VaR'!$B$9*(EXP(B5315)-1)</f>
        <v>-29.857736502616902</v>
      </c>
      <c r="E5315" t="str">
        <f ca="1">IF(B5315&lt;='Monte Carlo VaR'!$B$25,"YES ◀ TAIL","")</f>
        <v>YES ◀ TAIL</v>
      </c>
    </row>
    <row r="5316" spans="1:5" x14ac:dyDescent="0.2">
      <c r="A5316">
        <v>5315</v>
      </c>
      <c r="B5316" s="17">
        <f ca="1">'Monte Carlo VaR'!$C$17+_xlfn.NORM.S.INV(RAND())*'Monte Carlo VaR'!$C$18</f>
        <v>-2.3502186268422806E-2</v>
      </c>
      <c r="C5316" s="18">
        <f t="shared" ca="1" si="83"/>
        <v>-2.3228160818918875</v>
      </c>
      <c r="D5316" s="19">
        <f ca="1">'Monte Carlo VaR'!$B$9*(EXP(B5316)-1)</f>
        <v>-3.1481126357880753</v>
      </c>
      <c r="E5316" t="str">
        <f ca="1">IF(B5316&lt;='Monte Carlo VaR'!$B$25,"YES ◀ TAIL","")</f>
        <v/>
      </c>
    </row>
    <row r="5317" spans="1:5" x14ac:dyDescent="0.2">
      <c r="A5317">
        <v>5316</v>
      </c>
      <c r="B5317" s="17">
        <f ca="1">'Monte Carlo VaR'!$C$17+_xlfn.NORM.S.INV(RAND())*'Monte Carlo VaR'!$C$18</f>
        <v>0.16016601148736723</v>
      </c>
      <c r="C5317" s="18">
        <f t="shared" ca="1" si="83"/>
        <v>17.370570344871062</v>
      </c>
      <c r="D5317" s="19">
        <f ca="1">'Monte Carlo VaR'!$B$9*(EXP(B5317)-1)</f>
        <v>23.542333988403751</v>
      </c>
      <c r="E5317" t="str">
        <f ca="1">IF(B5317&lt;='Monte Carlo VaR'!$B$25,"YES ◀ TAIL","")</f>
        <v/>
      </c>
    </row>
    <row r="5318" spans="1:5" x14ac:dyDescent="0.2">
      <c r="A5318">
        <v>5317</v>
      </c>
      <c r="B5318" s="17">
        <f ca="1">'Monte Carlo VaR'!$C$17+_xlfn.NORM.S.INV(RAND())*'Monte Carlo VaR'!$C$18</f>
        <v>-1.3107417020748482E-2</v>
      </c>
      <c r="C5318" s="18">
        <f t="shared" ca="1" si="83"/>
        <v>-1.3021888922234437</v>
      </c>
      <c r="D5318" s="19">
        <f ca="1">'Monte Carlo VaR'!$B$9*(EXP(B5318)-1)</f>
        <v>-1.7648566056304333</v>
      </c>
      <c r="E5318" t="str">
        <f ca="1">IF(B5318&lt;='Monte Carlo VaR'!$B$25,"YES ◀ TAIL","")</f>
        <v/>
      </c>
    </row>
    <row r="5319" spans="1:5" x14ac:dyDescent="0.2">
      <c r="A5319">
        <v>5318</v>
      </c>
      <c r="B5319" s="17">
        <f ca="1">'Monte Carlo VaR'!$C$17+_xlfn.NORM.S.INV(RAND())*'Monte Carlo VaR'!$C$18</f>
        <v>-4.524832604659175E-2</v>
      </c>
      <c r="C5319" s="18">
        <f t="shared" ca="1" si="83"/>
        <v>-4.4239887768368185</v>
      </c>
      <c r="D5319" s="19">
        <f ca="1">'Monte Carlo VaR'!$B$9*(EXP(B5319)-1)</f>
        <v>-5.9958319892469394</v>
      </c>
      <c r="E5319" t="str">
        <f ca="1">IF(B5319&lt;='Monte Carlo VaR'!$B$25,"YES ◀ TAIL","")</f>
        <v/>
      </c>
    </row>
    <row r="5320" spans="1:5" x14ac:dyDescent="0.2">
      <c r="A5320">
        <v>5319</v>
      </c>
      <c r="B5320" s="17">
        <f ca="1">'Monte Carlo VaR'!$C$17+_xlfn.NORM.S.INV(RAND())*'Monte Carlo VaR'!$C$18</f>
        <v>-0.26271475079805068</v>
      </c>
      <c r="C5320" s="18">
        <f t="shared" ca="1" si="83"/>
        <v>-23.103878839800053</v>
      </c>
      <c r="D5320" s="19">
        <f ca="1">'Monte Carlo VaR'!$B$9*(EXP(B5320)-1)</f>
        <v>-31.31268699158101</v>
      </c>
      <c r="E5320" t="str">
        <f ca="1">IF(B5320&lt;='Monte Carlo VaR'!$B$25,"YES ◀ TAIL","")</f>
        <v>YES ◀ TAIL</v>
      </c>
    </row>
    <row r="5321" spans="1:5" x14ac:dyDescent="0.2">
      <c r="A5321">
        <v>5320</v>
      </c>
      <c r="B5321" s="17">
        <f ca="1">'Monte Carlo VaR'!$C$17+_xlfn.NORM.S.INV(RAND())*'Monte Carlo VaR'!$C$18</f>
        <v>-0.11975583124501725</v>
      </c>
      <c r="C5321" s="18">
        <f t="shared" ca="1" si="83"/>
        <v>-11.286297858350835</v>
      </c>
      <c r="D5321" s="19">
        <f ca="1">'Monte Carlo VaR'!$B$9*(EXP(B5321)-1)</f>
        <v>-15.296319487422888</v>
      </c>
      <c r="E5321" t="str">
        <f ca="1">IF(B5321&lt;='Monte Carlo VaR'!$B$25,"YES ◀ TAIL","")</f>
        <v/>
      </c>
    </row>
    <row r="5322" spans="1:5" x14ac:dyDescent="0.2">
      <c r="A5322">
        <v>5321</v>
      </c>
      <c r="B5322" s="17">
        <f ca="1">'Monte Carlo VaR'!$C$17+_xlfn.NORM.S.INV(RAND())*'Monte Carlo VaR'!$C$18</f>
        <v>-5.8773701886328467E-2</v>
      </c>
      <c r="C5322" s="18">
        <f t="shared" ca="1" si="83"/>
        <v>-5.7079873939072652</v>
      </c>
      <c r="D5322" s="19">
        <f ca="1">'Monte Carlo VaR'!$B$9*(EXP(B5322)-1)</f>
        <v>-7.7360353149625167</v>
      </c>
      <c r="E5322" t="str">
        <f ca="1">IF(B5322&lt;='Monte Carlo VaR'!$B$25,"YES ◀ TAIL","")</f>
        <v/>
      </c>
    </row>
    <row r="5323" spans="1:5" x14ac:dyDescent="0.2">
      <c r="A5323">
        <v>5322</v>
      </c>
      <c r="B5323" s="17">
        <f ca="1">'Monte Carlo VaR'!$C$17+_xlfn.NORM.S.INV(RAND())*'Monte Carlo VaR'!$C$18</f>
        <v>-0.38046143890285367</v>
      </c>
      <c r="C5323" s="18">
        <f t="shared" ca="1" si="83"/>
        <v>-31.645407825132253</v>
      </c>
      <c r="D5323" s="19">
        <f ca="1">'Monte Carlo VaR'!$B$9*(EXP(B5323)-1)</f>
        <v>-42.889021225401748</v>
      </c>
      <c r="E5323" t="str">
        <f ca="1">IF(B5323&lt;='Monte Carlo VaR'!$B$25,"YES ◀ TAIL","")</f>
        <v>YES ◀ TAIL</v>
      </c>
    </row>
    <row r="5324" spans="1:5" x14ac:dyDescent="0.2">
      <c r="A5324">
        <v>5323</v>
      </c>
      <c r="B5324" s="17">
        <f ca="1">'Monte Carlo VaR'!$C$17+_xlfn.NORM.S.INV(RAND())*'Monte Carlo VaR'!$C$18</f>
        <v>-0.11483968346044769</v>
      </c>
      <c r="C5324" s="18">
        <f t="shared" ca="1" si="83"/>
        <v>-10.849094390221559</v>
      </c>
      <c r="D5324" s="19">
        <f ca="1">'Monte Carlo VaR'!$B$9*(EXP(B5324)-1)</f>
        <v>-14.703777627067279</v>
      </c>
      <c r="E5324" t="str">
        <f ca="1">IF(B5324&lt;='Monte Carlo VaR'!$B$25,"YES ◀ TAIL","")</f>
        <v/>
      </c>
    </row>
    <row r="5325" spans="1:5" x14ac:dyDescent="0.2">
      <c r="A5325">
        <v>5324</v>
      </c>
      <c r="B5325" s="17">
        <f ca="1">'Monte Carlo VaR'!$C$17+_xlfn.NORM.S.INV(RAND())*'Monte Carlo VaR'!$C$18</f>
        <v>0.21065399360234877</v>
      </c>
      <c r="C5325" s="18">
        <f t="shared" ca="1" si="83"/>
        <v>23.448514139959677</v>
      </c>
      <c r="D5325" s="19">
        <f ca="1">'Monte Carlo VaR'!$B$9*(EXP(B5325)-1)</f>
        <v>31.779771213887347</v>
      </c>
      <c r="E5325" t="str">
        <f ca="1">IF(B5325&lt;='Monte Carlo VaR'!$B$25,"YES ◀ TAIL","")</f>
        <v/>
      </c>
    </row>
    <row r="5326" spans="1:5" x14ac:dyDescent="0.2">
      <c r="A5326">
        <v>5325</v>
      </c>
      <c r="B5326" s="17">
        <f ca="1">'Monte Carlo VaR'!$C$17+_xlfn.NORM.S.INV(RAND())*'Monte Carlo VaR'!$C$18</f>
        <v>-0.14272579174425842</v>
      </c>
      <c r="C5326" s="18">
        <f t="shared" ca="1" si="83"/>
        <v>-13.300822739445184</v>
      </c>
      <c r="D5326" s="19">
        <f ca="1">'Monte Carlo VaR'!$B$9*(EXP(B5326)-1)</f>
        <v>-18.026605058770059</v>
      </c>
      <c r="E5326" t="str">
        <f ca="1">IF(B5326&lt;='Monte Carlo VaR'!$B$25,"YES ◀ TAIL","")</f>
        <v/>
      </c>
    </row>
    <row r="5327" spans="1:5" x14ac:dyDescent="0.2">
      <c r="A5327">
        <v>5326</v>
      </c>
      <c r="B5327" s="17">
        <f ca="1">'Monte Carlo VaR'!$C$17+_xlfn.NORM.S.INV(RAND())*'Monte Carlo VaR'!$C$18</f>
        <v>1.8543154456174132E-2</v>
      </c>
      <c r="C5327" s="18">
        <f t="shared" ca="1" si="83"/>
        <v>1.8716146362299568</v>
      </c>
      <c r="D5327" s="19">
        <f ca="1">'Monte Carlo VaR'!$B$9*(EXP(B5327)-1)</f>
        <v>2.5365993164824605</v>
      </c>
      <c r="E5327" t="str">
        <f ca="1">IF(B5327&lt;='Monte Carlo VaR'!$B$25,"YES ◀ TAIL","")</f>
        <v/>
      </c>
    </row>
    <row r="5328" spans="1:5" x14ac:dyDescent="0.2">
      <c r="A5328">
        <v>5327</v>
      </c>
      <c r="B5328" s="17">
        <f ca="1">'Monte Carlo VaR'!$C$17+_xlfn.NORM.S.INV(RAND())*'Monte Carlo VaR'!$C$18</f>
        <v>-0.2798972939336894</v>
      </c>
      <c r="C5328" s="18">
        <f t="shared" ca="1" si="83"/>
        <v>-24.413863098286559</v>
      </c>
      <c r="D5328" s="19">
        <f ca="1">'Monte Carlo VaR'!$B$9*(EXP(B5328)-1)</f>
        <v>-33.088108657107774</v>
      </c>
      <c r="E5328" t="str">
        <f ca="1">IF(B5328&lt;='Monte Carlo VaR'!$B$25,"YES ◀ TAIL","")</f>
        <v>YES ◀ TAIL</v>
      </c>
    </row>
    <row r="5329" spans="1:5" x14ac:dyDescent="0.2">
      <c r="A5329">
        <v>5328</v>
      </c>
      <c r="B5329" s="17">
        <f ca="1">'Monte Carlo VaR'!$C$17+_xlfn.NORM.S.INV(RAND())*'Monte Carlo VaR'!$C$18</f>
        <v>-0.10468950485186639</v>
      </c>
      <c r="C5329" s="18">
        <f t="shared" ca="1" si="83"/>
        <v>-9.9395887614333702</v>
      </c>
      <c r="D5329" s="19">
        <f ca="1">'Monte Carlo VaR'!$B$9*(EXP(B5329)-1)</f>
        <v>-13.471124648370647</v>
      </c>
      <c r="E5329" t="str">
        <f ca="1">IF(B5329&lt;='Monte Carlo VaR'!$B$25,"YES ◀ TAIL","")</f>
        <v/>
      </c>
    </row>
    <row r="5330" spans="1:5" x14ac:dyDescent="0.2">
      <c r="A5330">
        <v>5329</v>
      </c>
      <c r="B5330" s="17">
        <f ca="1">'Monte Carlo VaR'!$C$17+_xlfn.NORM.S.INV(RAND())*'Monte Carlo VaR'!$C$18</f>
        <v>3.6453953484092361E-2</v>
      </c>
      <c r="C5330" s="18">
        <f t="shared" ca="1" si="83"/>
        <v>3.7126546854194586</v>
      </c>
      <c r="D5330" s="19">
        <f ca="1">'Monte Carlo VaR'!$B$9*(EXP(B5330)-1)</f>
        <v>5.0317608951489925</v>
      </c>
      <c r="E5330" t="str">
        <f ca="1">IF(B5330&lt;='Monte Carlo VaR'!$B$25,"YES ◀ TAIL","")</f>
        <v/>
      </c>
    </row>
    <row r="5331" spans="1:5" x14ac:dyDescent="0.2">
      <c r="A5331">
        <v>5330</v>
      </c>
      <c r="B5331" s="17">
        <f ca="1">'Monte Carlo VaR'!$C$17+_xlfn.NORM.S.INV(RAND())*'Monte Carlo VaR'!$C$18</f>
        <v>-0.31755944579425527</v>
      </c>
      <c r="C5331" s="18">
        <f t="shared" ca="1" si="83"/>
        <v>-27.207659249699866</v>
      </c>
      <c r="D5331" s="19">
        <f ca="1">'Monte Carlo VaR'!$B$9*(EXP(B5331)-1)</f>
        <v>-36.874540581118232</v>
      </c>
      <c r="E5331" t="str">
        <f ca="1">IF(B5331&lt;='Monte Carlo VaR'!$B$25,"YES ◀ TAIL","")</f>
        <v>YES ◀ TAIL</v>
      </c>
    </row>
    <row r="5332" spans="1:5" x14ac:dyDescent="0.2">
      <c r="A5332">
        <v>5331</v>
      </c>
      <c r="B5332" s="17">
        <f ca="1">'Monte Carlo VaR'!$C$17+_xlfn.NORM.S.INV(RAND())*'Monte Carlo VaR'!$C$18</f>
        <v>-0.16960380247084461</v>
      </c>
      <c r="C5332" s="18">
        <f t="shared" ca="1" si="83"/>
        <v>-15.600085926301954</v>
      </c>
      <c r="D5332" s="19">
        <f ca="1">'Monte Carlo VaR'!$B$9*(EXP(B5332)-1)</f>
        <v>-21.14279645591704</v>
      </c>
      <c r="E5332" t="str">
        <f ca="1">IF(B5332&lt;='Monte Carlo VaR'!$B$25,"YES ◀ TAIL","")</f>
        <v/>
      </c>
    </row>
    <row r="5333" spans="1:5" x14ac:dyDescent="0.2">
      <c r="A5333">
        <v>5332</v>
      </c>
      <c r="B5333" s="17">
        <f ca="1">'Monte Carlo VaR'!$C$17+_xlfn.NORM.S.INV(RAND())*'Monte Carlo VaR'!$C$18</f>
        <v>3.9775233657218717E-2</v>
      </c>
      <c r="C5333" s="18">
        <f t="shared" ca="1" si="83"/>
        <v>4.0576861250008811</v>
      </c>
      <c r="D5333" s="19">
        <f ca="1">'Monte Carlo VaR'!$B$9*(EXP(B5333)-1)</f>
        <v>5.4993820052136941</v>
      </c>
      <c r="E5333" t="str">
        <f ca="1">IF(B5333&lt;='Monte Carlo VaR'!$B$25,"YES ◀ TAIL","")</f>
        <v/>
      </c>
    </row>
    <row r="5334" spans="1:5" x14ac:dyDescent="0.2">
      <c r="A5334">
        <v>5333</v>
      </c>
      <c r="B5334" s="17">
        <f ca="1">'Monte Carlo VaR'!$C$17+_xlfn.NORM.S.INV(RAND())*'Monte Carlo VaR'!$C$18</f>
        <v>0.19053803285072102</v>
      </c>
      <c r="C5334" s="18">
        <f t="shared" ca="1" si="83"/>
        <v>20.990038872329929</v>
      </c>
      <c r="D5334" s="19">
        <f ca="1">'Monte Carlo VaR'!$B$9*(EXP(B5334)-1)</f>
        <v>28.447799683668755</v>
      </c>
      <c r="E5334" t="str">
        <f ca="1">IF(B5334&lt;='Monte Carlo VaR'!$B$25,"YES ◀ TAIL","")</f>
        <v/>
      </c>
    </row>
    <row r="5335" spans="1:5" x14ac:dyDescent="0.2">
      <c r="A5335">
        <v>5334</v>
      </c>
      <c r="B5335" s="17">
        <f ca="1">'Monte Carlo VaR'!$C$17+_xlfn.NORM.S.INV(RAND())*'Monte Carlo VaR'!$C$18</f>
        <v>0.24827079938930169</v>
      </c>
      <c r="C5335" s="18">
        <f t="shared" ca="1" si="83"/>
        <v>28.180699775152341</v>
      </c>
      <c r="D5335" s="19">
        <f ca="1">'Monte Carlo VaR'!$B$9*(EXP(B5335)-1)</f>
        <v>38.193302405263964</v>
      </c>
      <c r="E5335" t="str">
        <f ca="1">IF(B5335&lt;='Monte Carlo VaR'!$B$25,"YES ◀ TAIL","")</f>
        <v/>
      </c>
    </row>
    <row r="5336" spans="1:5" x14ac:dyDescent="0.2">
      <c r="A5336">
        <v>5335</v>
      </c>
      <c r="B5336" s="17">
        <f ca="1">'Monte Carlo VaR'!$C$17+_xlfn.NORM.S.INV(RAND())*'Monte Carlo VaR'!$C$18</f>
        <v>0.25699451329166195</v>
      </c>
      <c r="C5336" s="18">
        <f t="shared" ca="1" si="83"/>
        <v>29.303803221733805</v>
      </c>
      <c r="D5336" s="19">
        <f ca="1">'Monte Carlo VaR'!$B$9*(EXP(B5336)-1)</f>
        <v>39.715444506415828</v>
      </c>
      <c r="E5336" t="str">
        <f ca="1">IF(B5336&lt;='Monte Carlo VaR'!$B$25,"YES ◀ TAIL","")</f>
        <v/>
      </c>
    </row>
    <row r="5337" spans="1:5" x14ac:dyDescent="0.2">
      <c r="A5337">
        <v>5336</v>
      </c>
      <c r="B5337" s="17">
        <f ca="1">'Monte Carlo VaR'!$C$17+_xlfn.NORM.S.INV(RAND())*'Monte Carlo VaR'!$C$18</f>
        <v>0.23030650815271814</v>
      </c>
      <c r="C5337" s="18">
        <f t="shared" ca="1" si="83"/>
        <v>25.898584022057669</v>
      </c>
      <c r="D5337" s="19">
        <f ca="1">'Monte Carlo VaR'!$B$9*(EXP(B5337)-1)</f>
        <v>35.100350925094759</v>
      </c>
      <c r="E5337" t="str">
        <f ca="1">IF(B5337&lt;='Monte Carlo VaR'!$B$25,"YES ◀ TAIL","")</f>
        <v/>
      </c>
    </row>
    <row r="5338" spans="1:5" x14ac:dyDescent="0.2">
      <c r="A5338">
        <v>5337</v>
      </c>
      <c r="B5338" s="17">
        <f ca="1">'Monte Carlo VaR'!$C$17+_xlfn.NORM.S.INV(RAND())*'Monte Carlo VaR'!$C$18</f>
        <v>0.29160255525934797</v>
      </c>
      <c r="C5338" s="18">
        <f t="shared" ca="1" si="83"/>
        <v>33.857090393764231</v>
      </c>
      <c r="D5338" s="19">
        <f ca="1">'Monte Carlo VaR'!$B$9*(EXP(B5338)-1)</f>
        <v>45.886514610668662</v>
      </c>
      <c r="E5338" t="str">
        <f ca="1">IF(B5338&lt;='Monte Carlo VaR'!$B$25,"YES ◀ TAIL","")</f>
        <v/>
      </c>
    </row>
    <row r="5339" spans="1:5" x14ac:dyDescent="0.2">
      <c r="A5339">
        <v>5338</v>
      </c>
      <c r="B5339" s="17">
        <f ca="1">'Monte Carlo VaR'!$C$17+_xlfn.NORM.S.INV(RAND())*'Monte Carlo VaR'!$C$18</f>
        <v>0.27154023133864247</v>
      </c>
      <c r="C5339" s="18">
        <f t="shared" ca="1" si="83"/>
        <v>31.198365365340088</v>
      </c>
      <c r="D5339" s="19">
        <f ca="1">'Monte Carlo VaR'!$B$9*(EXP(B5339)-1)</f>
        <v>42.283144579645416</v>
      </c>
      <c r="E5339" t="str">
        <f ca="1">IF(B5339&lt;='Monte Carlo VaR'!$B$25,"YES ◀ TAIL","")</f>
        <v/>
      </c>
    </row>
    <row r="5340" spans="1:5" x14ac:dyDescent="0.2">
      <c r="A5340">
        <v>5339</v>
      </c>
      <c r="B5340" s="17">
        <f ca="1">'Monte Carlo VaR'!$C$17+_xlfn.NORM.S.INV(RAND())*'Monte Carlo VaR'!$C$18</f>
        <v>-0.36477444942783227</v>
      </c>
      <c r="C5340" s="18">
        <f t="shared" ca="1" si="83"/>
        <v>-30.564675501093696</v>
      </c>
      <c r="D5340" s="19">
        <f ca="1">'Monte Carlo VaR'!$B$9*(EXP(B5340)-1)</f>
        <v>-41.424304706632284</v>
      </c>
      <c r="E5340" t="str">
        <f ca="1">IF(B5340&lt;='Monte Carlo VaR'!$B$25,"YES ◀ TAIL","")</f>
        <v>YES ◀ TAIL</v>
      </c>
    </row>
    <row r="5341" spans="1:5" x14ac:dyDescent="0.2">
      <c r="A5341">
        <v>5340</v>
      </c>
      <c r="B5341" s="17">
        <f ca="1">'Monte Carlo VaR'!$C$17+_xlfn.NORM.S.INV(RAND())*'Monte Carlo VaR'!$C$18</f>
        <v>0.1059823504308665</v>
      </c>
      <c r="C5341" s="18">
        <f t="shared" ca="1" si="83"/>
        <v>11.180225350262663</v>
      </c>
      <c r="D5341" s="19">
        <f ca="1">'Monte Carlo VaR'!$B$9*(EXP(B5341)-1)</f>
        <v>15.152559417210986</v>
      </c>
      <c r="E5341" t="str">
        <f ca="1">IF(B5341&lt;='Monte Carlo VaR'!$B$25,"YES ◀ TAIL","")</f>
        <v/>
      </c>
    </row>
    <row r="5342" spans="1:5" x14ac:dyDescent="0.2">
      <c r="A5342">
        <v>5341</v>
      </c>
      <c r="B5342" s="17">
        <f ca="1">'Monte Carlo VaR'!$C$17+_xlfn.NORM.S.INV(RAND())*'Monte Carlo VaR'!$C$18</f>
        <v>-0.19652069377247561</v>
      </c>
      <c r="C5342" s="18">
        <f t="shared" ca="1" si="83"/>
        <v>-17.841567055984498</v>
      </c>
      <c r="D5342" s="19">
        <f ca="1">'Monte Carlo VaR'!$B$9*(EXP(B5342)-1)</f>
        <v>-24.18067583097579</v>
      </c>
      <c r="E5342" t="str">
        <f ca="1">IF(B5342&lt;='Monte Carlo VaR'!$B$25,"YES ◀ TAIL","")</f>
        <v/>
      </c>
    </row>
    <row r="5343" spans="1:5" x14ac:dyDescent="0.2">
      <c r="A5343">
        <v>5342</v>
      </c>
      <c r="B5343" s="17">
        <f ca="1">'Monte Carlo VaR'!$C$17+_xlfn.NORM.S.INV(RAND())*'Monte Carlo VaR'!$C$18</f>
        <v>-0.13397210238804602</v>
      </c>
      <c r="C5343" s="18">
        <f t="shared" ca="1" si="83"/>
        <v>-12.538553608208513</v>
      </c>
      <c r="D5343" s="19">
        <f ca="1">'Monte Carlo VaR'!$B$9*(EXP(B5343)-1)</f>
        <v>-16.993501705204999</v>
      </c>
      <c r="E5343" t="str">
        <f ca="1">IF(B5343&lt;='Monte Carlo VaR'!$B$25,"YES ◀ TAIL","")</f>
        <v/>
      </c>
    </row>
    <row r="5344" spans="1:5" x14ac:dyDescent="0.2">
      <c r="A5344">
        <v>5343</v>
      </c>
      <c r="B5344" s="17">
        <f ca="1">'Monte Carlo VaR'!$C$17+_xlfn.NORM.S.INV(RAND())*'Monte Carlo VaR'!$C$18</f>
        <v>-2.5992770634332946E-2</v>
      </c>
      <c r="C5344" s="18">
        <f t="shared" ca="1" si="83"/>
        <v>-2.5657866541144436</v>
      </c>
      <c r="D5344" s="19">
        <f ca="1">'Monte Carlo VaR'!$B$9*(EXP(B5344)-1)</f>
        <v>-3.4774106523213053</v>
      </c>
      <c r="E5344" t="str">
        <f ca="1">IF(B5344&lt;='Monte Carlo VaR'!$B$25,"YES ◀ TAIL","")</f>
        <v/>
      </c>
    </row>
    <row r="5345" spans="1:5" x14ac:dyDescent="0.2">
      <c r="A5345">
        <v>5344</v>
      </c>
      <c r="B5345" s="17">
        <f ca="1">'Monte Carlo VaR'!$C$17+_xlfn.NORM.S.INV(RAND())*'Monte Carlo VaR'!$C$18</f>
        <v>-7.7761410362623087E-2</v>
      </c>
      <c r="C5345" s="18">
        <f t="shared" ca="1" si="83"/>
        <v>-7.4814860200444251</v>
      </c>
      <c r="D5345" s="19">
        <f ca="1">'Monte Carlo VaR'!$B$9*(EXP(B5345)-1)</f>
        <v>-10.139658002966209</v>
      </c>
      <c r="E5345" t="str">
        <f ca="1">IF(B5345&lt;='Monte Carlo VaR'!$B$25,"YES ◀ TAIL","")</f>
        <v/>
      </c>
    </row>
    <row r="5346" spans="1:5" x14ac:dyDescent="0.2">
      <c r="A5346">
        <v>5345</v>
      </c>
      <c r="B5346" s="17">
        <f ca="1">'Monte Carlo VaR'!$C$17+_xlfn.NORM.S.INV(RAND())*'Monte Carlo VaR'!$C$18</f>
        <v>-6.8611623830786547E-2</v>
      </c>
      <c r="C5346" s="18">
        <f t="shared" ca="1" si="83"/>
        <v>-6.6310767682396747</v>
      </c>
      <c r="D5346" s="19">
        <f ca="1">'Monte Carlo VaR'!$B$9*(EXP(B5346)-1)</f>
        <v>-8.9870983439952301</v>
      </c>
      <c r="E5346" t="str">
        <f ca="1">IF(B5346&lt;='Monte Carlo VaR'!$B$25,"YES ◀ TAIL","")</f>
        <v/>
      </c>
    </row>
    <row r="5347" spans="1:5" x14ac:dyDescent="0.2">
      <c r="A5347">
        <v>5346</v>
      </c>
      <c r="B5347" s="17">
        <f ca="1">'Monte Carlo VaR'!$C$17+_xlfn.NORM.S.INV(RAND())*'Monte Carlo VaR'!$C$18</f>
        <v>5.2818770636759438E-3</v>
      </c>
      <c r="C5347" s="18">
        <f t="shared" ca="1" si="83"/>
        <v>0.52958507679639055</v>
      </c>
      <c r="D5347" s="19">
        <f ca="1">'Monte Carlo VaR'!$B$9*(EXP(B5347)-1)</f>
        <v>0.71774665458214815</v>
      </c>
      <c r="E5347" t="str">
        <f ca="1">IF(B5347&lt;='Monte Carlo VaR'!$B$25,"YES ◀ TAIL","")</f>
        <v/>
      </c>
    </row>
    <row r="5348" spans="1:5" x14ac:dyDescent="0.2">
      <c r="A5348">
        <v>5347</v>
      </c>
      <c r="B5348" s="17">
        <f ca="1">'Monte Carlo VaR'!$C$17+_xlfn.NORM.S.INV(RAND())*'Monte Carlo VaR'!$C$18</f>
        <v>0.33544834493679782</v>
      </c>
      <c r="C5348" s="18">
        <f t="shared" ca="1" si="83"/>
        <v>39.856728523934962</v>
      </c>
      <c r="D5348" s="19">
        <f ca="1">'Monte Carlo VaR'!$B$9*(EXP(B5348)-1)</f>
        <v>54.017824168489049</v>
      </c>
      <c r="E5348" t="str">
        <f ca="1">IF(B5348&lt;='Monte Carlo VaR'!$B$25,"YES ◀ TAIL","")</f>
        <v/>
      </c>
    </row>
    <row r="5349" spans="1:5" x14ac:dyDescent="0.2">
      <c r="A5349">
        <v>5348</v>
      </c>
      <c r="B5349" s="17">
        <f ca="1">'Monte Carlo VaR'!$C$17+_xlfn.NORM.S.INV(RAND())*'Monte Carlo VaR'!$C$18</f>
        <v>-0.16730523285640758</v>
      </c>
      <c r="C5349" s="18">
        <f t="shared" ca="1" si="83"/>
        <v>-15.405863717230107</v>
      </c>
      <c r="D5349" s="19">
        <f ca="1">'Monte Carlo VaR'!$B$9*(EXP(B5349)-1)</f>
        <v>-20.879567095961963</v>
      </c>
      <c r="E5349" t="str">
        <f ca="1">IF(B5349&lt;='Monte Carlo VaR'!$B$25,"YES ◀ TAIL","")</f>
        <v/>
      </c>
    </row>
    <row r="5350" spans="1:5" x14ac:dyDescent="0.2">
      <c r="A5350">
        <v>5349</v>
      </c>
      <c r="B5350" s="17">
        <f ca="1">'Monte Carlo VaR'!$C$17+_xlfn.NORM.S.INV(RAND())*'Monte Carlo VaR'!$C$18</f>
        <v>0.18247478970049133</v>
      </c>
      <c r="C5350" s="18">
        <f t="shared" ca="1" si="83"/>
        <v>20.018389357675794</v>
      </c>
      <c r="D5350" s="19">
        <f ca="1">'Monte Carlo VaR'!$B$9*(EXP(B5350)-1)</f>
        <v>27.130923096458002</v>
      </c>
      <c r="E5350" t="str">
        <f ca="1">IF(B5350&lt;='Monte Carlo VaR'!$B$25,"YES ◀ TAIL","")</f>
        <v/>
      </c>
    </row>
    <row r="5351" spans="1:5" x14ac:dyDescent="0.2">
      <c r="A5351">
        <v>5350</v>
      </c>
      <c r="B5351" s="17">
        <f ca="1">'Monte Carlo VaR'!$C$17+_xlfn.NORM.S.INV(RAND())*'Monte Carlo VaR'!$C$18</f>
        <v>0.24478660366152216</v>
      </c>
      <c r="C5351" s="18">
        <f t="shared" ca="1" si="83"/>
        <v>27.734870258277631</v>
      </c>
      <c r="D5351" s="19">
        <f ca="1">'Monte Carlo VaR'!$B$9*(EXP(B5351)-1)</f>
        <v>37.589069661043673</v>
      </c>
      <c r="E5351" t="str">
        <f ca="1">IF(B5351&lt;='Monte Carlo VaR'!$B$25,"YES ◀ TAIL","")</f>
        <v/>
      </c>
    </row>
    <row r="5352" spans="1:5" x14ac:dyDescent="0.2">
      <c r="A5352">
        <v>5351</v>
      </c>
      <c r="B5352" s="17">
        <f ca="1">'Monte Carlo VaR'!$C$17+_xlfn.NORM.S.INV(RAND())*'Monte Carlo VaR'!$C$18</f>
        <v>0.36112689047687208</v>
      </c>
      <c r="C5352" s="18">
        <f t="shared" ca="1" si="83"/>
        <v>43.494553024949582</v>
      </c>
      <c r="D5352" s="19">
        <f ca="1">'Monte Carlo VaR'!$B$9*(EXP(B5352)-1)</f>
        <v>58.948167714714167</v>
      </c>
      <c r="E5352" t="str">
        <f ca="1">IF(B5352&lt;='Monte Carlo VaR'!$B$25,"YES ◀ TAIL","")</f>
        <v/>
      </c>
    </row>
    <row r="5353" spans="1:5" x14ac:dyDescent="0.2">
      <c r="A5353">
        <v>5352</v>
      </c>
      <c r="B5353" s="17">
        <f ca="1">'Monte Carlo VaR'!$C$17+_xlfn.NORM.S.INV(RAND())*'Monte Carlo VaR'!$C$18</f>
        <v>0.31781522821452873</v>
      </c>
      <c r="C5353" s="18">
        <f t="shared" ca="1" si="83"/>
        <v>37.412233873144388</v>
      </c>
      <c r="D5353" s="19">
        <f ca="1">'Monte Carlo VaR'!$B$9*(EXP(B5353)-1)</f>
        <v>50.704800568272589</v>
      </c>
      <c r="E5353" t="str">
        <f ca="1">IF(B5353&lt;='Monte Carlo VaR'!$B$25,"YES ◀ TAIL","")</f>
        <v/>
      </c>
    </row>
    <row r="5354" spans="1:5" x14ac:dyDescent="0.2">
      <c r="A5354">
        <v>5353</v>
      </c>
      <c r="B5354" s="17">
        <f ca="1">'Monte Carlo VaR'!$C$17+_xlfn.NORM.S.INV(RAND())*'Monte Carlo VaR'!$C$18</f>
        <v>0.10584107183210423</v>
      </c>
      <c r="C5354" s="18">
        <f t="shared" ca="1" si="83"/>
        <v>11.164519073321632</v>
      </c>
      <c r="D5354" s="19">
        <f ca="1">'Monte Carlo VaR'!$B$9*(EXP(B5354)-1)</f>
        <v>15.13127270007281</v>
      </c>
      <c r="E5354" t="str">
        <f ca="1">IF(B5354&lt;='Monte Carlo VaR'!$B$25,"YES ◀ TAIL","")</f>
        <v/>
      </c>
    </row>
    <row r="5355" spans="1:5" x14ac:dyDescent="0.2">
      <c r="A5355">
        <v>5354</v>
      </c>
      <c r="B5355" s="17">
        <f ca="1">'Monte Carlo VaR'!$C$17+_xlfn.NORM.S.INV(RAND())*'Monte Carlo VaR'!$C$18</f>
        <v>-0.135131335062253</v>
      </c>
      <c r="C5355" s="18">
        <f t="shared" ca="1" si="83"/>
        <v>-12.639883031062983</v>
      </c>
      <c r="D5355" s="19">
        <f ca="1">'Monte Carlo VaR'!$B$9*(EXP(B5355)-1)</f>
        <v>-17.130833471999658</v>
      </c>
      <c r="E5355" t="str">
        <f ca="1">IF(B5355&lt;='Monte Carlo VaR'!$B$25,"YES ◀ TAIL","")</f>
        <v/>
      </c>
    </row>
    <row r="5356" spans="1:5" x14ac:dyDescent="0.2">
      <c r="A5356">
        <v>5355</v>
      </c>
      <c r="B5356" s="17">
        <f ca="1">'Monte Carlo VaR'!$C$17+_xlfn.NORM.S.INV(RAND())*'Monte Carlo VaR'!$C$18</f>
        <v>-5.0779188388596283E-2</v>
      </c>
      <c r="C5356" s="18">
        <f t="shared" ca="1" si="83"/>
        <v>-4.9511473734611622</v>
      </c>
      <c r="D5356" s="19">
        <f ca="1">'Monte Carlo VaR'!$B$9*(EXP(B5356)-1)</f>
        <v>-6.710290035251913</v>
      </c>
      <c r="E5356" t="str">
        <f ca="1">IF(B5356&lt;='Monte Carlo VaR'!$B$25,"YES ◀ TAIL","")</f>
        <v/>
      </c>
    </row>
    <row r="5357" spans="1:5" x14ac:dyDescent="0.2">
      <c r="A5357">
        <v>5356</v>
      </c>
      <c r="B5357" s="17">
        <f ca="1">'Monte Carlo VaR'!$C$17+_xlfn.NORM.S.INV(RAND())*'Monte Carlo VaR'!$C$18</f>
        <v>0.18492678883029218</v>
      </c>
      <c r="C5357" s="18">
        <f t="shared" ca="1" si="83"/>
        <v>20.313035432275139</v>
      </c>
      <c r="D5357" s="19">
        <f ca="1">'Monte Carlo VaR'!$B$9*(EXP(B5357)-1)</f>
        <v>27.530256921362497</v>
      </c>
      <c r="E5357" t="str">
        <f ca="1">IF(B5357&lt;='Monte Carlo VaR'!$B$25,"YES ◀ TAIL","")</f>
        <v/>
      </c>
    </row>
    <row r="5358" spans="1:5" x14ac:dyDescent="0.2">
      <c r="A5358">
        <v>5357</v>
      </c>
      <c r="B5358" s="17">
        <f ca="1">'Monte Carlo VaR'!$C$17+_xlfn.NORM.S.INV(RAND())*'Monte Carlo VaR'!$C$18</f>
        <v>-9.8124775190130367E-2</v>
      </c>
      <c r="C5358" s="18">
        <f t="shared" ca="1" si="83"/>
        <v>-9.3464216477980528</v>
      </c>
      <c r="D5358" s="19">
        <f ca="1">'Monte Carlo VaR'!$B$9*(EXP(B5358)-1)</f>
        <v>-12.667205259260701</v>
      </c>
      <c r="E5358" t="str">
        <f ca="1">IF(B5358&lt;='Monte Carlo VaR'!$B$25,"YES ◀ TAIL","")</f>
        <v/>
      </c>
    </row>
    <row r="5359" spans="1:5" x14ac:dyDescent="0.2">
      <c r="A5359">
        <v>5358</v>
      </c>
      <c r="B5359" s="17">
        <f ca="1">'Monte Carlo VaR'!$C$17+_xlfn.NORM.S.INV(RAND())*'Monte Carlo VaR'!$C$18</f>
        <v>8.3713125253911336E-2</v>
      </c>
      <c r="C5359" s="18">
        <f t="shared" ca="1" si="83"/>
        <v>8.7316925296159411</v>
      </c>
      <c r="D5359" s="19">
        <f ca="1">'Monte Carlo VaR'!$B$9*(EXP(B5359)-1)</f>
        <v>11.834062885388485</v>
      </c>
      <c r="E5359" t="str">
        <f ca="1">IF(B5359&lt;='Monte Carlo VaR'!$B$25,"YES ◀ TAIL","")</f>
        <v/>
      </c>
    </row>
    <row r="5360" spans="1:5" x14ac:dyDescent="0.2">
      <c r="A5360">
        <v>5359</v>
      </c>
      <c r="B5360" s="17">
        <f ca="1">'Monte Carlo VaR'!$C$17+_xlfn.NORM.S.INV(RAND())*'Monte Carlo VaR'!$C$18</f>
        <v>7.7441836979472295E-2</v>
      </c>
      <c r="C5360" s="18">
        <f t="shared" ca="1" si="83"/>
        <v>8.0519384359726942</v>
      </c>
      <c r="D5360" s="19">
        <f ca="1">'Monte Carlo VaR'!$B$9*(EXP(B5360)-1)</f>
        <v>10.912792162273792</v>
      </c>
      <c r="E5360" t="str">
        <f ca="1">IF(B5360&lt;='Monte Carlo VaR'!$B$25,"YES ◀ TAIL","")</f>
        <v/>
      </c>
    </row>
    <row r="5361" spans="1:5" x14ac:dyDescent="0.2">
      <c r="A5361">
        <v>5360</v>
      </c>
      <c r="B5361" s="17">
        <f ca="1">'Monte Carlo VaR'!$C$17+_xlfn.NORM.S.INV(RAND())*'Monte Carlo VaR'!$C$18</f>
        <v>0.15448938592606298</v>
      </c>
      <c r="C5361" s="18">
        <f t="shared" ca="1" si="83"/>
        <v>16.706189071055743</v>
      </c>
      <c r="D5361" s="19">
        <f ca="1">'Monte Carlo VaR'!$B$9*(EXP(B5361)-1)</f>
        <v>22.641898048001849</v>
      </c>
      <c r="E5361" t="str">
        <f ca="1">IF(B5361&lt;='Monte Carlo VaR'!$B$25,"YES ◀ TAIL","")</f>
        <v/>
      </c>
    </row>
    <row r="5362" spans="1:5" x14ac:dyDescent="0.2">
      <c r="A5362">
        <v>5361</v>
      </c>
      <c r="B5362" s="17">
        <f ca="1">'Monte Carlo VaR'!$C$17+_xlfn.NORM.S.INV(RAND())*'Monte Carlo VaR'!$C$18</f>
        <v>5.566280525150899E-2</v>
      </c>
      <c r="C5362" s="18">
        <f t="shared" ca="1" si="83"/>
        <v>5.7241127469467745</v>
      </c>
      <c r="D5362" s="19">
        <f ca="1">'Monte Carlo VaR'!$B$9*(EXP(B5362)-1)</f>
        <v>7.7578900059369635</v>
      </c>
      <c r="E5362" t="str">
        <f ca="1">IF(B5362&lt;='Monte Carlo VaR'!$B$25,"YES ◀ TAIL","")</f>
        <v/>
      </c>
    </row>
    <row r="5363" spans="1:5" x14ac:dyDescent="0.2">
      <c r="A5363">
        <v>5362</v>
      </c>
      <c r="B5363" s="17">
        <f ca="1">'Monte Carlo VaR'!$C$17+_xlfn.NORM.S.INV(RAND())*'Monte Carlo VaR'!$C$18</f>
        <v>0.30605165090001341</v>
      </c>
      <c r="C5363" s="18">
        <f t="shared" ca="1" si="83"/>
        <v>35.805244936768219</v>
      </c>
      <c r="D5363" s="19">
        <f ca="1">'Monte Carlo VaR'!$B$9*(EXP(B5363)-1)</f>
        <v>48.526848462801972</v>
      </c>
      <c r="E5363" t="str">
        <f ca="1">IF(B5363&lt;='Monte Carlo VaR'!$B$25,"YES ◀ TAIL","")</f>
        <v/>
      </c>
    </row>
    <row r="5364" spans="1:5" x14ac:dyDescent="0.2">
      <c r="A5364">
        <v>5363</v>
      </c>
      <c r="B5364" s="17">
        <f ca="1">'Monte Carlo VaR'!$C$17+_xlfn.NORM.S.INV(RAND())*'Monte Carlo VaR'!$C$18</f>
        <v>0.2774784523978383</v>
      </c>
      <c r="C5364" s="18">
        <f t="shared" ca="1" si="83"/>
        <v>31.979768036201573</v>
      </c>
      <c r="D5364" s="19">
        <f ca="1">'Monte Carlo VaR'!$B$9*(EXP(B5364)-1)</f>
        <v>43.342179619463991</v>
      </c>
      <c r="E5364" t="str">
        <f ca="1">IF(B5364&lt;='Monte Carlo VaR'!$B$25,"YES ◀ TAIL","")</f>
        <v/>
      </c>
    </row>
    <row r="5365" spans="1:5" x14ac:dyDescent="0.2">
      <c r="A5365">
        <v>5364</v>
      </c>
      <c r="B5365" s="17">
        <f ca="1">'Monte Carlo VaR'!$C$17+_xlfn.NORM.S.INV(RAND())*'Monte Carlo VaR'!$C$18</f>
        <v>-0.22399481997519155</v>
      </c>
      <c r="C5365" s="18">
        <f t="shared" ca="1" si="83"/>
        <v>-20.06807251476852</v>
      </c>
      <c r="D5365" s="19">
        <f ca="1">'Monte Carlo VaR'!$B$9*(EXP(B5365)-1)</f>
        <v>-27.198258679265777</v>
      </c>
      <c r="E5365" t="str">
        <f ca="1">IF(B5365&lt;='Monte Carlo VaR'!$B$25,"YES ◀ TAIL","")</f>
        <v/>
      </c>
    </row>
    <row r="5366" spans="1:5" x14ac:dyDescent="0.2">
      <c r="A5366">
        <v>5365</v>
      </c>
      <c r="B5366" s="17">
        <f ca="1">'Monte Carlo VaR'!$C$17+_xlfn.NORM.S.INV(RAND())*'Monte Carlo VaR'!$C$18</f>
        <v>0.35069426878042403</v>
      </c>
      <c r="C5366" s="18">
        <f t="shared" ca="1" si="83"/>
        <v>42.00531049704832</v>
      </c>
      <c r="D5366" s="19">
        <f ca="1">'Monte Carlo VaR'!$B$9*(EXP(B5366)-1)</f>
        <v>56.929797316649591</v>
      </c>
      <c r="E5366" t="str">
        <f ca="1">IF(B5366&lt;='Monte Carlo VaR'!$B$25,"YES ◀ TAIL","")</f>
        <v/>
      </c>
    </row>
    <row r="5367" spans="1:5" x14ac:dyDescent="0.2">
      <c r="A5367">
        <v>5366</v>
      </c>
      <c r="B5367" s="17">
        <f ca="1">'Monte Carlo VaR'!$C$17+_xlfn.NORM.S.INV(RAND())*'Monte Carlo VaR'!$C$18</f>
        <v>-0.12375137740654636</v>
      </c>
      <c r="C5367" s="18">
        <f t="shared" ca="1" si="83"/>
        <v>-11.640050362567667</v>
      </c>
      <c r="D5367" s="19">
        <f ca="1">'Monte Carlo VaR'!$B$9*(EXP(B5367)-1)</f>
        <v>-15.775760256387958</v>
      </c>
      <c r="E5367" t="str">
        <f ca="1">IF(B5367&lt;='Monte Carlo VaR'!$B$25,"YES ◀ TAIL","")</f>
        <v/>
      </c>
    </row>
    <row r="5368" spans="1:5" x14ac:dyDescent="0.2">
      <c r="A5368">
        <v>5367</v>
      </c>
      <c r="B5368" s="17">
        <f ca="1">'Monte Carlo VaR'!$C$17+_xlfn.NORM.S.INV(RAND())*'Monte Carlo VaR'!$C$18</f>
        <v>-1.8107740282684026E-3</v>
      </c>
      <c r="C5368" s="18">
        <f t="shared" ca="1" si="83"/>
        <v>-0.18091355660885267</v>
      </c>
      <c r="D5368" s="19">
        <f ca="1">'Monte Carlo VaR'!$B$9*(EXP(B5368)-1)</f>
        <v>-0.24519214327197802</v>
      </c>
      <c r="E5368" t="str">
        <f ca="1">IF(B5368&lt;='Monte Carlo VaR'!$B$25,"YES ◀ TAIL","")</f>
        <v/>
      </c>
    </row>
    <row r="5369" spans="1:5" x14ac:dyDescent="0.2">
      <c r="A5369">
        <v>5368</v>
      </c>
      <c r="B5369" s="17">
        <f ca="1">'Monte Carlo VaR'!$C$17+_xlfn.NORM.S.INV(RAND())*'Monte Carlo VaR'!$C$18</f>
        <v>-1.8590204540823677E-2</v>
      </c>
      <c r="C5369" s="18">
        <f t="shared" ca="1" si="83"/>
        <v>-1.8418472512791939</v>
      </c>
      <c r="D5369" s="19">
        <f ca="1">'Monte Carlo VaR'!$B$9*(EXP(B5369)-1)</f>
        <v>-2.4962555796586914</v>
      </c>
      <c r="E5369" t="str">
        <f ca="1">IF(B5369&lt;='Monte Carlo VaR'!$B$25,"YES ◀ TAIL","")</f>
        <v/>
      </c>
    </row>
    <row r="5370" spans="1:5" x14ac:dyDescent="0.2">
      <c r="A5370">
        <v>5369</v>
      </c>
      <c r="B5370" s="17">
        <f ca="1">'Monte Carlo VaR'!$C$17+_xlfn.NORM.S.INV(RAND())*'Monte Carlo VaR'!$C$18</f>
        <v>7.4600027047859493E-2</v>
      </c>
      <c r="C5370" s="18">
        <f t="shared" ca="1" si="83"/>
        <v>7.7453112586313377</v>
      </c>
      <c r="D5370" s="19">
        <f ca="1">'Monte Carlo VaR'!$B$9*(EXP(B5370)-1)</f>
        <v>10.497220348823053</v>
      </c>
      <c r="E5370" t="str">
        <f ca="1">IF(B5370&lt;='Monte Carlo VaR'!$B$25,"YES ◀ TAIL","")</f>
        <v/>
      </c>
    </row>
    <row r="5371" spans="1:5" x14ac:dyDescent="0.2">
      <c r="A5371">
        <v>5370</v>
      </c>
      <c r="B5371" s="17">
        <f ca="1">'Monte Carlo VaR'!$C$17+_xlfn.NORM.S.INV(RAND())*'Monte Carlo VaR'!$C$18</f>
        <v>4.6513538220774107E-2</v>
      </c>
      <c r="C5371" s="18">
        <f t="shared" ca="1" si="83"/>
        <v>4.7612261778614773</v>
      </c>
      <c r="D5371" s="19">
        <f ca="1">'Monte Carlo VaR'!$B$9*(EXP(B5371)-1)</f>
        <v>6.4528898388556604</v>
      </c>
      <c r="E5371" t="str">
        <f ca="1">IF(B5371&lt;='Monte Carlo VaR'!$B$25,"YES ◀ TAIL","")</f>
        <v/>
      </c>
    </row>
    <row r="5372" spans="1:5" x14ac:dyDescent="0.2">
      <c r="A5372">
        <v>5371</v>
      </c>
      <c r="B5372" s="17">
        <f ca="1">'Monte Carlo VaR'!$C$17+_xlfn.NORM.S.INV(RAND())*'Monte Carlo VaR'!$C$18</f>
        <v>0.46731296208913925</v>
      </c>
      <c r="C5372" s="18">
        <f t="shared" ca="1" si="83"/>
        <v>59.570071911017749</v>
      </c>
      <c r="D5372" s="19">
        <f ca="1">'Monte Carlo VaR'!$B$9*(EXP(B5372)-1)</f>
        <v>80.735318461002365</v>
      </c>
      <c r="E5372" t="str">
        <f ca="1">IF(B5372&lt;='Monte Carlo VaR'!$B$25,"YES ◀ TAIL","")</f>
        <v/>
      </c>
    </row>
    <row r="5373" spans="1:5" x14ac:dyDescent="0.2">
      <c r="A5373">
        <v>5372</v>
      </c>
      <c r="B5373" s="17">
        <f ca="1">'Monte Carlo VaR'!$C$17+_xlfn.NORM.S.INV(RAND())*'Monte Carlo VaR'!$C$18</f>
        <v>0.24685544868131853</v>
      </c>
      <c r="C5373" s="18">
        <f t="shared" ca="1" si="83"/>
        <v>27.999407457344994</v>
      </c>
      <c r="D5373" s="19">
        <f ca="1">'Monte Carlo VaR'!$B$9*(EXP(B5373)-1)</f>
        <v>37.947596926939667</v>
      </c>
      <c r="E5373" t="str">
        <f ca="1">IF(B5373&lt;='Monte Carlo VaR'!$B$25,"YES ◀ TAIL","")</f>
        <v/>
      </c>
    </row>
    <row r="5374" spans="1:5" x14ac:dyDescent="0.2">
      <c r="A5374">
        <v>5373</v>
      </c>
      <c r="B5374" s="17">
        <f ca="1">'Monte Carlo VaR'!$C$17+_xlfn.NORM.S.INV(RAND())*'Monte Carlo VaR'!$C$18</f>
        <v>7.8927279785700327E-2</v>
      </c>
      <c r="C5374" s="18">
        <f t="shared" ca="1" si="83"/>
        <v>8.2125626801500928</v>
      </c>
      <c r="D5374" s="19">
        <f ca="1">'Monte Carlo VaR'!$B$9*(EXP(B5374)-1)</f>
        <v>11.130486200407422</v>
      </c>
      <c r="E5374" t="str">
        <f ca="1">IF(B5374&lt;='Monte Carlo VaR'!$B$25,"YES ◀ TAIL","")</f>
        <v/>
      </c>
    </row>
    <row r="5375" spans="1:5" x14ac:dyDescent="0.2">
      <c r="A5375">
        <v>5374</v>
      </c>
      <c r="B5375" s="17">
        <f ca="1">'Monte Carlo VaR'!$C$17+_xlfn.NORM.S.INV(RAND())*'Monte Carlo VaR'!$C$18</f>
        <v>0.23695048552345782</v>
      </c>
      <c r="C5375" s="18">
        <f t="shared" ca="1" si="83"/>
        <v>26.737836264544555</v>
      </c>
      <c r="D5375" s="19">
        <f ca="1">'Monte Carlo VaR'!$B$9*(EXP(B5375)-1)</f>
        <v>36.237789489337239</v>
      </c>
      <c r="E5375" t="str">
        <f ca="1">IF(B5375&lt;='Monte Carlo VaR'!$B$25,"YES ◀ TAIL","")</f>
        <v/>
      </c>
    </row>
    <row r="5376" spans="1:5" x14ac:dyDescent="0.2">
      <c r="A5376">
        <v>5375</v>
      </c>
      <c r="B5376" s="17">
        <f ca="1">'Monte Carlo VaR'!$C$17+_xlfn.NORM.S.INV(RAND())*'Monte Carlo VaR'!$C$18</f>
        <v>-4.9004560460041688E-2</v>
      </c>
      <c r="C5376" s="18">
        <f t="shared" ca="1" si="83"/>
        <v>-4.7823212675587978</v>
      </c>
      <c r="D5376" s="19">
        <f ca="1">'Monte Carlo VaR'!$B$9*(EXP(B5376)-1)</f>
        <v>-6.4814800139224387</v>
      </c>
      <c r="E5376" t="str">
        <f ca="1">IF(B5376&lt;='Monte Carlo VaR'!$B$25,"YES ◀ TAIL","")</f>
        <v/>
      </c>
    </row>
    <row r="5377" spans="1:5" x14ac:dyDescent="0.2">
      <c r="A5377">
        <v>5376</v>
      </c>
      <c r="B5377" s="17">
        <f ca="1">'Monte Carlo VaR'!$C$17+_xlfn.NORM.S.INV(RAND())*'Monte Carlo VaR'!$C$18</f>
        <v>0.15718225698487936</v>
      </c>
      <c r="C5377" s="18">
        <f t="shared" ca="1" si="83"/>
        <v>17.0208873207234</v>
      </c>
      <c r="D5377" s="19">
        <f ca="1">'Monte Carlo VaR'!$B$9*(EXP(B5377)-1)</f>
        <v>23.068408585776425</v>
      </c>
      <c r="E5377" t="str">
        <f ca="1">IF(B5377&lt;='Monte Carlo VaR'!$B$25,"YES ◀ TAIL","")</f>
        <v/>
      </c>
    </row>
    <row r="5378" spans="1:5" x14ac:dyDescent="0.2">
      <c r="A5378">
        <v>5377</v>
      </c>
      <c r="B5378" s="17">
        <f ca="1">'Monte Carlo VaR'!$C$17+_xlfn.NORM.S.INV(RAND())*'Monte Carlo VaR'!$C$18</f>
        <v>0.1829952302591541</v>
      </c>
      <c r="C5378" s="18">
        <f t="shared" ca="1" si="83"/>
        <v>20.080868052095969</v>
      </c>
      <c r="D5378" s="19">
        <f ca="1">'Monte Carlo VaR'!$B$9*(EXP(B5378)-1)</f>
        <v>27.215600471005665</v>
      </c>
      <c r="E5378" t="str">
        <f ca="1">IF(B5378&lt;='Monte Carlo VaR'!$B$25,"YES ◀ TAIL","")</f>
        <v/>
      </c>
    </row>
    <row r="5379" spans="1:5" x14ac:dyDescent="0.2">
      <c r="A5379">
        <v>5378</v>
      </c>
      <c r="B5379" s="17">
        <f ca="1">'Monte Carlo VaR'!$C$17+_xlfn.NORM.S.INV(RAND())*'Monte Carlo VaR'!$C$18</f>
        <v>0.10445734000068875</v>
      </c>
      <c r="C5379" s="18">
        <f t="shared" ref="C5379:C5442" ca="1" si="84">(EXP(B5379)-1)*100</f>
        <v>11.010803564803705</v>
      </c>
      <c r="D5379" s="19">
        <f ca="1">'Monte Carlo VaR'!$B$9*(EXP(B5379)-1)</f>
        <v>14.922942071378463</v>
      </c>
      <c r="E5379" t="str">
        <f ca="1">IF(B5379&lt;='Monte Carlo VaR'!$B$25,"YES ◀ TAIL","")</f>
        <v/>
      </c>
    </row>
    <row r="5380" spans="1:5" x14ac:dyDescent="0.2">
      <c r="A5380">
        <v>5379</v>
      </c>
      <c r="B5380" s="17">
        <f ca="1">'Monte Carlo VaR'!$C$17+_xlfn.NORM.S.INV(RAND())*'Monte Carlo VaR'!$C$18</f>
        <v>-3.9734262945040608E-2</v>
      </c>
      <c r="C5380" s="18">
        <f t="shared" ca="1" si="84"/>
        <v>-3.8955209565034066</v>
      </c>
      <c r="D5380" s="19">
        <f ca="1">'Monte Carlo VaR'!$B$9*(EXP(B5380)-1)</f>
        <v>-5.2795995523490671</v>
      </c>
      <c r="E5380" t="str">
        <f ca="1">IF(B5380&lt;='Monte Carlo VaR'!$B$25,"YES ◀ TAIL","")</f>
        <v/>
      </c>
    </row>
    <row r="5381" spans="1:5" x14ac:dyDescent="0.2">
      <c r="A5381">
        <v>5380</v>
      </c>
      <c r="B5381" s="17">
        <f ca="1">'Monte Carlo VaR'!$C$17+_xlfn.NORM.S.INV(RAND())*'Monte Carlo VaR'!$C$18</f>
        <v>0.25708993959216891</v>
      </c>
      <c r="C5381" s="18">
        <f t="shared" ca="1" si="84"/>
        <v>29.316142794067247</v>
      </c>
      <c r="D5381" s="19">
        <f ca="1">'Monte Carlo VaR'!$B$9*(EXP(B5381)-1)</f>
        <v>39.732168328799339</v>
      </c>
      <c r="E5381" t="str">
        <f ca="1">IF(B5381&lt;='Monte Carlo VaR'!$B$25,"YES ◀ TAIL","")</f>
        <v/>
      </c>
    </row>
    <row r="5382" spans="1:5" x14ac:dyDescent="0.2">
      <c r="A5382">
        <v>5381</v>
      </c>
      <c r="B5382" s="17">
        <f ca="1">'Monte Carlo VaR'!$C$17+_xlfn.NORM.S.INV(RAND())*'Monte Carlo VaR'!$C$18</f>
        <v>0.25940099388642957</v>
      </c>
      <c r="C5382" s="18">
        <f t="shared" ca="1" si="84"/>
        <v>29.615345024319019</v>
      </c>
      <c r="D5382" s="19">
        <f ca="1">'Monte Carlo VaR'!$B$9*(EXP(B5382)-1)</f>
        <v>40.137677111459567</v>
      </c>
      <c r="E5382" t="str">
        <f ca="1">IF(B5382&lt;='Monte Carlo VaR'!$B$25,"YES ◀ TAIL","")</f>
        <v/>
      </c>
    </row>
    <row r="5383" spans="1:5" x14ac:dyDescent="0.2">
      <c r="A5383">
        <v>5382</v>
      </c>
      <c r="B5383" s="17">
        <f ca="1">'Monte Carlo VaR'!$C$17+_xlfn.NORM.S.INV(RAND())*'Monte Carlo VaR'!$C$18</f>
        <v>3.1020629471667473E-2</v>
      </c>
      <c r="C5383" s="18">
        <f t="shared" ca="1" si="84"/>
        <v>3.1506783106989289</v>
      </c>
      <c r="D5383" s="19">
        <f ca="1">'Monte Carlo VaR'!$B$9*(EXP(B5383)-1)</f>
        <v>4.2701143144902582</v>
      </c>
      <c r="E5383" t="str">
        <f ca="1">IF(B5383&lt;='Monte Carlo VaR'!$B$25,"YES ◀ TAIL","")</f>
        <v/>
      </c>
    </row>
    <row r="5384" spans="1:5" x14ac:dyDescent="0.2">
      <c r="A5384">
        <v>5383</v>
      </c>
      <c r="B5384" s="17">
        <f ca="1">'Monte Carlo VaR'!$C$17+_xlfn.NORM.S.INV(RAND())*'Monte Carlo VaR'!$C$18</f>
        <v>8.0652202483322305E-2</v>
      </c>
      <c r="C5384" s="18">
        <f t="shared" ca="1" si="84"/>
        <v>8.3993820638613492</v>
      </c>
      <c r="D5384" s="19">
        <f ca="1">'Monte Carlo VaR'!$B$9*(EXP(B5384)-1)</f>
        <v>11.383682511151287</v>
      </c>
      <c r="E5384" t="str">
        <f ca="1">IF(B5384&lt;='Monte Carlo VaR'!$B$25,"YES ◀ TAIL","")</f>
        <v/>
      </c>
    </row>
    <row r="5385" spans="1:5" x14ac:dyDescent="0.2">
      <c r="A5385">
        <v>5384</v>
      </c>
      <c r="B5385" s="17">
        <f ca="1">'Monte Carlo VaR'!$C$17+_xlfn.NORM.S.INV(RAND())*'Monte Carlo VaR'!$C$18</f>
        <v>0.382133277314605</v>
      </c>
      <c r="C5385" s="18">
        <f t="shared" ca="1" si="84"/>
        <v>46.540737767873708</v>
      </c>
      <c r="D5385" s="19">
        <f ca="1">'Monte Carlo VaR'!$B$9*(EXP(B5385)-1)</f>
        <v>63.076661896799237</v>
      </c>
      <c r="E5385" t="str">
        <f ca="1">IF(B5385&lt;='Monte Carlo VaR'!$B$25,"YES ◀ TAIL","")</f>
        <v/>
      </c>
    </row>
    <row r="5386" spans="1:5" x14ac:dyDescent="0.2">
      <c r="A5386">
        <v>5385</v>
      </c>
      <c r="B5386" s="17">
        <f ca="1">'Monte Carlo VaR'!$C$17+_xlfn.NORM.S.INV(RAND())*'Monte Carlo VaR'!$C$18</f>
        <v>7.4904400066058044E-2</v>
      </c>
      <c r="C5386" s="18">
        <f t="shared" ca="1" si="84"/>
        <v>7.7781110156431854</v>
      </c>
      <c r="D5386" s="19">
        <f ca="1">'Monte Carlo VaR'!$B$9*(EXP(B5386)-1)</f>
        <v>10.541673859501209</v>
      </c>
      <c r="E5386" t="str">
        <f ca="1">IF(B5386&lt;='Monte Carlo VaR'!$B$25,"YES ◀ TAIL","")</f>
        <v/>
      </c>
    </row>
    <row r="5387" spans="1:5" x14ac:dyDescent="0.2">
      <c r="A5387">
        <v>5386</v>
      </c>
      <c r="B5387" s="17">
        <f ca="1">'Monte Carlo VaR'!$C$17+_xlfn.NORM.S.INV(RAND())*'Monte Carlo VaR'!$C$18</f>
        <v>5.2584135951868401E-2</v>
      </c>
      <c r="C5387" s="18">
        <f t="shared" ca="1" si="84"/>
        <v>5.3991236904092466</v>
      </c>
      <c r="D5387" s="19">
        <f ca="1">'Monte Carlo VaR'!$B$9*(EXP(B5387)-1)</f>
        <v>7.3174323376116517</v>
      </c>
      <c r="E5387" t="str">
        <f ca="1">IF(B5387&lt;='Monte Carlo VaR'!$B$25,"YES ◀ TAIL","")</f>
        <v/>
      </c>
    </row>
    <row r="5388" spans="1:5" x14ac:dyDescent="0.2">
      <c r="A5388">
        <v>5387</v>
      </c>
      <c r="B5388" s="17">
        <f ca="1">'Monte Carlo VaR'!$C$17+_xlfn.NORM.S.INV(RAND())*'Monte Carlo VaR'!$C$18</f>
        <v>0.42566407909498255</v>
      </c>
      <c r="C5388" s="18">
        <f t="shared" ca="1" si="84"/>
        <v>53.060652603512068</v>
      </c>
      <c r="D5388" s="19">
        <f ca="1">'Monte Carlo VaR'!$B$9*(EXP(B5388)-1)</f>
        <v>71.913102473539908</v>
      </c>
      <c r="E5388" t="str">
        <f ca="1">IF(B5388&lt;='Monte Carlo VaR'!$B$25,"YES ◀ TAIL","")</f>
        <v/>
      </c>
    </row>
    <row r="5389" spans="1:5" x14ac:dyDescent="0.2">
      <c r="A5389">
        <v>5388</v>
      </c>
      <c r="B5389" s="17">
        <f ca="1">'Monte Carlo VaR'!$C$17+_xlfn.NORM.S.INV(RAND())*'Monte Carlo VaR'!$C$18</f>
        <v>7.2035149566185952E-2</v>
      </c>
      <c r="C5389" s="18">
        <f t="shared" ca="1" si="84"/>
        <v>7.4693118396828684</v>
      </c>
      <c r="D5389" s="19">
        <f ca="1">'Monte Carlo VaR'!$B$9*(EXP(B5389)-1)</f>
        <v>10.123158336322192</v>
      </c>
      <c r="E5389" t="str">
        <f ca="1">IF(B5389&lt;='Monte Carlo VaR'!$B$25,"YES ◀ TAIL","")</f>
        <v/>
      </c>
    </row>
    <row r="5390" spans="1:5" x14ac:dyDescent="0.2">
      <c r="A5390">
        <v>5389</v>
      </c>
      <c r="B5390" s="17">
        <f ca="1">'Monte Carlo VaR'!$C$17+_xlfn.NORM.S.INV(RAND())*'Monte Carlo VaR'!$C$18</f>
        <v>0.11168792556819142</v>
      </c>
      <c r="C5390" s="18">
        <f t="shared" ca="1" si="84"/>
        <v>11.816385584015944</v>
      </c>
      <c r="D5390" s="19">
        <f ca="1">'Monte Carlo VaR'!$B$9*(EXP(B5390)-1)</f>
        <v>16.014747382016807</v>
      </c>
      <c r="E5390" t="str">
        <f ca="1">IF(B5390&lt;='Monte Carlo VaR'!$B$25,"YES ◀ TAIL","")</f>
        <v/>
      </c>
    </row>
    <row r="5391" spans="1:5" x14ac:dyDescent="0.2">
      <c r="A5391">
        <v>5390</v>
      </c>
      <c r="B5391" s="17">
        <f ca="1">'Monte Carlo VaR'!$C$17+_xlfn.NORM.S.INV(RAND())*'Monte Carlo VaR'!$C$18</f>
        <v>-0.15954344367354245</v>
      </c>
      <c r="C5391" s="18">
        <f t="shared" ca="1" si="84"/>
        <v>-14.746707057037389</v>
      </c>
      <c r="D5391" s="19">
        <f ca="1">'Monte Carlo VaR'!$B$9*(EXP(B5391)-1)</f>
        <v>-19.986212074402776</v>
      </c>
      <c r="E5391" t="str">
        <f ca="1">IF(B5391&lt;='Monte Carlo VaR'!$B$25,"YES ◀ TAIL","")</f>
        <v/>
      </c>
    </row>
    <row r="5392" spans="1:5" x14ac:dyDescent="0.2">
      <c r="A5392">
        <v>5391</v>
      </c>
      <c r="B5392" s="17">
        <f ca="1">'Monte Carlo VaR'!$C$17+_xlfn.NORM.S.INV(RAND())*'Monte Carlo VaR'!$C$18</f>
        <v>0.21398100029555339</v>
      </c>
      <c r="C5392" s="18">
        <f t="shared" ca="1" si="84"/>
        <v>23.859912155265327</v>
      </c>
      <c r="D5392" s="19">
        <f ca="1">'Monte Carlo VaR'!$B$9*(EXP(B5392)-1)</f>
        <v>32.337338944031103</v>
      </c>
      <c r="E5392" t="str">
        <f ca="1">IF(B5392&lt;='Monte Carlo VaR'!$B$25,"YES ◀ TAIL","")</f>
        <v/>
      </c>
    </row>
    <row r="5393" spans="1:5" x14ac:dyDescent="0.2">
      <c r="A5393">
        <v>5392</v>
      </c>
      <c r="B5393" s="17">
        <f ca="1">'Monte Carlo VaR'!$C$17+_xlfn.NORM.S.INV(RAND())*'Monte Carlo VaR'!$C$18</f>
        <v>0.23715406989285437</v>
      </c>
      <c r="C5393" s="18">
        <f t="shared" ca="1" si="84"/>
        <v>26.763640733623294</v>
      </c>
      <c r="D5393" s="19">
        <f ca="1">'Monte Carlo VaR'!$B$9*(EXP(B5393)-1)</f>
        <v>36.272762286279651</v>
      </c>
      <c r="E5393" t="str">
        <f ca="1">IF(B5393&lt;='Monte Carlo VaR'!$B$25,"YES ◀ TAIL","")</f>
        <v/>
      </c>
    </row>
    <row r="5394" spans="1:5" x14ac:dyDescent="0.2">
      <c r="A5394">
        <v>5393</v>
      </c>
      <c r="B5394" s="17">
        <f ca="1">'Monte Carlo VaR'!$C$17+_xlfn.NORM.S.INV(RAND())*'Monte Carlo VaR'!$C$18</f>
        <v>3.0300079054316729E-2</v>
      </c>
      <c r="C5394" s="18">
        <f t="shared" ca="1" si="84"/>
        <v>3.0763798175118984</v>
      </c>
      <c r="D5394" s="19">
        <f ca="1">'Monte Carlo VaR'!$B$9*(EXP(B5394)-1)</f>
        <v>4.169417566673876</v>
      </c>
      <c r="E5394" t="str">
        <f ca="1">IF(B5394&lt;='Monte Carlo VaR'!$B$25,"YES ◀ TAIL","")</f>
        <v/>
      </c>
    </row>
    <row r="5395" spans="1:5" x14ac:dyDescent="0.2">
      <c r="A5395">
        <v>5394</v>
      </c>
      <c r="B5395" s="17">
        <f ca="1">'Monte Carlo VaR'!$C$17+_xlfn.NORM.S.INV(RAND())*'Monte Carlo VaR'!$C$18</f>
        <v>-9.1678353200833632E-2</v>
      </c>
      <c r="C5395" s="18">
        <f t="shared" ca="1" si="84"/>
        <v>-8.7601427566318506</v>
      </c>
      <c r="D5395" s="19">
        <f ca="1">'Monte Carlo VaR'!$B$9*(EXP(B5395)-1)</f>
        <v>-11.872621478063147</v>
      </c>
      <c r="E5395" t="str">
        <f ca="1">IF(B5395&lt;='Monte Carlo VaR'!$B$25,"YES ◀ TAIL","")</f>
        <v/>
      </c>
    </row>
    <row r="5396" spans="1:5" x14ac:dyDescent="0.2">
      <c r="A5396">
        <v>5395</v>
      </c>
      <c r="B5396" s="17">
        <f ca="1">'Monte Carlo VaR'!$C$17+_xlfn.NORM.S.INV(RAND())*'Monte Carlo VaR'!$C$18</f>
        <v>-0.15596661799578498</v>
      </c>
      <c r="C5396" s="18">
        <f t="shared" ca="1" si="84"/>
        <v>-14.441224887177739</v>
      </c>
      <c r="D5396" s="19">
        <f ca="1">'Monte Carlo VaR'!$B$9*(EXP(B5396)-1)</f>
        <v>-19.57219208959199</v>
      </c>
      <c r="E5396" t="str">
        <f ca="1">IF(B5396&lt;='Monte Carlo VaR'!$B$25,"YES ◀ TAIL","")</f>
        <v/>
      </c>
    </row>
    <row r="5397" spans="1:5" x14ac:dyDescent="0.2">
      <c r="A5397">
        <v>5396</v>
      </c>
      <c r="B5397" s="17">
        <f ca="1">'Monte Carlo VaR'!$C$17+_xlfn.NORM.S.INV(RAND())*'Monte Carlo VaR'!$C$18</f>
        <v>0.11129614872110347</v>
      </c>
      <c r="C5397" s="18">
        <f t="shared" ca="1" si="84"/>
        <v>11.772587093196595</v>
      </c>
      <c r="D5397" s="19">
        <f ca="1">'Monte Carlo VaR'!$B$9*(EXP(B5397)-1)</f>
        <v>15.955387287409346</v>
      </c>
      <c r="E5397" t="str">
        <f ca="1">IF(B5397&lt;='Monte Carlo VaR'!$B$25,"YES ◀ TAIL","")</f>
        <v/>
      </c>
    </row>
    <row r="5398" spans="1:5" x14ac:dyDescent="0.2">
      <c r="A5398">
        <v>5397</v>
      </c>
      <c r="B5398" s="17">
        <f ca="1">'Monte Carlo VaR'!$C$17+_xlfn.NORM.S.INV(RAND())*'Monte Carlo VaR'!$C$18</f>
        <v>0.12485320785385901</v>
      </c>
      <c r="C5398" s="18">
        <f t="shared" ca="1" si="84"/>
        <v>13.298212798141119</v>
      </c>
      <c r="D5398" s="19">
        <f ca="1">'Monte Carlo VaR'!$B$9*(EXP(B5398)-1)</f>
        <v>18.023067805320657</v>
      </c>
      <c r="E5398" t="str">
        <f ca="1">IF(B5398&lt;='Monte Carlo VaR'!$B$25,"YES ◀ TAIL","")</f>
        <v/>
      </c>
    </row>
    <row r="5399" spans="1:5" x14ac:dyDescent="0.2">
      <c r="A5399">
        <v>5398</v>
      </c>
      <c r="B5399" s="17">
        <f ca="1">'Monte Carlo VaR'!$C$17+_xlfn.NORM.S.INV(RAND())*'Monte Carlo VaR'!$C$18</f>
        <v>-3.6061653440817715E-2</v>
      </c>
      <c r="C5399" s="18">
        <f t="shared" ca="1" si="84"/>
        <v>-3.5419178076789626</v>
      </c>
      <c r="D5399" s="19">
        <f ca="1">'Monte Carlo VaR'!$B$9*(EXP(B5399)-1)</f>
        <v>-4.8003612047472979</v>
      </c>
      <c r="E5399" t="str">
        <f ca="1">IF(B5399&lt;='Monte Carlo VaR'!$B$25,"YES ◀ TAIL","")</f>
        <v/>
      </c>
    </row>
    <row r="5400" spans="1:5" x14ac:dyDescent="0.2">
      <c r="A5400">
        <v>5399</v>
      </c>
      <c r="B5400" s="17">
        <f ca="1">'Monte Carlo VaR'!$C$17+_xlfn.NORM.S.INV(RAND())*'Monte Carlo VaR'!$C$18</f>
        <v>0.11943048680775971</v>
      </c>
      <c r="C5400" s="18">
        <f t="shared" ca="1" si="84"/>
        <v>12.685491006262396</v>
      </c>
      <c r="D5400" s="19">
        <f ca="1">'Monte Carlo VaR'!$B$9*(EXP(B5400)-1)</f>
        <v>17.192645960787424</v>
      </c>
      <c r="E5400" t="str">
        <f ca="1">IF(B5400&lt;='Monte Carlo VaR'!$B$25,"YES ◀ TAIL","")</f>
        <v/>
      </c>
    </row>
    <row r="5401" spans="1:5" x14ac:dyDescent="0.2">
      <c r="A5401">
        <v>5400</v>
      </c>
      <c r="B5401" s="17">
        <f ca="1">'Monte Carlo VaR'!$C$17+_xlfn.NORM.S.INV(RAND())*'Monte Carlo VaR'!$C$18</f>
        <v>0.18458324725246517</v>
      </c>
      <c r="C5401" s="18">
        <f t="shared" ca="1" si="84"/>
        <v>20.271710001157928</v>
      </c>
      <c r="D5401" s="19">
        <f ca="1">'Monte Carlo VaR'!$B$9*(EXP(B5401)-1)</f>
        <v>27.47424856456934</v>
      </c>
      <c r="E5401" t="str">
        <f ca="1">IF(B5401&lt;='Monte Carlo VaR'!$B$25,"YES ◀ TAIL","")</f>
        <v/>
      </c>
    </row>
    <row r="5402" spans="1:5" x14ac:dyDescent="0.2">
      <c r="A5402">
        <v>5401</v>
      </c>
      <c r="B5402" s="17">
        <f ca="1">'Monte Carlo VaR'!$C$17+_xlfn.NORM.S.INV(RAND())*'Monte Carlo VaR'!$C$18</f>
        <v>0.20216139899590235</v>
      </c>
      <c r="C5402" s="18">
        <f t="shared" ca="1" si="84"/>
        <v>22.404555189225949</v>
      </c>
      <c r="D5402" s="19">
        <f ca="1">'Monte Carlo VaR'!$B$9*(EXP(B5402)-1)</f>
        <v>30.364893647957931</v>
      </c>
      <c r="E5402" t="str">
        <f ca="1">IF(B5402&lt;='Monte Carlo VaR'!$B$25,"YES ◀ TAIL","")</f>
        <v/>
      </c>
    </row>
    <row r="5403" spans="1:5" x14ac:dyDescent="0.2">
      <c r="A5403">
        <v>5402</v>
      </c>
      <c r="B5403" s="17">
        <f ca="1">'Monte Carlo VaR'!$C$17+_xlfn.NORM.S.INV(RAND())*'Monte Carlo VaR'!$C$18</f>
        <v>8.6742642789571819E-2</v>
      </c>
      <c r="C5403" s="18">
        <f t="shared" ca="1" si="84"/>
        <v>9.0615965715355795</v>
      </c>
      <c r="D5403" s="19">
        <f ca="1">'Monte Carlo VaR'!$B$9*(EXP(B5403)-1)</f>
        <v>12.281181833402171</v>
      </c>
      <c r="E5403" t="str">
        <f ca="1">IF(B5403&lt;='Monte Carlo VaR'!$B$25,"YES ◀ TAIL","")</f>
        <v/>
      </c>
    </row>
    <row r="5404" spans="1:5" x14ac:dyDescent="0.2">
      <c r="A5404">
        <v>5403</v>
      </c>
      <c r="B5404" s="17">
        <f ca="1">'Monte Carlo VaR'!$C$17+_xlfn.NORM.S.INV(RAND())*'Monte Carlo VaR'!$C$18</f>
        <v>0.26323674428768257</v>
      </c>
      <c r="C5404" s="18">
        <f t="shared" ca="1" si="84"/>
        <v>30.113471870385332</v>
      </c>
      <c r="D5404" s="19">
        <f ca="1">'Monte Carlo VaR'!$B$9*(EXP(B5404)-1)</f>
        <v>40.812788425933242</v>
      </c>
      <c r="E5404" t="str">
        <f ca="1">IF(B5404&lt;='Monte Carlo VaR'!$B$25,"YES ◀ TAIL","")</f>
        <v/>
      </c>
    </row>
    <row r="5405" spans="1:5" x14ac:dyDescent="0.2">
      <c r="A5405">
        <v>5404</v>
      </c>
      <c r="B5405" s="17">
        <f ca="1">'Monte Carlo VaR'!$C$17+_xlfn.NORM.S.INV(RAND())*'Monte Carlo VaR'!$C$18</f>
        <v>0.30153778645524998</v>
      </c>
      <c r="C5405" s="18">
        <f t="shared" ca="1" si="84"/>
        <v>35.193619904964613</v>
      </c>
      <c r="D5405" s="19">
        <f ca="1">'Monte Carlo VaR'!$B$9*(EXP(B5405)-1)</f>
        <v>47.697913057198541</v>
      </c>
      <c r="E5405" t="str">
        <f ca="1">IF(B5405&lt;='Monte Carlo VaR'!$B$25,"YES ◀ TAIL","")</f>
        <v/>
      </c>
    </row>
    <row r="5406" spans="1:5" x14ac:dyDescent="0.2">
      <c r="A5406">
        <v>5405</v>
      </c>
      <c r="B5406" s="17">
        <f ca="1">'Monte Carlo VaR'!$C$17+_xlfn.NORM.S.INV(RAND())*'Monte Carlo VaR'!$C$18</f>
        <v>-0.11679605646477324</v>
      </c>
      <c r="C5406" s="18">
        <f t="shared" ca="1" si="84"/>
        <v>-11.023336318590871</v>
      </c>
      <c r="D5406" s="19">
        <f ca="1">'Monte Carlo VaR'!$B$9*(EXP(B5406)-1)</f>
        <v>-14.939927712586208</v>
      </c>
      <c r="E5406" t="str">
        <f ca="1">IF(B5406&lt;='Monte Carlo VaR'!$B$25,"YES ◀ TAIL","")</f>
        <v/>
      </c>
    </row>
    <row r="5407" spans="1:5" x14ac:dyDescent="0.2">
      <c r="A5407">
        <v>5406</v>
      </c>
      <c r="B5407" s="17">
        <f ca="1">'Monte Carlo VaR'!$C$17+_xlfn.NORM.S.INV(RAND())*'Monte Carlo VaR'!$C$18</f>
        <v>-0.13424622710330164</v>
      </c>
      <c r="C5407" s="18">
        <f t="shared" ca="1" si="84"/>
        <v>-12.562525666479573</v>
      </c>
      <c r="D5407" s="19">
        <f ca="1">'Monte Carlo VaR'!$B$9*(EXP(B5407)-1)</f>
        <v>-17.025991035779768</v>
      </c>
      <c r="E5407" t="str">
        <f ca="1">IF(B5407&lt;='Monte Carlo VaR'!$B$25,"YES ◀ TAIL","")</f>
        <v/>
      </c>
    </row>
    <row r="5408" spans="1:5" x14ac:dyDescent="0.2">
      <c r="A5408">
        <v>5407</v>
      </c>
      <c r="B5408" s="17">
        <f ca="1">'Monte Carlo VaR'!$C$17+_xlfn.NORM.S.INV(RAND())*'Monte Carlo VaR'!$C$18</f>
        <v>0.24002750741199852</v>
      </c>
      <c r="C5408" s="18">
        <f t="shared" ca="1" si="84"/>
        <v>27.128411957648989</v>
      </c>
      <c r="D5408" s="19">
        <f ca="1">'Monte Carlo VaR'!$B$9*(EXP(B5408)-1)</f>
        <v>36.767136726201677</v>
      </c>
      <c r="E5408" t="str">
        <f ca="1">IF(B5408&lt;='Monte Carlo VaR'!$B$25,"YES ◀ TAIL","")</f>
        <v/>
      </c>
    </row>
    <row r="5409" spans="1:5" x14ac:dyDescent="0.2">
      <c r="A5409">
        <v>5408</v>
      </c>
      <c r="B5409" s="17">
        <f ca="1">'Monte Carlo VaR'!$C$17+_xlfn.NORM.S.INV(RAND())*'Monte Carlo VaR'!$C$18</f>
        <v>0.11081719816022481</v>
      </c>
      <c r="C5409" s="18">
        <f t="shared" ca="1" si="84"/>
        <v>11.719066367831289</v>
      </c>
      <c r="D5409" s="19">
        <f ca="1">'Monte Carlo VaR'!$B$9*(EXP(B5409)-1)</f>
        <v>15.882850648321744</v>
      </c>
      <c r="E5409" t="str">
        <f ca="1">IF(B5409&lt;='Monte Carlo VaR'!$B$25,"YES ◀ TAIL","")</f>
        <v/>
      </c>
    </row>
    <row r="5410" spans="1:5" x14ac:dyDescent="0.2">
      <c r="A5410">
        <v>5409</v>
      </c>
      <c r="B5410" s="17">
        <f ca="1">'Monte Carlo VaR'!$C$17+_xlfn.NORM.S.INV(RAND())*'Monte Carlo VaR'!$C$18</f>
        <v>-4.0574385498764062E-2</v>
      </c>
      <c r="C5410" s="18">
        <f t="shared" ca="1" si="84"/>
        <v>-3.9762265908030225</v>
      </c>
      <c r="D5410" s="19">
        <f ca="1">'Monte Carlo VaR'!$B$9*(EXP(B5410)-1)</f>
        <v>-5.3889798985153368</v>
      </c>
      <c r="E5410" t="str">
        <f ca="1">IF(B5410&lt;='Monte Carlo VaR'!$B$25,"YES ◀ TAIL","")</f>
        <v/>
      </c>
    </row>
    <row r="5411" spans="1:5" x14ac:dyDescent="0.2">
      <c r="A5411">
        <v>5410</v>
      </c>
      <c r="B5411" s="17">
        <f ca="1">'Monte Carlo VaR'!$C$17+_xlfn.NORM.S.INV(RAND())*'Monte Carlo VaR'!$C$18</f>
        <v>5.1081091341603282E-3</v>
      </c>
      <c r="C5411" s="18">
        <f t="shared" ca="1" si="84"/>
        <v>0.51211777661477331</v>
      </c>
      <c r="D5411" s="19">
        <f ca="1">'Monte Carlo VaR'!$B$9*(EXP(B5411)-1)</f>
        <v>0.69407322264600224</v>
      </c>
      <c r="E5411" t="str">
        <f ca="1">IF(B5411&lt;='Monte Carlo VaR'!$B$25,"YES ◀ TAIL","")</f>
        <v/>
      </c>
    </row>
    <row r="5412" spans="1:5" x14ac:dyDescent="0.2">
      <c r="A5412">
        <v>5411</v>
      </c>
      <c r="B5412" s="17">
        <f ca="1">'Monte Carlo VaR'!$C$17+_xlfn.NORM.S.INV(RAND())*'Monte Carlo VaR'!$C$18</f>
        <v>0.32835259454993226</v>
      </c>
      <c r="C5412" s="18">
        <f t="shared" ca="1" si="84"/>
        <v>38.867852645731162</v>
      </c>
      <c r="D5412" s="19">
        <f ca="1">'Monte Carlo VaR'!$B$9*(EXP(B5412)-1)</f>
        <v>52.677600690759441</v>
      </c>
      <c r="E5412" t="str">
        <f ca="1">IF(B5412&lt;='Monte Carlo VaR'!$B$25,"YES ◀ TAIL","")</f>
        <v/>
      </c>
    </row>
    <row r="5413" spans="1:5" x14ac:dyDescent="0.2">
      <c r="A5413">
        <v>5412</v>
      </c>
      <c r="B5413" s="17">
        <f ca="1">'Monte Carlo VaR'!$C$17+_xlfn.NORM.S.INV(RAND())*'Monte Carlo VaR'!$C$18</f>
        <v>0.10188398297848397</v>
      </c>
      <c r="C5413" s="18">
        <f t="shared" ca="1" si="84"/>
        <v>10.725500384824183</v>
      </c>
      <c r="D5413" s="19">
        <f ca="1">'Monte Carlo VaR'!$B$9*(EXP(B5413)-1)</f>
        <v>14.536270671552215</v>
      </c>
      <c r="E5413" t="str">
        <f ca="1">IF(B5413&lt;='Monte Carlo VaR'!$B$25,"YES ◀ TAIL","")</f>
        <v/>
      </c>
    </row>
    <row r="5414" spans="1:5" x14ac:dyDescent="0.2">
      <c r="A5414">
        <v>5413</v>
      </c>
      <c r="B5414" s="17">
        <f ca="1">'Monte Carlo VaR'!$C$17+_xlfn.NORM.S.INV(RAND())*'Monte Carlo VaR'!$C$18</f>
        <v>0.22673368590262999</v>
      </c>
      <c r="C5414" s="18">
        <f t="shared" ca="1" si="84"/>
        <v>25.449573355096987</v>
      </c>
      <c r="D5414" s="19">
        <f ca="1">'Monte Carlo VaR'!$B$9*(EXP(B5414)-1)</f>
        <v>34.491806768162945</v>
      </c>
      <c r="E5414" t="str">
        <f ca="1">IF(B5414&lt;='Monte Carlo VaR'!$B$25,"YES ◀ TAIL","")</f>
        <v/>
      </c>
    </row>
    <row r="5415" spans="1:5" x14ac:dyDescent="0.2">
      <c r="A5415">
        <v>5414</v>
      </c>
      <c r="B5415" s="17">
        <f ca="1">'Monte Carlo VaR'!$C$17+_xlfn.NORM.S.INV(RAND())*'Monte Carlo VaR'!$C$18</f>
        <v>3.1490871595563283E-3</v>
      </c>
      <c r="C5415" s="18">
        <f t="shared" ca="1" si="84"/>
        <v>0.31540507434106857</v>
      </c>
      <c r="D5415" s="19">
        <f ca="1">'Monte Carlo VaR'!$B$9*(EXP(B5415)-1)</f>
        <v>0.42746849725445024</v>
      </c>
      <c r="E5415" t="str">
        <f ca="1">IF(B5415&lt;='Monte Carlo VaR'!$B$25,"YES ◀ TAIL","")</f>
        <v/>
      </c>
    </row>
    <row r="5416" spans="1:5" x14ac:dyDescent="0.2">
      <c r="A5416">
        <v>5415</v>
      </c>
      <c r="B5416" s="17">
        <f ca="1">'Monte Carlo VaR'!$C$17+_xlfn.NORM.S.INV(RAND())*'Monte Carlo VaR'!$C$18</f>
        <v>0.1264495894467208</v>
      </c>
      <c r="C5416" s="18">
        <f t="shared" ca="1" si="84"/>
        <v>13.479224422927793</v>
      </c>
      <c r="D5416" s="19">
        <f ca="1">'Monte Carlo VaR'!$B$9*(EXP(B5416)-1)</f>
        <v>18.268392860394037</v>
      </c>
      <c r="E5416" t="str">
        <f ca="1">IF(B5416&lt;='Monte Carlo VaR'!$B$25,"YES ◀ TAIL","")</f>
        <v/>
      </c>
    </row>
    <row r="5417" spans="1:5" x14ac:dyDescent="0.2">
      <c r="A5417">
        <v>5416</v>
      </c>
      <c r="B5417" s="17">
        <f ca="1">'Monte Carlo VaR'!$C$17+_xlfn.NORM.S.INV(RAND())*'Monte Carlo VaR'!$C$18</f>
        <v>0.31877049718795736</v>
      </c>
      <c r="C5417" s="18">
        <f t="shared" ca="1" si="84"/>
        <v>37.543562233700143</v>
      </c>
      <c r="D5417" s="19">
        <f ca="1">'Monte Carlo VaR'!$B$9*(EXP(B5417)-1)</f>
        <v>50.882789895333808</v>
      </c>
      <c r="E5417" t="str">
        <f ca="1">IF(B5417&lt;='Monte Carlo VaR'!$B$25,"YES ◀ TAIL","")</f>
        <v/>
      </c>
    </row>
    <row r="5418" spans="1:5" x14ac:dyDescent="0.2">
      <c r="A5418">
        <v>5417</v>
      </c>
      <c r="B5418" s="17">
        <f ca="1">'Monte Carlo VaR'!$C$17+_xlfn.NORM.S.INV(RAND())*'Monte Carlo VaR'!$C$18</f>
        <v>0.1943405348377274</v>
      </c>
      <c r="C5418" s="18">
        <f t="shared" ca="1" si="84"/>
        <v>21.450979544064232</v>
      </c>
      <c r="D5418" s="19">
        <f ca="1">'Monte Carlo VaR'!$B$9*(EXP(B5418)-1)</f>
        <v>29.072512576070253</v>
      </c>
      <c r="E5418" t="str">
        <f ca="1">IF(B5418&lt;='Monte Carlo VaR'!$B$25,"YES ◀ TAIL","")</f>
        <v/>
      </c>
    </row>
    <row r="5419" spans="1:5" x14ac:dyDescent="0.2">
      <c r="A5419">
        <v>5418</v>
      </c>
      <c r="B5419" s="17">
        <f ca="1">'Monte Carlo VaR'!$C$17+_xlfn.NORM.S.INV(RAND())*'Monte Carlo VaR'!$C$18</f>
        <v>-0.33214813584526293</v>
      </c>
      <c r="C5419" s="18">
        <f t="shared" ca="1" si="84"/>
        <v>-28.261895486462898</v>
      </c>
      <c r="D5419" s="19">
        <f ca="1">'Monte Carlo VaR'!$B$9*(EXP(B5419)-1)</f>
        <v>-38.30334695280316</v>
      </c>
      <c r="E5419" t="str">
        <f ca="1">IF(B5419&lt;='Monte Carlo VaR'!$B$25,"YES ◀ TAIL","")</f>
        <v>YES ◀ TAIL</v>
      </c>
    </row>
    <row r="5420" spans="1:5" x14ac:dyDescent="0.2">
      <c r="A5420">
        <v>5419</v>
      </c>
      <c r="B5420" s="17">
        <f ca="1">'Monte Carlo VaR'!$C$17+_xlfn.NORM.S.INV(RAND())*'Monte Carlo VaR'!$C$18</f>
        <v>-0.11083471399845231</v>
      </c>
      <c r="C5420" s="18">
        <f t="shared" ca="1" si="84"/>
        <v>-10.491331799823211</v>
      </c>
      <c r="D5420" s="19">
        <f ca="1">'Monte Carlo VaR'!$B$9*(EXP(B5420)-1)</f>
        <v>-14.218901988300399</v>
      </c>
      <c r="E5420" t="str">
        <f ca="1">IF(B5420&lt;='Monte Carlo VaR'!$B$25,"YES ◀ TAIL","")</f>
        <v/>
      </c>
    </row>
    <row r="5421" spans="1:5" x14ac:dyDescent="0.2">
      <c r="A5421">
        <v>5420</v>
      </c>
      <c r="B5421" s="17">
        <f ca="1">'Monte Carlo VaR'!$C$17+_xlfn.NORM.S.INV(RAND())*'Monte Carlo VaR'!$C$18</f>
        <v>-7.3369467969109217E-2</v>
      </c>
      <c r="C5421" s="18">
        <f t="shared" ca="1" si="84"/>
        <v>-7.0742564264457357</v>
      </c>
      <c r="D5421" s="19">
        <f ca="1">'Monte Carlo VaR'!$B$9*(EXP(B5421)-1)</f>
        <v>-9.5877397347619056</v>
      </c>
      <c r="E5421" t="str">
        <f ca="1">IF(B5421&lt;='Monte Carlo VaR'!$B$25,"YES ◀ TAIL","")</f>
        <v/>
      </c>
    </row>
    <row r="5422" spans="1:5" x14ac:dyDescent="0.2">
      <c r="A5422">
        <v>5421</v>
      </c>
      <c r="B5422" s="17">
        <f ca="1">'Monte Carlo VaR'!$C$17+_xlfn.NORM.S.INV(RAND())*'Monte Carlo VaR'!$C$18</f>
        <v>2.9387979318108905E-2</v>
      </c>
      <c r="C5422" s="18">
        <f t="shared" ca="1" si="84"/>
        <v>2.9824067415948452</v>
      </c>
      <c r="D5422" s="19">
        <f ca="1">'Monte Carlo VaR'!$B$9*(EXP(B5422)-1)</f>
        <v>4.0420558568834934</v>
      </c>
      <c r="E5422" t="str">
        <f ca="1">IF(B5422&lt;='Monte Carlo VaR'!$B$25,"YES ◀ TAIL","")</f>
        <v/>
      </c>
    </row>
    <row r="5423" spans="1:5" x14ac:dyDescent="0.2">
      <c r="A5423">
        <v>5422</v>
      </c>
      <c r="B5423" s="17">
        <f ca="1">'Monte Carlo VaR'!$C$17+_xlfn.NORM.S.INV(RAND())*'Monte Carlo VaR'!$C$18</f>
        <v>0.10190125220244536</v>
      </c>
      <c r="C5423" s="18">
        <f t="shared" ca="1" si="84"/>
        <v>10.727412544799275</v>
      </c>
      <c r="D5423" s="19">
        <f ca="1">'Monte Carlo VaR'!$B$9*(EXP(B5423)-1)</f>
        <v>14.538862221966458</v>
      </c>
      <c r="E5423" t="str">
        <f ca="1">IF(B5423&lt;='Monte Carlo VaR'!$B$25,"YES ◀ TAIL","")</f>
        <v/>
      </c>
    </row>
    <row r="5424" spans="1:5" x14ac:dyDescent="0.2">
      <c r="A5424">
        <v>5423</v>
      </c>
      <c r="B5424" s="17">
        <f ca="1">'Monte Carlo VaR'!$C$17+_xlfn.NORM.S.INV(RAND())*'Monte Carlo VaR'!$C$18</f>
        <v>0.18695482159383364</v>
      </c>
      <c r="C5424" s="18">
        <f t="shared" ca="1" si="84"/>
        <v>20.557281796113291</v>
      </c>
      <c r="D5424" s="19">
        <f ca="1">'Monte Carlo VaR'!$B$9*(EXP(B5424)-1)</f>
        <v>27.861284018272343</v>
      </c>
      <c r="E5424" t="str">
        <f ca="1">IF(B5424&lt;='Monte Carlo VaR'!$B$25,"YES ◀ TAIL","")</f>
        <v/>
      </c>
    </row>
    <row r="5425" spans="1:5" x14ac:dyDescent="0.2">
      <c r="A5425">
        <v>5424</v>
      </c>
      <c r="B5425" s="17">
        <f ca="1">'Monte Carlo VaR'!$C$17+_xlfn.NORM.S.INV(RAND())*'Monte Carlo VaR'!$C$18</f>
        <v>-9.5119963692582868E-2</v>
      </c>
      <c r="C5425" s="18">
        <f t="shared" ca="1" si="84"/>
        <v>-9.0736150723660263</v>
      </c>
      <c r="D5425" s="19">
        <f ca="1">'Monte Carlo VaR'!$B$9*(EXP(B5425)-1)</f>
        <v>-12.297470507577675</v>
      </c>
      <c r="E5425" t="str">
        <f ca="1">IF(B5425&lt;='Monte Carlo VaR'!$B$25,"YES ◀ TAIL","")</f>
        <v/>
      </c>
    </row>
    <row r="5426" spans="1:5" x14ac:dyDescent="0.2">
      <c r="A5426">
        <v>5425</v>
      </c>
      <c r="B5426" s="17">
        <f ca="1">'Monte Carlo VaR'!$C$17+_xlfn.NORM.S.INV(RAND())*'Monte Carlo VaR'!$C$18</f>
        <v>0.14699842927242734</v>
      </c>
      <c r="C5426" s="18">
        <f t="shared" ca="1" si="84"/>
        <v>15.835214357277572</v>
      </c>
      <c r="D5426" s="19">
        <f ca="1">'Monte Carlo VaR'!$B$9*(EXP(B5426)-1)</f>
        <v>21.461466018418292</v>
      </c>
      <c r="E5426" t="str">
        <f ca="1">IF(B5426&lt;='Monte Carlo VaR'!$B$25,"YES ◀ TAIL","")</f>
        <v/>
      </c>
    </row>
    <row r="5427" spans="1:5" x14ac:dyDescent="0.2">
      <c r="A5427">
        <v>5426</v>
      </c>
      <c r="B5427" s="17">
        <f ca="1">'Monte Carlo VaR'!$C$17+_xlfn.NORM.S.INV(RAND())*'Monte Carlo VaR'!$C$18</f>
        <v>0.11935285721541466</v>
      </c>
      <c r="C5427" s="18">
        <f t="shared" ca="1" si="84"/>
        <v>12.676743617064901</v>
      </c>
      <c r="D5427" s="19">
        <f ca="1">'Monte Carlo VaR'!$B$9*(EXP(B5427)-1)</f>
        <v>17.180790624208061</v>
      </c>
      <c r="E5427" t="str">
        <f ca="1">IF(B5427&lt;='Monte Carlo VaR'!$B$25,"YES ◀ TAIL","")</f>
        <v/>
      </c>
    </row>
    <row r="5428" spans="1:5" x14ac:dyDescent="0.2">
      <c r="A5428">
        <v>5427</v>
      </c>
      <c r="B5428" s="17">
        <f ca="1">'Monte Carlo VaR'!$C$17+_xlfn.NORM.S.INV(RAND())*'Monte Carlo VaR'!$C$18</f>
        <v>-0.25466969066377393</v>
      </c>
      <c r="C5428" s="18">
        <f t="shared" ca="1" si="84"/>
        <v>-22.482749760684751</v>
      </c>
      <c r="D5428" s="19">
        <f ca="1">'Monte Carlo VaR'!$B$9*(EXP(B5428)-1)</f>
        <v>-30.470870750656044</v>
      </c>
      <c r="E5428" t="str">
        <f ca="1">IF(B5428&lt;='Monte Carlo VaR'!$B$25,"YES ◀ TAIL","")</f>
        <v>YES ◀ TAIL</v>
      </c>
    </row>
    <row r="5429" spans="1:5" x14ac:dyDescent="0.2">
      <c r="A5429">
        <v>5428</v>
      </c>
      <c r="B5429" s="17">
        <f ca="1">'Monte Carlo VaR'!$C$17+_xlfn.NORM.S.INV(RAND())*'Monte Carlo VaR'!$C$18</f>
        <v>-7.8445730260200783E-2</v>
      </c>
      <c r="C5429" s="18">
        <f t="shared" ca="1" si="84"/>
        <v>-7.5447766220761991</v>
      </c>
      <c r="D5429" s="19">
        <f ca="1">'Monte Carlo VaR'!$B$9*(EXP(B5429)-1)</f>
        <v>-10.225435755899873</v>
      </c>
      <c r="E5429" t="str">
        <f ca="1">IF(B5429&lt;='Monte Carlo VaR'!$B$25,"YES ◀ TAIL","")</f>
        <v/>
      </c>
    </row>
    <row r="5430" spans="1:5" x14ac:dyDescent="0.2">
      <c r="A5430">
        <v>5429</v>
      </c>
      <c r="B5430" s="17">
        <f ca="1">'Monte Carlo VaR'!$C$17+_xlfn.NORM.S.INV(RAND())*'Monte Carlo VaR'!$C$18</f>
        <v>0.39088402406952905</v>
      </c>
      <c r="C5430" s="18">
        <f t="shared" ca="1" si="84"/>
        <v>47.828705775394845</v>
      </c>
      <c r="D5430" s="19">
        <f ca="1">'Monte Carlo VaR'!$B$9*(EXP(B5430)-1)</f>
        <v>64.822244937392625</v>
      </c>
      <c r="E5430" t="str">
        <f ca="1">IF(B5430&lt;='Monte Carlo VaR'!$B$25,"YES ◀ TAIL","")</f>
        <v/>
      </c>
    </row>
    <row r="5431" spans="1:5" x14ac:dyDescent="0.2">
      <c r="A5431">
        <v>5430</v>
      </c>
      <c r="B5431" s="17">
        <f ca="1">'Monte Carlo VaR'!$C$17+_xlfn.NORM.S.INV(RAND())*'Monte Carlo VaR'!$C$18</f>
        <v>-0.16763262832393372</v>
      </c>
      <c r="C5431" s="18">
        <f t="shared" ca="1" si="84"/>
        <v>-15.433554920793757</v>
      </c>
      <c r="D5431" s="19">
        <f ca="1">'Monte Carlo VaR'!$B$9*(EXP(B5431)-1)</f>
        <v>-20.91709698415178</v>
      </c>
      <c r="E5431" t="str">
        <f ca="1">IF(B5431&lt;='Monte Carlo VaR'!$B$25,"YES ◀ TAIL","")</f>
        <v/>
      </c>
    </row>
    <row r="5432" spans="1:5" x14ac:dyDescent="0.2">
      <c r="A5432">
        <v>5431</v>
      </c>
      <c r="B5432" s="17">
        <f ca="1">'Monte Carlo VaR'!$C$17+_xlfn.NORM.S.INV(RAND())*'Monte Carlo VaR'!$C$18</f>
        <v>8.5264460645194648E-2</v>
      </c>
      <c r="C5432" s="18">
        <f t="shared" ca="1" si="84"/>
        <v>8.9005027591775754</v>
      </c>
      <c r="D5432" s="19">
        <f ca="1">'Monte Carlo VaR'!$B$9*(EXP(B5432)-1)</f>
        <v>12.062851389513368</v>
      </c>
      <c r="E5432" t="str">
        <f ca="1">IF(B5432&lt;='Monte Carlo VaR'!$B$25,"YES ◀ TAIL","")</f>
        <v/>
      </c>
    </row>
    <row r="5433" spans="1:5" x14ac:dyDescent="0.2">
      <c r="A5433">
        <v>5432</v>
      </c>
      <c r="B5433" s="17">
        <f ca="1">'Monte Carlo VaR'!$C$17+_xlfn.NORM.S.INV(RAND())*'Monte Carlo VaR'!$C$18</f>
        <v>4.2953027765048654E-2</v>
      </c>
      <c r="C5433" s="18">
        <f t="shared" ca="1" si="84"/>
        <v>4.3888859906190625</v>
      </c>
      <c r="D5433" s="19">
        <f ca="1">'Monte Carlo VaR'!$B$9*(EXP(B5433)-1)</f>
        <v>5.9482571830860156</v>
      </c>
      <c r="E5433" t="str">
        <f ca="1">IF(B5433&lt;='Monte Carlo VaR'!$B$25,"YES ◀ TAIL","")</f>
        <v/>
      </c>
    </row>
    <row r="5434" spans="1:5" x14ac:dyDescent="0.2">
      <c r="A5434">
        <v>5433</v>
      </c>
      <c r="B5434" s="17">
        <f ca="1">'Monte Carlo VaR'!$C$17+_xlfn.NORM.S.INV(RAND())*'Monte Carlo VaR'!$C$18</f>
        <v>0.35947309931562632</v>
      </c>
      <c r="C5434" s="18">
        <f t="shared" ca="1" si="84"/>
        <v>43.257439123949545</v>
      </c>
      <c r="D5434" s="19">
        <f ca="1">'Monte Carlo VaR'!$B$9*(EXP(B5434)-1)</f>
        <v>58.62680724468882</v>
      </c>
      <c r="E5434" t="str">
        <f ca="1">IF(B5434&lt;='Monte Carlo VaR'!$B$25,"YES ◀ TAIL","")</f>
        <v/>
      </c>
    </row>
    <row r="5435" spans="1:5" x14ac:dyDescent="0.2">
      <c r="A5435">
        <v>5434</v>
      </c>
      <c r="B5435" s="17">
        <f ca="1">'Monte Carlo VaR'!$C$17+_xlfn.NORM.S.INV(RAND())*'Monte Carlo VaR'!$C$18</f>
        <v>0.12604808279360816</v>
      </c>
      <c r="C5435" s="18">
        <f t="shared" ca="1" si="84"/>
        <v>13.433670904964167</v>
      </c>
      <c r="D5435" s="19">
        <f ca="1">'Monte Carlo VaR'!$B$9*(EXP(B5435)-1)</f>
        <v>18.206654177497938</v>
      </c>
      <c r="E5435" t="str">
        <f ca="1">IF(B5435&lt;='Monte Carlo VaR'!$B$25,"YES ◀ TAIL","")</f>
        <v/>
      </c>
    </row>
    <row r="5436" spans="1:5" x14ac:dyDescent="0.2">
      <c r="A5436">
        <v>5435</v>
      </c>
      <c r="B5436" s="17">
        <f ca="1">'Monte Carlo VaR'!$C$17+_xlfn.NORM.S.INV(RAND())*'Monte Carlo VaR'!$C$18</f>
        <v>-0.27901364481042651</v>
      </c>
      <c r="C5436" s="18">
        <f t="shared" ca="1" si="84"/>
        <v>-24.347041955808578</v>
      </c>
      <c r="D5436" s="19">
        <f ca="1">'Monte Carlo VaR'!$B$9*(EXP(B5436)-1)</f>
        <v>-32.99754596270737</v>
      </c>
      <c r="E5436" t="str">
        <f ca="1">IF(B5436&lt;='Monte Carlo VaR'!$B$25,"YES ◀ TAIL","")</f>
        <v>YES ◀ TAIL</v>
      </c>
    </row>
    <row r="5437" spans="1:5" x14ac:dyDescent="0.2">
      <c r="A5437">
        <v>5436</v>
      </c>
      <c r="B5437" s="17">
        <f ca="1">'Monte Carlo VaR'!$C$17+_xlfn.NORM.S.INV(RAND())*'Monte Carlo VaR'!$C$18</f>
        <v>-6.2694398011277214E-3</v>
      </c>
      <c r="C5437" s="18">
        <f t="shared" ca="1" si="84"/>
        <v>-0.62498278700953147</v>
      </c>
      <c r="D5437" s="19">
        <f ca="1">'Monte Carlo VaR'!$B$9*(EXP(B5437)-1)</f>
        <v>-0.84703917123401806</v>
      </c>
      <c r="E5437" t="str">
        <f ca="1">IF(B5437&lt;='Monte Carlo VaR'!$B$25,"YES ◀ TAIL","")</f>
        <v/>
      </c>
    </row>
    <row r="5438" spans="1:5" x14ac:dyDescent="0.2">
      <c r="A5438">
        <v>5437</v>
      </c>
      <c r="B5438" s="17">
        <f ca="1">'Monte Carlo VaR'!$C$17+_xlfn.NORM.S.INV(RAND())*'Monte Carlo VaR'!$C$18</f>
        <v>0.12297217412865651</v>
      </c>
      <c r="C5438" s="18">
        <f t="shared" ca="1" si="84"/>
        <v>13.085295354089377</v>
      </c>
      <c r="D5438" s="19">
        <f ca="1">'Monte Carlo VaR'!$B$9*(EXP(B5438)-1)</f>
        <v>17.734500793397334</v>
      </c>
      <c r="E5438" t="str">
        <f ca="1">IF(B5438&lt;='Monte Carlo VaR'!$B$25,"YES ◀ TAIL","")</f>
        <v/>
      </c>
    </row>
    <row r="5439" spans="1:5" x14ac:dyDescent="0.2">
      <c r="A5439">
        <v>5438</v>
      </c>
      <c r="B5439" s="17">
        <f ca="1">'Monte Carlo VaR'!$C$17+_xlfn.NORM.S.INV(RAND())*'Monte Carlo VaR'!$C$18</f>
        <v>-0.18297344963341344</v>
      </c>
      <c r="C5439" s="18">
        <f t="shared" ca="1" si="84"/>
        <v>-16.720973366957171</v>
      </c>
      <c r="D5439" s="19">
        <f ca="1">'Monte Carlo VaR'!$B$9*(EXP(B5439)-1)</f>
        <v>-22.661935204237054</v>
      </c>
      <c r="E5439" t="str">
        <f ca="1">IF(B5439&lt;='Monte Carlo VaR'!$B$25,"YES ◀ TAIL","")</f>
        <v/>
      </c>
    </row>
    <row r="5440" spans="1:5" x14ac:dyDescent="0.2">
      <c r="A5440">
        <v>5439</v>
      </c>
      <c r="B5440" s="17">
        <f ca="1">'Monte Carlo VaR'!$C$17+_xlfn.NORM.S.INV(RAND())*'Monte Carlo VaR'!$C$18</f>
        <v>-0.18849870588421219</v>
      </c>
      <c r="C5440" s="18">
        <f t="shared" ca="1" si="84"/>
        <v>-17.179842477331754</v>
      </c>
      <c r="D5440" s="19">
        <f ca="1">'Monte Carlo VaR'!$B$9*(EXP(B5440)-1)</f>
        <v>-23.283840509527725</v>
      </c>
      <c r="E5440" t="str">
        <f ca="1">IF(B5440&lt;='Monte Carlo VaR'!$B$25,"YES ◀ TAIL","")</f>
        <v/>
      </c>
    </row>
    <row r="5441" spans="1:5" x14ac:dyDescent="0.2">
      <c r="A5441">
        <v>5440</v>
      </c>
      <c r="B5441" s="17">
        <f ca="1">'Monte Carlo VaR'!$C$17+_xlfn.NORM.S.INV(RAND())*'Monte Carlo VaR'!$C$18</f>
        <v>0.16371638830464666</v>
      </c>
      <c r="C5441" s="18">
        <f t="shared" ca="1" si="84"/>
        <v>17.788020711403373</v>
      </c>
      <c r="D5441" s="19">
        <f ca="1">'Monte Carlo VaR'!$B$9*(EXP(B5441)-1)</f>
        <v>24.108104470164992</v>
      </c>
      <c r="E5441" t="str">
        <f ca="1">IF(B5441&lt;='Monte Carlo VaR'!$B$25,"YES ◀ TAIL","")</f>
        <v/>
      </c>
    </row>
    <row r="5442" spans="1:5" x14ac:dyDescent="0.2">
      <c r="A5442">
        <v>5441</v>
      </c>
      <c r="B5442" s="17">
        <f ca="1">'Monte Carlo VaR'!$C$17+_xlfn.NORM.S.INV(RAND())*'Monte Carlo VaR'!$C$18</f>
        <v>9.534552129704732E-2</v>
      </c>
      <c r="C5442" s="18">
        <f t="shared" ca="1" si="84"/>
        <v>10.003887632896436</v>
      </c>
      <c r="D5442" s="19">
        <f ca="1">'Monte Carlo VaR'!$B$9*(EXP(B5442)-1)</f>
        <v>13.558268908864539</v>
      </c>
      <c r="E5442" t="str">
        <f ca="1">IF(B5442&lt;='Monte Carlo VaR'!$B$25,"YES ◀ TAIL","")</f>
        <v/>
      </c>
    </row>
    <row r="5443" spans="1:5" x14ac:dyDescent="0.2">
      <c r="A5443">
        <v>5442</v>
      </c>
      <c r="B5443" s="17">
        <f ca="1">'Monte Carlo VaR'!$C$17+_xlfn.NORM.S.INV(RAND())*'Monte Carlo VaR'!$C$18</f>
        <v>9.9334137353909252E-2</v>
      </c>
      <c r="C5443" s="18">
        <f t="shared" ref="C5443:C5506" ca="1" si="85">(EXP(B5443)-1)*100</f>
        <v>10.443527099089289</v>
      </c>
      <c r="D5443" s="19">
        <f ca="1">'Monte Carlo VaR'!$B$9*(EXP(B5443)-1)</f>
        <v>14.154112277395713</v>
      </c>
      <c r="E5443" t="str">
        <f ca="1">IF(B5443&lt;='Monte Carlo VaR'!$B$25,"YES ◀ TAIL","")</f>
        <v/>
      </c>
    </row>
    <row r="5444" spans="1:5" x14ac:dyDescent="0.2">
      <c r="A5444">
        <v>5443</v>
      </c>
      <c r="B5444" s="17">
        <f ca="1">'Monte Carlo VaR'!$C$17+_xlfn.NORM.S.INV(RAND())*'Monte Carlo VaR'!$C$18</f>
        <v>-0.12543155216852575</v>
      </c>
      <c r="C5444" s="18">
        <f t="shared" ca="1" si="85"/>
        <v>-11.788385870234341</v>
      </c>
      <c r="D5444" s="19">
        <f ca="1">'Monte Carlo VaR'!$B$9*(EXP(B5444)-1)</f>
        <v>-15.976799369928603</v>
      </c>
      <c r="E5444" t="str">
        <f ca="1">IF(B5444&lt;='Monte Carlo VaR'!$B$25,"YES ◀ TAIL","")</f>
        <v/>
      </c>
    </row>
    <row r="5445" spans="1:5" x14ac:dyDescent="0.2">
      <c r="A5445">
        <v>5444</v>
      </c>
      <c r="B5445" s="17">
        <f ca="1">'Monte Carlo VaR'!$C$17+_xlfn.NORM.S.INV(RAND())*'Monte Carlo VaR'!$C$18</f>
        <v>0.15549151143958651</v>
      </c>
      <c r="C5445" s="18">
        <f t="shared" ca="1" si="85"/>
        <v>16.82320194170892</v>
      </c>
      <c r="D5445" s="19">
        <f ca="1">'Monte Carlo VaR'!$B$9*(EXP(B5445)-1)</f>
        <v>22.8004855915981</v>
      </c>
      <c r="E5445" t="str">
        <f ca="1">IF(B5445&lt;='Monte Carlo VaR'!$B$25,"YES ◀ TAIL","")</f>
        <v/>
      </c>
    </row>
    <row r="5446" spans="1:5" x14ac:dyDescent="0.2">
      <c r="A5446">
        <v>5445</v>
      </c>
      <c r="B5446" s="17">
        <f ca="1">'Monte Carlo VaR'!$C$17+_xlfn.NORM.S.INV(RAND())*'Monte Carlo VaR'!$C$18</f>
        <v>8.9465100521497684E-2</v>
      </c>
      <c r="C5446" s="18">
        <f t="shared" ca="1" si="85"/>
        <v>9.3589166954739067</v>
      </c>
      <c r="D5446" s="19">
        <f ca="1">'Monte Carlo VaR'!$B$9*(EXP(B5446)-1)</f>
        <v>12.684139797375785</v>
      </c>
      <c r="E5446" t="str">
        <f ca="1">IF(B5446&lt;='Monte Carlo VaR'!$B$25,"YES ◀ TAIL","")</f>
        <v/>
      </c>
    </row>
    <row r="5447" spans="1:5" x14ac:dyDescent="0.2">
      <c r="A5447">
        <v>5446</v>
      </c>
      <c r="B5447" s="17">
        <f ca="1">'Monte Carlo VaR'!$C$17+_xlfn.NORM.S.INV(RAND())*'Monte Carlo VaR'!$C$18</f>
        <v>0.16117731701543947</v>
      </c>
      <c r="C5447" s="18">
        <f t="shared" ca="1" si="85"/>
        <v>17.48932789145401</v>
      </c>
      <c r="D5447" s="19">
        <f ca="1">'Monte Carlo VaR'!$B$9*(EXP(B5447)-1)</f>
        <v>23.70328609128762</v>
      </c>
      <c r="E5447" t="str">
        <f ca="1">IF(B5447&lt;='Monte Carlo VaR'!$B$25,"YES ◀ TAIL","")</f>
        <v/>
      </c>
    </row>
    <row r="5448" spans="1:5" x14ac:dyDescent="0.2">
      <c r="A5448">
        <v>5447</v>
      </c>
      <c r="B5448" s="17">
        <f ca="1">'Monte Carlo VaR'!$C$17+_xlfn.NORM.S.INV(RAND())*'Monte Carlo VaR'!$C$18</f>
        <v>0.10172615913622797</v>
      </c>
      <c r="C5448" s="18">
        <f t="shared" ca="1" si="85"/>
        <v>10.708026639840785</v>
      </c>
      <c r="D5448" s="19">
        <f ca="1">'Monte Carlo VaR'!$B$9*(EXP(B5448)-1)</f>
        <v>14.512588504976215</v>
      </c>
      <c r="E5448" t="str">
        <f ca="1">IF(B5448&lt;='Monte Carlo VaR'!$B$25,"YES ◀ TAIL","")</f>
        <v/>
      </c>
    </row>
    <row r="5449" spans="1:5" x14ac:dyDescent="0.2">
      <c r="A5449">
        <v>5448</v>
      </c>
      <c r="B5449" s="17">
        <f ca="1">'Monte Carlo VaR'!$C$17+_xlfn.NORM.S.INV(RAND())*'Monte Carlo VaR'!$C$18</f>
        <v>6.8586195735249572E-2</v>
      </c>
      <c r="C5449" s="18">
        <f t="shared" ca="1" si="85"/>
        <v>7.0992935996078366</v>
      </c>
      <c r="D5449" s="19">
        <f ca="1">'Monte Carlo VaR'!$B$9*(EXP(B5449)-1)</f>
        <v>9.6216726155485013</v>
      </c>
      <c r="E5449" t="str">
        <f ca="1">IF(B5449&lt;='Monte Carlo VaR'!$B$25,"YES ◀ TAIL","")</f>
        <v/>
      </c>
    </row>
    <row r="5450" spans="1:5" x14ac:dyDescent="0.2">
      <c r="A5450">
        <v>5449</v>
      </c>
      <c r="B5450" s="17">
        <f ca="1">'Monte Carlo VaR'!$C$17+_xlfn.NORM.S.INV(RAND())*'Monte Carlo VaR'!$C$18</f>
        <v>0.35198127187325223</v>
      </c>
      <c r="C5450" s="18">
        <f t="shared" ca="1" si="85"/>
        <v>42.188189428488208</v>
      </c>
      <c r="D5450" s="19">
        <f ca="1">'Monte Carlo VaR'!$B$9*(EXP(B5450)-1)</f>
        <v>57.177653132430073</v>
      </c>
      <c r="E5450" t="str">
        <f ca="1">IF(B5450&lt;='Monte Carlo VaR'!$B$25,"YES ◀ TAIL","")</f>
        <v/>
      </c>
    </row>
    <row r="5451" spans="1:5" x14ac:dyDescent="0.2">
      <c r="A5451">
        <v>5450</v>
      </c>
      <c r="B5451" s="17">
        <f ca="1">'Monte Carlo VaR'!$C$17+_xlfn.NORM.S.INV(RAND())*'Monte Carlo VaR'!$C$18</f>
        <v>-0.19807020937414227</v>
      </c>
      <c r="C5451" s="18">
        <f t="shared" ca="1" si="85"/>
        <v>-17.968774249422271</v>
      </c>
      <c r="D5451" s="19">
        <f ca="1">'Monte Carlo VaR'!$B$9*(EXP(B5451)-1)</f>
        <v>-24.353079740242002</v>
      </c>
      <c r="E5451" t="str">
        <f ca="1">IF(B5451&lt;='Monte Carlo VaR'!$B$25,"YES ◀ TAIL","")</f>
        <v/>
      </c>
    </row>
    <row r="5452" spans="1:5" x14ac:dyDescent="0.2">
      <c r="A5452">
        <v>5451</v>
      </c>
      <c r="B5452" s="17">
        <f ca="1">'Monte Carlo VaR'!$C$17+_xlfn.NORM.S.INV(RAND())*'Monte Carlo VaR'!$C$18</f>
        <v>-3.6665394414918867E-2</v>
      </c>
      <c r="C5452" s="18">
        <f t="shared" ca="1" si="85"/>
        <v>-3.6001359280809275</v>
      </c>
      <c r="D5452" s="19">
        <f ca="1">'Monte Carlo VaR'!$B$9*(EXP(B5452)-1)</f>
        <v>-4.8792642233280814</v>
      </c>
      <c r="E5452" t="str">
        <f ca="1">IF(B5452&lt;='Monte Carlo VaR'!$B$25,"YES ◀ TAIL","")</f>
        <v/>
      </c>
    </row>
    <row r="5453" spans="1:5" x14ac:dyDescent="0.2">
      <c r="A5453">
        <v>5452</v>
      </c>
      <c r="B5453" s="17">
        <f ca="1">'Monte Carlo VaR'!$C$17+_xlfn.NORM.S.INV(RAND())*'Monte Carlo VaR'!$C$18</f>
        <v>0.19776244769463608</v>
      </c>
      <c r="C5453" s="18">
        <f t="shared" ca="1" si="85"/>
        <v>21.867286088580819</v>
      </c>
      <c r="D5453" s="19">
        <f ca="1">'Monte Carlo VaR'!$B$9*(EXP(B5453)-1)</f>
        <v>29.636732835853582</v>
      </c>
      <c r="E5453" t="str">
        <f ca="1">IF(B5453&lt;='Monte Carlo VaR'!$B$25,"YES ◀ TAIL","")</f>
        <v/>
      </c>
    </row>
    <row r="5454" spans="1:5" x14ac:dyDescent="0.2">
      <c r="A5454">
        <v>5453</v>
      </c>
      <c r="B5454" s="17">
        <f ca="1">'Monte Carlo VaR'!$C$17+_xlfn.NORM.S.INV(RAND())*'Monte Carlo VaR'!$C$18</f>
        <v>0.19216221733275601</v>
      </c>
      <c r="C5454" s="18">
        <f t="shared" ca="1" si="85"/>
        <v>21.186708686743327</v>
      </c>
      <c r="D5454" s="19">
        <f ca="1">'Monte Carlo VaR'!$B$9*(EXP(B5454)-1)</f>
        <v>28.714346283143232</v>
      </c>
      <c r="E5454" t="str">
        <f ca="1">IF(B5454&lt;='Monte Carlo VaR'!$B$25,"YES ◀ TAIL","")</f>
        <v/>
      </c>
    </row>
    <row r="5455" spans="1:5" x14ac:dyDescent="0.2">
      <c r="A5455">
        <v>5454</v>
      </c>
      <c r="B5455" s="17">
        <f ca="1">'Monte Carlo VaR'!$C$17+_xlfn.NORM.S.INV(RAND())*'Monte Carlo VaR'!$C$18</f>
        <v>-0.30899696555014416</v>
      </c>
      <c r="C5455" s="18">
        <f t="shared" ca="1" si="85"/>
        <v>-26.581700213562478</v>
      </c>
      <c r="D5455" s="19">
        <f ca="1">'Monte Carlo VaR'!$B$9*(EXP(B5455)-1)</f>
        <v>-36.026178299441227</v>
      </c>
      <c r="E5455" t="str">
        <f ca="1">IF(B5455&lt;='Monte Carlo VaR'!$B$25,"YES ◀ TAIL","")</f>
        <v>YES ◀ TAIL</v>
      </c>
    </row>
    <row r="5456" spans="1:5" x14ac:dyDescent="0.2">
      <c r="A5456">
        <v>5455</v>
      </c>
      <c r="B5456" s="17">
        <f ca="1">'Monte Carlo VaR'!$C$17+_xlfn.NORM.S.INV(RAND())*'Monte Carlo VaR'!$C$18</f>
        <v>0.25417094215389913</v>
      </c>
      <c r="C5456" s="18">
        <f t="shared" ca="1" si="85"/>
        <v>28.939219690943151</v>
      </c>
      <c r="D5456" s="19">
        <f ca="1">'Monte Carlo VaR'!$B$9*(EXP(B5456)-1)</f>
        <v>39.221324447135252</v>
      </c>
      <c r="E5456" t="str">
        <f ca="1">IF(B5456&lt;='Monte Carlo VaR'!$B$25,"YES ◀ TAIL","")</f>
        <v/>
      </c>
    </row>
    <row r="5457" spans="1:5" x14ac:dyDescent="0.2">
      <c r="A5457">
        <v>5456</v>
      </c>
      <c r="B5457" s="17">
        <f ca="1">'Monte Carlo VaR'!$C$17+_xlfn.NORM.S.INV(RAND())*'Monte Carlo VaR'!$C$18</f>
        <v>-2.6289096407159193E-2</v>
      </c>
      <c r="C5457" s="18">
        <f t="shared" ca="1" si="85"/>
        <v>-2.5946546453077368</v>
      </c>
      <c r="D5457" s="19">
        <f ca="1">'Monte Carlo VaR'!$B$9*(EXP(B5457)-1)</f>
        <v>-3.5165354407855758</v>
      </c>
      <c r="E5457" t="str">
        <f ca="1">IF(B5457&lt;='Monte Carlo VaR'!$B$25,"YES ◀ TAIL","")</f>
        <v/>
      </c>
    </row>
    <row r="5458" spans="1:5" x14ac:dyDescent="0.2">
      <c r="A5458">
        <v>5457</v>
      </c>
      <c r="B5458" s="17">
        <f ca="1">'Monte Carlo VaR'!$C$17+_xlfn.NORM.S.INV(RAND())*'Monte Carlo VaR'!$C$18</f>
        <v>-0.12327674183127126</v>
      </c>
      <c r="C5458" s="18">
        <f t="shared" ca="1" si="85"/>
        <v>-11.59810163264796</v>
      </c>
      <c r="D5458" s="19">
        <f ca="1">'Monte Carlo VaR'!$B$9*(EXP(B5458)-1)</f>
        <v>-15.718907142727781</v>
      </c>
      <c r="E5458" t="str">
        <f ca="1">IF(B5458&lt;='Monte Carlo VaR'!$B$25,"YES ◀ TAIL","")</f>
        <v/>
      </c>
    </row>
    <row r="5459" spans="1:5" x14ac:dyDescent="0.2">
      <c r="A5459">
        <v>5458</v>
      </c>
      <c r="B5459" s="17">
        <f ca="1">'Monte Carlo VaR'!$C$17+_xlfn.NORM.S.INV(RAND())*'Monte Carlo VaR'!$C$18</f>
        <v>0.11987104321787678</v>
      </c>
      <c r="C5459" s="18">
        <f t="shared" ca="1" si="85"/>
        <v>12.735146258819174</v>
      </c>
      <c r="D5459" s="19">
        <f ca="1">'Monte Carlo VaR'!$B$9*(EXP(B5459)-1)</f>
        <v>17.259943724577628</v>
      </c>
      <c r="E5459" t="str">
        <f ca="1">IF(B5459&lt;='Monte Carlo VaR'!$B$25,"YES ◀ TAIL","")</f>
        <v/>
      </c>
    </row>
    <row r="5460" spans="1:5" x14ac:dyDescent="0.2">
      <c r="A5460">
        <v>5459</v>
      </c>
      <c r="B5460" s="17">
        <f ca="1">'Monte Carlo VaR'!$C$17+_xlfn.NORM.S.INV(RAND())*'Monte Carlo VaR'!$C$18</f>
        <v>6.6553838220907879E-2</v>
      </c>
      <c r="C5460" s="18">
        <f t="shared" ca="1" si="85"/>
        <v>6.881850581301352</v>
      </c>
      <c r="D5460" s="19">
        <f ca="1">'Monte Carlo VaR'!$B$9*(EXP(B5460)-1)</f>
        <v>9.3269720928377229</v>
      </c>
      <c r="E5460" t="str">
        <f ca="1">IF(B5460&lt;='Monte Carlo VaR'!$B$25,"YES ◀ TAIL","")</f>
        <v/>
      </c>
    </row>
    <row r="5461" spans="1:5" x14ac:dyDescent="0.2">
      <c r="A5461">
        <v>5460</v>
      </c>
      <c r="B5461" s="17">
        <f ca="1">'Monte Carlo VaR'!$C$17+_xlfn.NORM.S.INV(RAND())*'Monte Carlo VaR'!$C$18</f>
        <v>-0.10880271980977869</v>
      </c>
      <c r="C5461" s="18">
        <f t="shared" ca="1" si="85"/>
        <v>-10.309265790313782</v>
      </c>
      <c r="D5461" s="19">
        <f ca="1">'Monte Carlo VaR'!$B$9*(EXP(B5461)-1)</f>
        <v>-13.972147925612269</v>
      </c>
      <c r="E5461" t="str">
        <f ca="1">IF(B5461&lt;='Monte Carlo VaR'!$B$25,"YES ◀ TAIL","")</f>
        <v/>
      </c>
    </row>
    <row r="5462" spans="1:5" x14ac:dyDescent="0.2">
      <c r="A5462">
        <v>5461</v>
      </c>
      <c r="B5462" s="17">
        <f ca="1">'Monte Carlo VaR'!$C$17+_xlfn.NORM.S.INV(RAND())*'Monte Carlo VaR'!$C$18</f>
        <v>0.24182483114724751</v>
      </c>
      <c r="C5462" s="18">
        <f t="shared" ca="1" si="85"/>
        <v>27.357108329028691</v>
      </c>
      <c r="D5462" s="19">
        <f ca="1">'Monte Carlo VaR'!$B$9*(EXP(B5462)-1)</f>
        <v>37.077088918332585</v>
      </c>
      <c r="E5462" t="str">
        <f ca="1">IF(B5462&lt;='Monte Carlo VaR'!$B$25,"YES ◀ TAIL","")</f>
        <v/>
      </c>
    </row>
    <row r="5463" spans="1:5" x14ac:dyDescent="0.2">
      <c r="A5463">
        <v>5462</v>
      </c>
      <c r="B5463" s="17">
        <f ca="1">'Monte Carlo VaR'!$C$17+_xlfn.NORM.S.INV(RAND())*'Monte Carlo VaR'!$C$18</f>
        <v>3.5355335021904424E-3</v>
      </c>
      <c r="C5463" s="18">
        <f t="shared" ca="1" si="85"/>
        <v>0.35417908729711289</v>
      </c>
      <c r="D5463" s="19">
        <f ca="1">'Monte Carlo VaR'!$B$9*(EXP(B5463)-1)</f>
        <v>0.48001891701377714</v>
      </c>
      <c r="E5463" t="str">
        <f ca="1">IF(B5463&lt;='Monte Carlo VaR'!$B$25,"YES ◀ TAIL","")</f>
        <v/>
      </c>
    </row>
    <row r="5464" spans="1:5" x14ac:dyDescent="0.2">
      <c r="A5464">
        <v>5463</v>
      </c>
      <c r="B5464" s="17">
        <f ca="1">'Monte Carlo VaR'!$C$17+_xlfn.NORM.S.INV(RAND())*'Monte Carlo VaR'!$C$18</f>
        <v>-0.10017798936281928</v>
      </c>
      <c r="C5464" s="18">
        <f t="shared" ca="1" si="85"/>
        <v>-9.5323619067660843</v>
      </c>
      <c r="D5464" s="19">
        <f ca="1">'Monte Carlo VaR'!$B$9*(EXP(B5464)-1)</f>
        <v>-12.919210092240075</v>
      </c>
      <c r="E5464" t="str">
        <f ca="1">IF(B5464&lt;='Monte Carlo VaR'!$B$25,"YES ◀ TAIL","")</f>
        <v/>
      </c>
    </row>
    <row r="5465" spans="1:5" x14ac:dyDescent="0.2">
      <c r="A5465">
        <v>5464</v>
      </c>
      <c r="B5465" s="17">
        <f ca="1">'Monte Carlo VaR'!$C$17+_xlfn.NORM.S.INV(RAND())*'Monte Carlo VaR'!$C$18</f>
        <v>0.12264977072859112</v>
      </c>
      <c r="C5465" s="18">
        <f t="shared" ca="1" si="85"/>
        <v>13.048842147004525</v>
      </c>
      <c r="D5465" s="19">
        <f ca="1">'Monte Carlo VaR'!$B$9*(EXP(B5465)-1)</f>
        <v>17.685095761835232</v>
      </c>
      <c r="E5465" t="str">
        <f ca="1">IF(B5465&lt;='Monte Carlo VaR'!$B$25,"YES ◀ TAIL","")</f>
        <v/>
      </c>
    </row>
    <row r="5466" spans="1:5" x14ac:dyDescent="0.2">
      <c r="A5466">
        <v>5465</v>
      </c>
      <c r="B5466" s="17">
        <f ca="1">'Monte Carlo VaR'!$C$17+_xlfn.NORM.S.INV(RAND())*'Monte Carlo VaR'!$C$18</f>
        <v>2.9412663665632072E-2</v>
      </c>
      <c r="C5466" s="18">
        <f t="shared" ca="1" si="85"/>
        <v>2.9849488264863444</v>
      </c>
      <c r="D5466" s="19">
        <f ca="1">'Monte Carlo VaR'!$B$9*(EXP(B5466)-1)</f>
        <v>4.0455011445369422</v>
      </c>
      <c r="E5466" t="str">
        <f ca="1">IF(B5466&lt;='Monte Carlo VaR'!$B$25,"YES ◀ TAIL","")</f>
        <v/>
      </c>
    </row>
    <row r="5467" spans="1:5" x14ac:dyDescent="0.2">
      <c r="A5467">
        <v>5466</v>
      </c>
      <c r="B5467" s="17">
        <f ca="1">'Monte Carlo VaR'!$C$17+_xlfn.NORM.S.INV(RAND())*'Monte Carlo VaR'!$C$18</f>
        <v>0.26436117182233188</v>
      </c>
      <c r="C5467" s="18">
        <f t="shared" ca="1" si="85"/>
        <v>30.259857325279917</v>
      </c>
      <c r="D5467" s="19">
        <f ca="1">'Monte Carlo VaR'!$B$9*(EXP(B5467)-1)</f>
        <v>41.011184632951867</v>
      </c>
      <c r="E5467" t="str">
        <f ca="1">IF(B5467&lt;='Monte Carlo VaR'!$B$25,"YES ◀ TAIL","")</f>
        <v/>
      </c>
    </row>
    <row r="5468" spans="1:5" x14ac:dyDescent="0.2">
      <c r="A5468">
        <v>5467</v>
      </c>
      <c r="B5468" s="17">
        <f ca="1">'Monte Carlo VaR'!$C$17+_xlfn.NORM.S.INV(RAND())*'Monte Carlo VaR'!$C$18</f>
        <v>0.35853617466288812</v>
      </c>
      <c r="C5468" s="18">
        <f t="shared" ca="1" si="85"/>
        <v>43.123280555595223</v>
      </c>
      <c r="D5468" s="19">
        <f ca="1">'Monte Carlo VaR'!$B$9*(EXP(B5468)-1)</f>
        <v>58.444982136998206</v>
      </c>
      <c r="E5468" t="str">
        <f ca="1">IF(B5468&lt;='Monte Carlo VaR'!$B$25,"YES ◀ TAIL","")</f>
        <v/>
      </c>
    </row>
    <row r="5469" spans="1:5" x14ac:dyDescent="0.2">
      <c r="A5469">
        <v>5468</v>
      </c>
      <c r="B5469" s="17">
        <f ca="1">'Monte Carlo VaR'!$C$17+_xlfn.NORM.S.INV(RAND())*'Monte Carlo VaR'!$C$18</f>
        <v>1.3438405689420639E-2</v>
      </c>
      <c r="C5469" s="18">
        <f t="shared" ca="1" si="85"/>
        <v>1.3529106900981525</v>
      </c>
      <c r="D5469" s="19">
        <f ca="1">'Monte Carlo VaR'!$B$9*(EXP(B5469)-1)</f>
        <v>1.8335998582900261</v>
      </c>
      <c r="E5469" t="str">
        <f ca="1">IF(B5469&lt;='Monte Carlo VaR'!$B$25,"YES ◀ TAIL","")</f>
        <v/>
      </c>
    </row>
    <row r="5470" spans="1:5" x14ac:dyDescent="0.2">
      <c r="A5470">
        <v>5469</v>
      </c>
      <c r="B5470" s="17">
        <f ca="1">'Monte Carlo VaR'!$C$17+_xlfn.NORM.S.INV(RAND())*'Monte Carlo VaR'!$C$18</f>
        <v>0.18548520215684167</v>
      </c>
      <c r="C5470" s="18">
        <f t="shared" ca="1" si="85"/>
        <v>20.380238596443068</v>
      </c>
      <c r="D5470" s="19">
        <f ca="1">'Monte Carlo VaR'!$B$9*(EXP(B5470)-1)</f>
        <v>27.621337369759289</v>
      </c>
      <c r="E5470" t="str">
        <f ca="1">IF(B5470&lt;='Monte Carlo VaR'!$B$25,"YES ◀ TAIL","")</f>
        <v/>
      </c>
    </row>
    <row r="5471" spans="1:5" x14ac:dyDescent="0.2">
      <c r="A5471">
        <v>5470</v>
      </c>
      <c r="B5471" s="17">
        <f ca="1">'Monte Carlo VaR'!$C$17+_xlfn.NORM.S.INV(RAND())*'Monte Carlo VaR'!$C$18</f>
        <v>0.19374984578325716</v>
      </c>
      <c r="C5471" s="18">
        <f t="shared" ca="1" si="85"/>
        <v>21.379260963568413</v>
      </c>
      <c r="D5471" s="19">
        <f ca="1">'Monte Carlo VaR'!$B$9*(EXP(B5471)-1)</f>
        <v>28.975312383924273</v>
      </c>
      <c r="E5471" t="str">
        <f ca="1">IF(B5471&lt;='Monte Carlo VaR'!$B$25,"YES ◀ TAIL","")</f>
        <v/>
      </c>
    </row>
    <row r="5472" spans="1:5" x14ac:dyDescent="0.2">
      <c r="A5472">
        <v>5471</v>
      </c>
      <c r="B5472" s="17">
        <f ca="1">'Monte Carlo VaR'!$C$17+_xlfn.NORM.S.INV(RAND())*'Monte Carlo VaR'!$C$18</f>
        <v>-2.3695358794047383E-2</v>
      </c>
      <c r="C5472" s="18">
        <f t="shared" ca="1" si="85"/>
        <v>-2.3416828078800189</v>
      </c>
      <c r="D5472" s="19">
        <f ca="1">'Monte Carlo VaR'!$B$9*(EXP(B5472)-1)</f>
        <v>-3.1736827095197895</v>
      </c>
      <c r="E5472" t="str">
        <f ca="1">IF(B5472&lt;='Monte Carlo VaR'!$B$25,"YES ◀ TAIL","")</f>
        <v/>
      </c>
    </row>
    <row r="5473" spans="1:5" x14ac:dyDescent="0.2">
      <c r="A5473">
        <v>5472</v>
      </c>
      <c r="B5473" s="17">
        <f ca="1">'Monte Carlo VaR'!$C$17+_xlfn.NORM.S.INV(RAND())*'Monte Carlo VaR'!$C$18</f>
        <v>0.11765052161180058</v>
      </c>
      <c r="C5473" s="18">
        <f t="shared" ca="1" si="85"/>
        <v>12.485093157689221</v>
      </c>
      <c r="D5473" s="19">
        <f ca="1">'Monte Carlo VaR'!$B$9*(EXP(B5473)-1)</f>
        <v>16.9210467566162</v>
      </c>
      <c r="E5473" t="str">
        <f ca="1">IF(B5473&lt;='Monte Carlo VaR'!$B$25,"YES ◀ TAIL","")</f>
        <v/>
      </c>
    </row>
    <row r="5474" spans="1:5" x14ac:dyDescent="0.2">
      <c r="A5474">
        <v>5473</v>
      </c>
      <c r="B5474" s="17">
        <f ca="1">'Monte Carlo VaR'!$C$17+_xlfn.NORM.S.INV(RAND())*'Monte Carlo VaR'!$C$18</f>
        <v>0.21355259497097001</v>
      </c>
      <c r="C5474" s="18">
        <f t="shared" ca="1" si="85"/>
        <v>23.806861273846991</v>
      </c>
      <c r="D5474" s="19">
        <f ca="1">'Monte Carlo VaR'!$B$9*(EXP(B5474)-1)</f>
        <v>32.265439084444829</v>
      </c>
      <c r="E5474" t="str">
        <f ca="1">IF(B5474&lt;='Monte Carlo VaR'!$B$25,"YES ◀ TAIL","")</f>
        <v/>
      </c>
    </row>
    <row r="5475" spans="1:5" x14ac:dyDescent="0.2">
      <c r="A5475">
        <v>5474</v>
      </c>
      <c r="B5475" s="17">
        <f ca="1">'Monte Carlo VaR'!$C$17+_xlfn.NORM.S.INV(RAND())*'Monte Carlo VaR'!$C$18</f>
        <v>0.26600929512467042</v>
      </c>
      <c r="C5475" s="18">
        <f t="shared" ca="1" si="85"/>
        <v>30.474718641832467</v>
      </c>
      <c r="D5475" s="19">
        <f ca="1">'Monte Carlo VaR'!$B$9*(EXP(B5475)-1)</f>
        <v>41.302386175275544</v>
      </c>
      <c r="E5475" t="str">
        <f ca="1">IF(B5475&lt;='Monte Carlo VaR'!$B$25,"YES ◀ TAIL","")</f>
        <v/>
      </c>
    </row>
    <row r="5476" spans="1:5" x14ac:dyDescent="0.2">
      <c r="A5476">
        <v>5475</v>
      </c>
      <c r="B5476" s="17">
        <f ca="1">'Monte Carlo VaR'!$C$17+_xlfn.NORM.S.INV(RAND())*'Monte Carlo VaR'!$C$18</f>
        <v>-4.7890852532791406E-2</v>
      </c>
      <c r="C5476" s="18">
        <f t="shared" ca="1" si="85"/>
        <v>-4.6762175106096038</v>
      </c>
      <c r="D5476" s="19">
        <f ca="1">'Monte Carlo VaR'!$B$9*(EXP(B5476)-1)</f>
        <v>-6.3376775921291957</v>
      </c>
      <c r="E5476" t="str">
        <f ca="1">IF(B5476&lt;='Monte Carlo VaR'!$B$25,"YES ◀ TAIL","")</f>
        <v/>
      </c>
    </row>
    <row r="5477" spans="1:5" x14ac:dyDescent="0.2">
      <c r="A5477">
        <v>5476</v>
      </c>
      <c r="B5477" s="17">
        <f ca="1">'Monte Carlo VaR'!$C$17+_xlfn.NORM.S.INV(RAND())*'Monte Carlo VaR'!$C$18</f>
        <v>0.1168056519031216</v>
      </c>
      <c r="C5477" s="18">
        <f t="shared" ca="1" si="85"/>
        <v>12.390098044699748</v>
      </c>
      <c r="D5477" s="19">
        <f ca="1">'Monte Carlo VaR'!$B$9*(EXP(B5477)-1)</f>
        <v>16.79229987998157</v>
      </c>
      <c r="E5477" t="str">
        <f ca="1">IF(B5477&lt;='Monte Carlo VaR'!$B$25,"YES ◀ TAIL","")</f>
        <v/>
      </c>
    </row>
    <row r="5478" spans="1:5" x14ac:dyDescent="0.2">
      <c r="A5478">
        <v>5477</v>
      </c>
      <c r="B5478" s="17">
        <f ca="1">'Monte Carlo VaR'!$C$17+_xlfn.NORM.S.INV(RAND())*'Monte Carlo VaR'!$C$18</f>
        <v>0.11346521832496487</v>
      </c>
      <c r="C5478" s="18">
        <f t="shared" ca="1" si="85"/>
        <v>12.015292741970063</v>
      </c>
      <c r="D5478" s="19">
        <f ca="1">'Monte Carlo VaR'!$B$9*(EXP(B5478)-1)</f>
        <v>16.284326253192027</v>
      </c>
      <c r="E5478" t="str">
        <f ca="1">IF(B5478&lt;='Monte Carlo VaR'!$B$25,"YES ◀ TAIL","")</f>
        <v/>
      </c>
    </row>
    <row r="5479" spans="1:5" x14ac:dyDescent="0.2">
      <c r="A5479">
        <v>5478</v>
      </c>
      <c r="B5479" s="17">
        <f ca="1">'Monte Carlo VaR'!$C$17+_xlfn.NORM.S.INV(RAND())*'Monte Carlo VaR'!$C$18</f>
        <v>0.27336081806889057</v>
      </c>
      <c r="C5479" s="18">
        <f t="shared" ca="1" si="85"/>
        <v>31.437440931220472</v>
      </c>
      <c r="D5479" s="19">
        <f ca="1">'Monte Carlo VaR'!$B$9*(EXP(B5479)-1)</f>
        <v>42.607163694083106</v>
      </c>
      <c r="E5479" t="str">
        <f ca="1">IF(B5479&lt;='Monte Carlo VaR'!$B$25,"YES ◀ TAIL","")</f>
        <v/>
      </c>
    </row>
    <row r="5480" spans="1:5" x14ac:dyDescent="0.2">
      <c r="A5480">
        <v>5479</v>
      </c>
      <c r="B5480" s="17">
        <f ca="1">'Monte Carlo VaR'!$C$17+_xlfn.NORM.S.INV(RAND())*'Monte Carlo VaR'!$C$18</f>
        <v>0.1476158689921207</v>
      </c>
      <c r="C5480" s="18">
        <f t="shared" ca="1" si="85"/>
        <v>15.906757704140073</v>
      </c>
      <c r="D5480" s="19">
        <f ca="1">'Monte Carlo VaR'!$B$9*(EXP(B5480)-1)</f>
        <v>21.558428716421041</v>
      </c>
      <c r="E5480" t="str">
        <f ca="1">IF(B5480&lt;='Monte Carlo VaR'!$B$25,"YES ◀ TAIL","")</f>
        <v/>
      </c>
    </row>
    <row r="5481" spans="1:5" x14ac:dyDescent="0.2">
      <c r="A5481">
        <v>5480</v>
      </c>
      <c r="B5481" s="17">
        <f ca="1">'Monte Carlo VaR'!$C$17+_xlfn.NORM.S.INV(RAND())*'Monte Carlo VaR'!$C$18</f>
        <v>-0.1851123678026324</v>
      </c>
      <c r="C5481" s="18">
        <f t="shared" ca="1" si="85"/>
        <v>-16.898910026322699</v>
      </c>
      <c r="D5481" s="19">
        <f ca="1">'Monte Carlo VaR'!$B$9*(EXP(B5481)-1)</f>
        <v>-22.903092758675154</v>
      </c>
      <c r="E5481" t="str">
        <f ca="1">IF(B5481&lt;='Monte Carlo VaR'!$B$25,"YES ◀ TAIL","")</f>
        <v/>
      </c>
    </row>
    <row r="5482" spans="1:5" x14ac:dyDescent="0.2">
      <c r="A5482">
        <v>5481</v>
      </c>
      <c r="B5482" s="17">
        <f ca="1">'Monte Carlo VaR'!$C$17+_xlfn.NORM.S.INV(RAND())*'Monte Carlo VaR'!$C$18</f>
        <v>0.45131737395043353</v>
      </c>
      <c r="C5482" s="18">
        <f t="shared" ca="1" si="85"/>
        <v>57.037960058988425</v>
      </c>
      <c r="D5482" s="19">
        <f ca="1">'Monte Carlo VaR'!$B$9*(EXP(B5482)-1)</f>
        <v>77.30354726794701</v>
      </c>
      <c r="E5482" t="str">
        <f ca="1">IF(B5482&lt;='Monte Carlo VaR'!$B$25,"YES ◀ TAIL","")</f>
        <v/>
      </c>
    </row>
    <row r="5483" spans="1:5" x14ac:dyDescent="0.2">
      <c r="A5483">
        <v>5482</v>
      </c>
      <c r="B5483" s="17">
        <f ca="1">'Monte Carlo VaR'!$C$17+_xlfn.NORM.S.INV(RAND())*'Monte Carlo VaR'!$C$18</f>
        <v>0.34582408835447603</v>
      </c>
      <c r="C5483" s="18">
        <f t="shared" ca="1" si="85"/>
        <v>41.315400370526476</v>
      </c>
      <c r="D5483" s="19">
        <f ca="1">'Monte Carlo VaR'!$B$9*(EXP(B5483)-1)</f>
        <v>55.994762122174535</v>
      </c>
      <c r="E5483" t="str">
        <f ca="1">IF(B5483&lt;='Monte Carlo VaR'!$B$25,"YES ◀ TAIL","")</f>
        <v/>
      </c>
    </row>
    <row r="5484" spans="1:5" x14ac:dyDescent="0.2">
      <c r="A5484">
        <v>5483</v>
      </c>
      <c r="B5484" s="17">
        <f ca="1">'Monte Carlo VaR'!$C$17+_xlfn.NORM.S.INV(RAND())*'Monte Carlo VaR'!$C$18</f>
        <v>-0.29555185725818006</v>
      </c>
      <c r="C5484" s="18">
        <f t="shared" ca="1" si="85"/>
        <v>-25.587917434321049</v>
      </c>
      <c r="D5484" s="19">
        <f ca="1">'Monte Carlo VaR'!$B$9*(EXP(B5484)-1)</f>
        <v>-34.67930449873532</v>
      </c>
      <c r="E5484" t="str">
        <f ca="1">IF(B5484&lt;='Monte Carlo VaR'!$B$25,"YES ◀ TAIL","")</f>
        <v>YES ◀ TAIL</v>
      </c>
    </row>
    <row r="5485" spans="1:5" x14ac:dyDescent="0.2">
      <c r="A5485">
        <v>5484</v>
      </c>
      <c r="B5485" s="17">
        <f ca="1">'Monte Carlo VaR'!$C$17+_xlfn.NORM.S.INV(RAND())*'Monte Carlo VaR'!$C$18</f>
        <v>1.2168783551430029E-3</v>
      </c>
      <c r="C5485" s="18">
        <f t="shared" ca="1" si="85"/>
        <v>0.12176190520241104</v>
      </c>
      <c r="D5485" s="19">
        <f ca="1">'Monte Carlo VaR'!$B$9*(EXP(B5485)-1)</f>
        <v>0.16502391012082768</v>
      </c>
      <c r="E5485" t="str">
        <f ca="1">IF(B5485&lt;='Monte Carlo VaR'!$B$25,"YES ◀ TAIL","")</f>
        <v/>
      </c>
    </row>
    <row r="5486" spans="1:5" x14ac:dyDescent="0.2">
      <c r="A5486">
        <v>5485</v>
      </c>
      <c r="B5486" s="17">
        <f ca="1">'Monte Carlo VaR'!$C$17+_xlfn.NORM.S.INV(RAND())*'Monte Carlo VaR'!$C$18</f>
        <v>-0.14006720540977019</v>
      </c>
      <c r="C5486" s="18">
        <f t="shared" ca="1" si="85"/>
        <v>-13.070018821442787</v>
      </c>
      <c r="D5486" s="19">
        <f ca="1">'Monte Carlo VaR'!$B$9*(EXP(B5486)-1)</f>
        <v>-17.713796508701407</v>
      </c>
      <c r="E5486" t="str">
        <f ca="1">IF(B5486&lt;='Monte Carlo VaR'!$B$25,"YES ◀ TAIL","")</f>
        <v/>
      </c>
    </row>
    <row r="5487" spans="1:5" x14ac:dyDescent="0.2">
      <c r="A5487">
        <v>5486</v>
      </c>
      <c r="B5487" s="17">
        <f ca="1">'Monte Carlo VaR'!$C$17+_xlfn.NORM.S.INV(RAND())*'Monte Carlo VaR'!$C$18</f>
        <v>-7.5635355659905576E-2</v>
      </c>
      <c r="C5487" s="18">
        <f t="shared" ca="1" si="85"/>
        <v>-7.284577353181021</v>
      </c>
      <c r="D5487" s="19">
        <f ca="1">'Monte Carlo VaR'!$B$9*(EXP(B5487)-1)</f>
        <v>-9.8727876867662374</v>
      </c>
      <c r="E5487" t="str">
        <f ca="1">IF(B5487&lt;='Monte Carlo VaR'!$B$25,"YES ◀ TAIL","")</f>
        <v/>
      </c>
    </row>
    <row r="5488" spans="1:5" x14ac:dyDescent="0.2">
      <c r="A5488">
        <v>5487</v>
      </c>
      <c r="B5488" s="17">
        <f ca="1">'Monte Carlo VaR'!$C$17+_xlfn.NORM.S.INV(RAND())*'Monte Carlo VaR'!$C$18</f>
        <v>-0.12767710186140574</v>
      </c>
      <c r="C5488" s="18">
        <f t="shared" ca="1" si="85"/>
        <v>-11.986247196388932</v>
      </c>
      <c r="D5488" s="19">
        <f ca="1">'Monte Carlo VaR'!$B$9*(EXP(B5488)-1)</f>
        <v>-16.24496082526592</v>
      </c>
      <c r="E5488" t="str">
        <f ca="1">IF(B5488&lt;='Monte Carlo VaR'!$B$25,"YES ◀ TAIL","")</f>
        <v/>
      </c>
    </row>
    <row r="5489" spans="1:5" x14ac:dyDescent="0.2">
      <c r="A5489">
        <v>5488</v>
      </c>
      <c r="B5489" s="17">
        <f ca="1">'Monte Carlo VaR'!$C$17+_xlfn.NORM.S.INV(RAND())*'Monte Carlo VaR'!$C$18</f>
        <v>-0.12891767882229305</v>
      </c>
      <c r="C5489" s="18">
        <f t="shared" ca="1" si="85"/>
        <v>-12.095367330401263</v>
      </c>
      <c r="D5489" s="19">
        <f ca="1">'Monte Carlo VaR'!$B$9*(EXP(B5489)-1)</f>
        <v>-16.392851342892833</v>
      </c>
      <c r="E5489" t="str">
        <f ca="1">IF(B5489&lt;='Monte Carlo VaR'!$B$25,"YES ◀ TAIL","")</f>
        <v/>
      </c>
    </row>
    <row r="5490" spans="1:5" x14ac:dyDescent="0.2">
      <c r="A5490">
        <v>5489</v>
      </c>
      <c r="B5490" s="17">
        <f ca="1">'Monte Carlo VaR'!$C$17+_xlfn.NORM.S.INV(RAND())*'Monte Carlo VaR'!$C$18</f>
        <v>-0.18301947146385306</v>
      </c>
      <c r="C5490" s="18">
        <f t="shared" ca="1" si="85"/>
        <v>-16.724805932008547</v>
      </c>
      <c r="D5490" s="19">
        <f ca="1">'Monte Carlo VaR'!$B$9*(EXP(B5490)-1)</f>
        <v>-22.667129479651184</v>
      </c>
      <c r="E5490" t="str">
        <f ca="1">IF(B5490&lt;='Monte Carlo VaR'!$B$25,"YES ◀ TAIL","")</f>
        <v/>
      </c>
    </row>
    <row r="5491" spans="1:5" x14ac:dyDescent="0.2">
      <c r="A5491">
        <v>5490</v>
      </c>
      <c r="B5491" s="17">
        <f ca="1">'Monte Carlo VaR'!$C$17+_xlfn.NORM.S.INV(RAND())*'Monte Carlo VaR'!$C$18</f>
        <v>-0.14222614203863898</v>
      </c>
      <c r="C5491" s="18">
        <f t="shared" ca="1" si="85"/>
        <v>-13.257492697029472</v>
      </c>
      <c r="D5491" s="19">
        <f ca="1">'Monte Carlo VaR'!$B$9*(EXP(B5491)-1)</f>
        <v>-17.967879852284042</v>
      </c>
      <c r="E5491" t="str">
        <f ca="1">IF(B5491&lt;='Monte Carlo VaR'!$B$25,"YES ◀ TAIL","")</f>
        <v/>
      </c>
    </row>
    <row r="5492" spans="1:5" x14ac:dyDescent="0.2">
      <c r="A5492">
        <v>5491</v>
      </c>
      <c r="B5492" s="17">
        <f ca="1">'Monte Carlo VaR'!$C$17+_xlfn.NORM.S.INV(RAND())*'Monte Carlo VaR'!$C$18</f>
        <v>-0.21294977739804555</v>
      </c>
      <c r="C5492" s="18">
        <f t="shared" ca="1" si="85"/>
        <v>-19.180327406028809</v>
      </c>
      <c r="D5492" s="19">
        <f ca="1">'Monte Carlo VaR'!$B$9*(EXP(B5492)-1)</f>
        <v>-25.995097733390843</v>
      </c>
      <c r="E5492" t="str">
        <f ca="1">IF(B5492&lt;='Monte Carlo VaR'!$B$25,"YES ◀ TAIL","")</f>
        <v/>
      </c>
    </row>
    <row r="5493" spans="1:5" x14ac:dyDescent="0.2">
      <c r="A5493">
        <v>5492</v>
      </c>
      <c r="B5493" s="17">
        <f ca="1">'Monte Carlo VaR'!$C$17+_xlfn.NORM.S.INV(RAND())*'Monte Carlo VaR'!$C$18</f>
        <v>-7.1048427794365113E-2</v>
      </c>
      <c r="C5493" s="18">
        <f t="shared" ca="1" si="85"/>
        <v>-6.8583215425140338</v>
      </c>
      <c r="D5493" s="19">
        <f ca="1">'Monte Carlo VaR'!$B$9*(EXP(B5493)-1)</f>
        <v>-9.2950831865692702</v>
      </c>
      <c r="E5493" t="str">
        <f ca="1">IF(B5493&lt;='Monte Carlo VaR'!$B$25,"YES ◀ TAIL","")</f>
        <v/>
      </c>
    </row>
    <row r="5494" spans="1:5" x14ac:dyDescent="0.2">
      <c r="A5494">
        <v>5493</v>
      </c>
      <c r="B5494" s="17">
        <f ca="1">'Monte Carlo VaR'!$C$17+_xlfn.NORM.S.INV(RAND())*'Monte Carlo VaR'!$C$18</f>
        <v>-6.1381579129510547E-2</v>
      </c>
      <c r="C5494" s="18">
        <f t="shared" ca="1" si="85"/>
        <v>-5.9535690252388251</v>
      </c>
      <c r="D5494" s="19">
        <f ca="1">'Monte Carlo VaR'!$B$9*(EXP(B5494)-1)</f>
        <v>-8.06887209990618</v>
      </c>
      <c r="E5494" t="str">
        <f ca="1">IF(B5494&lt;='Monte Carlo VaR'!$B$25,"YES ◀ TAIL","")</f>
        <v/>
      </c>
    </row>
    <row r="5495" spans="1:5" x14ac:dyDescent="0.2">
      <c r="A5495">
        <v>5494</v>
      </c>
      <c r="B5495" s="17">
        <f ca="1">'Monte Carlo VaR'!$C$17+_xlfn.NORM.S.INV(RAND())*'Monte Carlo VaR'!$C$18</f>
        <v>0.13851137877583661</v>
      </c>
      <c r="C5495" s="18">
        <f t="shared" ca="1" si="85"/>
        <v>14.85627507338978</v>
      </c>
      <c r="D5495" s="19">
        <f ca="1">'Monte Carlo VaR'!$B$9*(EXP(B5495)-1)</f>
        <v>20.134709606965167</v>
      </c>
      <c r="E5495" t="str">
        <f ca="1">IF(B5495&lt;='Monte Carlo VaR'!$B$25,"YES ◀ TAIL","")</f>
        <v/>
      </c>
    </row>
    <row r="5496" spans="1:5" x14ac:dyDescent="0.2">
      <c r="A5496">
        <v>5495</v>
      </c>
      <c r="B5496" s="17">
        <f ca="1">'Monte Carlo VaR'!$C$17+_xlfn.NORM.S.INV(RAND())*'Monte Carlo VaR'!$C$18</f>
        <v>0.1912271365007619</v>
      </c>
      <c r="C5496" s="18">
        <f t="shared" ca="1" si="85"/>
        <v>21.073442283232446</v>
      </c>
      <c r="D5496" s="19">
        <f ca="1">'Monte Carlo VaR'!$B$9*(EXP(B5496)-1)</f>
        <v>28.560836326464933</v>
      </c>
      <c r="E5496" t="str">
        <f ca="1">IF(B5496&lt;='Monte Carlo VaR'!$B$25,"YES ◀ TAIL","")</f>
        <v/>
      </c>
    </row>
    <row r="5497" spans="1:5" x14ac:dyDescent="0.2">
      <c r="A5497">
        <v>5496</v>
      </c>
      <c r="B5497" s="17">
        <f ca="1">'Monte Carlo VaR'!$C$17+_xlfn.NORM.S.INV(RAND())*'Monte Carlo VaR'!$C$18</f>
        <v>9.0620846189931006E-2</v>
      </c>
      <c r="C5497" s="18">
        <f t="shared" ca="1" si="85"/>
        <v>9.4853808558750465</v>
      </c>
      <c r="D5497" s="19">
        <f ca="1">'Monte Carlo VaR'!$B$9*(EXP(B5497)-1)</f>
        <v>12.855536673967451</v>
      </c>
      <c r="E5497" t="str">
        <f ca="1">IF(B5497&lt;='Monte Carlo VaR'!$B$25,"YES ◀ TAIL","")</f>
        <v/>
      </c>
    </row>
    <row r="5498" spans="1:5" x14ac:dyDescent="0.2">
      <c r="A5498">
        <v>5497</v>
      </c>
      <c r="B5498" s="17">
        <f ca="1">'Monte Carlo VaR'!$C$17+_xlfn.NORM.S.INV(RAND())*'Monte Carlo VaR'!$C$18</f>
        <v>0.31028421425014663</v>
      </c>
      <c r="C5498" s="18">
        <f t="shared" ca="1" si="85"/>
        <v>36.381267405103898</v>
      </c>
      <c r="D5498" s="19">
        <f ca="1">'Monte Carlo VaR'!$B$9*(EXP(B5498)-1)</f>
        <v>49.307531714137319</v>
      </c>
      <c r="E5498" t="str">
        <f ca="1">IF(B5498&lt;='Monte Carlo VaR'!$B$25,"YES ◀ TAIL","")</f>
        <v/>
      </c>
    </row>
    <row r="5499" spans="1:5" x14ac:dyDescent="0.2">
      <c r="A5499">
        <v>5498</v>
      </c>
      <c r="B5499" s="17">
        <f ca="1">'Monte Carlo VaR'!$C$17+_xlfn.NORM.S.INV(RAND())*'Monte Carlo VaR'!$C$18</f>
        <v>-1.9711869705252585E-2</v>
      </c>
      <c r="C5499" s="18">
        <f t="shared" ca="1" si="85"/>
        <v>-1.9518861069096172</v>
      </c>
      <c r="D5499" s="19">
        <f ca="1">'Monte Carlo VaR'!$B$9*(EXP(B5499)-1)</f>
        <v>-2.6453912406946043</v>
      </c>
      <c r="E5499" t="str">
        <f ca="1">IF(B5499&lt;='Monte Carlo VaR'!$B$25,"YES ◀ TAIL","")</f>
        <v/>
      </c>
    </row>
    <row r="5500" spans="1:5" x14ac:dyDescent="0.2">
      <c r="A5500">
        <v>5499</v>
      </c>
      <c r="B5500" s="17">
        <f ca="1">'Monte Carlo VaR'!$C$17+_xlfn.NORM.S.INV(RAND())*'Monte Carlo VaR'!$C$18</f>
        <v>0.14374768778312388</v>
      </c>
      <c r="C5500" s="18">
        <f t="shared" ca="1" si="85"/>
        <v>15.459275391296634</v>
      </c>
      <c r="D5500" s="19">
        <f ca="1">'Monte Carlo VaR'!$B$9*(EXP(B5500)-1)</f>
        <v>20.95195593782433</v>
      </c>
      <c r="E5500" t="str">
        <f ca="1">IF(B5500&lt;='Monte Carlo VaR'!$B$25,"YES ◀ TAIL","")</f>
        <v/>
      </c>
    </row>
    <row r="5501" spans="1:5" x14ac:dyDescent="0.2">
      <c r="A5501">
        <v>5500</v>
      </c>
      <c r="B5501" s="17">
        <f ca="1">'Monte Carlo VaR'!$C$17+_xlfn.NORM.S.INV(RAND())*'Monte Carlo VaR'!$C$18</f>
        <v>-3.7342971957328691E-2</v>
      </c>
      <c r="C5501" s="18">
        <f t="shared" ca="1" si="85"/>
        <v>-3.66543218692994</v>
      </c>
      <c r="D5501" s="19">
        <f ca="1">'Monte Carlo VaR'!$B$9*(EXP(B5501)-1)</f>
        <v>-4.9677602429461478</v>
      </c>
      <c r="E5501" t="str">
        <f ca="1">IF(B5501&lt;='Monte Carlo VaR'!$B$25,"YES ◀ TAIL","")</f>
        <v/>
      </c>
    </row>
    <row r="5502" spans="1:5" x14ac:dyDescent="0.2">
      <c r="A5502">
        <v>5501</v>
      </c>
      <c r="B5502" s="17">
        <f ca="1">'Monte Carlo VaR'!$C$17+_xlfn.NORM.S.INV(RAND())*'Monte Carlo VaR'!$C$18</f>
        <v>-0.19501600180462525</v>
      </c>
      <c r="C5502" s="18">
        <f t="shared" ca="1" si="85"/>
        <v>-17.717850867807272</v>
      </c>
      <c r="D5502" s="19">
        <f ca="1">'Monte Carlo VaR'!$B$9*(EXP(B5502)-1)</f>
        <v>-24.013003281139195</v>
      </c>
      <c r="E5502" t="str">
        <f ca="1">IF(B5502&lt;='Monte Carlo VaR'!$B$25,"YES ◀ TAIL","")</f>
        <v/>
      </c>
    </row>
    <row r="5503" spans="1:5" x14ac:dyDescent="0.2">
      <c r="A5503">
        <v>5502</v>
      </c>
      <c r="B5503" s="17">
        <f ca="1">'Monte Carlo VaR'!$C$17+_xlfn.NORM.S.INV(RAND())*'Monte Carlo VaR'!$C$18</f>
        <v>0.10710739677981181</v>
      </c>
      <c r="C5503" s="18">
        <f t="shared" ca="1" si="85"/>
        <v>11.30537864529586</v>
      </c>
      <c r="D5503" s="19">
        <f ca="1">'Monte Carlo VaR'!$B$9*(EXP(B5503)-1)</f>
        <v>15.32217967796948</v>
      </c>
      <c r="E5503" t="str">
        <f ca="1">IF(B5503&lt;='Monte Carlo VaR'!$B$25,"YES ◀ TAIL","")</f>
        <v/>
      </c>
    </row>
    <row r="5504" spans="1:5" x14ac:dyDescent="0.2">
      <c r="A5504">
        <v>5503</v>
      </c>
      <c r="B5504" s="17">
        <f ca="1">'Monte Carlo VaR'!$C$17+_xlfn.NORM.S.INV(RAND())*'Monte Carlo VaR'!$C$18</f>
        <v>0.2118534607217446</v>
      </c>
      <c r="C5504" s="18">
        <f t="shared" ca="1" si="85"/>
        <v>23.596675413133038</v>
      </c>
      <c r="D5504" s="19">
        <f ca="1">'Monte Carlo VaR'!$B$9*(EXP(B5504)-1)</f>
        <v>31.980574187419208</v>
      </c>
      <c r="E5504" t="str">
        <f ca="1">IF(B5504&lt;='Monte Carlo VaR'!$B$25,"YES ◀ TAIL","")</f>
        <v/>
      </c>
    </row>
    <row r="5505" spans="1:5" x14ac:dyDescent="0.2">
      <c r="A5505">
        <v>5504</v>
      </c>
      <c r="B5505" s="17">
        <f ca="1">'Monte Carlo VaR'!$C$17+_xlfn.NORM.S.INV(RAND())*'Monte Carlo VaR'!$C$18</f>
        <v>-6.2639531662062889E-2</v>
      </c>
      <c r="C5505" s="18">
        <f t="shared" ca="1" si="85"/>
        <v>-6.0718005908211197</v>
      </c>
      <c r="D5505" s="19">
        <f ca="1">'Monte Carlo VaR'!$B$9*(EXP(B5505)-1)</f>
        <v>-8.2291113407398626</v>
      </c>
      <c r="E5505" t="str">
        <f ca="1">IF(B5505&lt;='Monte Carlo VaR'!$B$25,"YES ◀ TAIL","")</f>
        <v/>
      </c>
    </row>
    <row r="5506" spans="1:5" x14ac:dyDescent="0.2">
      <c r="A5506">
        <v>5505</v>
      </c>
      <c r="B5506" s="17">
        <f ca="1">'Monte Carlo VaR'!$C$17+_xlfn.NORM.S.INV(RAND())*'Monte Carlo VaR'!$C$18</f>
        <v>-3.1664969090289E-2</v>
      </c>
      <c r="C5506" s="18">
        <f t="shared" ca="1" si="85"/>
        <v>-3.1168883918121892</v>
      </c>
      <c r="D5506" s="19">
        <f ca="1">'Monte Carlo VaR'!$B$9*(EXP(B5506)-1)</f>
        <v>-4.22431883742306</v>
      </c>
      <c r="E5506" t="str">
        <f ca="1">IF(B5506&lt;='Monte Carlo VaR'!$B$25,"YES ◀ TAIL","")</f>
        <v/>
      </c>
    </row>
    <row r="5507" spans="1:5" x14ac:dyDescent="0.2">
      <c r="A5507">
        <v>5506</v>
      </c>
      <c r="B5507" s="17">
        <f ca="1">'Monte Carlo VaR'!$C$17+_xlfn.NORM.S.INV(RAND())*'Monte Carlo VaR'!$C$18</f>
        <v>0.23613718619898377</v>
      </c>
      <c r="C5507" s="18">
        <f t="shared" ref="C5507:C5570" ca="1" si="86">(EXP(B5507)-1)*100</f>
        <v>26.634802372302136</v>
      </c>
      <c r="D5507" s="19">
        <f ca="1">'Monte Carlo VaR'!$B$9*(EXP(B5507)-1)</f>
        <v>36.098147655181087</v>
      </c>
      <c r="E5507" t="str">
        <f ca="1">IF(B5507&lt;='Monte Carlo VaR'!$B$25,"YES ◀ TAIL","")</f>
        <v/>
      </c>
    </row>
    <row r="5508" spans="1:5" x14ac:dyDescent="0.2">
      <c r="A5508">
        <v>5507</v>
      </c>
      <c r="B5508" s="17">
        <f ca="1">'Monte Carlo VaR'!$C$17+_xlfn.NORM.S.INV(RAND())*'Monte Carlo VaR'!$C$18</f>
        <v>0.21556588554521605</v>
      </c>
      <c r="C5508" s="18">
        <f t="shared" ca="1" si="86"/>
        <v>24.056371544735768</v>
      </c>
      <c r="D5508" s="19">
        <f ca="1">'Monte Carlo VaR'!$B$9*(EXP(B5508)-1)</f>
        <v>32.603600354580387</v>
      </c>
      <c r="E5508" t="str">
        <f ca="1">IF(B5508&lt;='Monte Carlo VaR'!$B$25,"YES ◀ TAIL","")</f>
        <v/>
      </c>
    </row>
    <row r="5509" spans="1:5" x14ac:dyDescent="0.2">
      <c r="A5509">
        <v>5508</v>
      </c>
      <c r="B5509" s="17">
        <f ca="1">'Monte Carlo VaR'!$C$17+_xlfn.NORM.S.INV(RAND())*'Monte Carlo VaR'!$C$18</f>
        <v>0.10663103423027054</v>
      </c>
      <c r="C5509" s="18">
        <f t="shared" ca="1" si="86"/>
        <v>11.252369558121099</v>
      </c>
      <c r="D5509" s="19">
        <f ca="1">'Monte Carlo VaR'!$B$9*(EXP(B5509)-1)</f>
        <v>15.250336462121528</v>
      </c>
      <c r="E5509" t="str">
        <f ca="1">IF(B5509&lt;='Monte Carlo VaR'!$B$25,"YES ◀ TAIL","")</f>
        <v/>
      </c>
    </row>
    <row r="5510" spans="1:5" x14ac:dyDescent="0.2">
      <c r="A5510">
        <v>5509</v>
      </c>
      <c r="B5510" s="17">
        <f ca="1">'Monte Carlo VaR'!$C$17+_xlfn.NORM.S.INV(RAND())*'Monte Carlo VaR'!$C$18</f>
        <v>-7.1758308342650956E-4</v>
      </c>
      <c r="C5510" s="18">
        <f t="shared" ca="1" si="86"/>
        <v>-7.1732568225824078E-2</v>
      </c>
      <c r="D5510" s="19">
        <f ca="1">'Monte Carlo VaR'!$B$9*(EXP(B5510)-1)</f>
        <v>-9.7219149716459369E-2</v>
      </c>
      <c r="E5510" t="str">
        <f ca="1">IF(B5510&lt;='Monte Carlo VaR'!$B$25,"YES ◀ TAIL","")</f>
        <v/>
      </c>
    </row>
    <row r="5511" spans="1:5" x14ac:dyDescent="0.2">
      <c r="A5511">
        <v>5510</v>
      </c>
      <c r="B5511" s="17">
        <f ca="1">'Monte Carlo VaR'!$C$17+_xlfn.NORM.S.INV(RAND())*'Monte Carlo VaR'!$C$18</f>
        <v>0.19661872696576754</v>
      </c>
      <c r="C5511" s="18">
        <f t="shared" ca="1" si="86"/>
        <v>21.727983624053593</v>
      </c>
      <c r="D5511" s="19">
        <f ca="1">'Monte Carlo VaR'!$B$9*(EXP(B5511)-1)</f>
        <v>29.447936205679834</v>
      </c>
      <c r="E5511" t="str">
        <f ca="1">IF(B5511&lt;='Monte Carlo VaR'!$B$25,"YES ◀ TAIL","")</f>
        <v/>
      </c>
    </row>
    <row r="5512" spans="1:5" x14ac:dyDescent="0.2">
      <c r="A5512">
        <v>5511</v>
      </c>
      <c r="B5512" s="17">
        <f ca="1">'Monte Carlo VaR'!$C$17+_xlfn.NORM.S.INV(RAND())*'Monte Carlo VaR'!$C$18</f>
        <v>0.19090393967256419</v>
      </c>
      <c r="C5512" s="18">
        <f t="shared" ca="1" si="86"/>
        <v>21.034318053461565</v>
      </c>
      <c r="D5512" s="19">
        <f ca="1">'Monte Carlo VaR'!$B$9*(EXP(B5512)-1)</f>
        <v>28.50781125785646</v>
      </c>
      <c r="E5512" t="str">
        <f ca="1">IF(B5512&lt;='Monte Carlo VaR'!$B$25,"YES ◀ TAIL","")</f>
        <v/>
      </c>
    </row>
    <row r="5513" spans="1:5" x14ac:dyDescent="0.2">
      <c r="A5513">
        <v>5512</v>
      </c>
      <c r="B5513" s="17">
        <f ca="1">'Monte Carlo VaR'!$C$17+_xlfn.NORM.S.INV(RAND())*'Monte Carlo VaR'!$C$18</f>
        <v>-4.1716066421553608E-2</v>
      </c>
      <c r="C5513" s="18">
        <f t="shared" ca="1" si="86"/>
        <v>-4.0857925444580223</v>
      </c>
      <c r="D5513" s="19">
        <f ca="1">'Monte Carlo VaR'!$B$9*(EXP(B5513)-1)</f>
        <v>-5.5374746355039575</v>
      </c>
      <c r="E5513" t="str">
        <f ca="1">IF(B5513&lt;='Monte Carlo VaR'!$B$25,"YES ◀ TAIL","")</f>
        <v/>
      </c>
    </row>
    <row r="5514" spans="1:5" x14ac:dyDescent="0.2">
      <c r="A5514">
        <v>5513</v>
      </c>
      <c r="B5514" s="17">
        <f ca="1">'Monte Carlo VaR'!$C$17+_xlfn.NORM.S.INV(RAND())*'Monte Carlo VaR'!$C$18</f>
        <v>8.4591736447323637E-2</v>
      </c>
      <c r="C5514" s="18">
        <f t="shared" ca="1" si="86"/>
        <v>8.8272673921748535</v>
      </c>
      <c r="D5514" s="19">
        <f ca="1">'Monte Carlo VaR'!$B$9*(EXP(B5514)-1)</f>
        <v>11.963595496614579</v>
      </c>
      <c r="E5514" t="str">
        <f ca="1">IF(B5514&lt;='Monte Carlo VaR'!$B$25,"YES ◀ TAIL","")</f>
        <v/>
      </c>
    </row>
    <row r="5515" spans="1:5" x14ac:dyDescent="0.2">
      <c r="A5515">
        <v>5514</v>
      </c>
      <c r="B5515" s="17">
        <f ca="1">'Monte Carlo VaR'!$C$17+_xlfn.NORM.S.INV(RAND())*'Monte Carlo VaR'!$C$18</f>
        <v>-7.4009302398231752E-3</v>
      </c>
      <c r="C5515" s="18">
        <f t="shared" ca="1" si="86"/>
        <v>-0.7373610793600216</v>
      </c>
      <c r="D5515" s="19">
        <f ca="1">'Monte Carlo VaR'!$B$9*(EXP(B5515)-1)</f>
        <v>-0.99934547085663727</v>
      </c>
      <c r="E5515" t="str">
        <f ca="1">IF(B5515&lt;='Monte Carlo VaR'!$B$25,"YES ◀ TAIL","")</f>
        <v/>
      </c>
    </row>
    <row r="5516" spans="1:5" x14ac:dyDescent="0.2">
      <c r="A5516">
        <v>5515</v>
      </c>
      <c r="B5516" s="17">
        <f ca="1">'Monte Carlo VaR'!$C$17+_xlfn.NORM.S.INV(RAND())*'Monte Carlo VaR'!$C$18</f>
        <v>-0.15888945036531826</v>
      </c>
      <c r="C5516" s="18">
        <f t="shared" ca="1" si="86"/>
        <v>-14.690933738247869</v>
      </c>
      <c r="D5516" s="19">
        <f ca="1">'Monte Carlo VaR'!$B$9*(EXP(B5516)-1)</f>
        <v>-19.910622495447338</v>
      </c>
      <c r="E5516" t="str">
        <f ca="1">IF(B5516&lt;='Monte Carlo VaR'!$B$25,"YES ◀ TAIL","")</f>
        <v/>
      </c>
    </row>
    <row r="5517" spans="1:5" x14ac:dyDescent="0.2">
      <c r="A5517">
        <v>5516</v>
      </c>
      <c r="B5517" s="17">
        <f ca="1">'Monte Carlo VaR'!$C$17+_xlfn.NORM.S.INV(RAND())*'Monte Carlo VaR'!$C$18</f>
        <v>5.8348361698188841E-3</v>
      </c>
      <c r="C5517" s="18">
        <f t="shared" ca="1" si="86"/>
        <v>0.58518919828720595</v>
      </c>
      <c r="D5517" s="19">
        <f ca="1">'Monte Carlo VaR'!$B$9*(EXP(B5517)-1)</f>
        <v>0.79310692043865028</v>
      </c>
      <c r="E5517" t="str">
        <f ca="1">IF(B5517&lt;='Monte Carlo VaR'!$B$25,"YES ◀ TAIL","")</f>
        <v/>
      </c>
    </row>
    <row r="5518" spans="1:5" x14ac:dyDescent="0.2">
      <c r="A5518">
        <v>5517</v>
      </c>
      <c r="B5518" s="17">
        <f ca="1">'Monte Carlo VaR'!$C$17+_xlfn.NORM.S.INV(RAND())*'Monte Carlo VaR'!$C$18</f>
        <v>4.6431139395694494E-2</v>
      </c>
      <c r="C5518" s="18">
        <f t="shared" ca="1" si="86"/>
        <v>4.7525943315424035</v>
      </c>
      <c r="D5518" s="19">
        <f ca="1">'Monte Carlo VaR'!$B$9*(EXP(B5518)-1)</f>
        <v>6.4411910975394191</v>
      </c>
      <c r="E5518" t="str">
        <f ca="1">IF(B5518&lt;='Monte Carlo VaR'!$B$25,"YES ◀ TAIL","")</f>
        <v/>
      </c>
    </row>
    <row r="5519" spans="1:5" x14ac:dyDescent="0.2">
      <c r="A5519">
        <v>5518</v>
      </c>
      <c r="B5519" s="17">
        <f ca="1">'Monte Carlo VaR'!$C$17+_xlfn.NORM.S.INV(RAND())*'Monte Carlo VaR'!$C$18</f>
        <v>7.1543752672313984E-2</v>
      </c>
      <c r="C5519" s="18">
        <f t="shared" ca="1" si="86"/>
        <v>7.4165147268893117</v>
      </c>
      <c r="D5519" s="19">
        <f ca="1">'Monte Carlo VaR'!$B$9*(EXP(B5519)-1)</f>
        <v>10.051602409353084</v>
      </c>
      <c r="E5519" t="str">
        <f ca="1">IF(B5519&lt;='Monte Carlo VaR'!$B$25,"YES ◀ TAIL","")</f>
        <v/>
      </c>
    </row>
    <row r="5520" spans="1:5" x14ac:dyDescent="0.2">
      <c r="A5520">
        <v>5519</v>
      </c>
      <c r="B5520" s="17">
        <f ca="1">'Monte Carlo VaR'!$C$17+_xlfn.NORM.S.INV(RAND())*'Monte Carlo VaR'!$C$18</f>
        <v>0.21145525671205972</v>
      </c>
      <c r="C5520" s="18">
        <f t="shared" ca="1" si="86"/>
        <v>23.547468519241257</v>
      </c>
      <c r="D5520" s="19">
        <f ca="1">'Monte Carlo VaR'!$B$9*(EXP(B5520)-1)</f>
        <v>31.913884084127673</v>
      </c>
      <c r="E5520" t="str">
        <f ca="1">IF(B5520&lt;='Monte Carlo VaR'!$B$25,"YES ◀ TAIL","")</f>
        <v/>
      </c>
    </row>
    <row r="5521" spans="1:5" x14ac:dyDescent="0.2">
      <c r="A5521">
        <v>5520</v>
      </c>
      <c r="B5521" s="17">
        <f ca="1">'Monte Carlo VaR'!$C$17+_xlfn.NORM.S.INV(RAND())*'Monte Carlo VaR'!$C$18</f>
        <v>-0.13847333859266264</v>
      </c>
      <c r="C5521" s="18">
        <f t="shared" ca="1" si="86"/>
        <v>-12.931353531383817</v>
      </c>
      <c r="D5521" s="19">
        <f ca="1">'Monte Carlo VaR'!$B$9*(EXP(B5521)-1)</f>
        <v>-17.525863441084486</v>
      </c>
      <c r="E5521" t="str">
        <f ca="1">IF(B5521&lt;='Monte Carlo VaR'!$B$25,"YES ◀ TAIL","")</f>
        <v/>
      </c>
    </row>
    <row r="5522" spans="1:5" x14ac:dyDescent="0.2">
      <c r="A5522">
        <v>5521</v>
      </c>
      <c r="B5522" s="17">
        <f ca="1">'Monte Carlo VaR'!$C$17+_xlfn.NORM.S.INV(RAND())*'Monte Carlo VaR'!$C$18</f>
        <v>4.0662362244655206E-2</v>
      </c>
      <c r="C5522" s="18">
        <f t="shared" ca="1" si="86"/>
        <v>4.1500396317660337</v>
      </c>
      <c r="D5522" s="19">
        <f ca="1">'Monte Carlo VaR'!$B$9*(EXP(B5522)-1)</f>
        <v>5.6245487129325058</v>
      </c>
      <c r="E5522" t="str">
        <f ca="1">IF(B5522&lt;='Monte Carlo VaR'!$B$25,"YES ◀ TAIL","")</f>
        <v/>
      </c>
    </row>
    <row r="5523" spans="1:5" x14ac:dyDescent="0.2">
      <c r="A5523">
        <v>5522</v>
      </c>
      <c r="B5523" s="17">
        <f ca="1">'Monte Carlo VaR'!$C$17+_xlfn.NORM.S.INV(RAND())*'Monte Carlo VaR'!$C$18</f>
        <v>0.26871943925554587</v>
      </c>
      <c r="C5523" s="18">
        <f t="shared" ca="1" si="86"/>
        <v>30.828803528600179</v>
      </c>
      <c r="D5523" s="19">
        <f ca="1">'Monte Carlo VaR'!$B$9*(EXP(B5523)-1)</f>
        <v>41.782277422311822</v>
      </c>
      <c r="E5523" t="str">
        <f ca="1">IF(B5523&lt;='Monte Carlo VaR'!$B$25,"YES ◀ TAIL","")</f>
        <v/>
      </c>
    </row>
    <row r="5524" spans="1:5" x14ac:dyDescent="0.2">
      <c r="A5524">
        <v>5523</v>
      </c>
      <c r="B5524" s="17">
        <f ca="1">'Monte Carlo VaR'!$C$17+_xlfn.NORM.S.INV(RAND())*'Monte Carlo VaR'!$C$18</f>
        <v>5.1025676832617085E-2</v>
      </c>
      <c r="C5524" s="18">
        <f t="shared" ca="1" si="86"/>
        <v>5.2349913948894988</v>
      </c>
      <c r="D5524" s="19">
        <f ca="1">'Monte Carlo VaR'!$B$9*(EXP(B5524)-1)</f>
        <v>7.0949838374937375</v>
      </c>
      <c r="E5524" t="str">
        <f ca="1">IF(B5524&lt;='Monte Carlo VaR'!$B$25,"YES ◀ TAIL","")</f>
        <v/>
      </c>
    </row>
    <row r="5525" spans="1:5" x14ac:dyDescent="0.2">
      <c r="A5525">
        <v>5524</v>
      </c>
      <c r="B5525" s="17">
        <f ca="1">'Monte Carlo VaR'!$C$17+_xlfn.NORM.S.INV(RAND())*'Monte Carlo VaR'!$C$18</f>
        <v>-0.16510202078811476</v>
      </c>
      <c r="C5525" s="18">
        <f t="shared" ca="1" si="86"/>
        <v>-15.219279428362176</v>
      </c>
      <c r="D5525" s="19">
        <f ca="1">'Monte Carlo VaR'!$B$9*(EXP(B5525)-1)</f>
        <v>-20.626689409259257</v>
      </c>
      <c r="E5525" t="str">
        <f ca="1">IF(B5525&lt;='Monte Carlo VaR'!$B$25,"YES ◀ TAIL","")</f>
        <v/>
      </c>
    </row>
    <row r="5526" spans="1:5" x14ac:dyDescent="0.2">
      <c r="A5526">
        <v>5525</v>
      </c>
      <c r="B5526" s="17">
        <f ca="1">'Monte Carlo VaR'!$C$17+_xlfn.NORM.S.INV(RAND())*'Monte Carlo VaR'!$C$18</f>
        <v>-1.7076635633922976E-2</v>
      </c>
      <c r="C5526" s="18">
        <f t="shared" ca="1" si="86"/>
        <v>-1.6931656317662025</v>
      </c>
      <c r="D5526" s="19">
        <f ca="1">'Monte Carlo VaR'!$B$9*(EXP(B5526)-1)</f>
        <v>-2.2947473807327343</v>
      </c>
      <c r="E5526" t="str">
        <f ca="1">IF(B5526&lt;='Monte Carlo VaR'!$B$25,"YES ◀ TAIL","")</f>
        <v/>
      </c>
    </row>
    <row r="5527" spans="1:5" x14ac:dyDescent="0.2">
      <c r="A5527">
        <v>5526</v>
      </c>
      <c r="B5527" s="17">
        <f ca="1">'Monte Carlo VaR'!$C$17+_xlfn.NORM.S.INV(RAND())*'Monte Carlo VaR'!$C$18</f>
        <v>0.43810986915266659</v>
      </c>
      <c r="C5527" s="18">
        <f t="shared" ca="1" si="86"/>
        <v>54.97751705508167</v>
      </c>
      <c r="D5527" s="19">
        <f ca="1">'Monte Carlo VaR'!$B$9*(EXP(B5527)-1)</f>
        <v>74.511028864752191</v>
      </c>
      <c r="E5527" t="str">
        <f ca="1">IF(B5527&lt;='Monte Carlo VaR'!$B$25,"YES ◀ TAIL","")</f>
        <v/>
      </c>
    </row>
    <row r="5528" spans="1:5" x14ac:dyDescent="0.2">
      <c r="A5528">
        <v>5527</v>
      </c>
      <c r="B5528" s="17">
        <f ca="1">'Monte Carlo VaR'!$C$17+_xlfn.NORM.S.INV(RAND())*'Monte Carlo VaR'!$C$18</f>
        <v>0.27040565903573677</v>
      </c>
      <c r="C5528" s="18">
        <f t="shared" ca="1" si="86"/>
        <v>31.04959574471431</v>
      </c>
      <c r="D5528" s="19">
        <f ca="1">'Monte Carlo VaR'!$B$9*(EXP(B5528)-1)</f>
        <v>42.081517112811305</v>
      </c>
      <c r="E5528" t="str">
        <f ca="1">IF(B5528&lt;='Monte Carlo VaR'!$B$25,"YES ◀ TAIL","")</f>
        <v/>
      </c>
    </row>
    <row r="5529" spans="1:5" x14ac:dyDescent="0.2">
      <c r="A5529">
        <v>5528</v>
      </c>
      <c r="B5529" s="17">
        <f ca="1">'Monte Carlo VaR'!$C$17+_xlfn.NORM.S.INV(RAND())*'Monte Carlo VaR'!$C$18</f>
        <v>5.3415064997229506E-2</v>
      </c>
      <c r="C5529" s="18">
        <f t="shared" ca="1" si="86"/>
        <v>5.4867392797671055</v>
      </c>
      <c r="D5529" s="19">
        <f ca="1">'Monte Carlo VaR'!$B$9*(EXP(B5529)-1)</f>
        <v>7.436177745868358</v>
      </c>
      <c r="E5529" t="str">
        <f ca="1">IF(B5529&lt;='Monte Carlo VaR'!$B$25,"YES ◀ TAIL","")</f>
        <v/>
      </c>
    </row>
    <row r="5530" spans="1:5" x14ac:dyDescent="0.2">
      <c r="A5530">
        <v>5529</v>
      </c>
      <c r="B5530" s="17">
        <f ca="1">'Monte Carlo VaR'!$C$17+_xlfn.NORM.S.INV(RAND())*'Monte Carlo VaR'!$C$18</f>
        <v>-4.146161500690633E-2</v>
      </c>
      <c r="C5530" s="18">
        <f t="shared" ca="1" si="86"/>
        <v>-4.0613839334150743</v>
      </c>
      <c r="D5530" s="19">
        <f ca="1">'Monte Carlo VaR'!$B$9*(EXP(B5530)-1)</f>
        <v>-5.5043936449574504</v>
      </c>
      <c r="E5530" t="str">
        <f ca="1">IF(B5530&lt;='Monte Carlo VaR'!$B$25,"YES ◀ TAIL","")</f>
        <v/>
      </c>
    </row>
    <row r="5531" spans="1:5" x14ac:dyDescent="0.2">
      <c r="A5531">
        <v>5530</v>
      </c>
      <c r="B5531" s="17">
        <f ca="1">'Monte Carlo VaR'!$C$17+_xlfn.NORM.S.INV(RAND())*'Monte Carlo VaR'!$C$18</f>
        <v>-6.5642908618459422E-2</v>
      </c>
      <c r="C5531" s="18">
        <f t="shared" ca="1" si="86"/>
        <v>-6.3534791752628772</v>
      </c>
      <c r="D5531" s="19">
        <f ca="1">'Monte Carlo VaR'!$B$9*(EXP(B5531)-1)</f>
        <v>-8.610870326233778</v>
      </c>
      <c r="E5531" t="str">
        <f ca="1">IF(B5531&lt;='Monte Carlo VaR'!$B$25,"YES ◀ TAIL","")</f>
        <v/>
      </c>
    </row>
    <row r="5532" spans="1:5" x14ac:dyDescent="0.2">
      <c r="A5532">
        <v>5531</v>
      </c>
      <c r="B5532" s="17">
        <f ca="1">'Monte Carlo VaR'!$C$17+_xlfn.NORM.S.INV(RAND())*'Monte Carlo VaR'!$C$18</f>
        <v>-0.14134930121191591</v>
      </c>
      <c r="C5532" s="18">
        <f t="shared" ca="1" si="86"/>
        <v>-13.181399969484165</v>
      </c>
      <c r="D5532" s="19">
        <f ca="1">'Monte Carlo VaR'!$B$9*(EXP(B5532)-1)</f>
        <v>-17.864751378641888</v>
      </c>
      <c r="E5532" t="str">
        <f ca="1">IF(B5532&lt;='Monte Carlo VaR'!$B$25,"YES ◀ TAIL","")</f>
        <v/>
      </c>
    </row>
    <row r="5533" spans="1:5" x14ac:dyDescent="0.2">
      <c r="A5533">
        <v>5532</v>
      </c>
      <c r="B5533" s="17">
        <f ca="1">'Monte Carlo VaR'!$C$17+_xlfn.NORM.S.INV(RAND())*'Monte Carlo VaR'!$C$18</f>
        <v>-0.25801424377624937</v>
      </c>
      <c r="C5533" s="18">
        <f t="shared" ca="1" si="86"/>
        <v>-22.741577248831579</v>
      </c>
      <c r="D5533" s="19">
        <f ca="1">'Monte Carlo VaR'!$B$9*(EXP(B5533)-1)</f>
        <v>-30.821659645341441</v>
      </c>
      <c r="E5533" t="str">
        <f ca="1">IF(B5533&lt;='Monte Carlo VaR'!$B$25,"YES ◀ TAIL","")</f>
        <v>YES ◀ TAIL</v>
      </c>
    </row>
    <row r="5534" spans="1:5" x14ac:dyDescent="0.2">
      <c r="A5534">
        <v>5533</v>
      </c>
      <c r="B5534" s="17">
        <f ca="1">'Monte Carlo VaR'!$C$17+_xlfn.NORM.S.INV(RAND())*'Monte Carlo VaR'!$C$18</f>
        <v>0.39602531270941566</v>
      </c>
      <c r="C5534" s="18">
        <f t="shared" ca="1" si="86"/>
        <v>48.590692940568147</v>
      </c>
      <c r="D5534" s="19">
        <f ca="1">'Monte Carlo VaR'!$B$9*(EXP(B5534)-1)</f>
        <v>65.854966142352012</v>
      </c>
      <c r="E5534" t="str">
        <f ca="1">IF(B5534&lt;='Monte Carlo VaR'!$B$25,"YES ◀ TAIL","")</f>
        <v/>
      </c>
    </row>
    <row r="5535" spans="1:5" x14ac:dyDescent="0.2">
      <c r="A5535">
        <v>5534</v>
      </c>
      <c r="B5535" s="17">
        <f ca="1">'Monte Carlo VaR'!$C$17+_xlfn.NORM.S.INV(RAND())*'Monte Carlo VaR'!$C$18</f>
        <v>0.18273230965850901</v>
      </c>
      <c r="C5535" s="18">
        <f t="shared" ca="1" si="86"/>
        <v>20.049300468207633</v>
      </c>
      <c r="D5535" s="19">
        <f ca="1">'Monte Carlo VaR'!$B$9*(EXP(B5535)-1)</f>
        <v>27.172816924561804</v>
      </c>
      <c r="E5535" t="str">
        <f ca="1">IF(B5535&lt;='Monte Carlo VaR'!$B$25,"YES ◀ TAIL","")</f>
        <v/>
      </c>
    </row>
    <row r="5536" spans="1:5" x14ac:dyDescent="0.2">
      <c r="A5536">
        <v>5535</v>
      </c>
      <c r="B5536" s="17">
        <f ca="1">'Monte Carlo VaR'!$C$17+_xlfn.NORM.S.INV(RAND())*'Monte Carlo VaR'!$C$18</f>
        <v>0.25028391708119846</v>
      </c>
      <c r="C5536" s="18">
        <f t="shared" ca="1" si="86"/>
        <v>28.439002519307422</v>
      </c>
      <c r="D5536" s="19">
        <f ca="1">'Monte Carlo VaR'!$B$9*(EXP(B5536)-1)</f>
        <v>38.543380114417346</v>
      </c>
      <c r="E5536" t="str">
        <f ca="1">IF(B5536&lt;='Monte Carlo VaR'!$B$25,"YES ◀ TAIL","")</f>
        <v/>
      </c>
    </row>
    <row r="5537" spans="1:5" x14ac:dyDescent="0.2">
      <c r="A5537">
        <v>5536</v>
      </c>
      <c r="B5537" s="17">
        <f ca="1">'Monte Carlo VaR'!$C$17+_xlfn.NORM.S.INV(RAND())*'Monte Carlo VaR'!$C$18</f>
        <v>-6.1070608788956468E-2</v>
      </c>
      <c r="C5537" s="18">
        <f t="shared" ca="1" si="86"/>
        <v>-5.9243188268343516</v>
      </c>
      <c r="D5537" s="19">
        <f ca="1">'Monte Carlo VaR'!$B$9*(EXP(B5537)-1)</f>
        <v>-8.0292293060085971</v>
      </c>
      <c r="E5537" t="str">
        <f ca="1">IF(B5537&lt;='Monte Carlo VaR'!$B$25,"YES ◀ TAIL","")</f>
        <v/>
      </c>
    </row>
    <row r="5538" spans="1:5" x14ac:dyDescent="0.2">
      <c r="A5538">
        <v>5537</v>
      </c>
      <c r="B5538" s="17">
        <f ca="1">'Monte Carlo VaR'!$C$17+_xlfn.NORM.S.INV(RAND())*'Monte Carlo VaR'!$C$18</f>
        <v>6.1351216365155836E-2</v>
      </c>
      <c r="C5538" s="18">
        <f t="shared" ca="1" si="86"/>
        <v>6.3272287243890002</v>
      </c>
      <c r="D5538" s="19">
        <f ca="1">'Monte Carlo VaR'!$B$9*(EXP(B5538)-1)</f>
        <v>8.5752930901644113</v>
      </c>
      <c r="E5538" t="str">
        <f ca="1">IF(B5538&lt;='Monte Carlo VaR'!$B$25,"YES ◀ TAIL","")</f>
        <v/>
      </c>
    </row>
    <row r="5539" spans="1:5" x14ac:dyDescent="0.2">
      <c r="A5539">
        <v>5538</v>
      </c>
      <c r="B5539" s="17">
        <f ca="1">'Monte Carlo VaR'!$C$17+_xlfn.NORM.S.INV(RAND())*'Monte Carlo VaR'!$C$18</f>
        <v>0.25972468880887389</v>
      </c>
      <c r="C5539" s="18">
        <f t="shared" ca="1" si="86"/>
        <v>29.657307644551413</v>
      </c>
      <c r="D5539" s="19">
        <f ca="1">'Monte Carlo VaR'!$B$9*(EXP(B5539)-1)</f>
        <v>40.194549050660527</v>
      </c>
      <c r="E5539" t="str">
        <f ca="1">IF(B5539&lt;='Monte Carlo VaR'!$B$25,"YES ◀ TAIL","")</f>
        <v/>
      </c>
    </row>
    <row r="5540" spans="1:5" x14ac:dyDescent="0.2">
      <c r="A5540">
        <v>5539</v>
      </c>
      <c r="B5540" s="17">
        <f ca="1">'Monte Carlo VaR'!$C$17+_xlfn.NORM.S.INV(RAND())*'Monte Carlo VaR'!$C$18</f>
        <v>2.7003210374703747E-2</v>
      </c>
      <c r="C5540" s="18">
        <f t="shared" ca="1" si="86"/>
        <v>2.7371101004389109</v>
      </c>
      <c r="D5540" s="19">
        <f ca="1">'Monte Carlo VaR'!$B$9*(EXP(B5540)-1)</f>
        <v>3.7096053191248561</v>
      </c>
      <c r="E5540" t="str">
        <f ca="1">IF(B5540&lt;='Monte Carlo VaR'!$B$25,"YES ◀ TAIL","")</f>
        <v/>
      </c>
    </row>
    <row r="5541" spans="1:5" x14ac:dyDescent="0.2">
      <c r="A5541">
        <v>5540</v>
      </c>
      <c r="B5541" s="17">
        <f ca="1">'Monte Carlo VaR'!$C$17+_xlfn.NORM.S.INV(RAND())*'Monte Carlo VaR'!$C$18</f>
        <v>7.9656032598615187E-2</v>
      </c>
      <c r="C5541" s="18">
        <f t="shared" ca="1" si="86"/>
        <v>8.2914516313771678</v>
      </c>
      <c r="D5541" s="19">
        <f ca="1">'Monte Carlo VaR'!$B$9*(EXP(B5541)-1)</f>
        <v>11.237404396005475</v>
      </c>
      <c r="E5541" t="str">
        <f ca="1">IF(B5541&lt;='Monte Carlo VaR'!$B$25,"YES ◀ TAIL","")</f>
        <v/>
      </c>
    </row>
    <row r="5542" spans="1:5" x14ac:dyDescent="0.2">
      <c r="A5542">
        <v>5541</v>
      </c>
      <c r="B5542" s="17">
        <f ca="1">'Monte Carlo VaR'!$C$17+_xlfn.NORM.S.INV(RAND())*'Monte Carlo VaR'!$C$18</f>
        <v>-3.3130961080281102E-2</v>
      </c>
      <c r="C5542" s="18">
        <f t="shared" ca="1" si="86"/>
        <v>-3.2588142009275178</v>
      </c>
      <c r="D5542" s="19">
        <f ca="1">'Monte Carlo VaR'!$B$9*(EXP(B5542)-1)</f>
        <v>-4.416670886517065</v>
      </c>
      <c r="E5542" t="str">
        <f ca="1">IF(B5542&lt;='Monte Carlo VaR'!$B$25,"YES ◀ TAIL","")</f>
        <v/>
      </c>
    </row>
    <row r="5543" spans="1:5" x14ac:dyDescent="0.2">
      <c r="A5543">
        <v>5542</v>
      </c>
      <c r="B5543" s="17">
        <f ca="1">'Monte Carlo VaR'!$C$17+_xlfn.NORM.S.INV(RAND())*'Monte Carlo VaR'!$C$18</f>
        <v>0.12448528238470535</v>
      </c>
      <c r="C5543" s="18">
        <f t="shared" ca="1" si="86"/>
        <v>13.256535167644113</v>
      </c>
      <c r="D5543" s="19">
        <f ca="1">'Monte Carlo VaR'!$B$9*(EXP(B5543)-1)</f>
        <v>17.966582112708064</v>
      </c>
      <c r="E5543" t="str">
        <f ca="1">IF(B5543&lt;='Monte Carlo VaR'!$B$25,"YES ◀ TAIL","")</f>
        <v/>
      </c>
    </row>
    <row r="5544" spans="1:5" x14ac:dyDescent="0.2">
      <c r="A5544">
        <v>5543</v>
      </c>
      <c r="B5544" s="17">
        <f ca="1">'Monte Carlo VaR'!$C$17+_xlfn.NORM.S.INV(RAND())*'Monte Carlo VaR'!$C$18</f>
        <v>0.37955285865610849</v>
      </c>
      <c r="C5544" s="18">
        <f t="shared" ca="1" si="86"/>
        <v>46.163088769718108</v>
      </c>
      <c r="D5544" s="19">
        <f ca="1">'Monte Carlo VaR'!$B$9*(EXP(B5544)-1)</f>
        <v>62.564834209598949</v>
      </c>
      <c r="E5544" t="str">
        <f ca="1">IF(B5544&lt;='Monte Carlo VaR'!$B$25,"YES ◀ TAIL","")</f>
        <v/>
      </c>
    </row>
    <row r="5545" spans="1:5" x14ac:dyDescent="0.2">
      <c r="A5545">
        <v>5544</v>
      </c>
      <c r="B5545" s="17">
        <f ca="1">'Monte Carlo VaR'!$C$17+_xlfn.NORM.S.INV(RAND())*'Monte Carlo VaR'!$C$18</f>
        <v>-0.11369914648703401</v>
      </c>
      <c r="C5545" s="18">
        <f t="shared" ca="1" si="86"/>
        <v>-10.747356479264358</v>
      </c>
      <c r="D5545" s="19">
        <f ca="1">'Monte Carlo VaR'!$B$9*(EXP(B5545)-1)</f>
        <v>-14.565892236346984</v>
      </c>
      <c r="E5545" t="str">
        <f ca="1">IF(B5545&lt;='Monte Carlo VaR'!$B$25,"YES ◀ TAIL","")</f>
        <v/>
      </c>
    </row>
    <row r="5546" spans="1:5" x14ac:dyDescent="0.2">
      <c r="A5546">
        <v>5545</v>
      </c>
      <c r="B5546" s="17">
        <f ca="1">'Monte Carlo VaR'!$C$17+_xlfn.NORM.S.INV(RAND())*'Monte Carlo VaR'!$C$18</f>
        <v>6.3667123014703259E-2</v>
      </c>
      <c r="C5546" s="18">
        <f t="shared" ca="1" si="86"/>
        <v>6.5737580196501222</v>
      </c>
      <c r="D5546" s="19">
        <f ca="1">'Monte Carlo VaR'!$B$9*(EXP(B5546)-1)</f>
        <v>8.9094142440318098</v>
      </c>
      <c r="E5546" t="str">
        <f ca="1">IF(B5546&lt;='Monte Carlo VaR'!$B$25,"YES ◀ TAIL","")</f>
        <v/>
      </c>
    </row>
    <row r="5547" spans="1:5" x14ac:dyDescent="0.2">
      <c r="A5547">
        <v>5546</v>
      </c>
      <c r="B5547" s="17">
        <f ca="1">'Monte Carlo VaR'!$C$17+_xlfn.NORM.S.INV(RAND())*'Monte Carlo VaR'!$C$18</f>
        <v>0.16260187756371264</v>
      </c>
      <c r="C5547" s="18">
        <f t="shared" ca="1" si="86"/>
        <v>17.656817824261605</v>
      </c>
      <c r="D5547" s="19">
        <f ca="1">'Monte Carlo VaR'!$B$9*(EXP(B5547)-1)</f>
        <v>23.930285197221753</v>
      </c>
      <c r="E5547" t="str">
        <f ca="1">IF(B5547&lt;='Monte Carlo VaR'!$B$25,"YES ◀ TAIL","")</f>
        <v/>
      </c>
    </row>
    <row r="5548" spans="1:5" x14ac:dyDescent="0.2">
      <c r="A5548">
        <v>5547</v>
      </c>
      <c r="B5548" s="17">
        <f ca="1">'Monte Carlo VaR'!$C$17+_xlfn.NORM.S.INV(RAND())*'Monte Carlo VaR'!$C$18</f>
        <v>0.43664147473781123</v>
      </c>
      <c r="C5548" s="18">
        <f t="shared" ca="1" si="86"/>
        <v>54.750115932738687</v>
      </c>
      <c r="D5548" s="19">
        <f ca="1">'Monte Carlo VaR'!$B$9*(EXP(B5548)-1)</f>
        <v>74.202832123640746</v>
      </c>
      <c r="E5548" t="str">
        <f ca="1">IF(B5548&lt;='Monte Carlo VaR'!$B$25,"YES ◀ TAIL","")</f>
        <v/>
      </c>
    </row>
    <row r="5549" spans="1:5" x14ac:dyDescent="0.2">
      <c r="A5549">
        <v>5548</v>
      </c>
      <c r="B5549" s="17">
        <f ca="1">'Monte Carlo VaR'!$C$17+_xlfn.NORM.S.INV(RAND())*'Monte Carlo VaR'!$C$18</f>
        <v>-1.6126122009200092E-2</v>
      </c>
      <c r="C5549" s="18">
        <f t="shared" ca="1" si="86"/>
        <v>-1.5996792232818913</v>
      </c>
      <c r="D5549" s="19">
        <f ca="1">'Monte Carlo VaR'!$B$9*(EXP(B5549)-1)</f>
        <v>-2.1680452513139472</v>
      </c>
      <c r="E5549" t="str">
        <f ca="1">IF(B5549&lt;='Monte Carlo VaR'!$B$25,"YES ◀ TAIL","")</f>
        <v/>
      </c>
    </row>
    <row r="5550" spans="1:5" x14ac:dyDescent="0.2">
      <c r="A5550">
        <v>5549</v>
      </c>
      <c r="B5550" s="17">
        <f ca="1">'Monte Carlo VaR'!$C$17+_xlfn.NORM.S.INV(RAND())*'Monte Carlo VaR'!$C$18</f>
        <v>0.14329125651169883</v>
      </c>
      <c r="C5550" s="18">
        <f t="shared" ca="1" si="86"/>
        <v>15.40658819238927</v>
      </c>
      <c r="D5550" s="19">
        <f ca="1">'Monte Carlo VaR'!$B$9*(EXP(B5550)-1)</f>
        <v>20.880548977145178</v>
      </c>
      <c r="E5550" t="str">
        <f ca="1">IF(B5550&lt;='Monte Carlo VaR'!$B$25,"YES ◀ TAIL","")</f>
        <v/>
      </c>
    </row>
    <row r="5551" spans="1:5" x14ac:dyDescent="0.2">
      <c r="A5551">
        <v>5550</v>
      </c>
      <c r="B5551" s="17">
        <f ca="1">'Monte Carlo VaR'!$C$17+_xlfn.NORM.S.INV(RAND())*'Monte Carlo VaR'!$C$18</f>
        <v>-0.27226422881266854</v>
      </c>
      <c r="C5551" s="18">
        <f t="shared" ca="1" si="86"/>
        <v>-23.834701616420073</v>
      </c>
      <c r="D5551" s="19">
        <f ca="1">'Monte Carlo VaR'!$B$9*(EXP(B5551)-1)</f>
        <v>-32.303171100734126</v>
      </c>
      <c r="E5551" t="str">
        <f ca="1">IF(B5551&lt;='Monte Carlo VaR'!$B$25,"YES ◀ TAIL","")</f>
        <v>YES ◀ TAIL</v>
      </c>
    </row>
    <row r="5552" spans="1:5" x14ac:dyDescent="0.2">
      <c r="A5552">
        <v>5551</v>
      </c>
      <c r="B5552" s="17">
        <f ca="1">'Monte Carlo VaR'!$C$17+_xlfn.NORM.S.INV(RAND())*'Monte Carlo VaR'!$C$18</f>
        <v>-0.14581544837389449</v>
      </c>
      <c r="C5552" s="18">
        <f t="shared" ca="1" si="86"/>
        <v>-13.568280038881319</v>
      </c>
      <c r="D5552" s="19">
        <f ca="1">'Monte Carlo VaR'!$B$9*(EXP(B5552)-1)</f>
        <v>-18.389089936695854</v>
      </c>
      <c r="E5552" t="str">
        <f ca="1">IF(B5552&lt;='Monte Carlo VaR'!$B$25,"YES ◀ TAIL","")</f>
        <v/>
      </c>
    </row>
    <row r="5553" spans="1:5" x14ac:dyDescent="0.2">
      <c r="A5553">
        <v>5552</v>
      </c>
      <c r="B5553" s="17">
        <f ca="1">'Monte Carlo VaR'!$C$17+_xlfn.NORM.S.INV(RAND())*'Monte Carlo VaR'!$C$18</f>
        <v>0.37490105128305451</v>
      </c>
      <c r="C5553" s="18">
        <f t="shared" ca="1" si="86"/>
        <v>45.484745220712355</v>
      </c>
      <c r="D5553" s="19">
        <f ca="1">'Monte Carlo VaR'!$B$9*(EXP(B5553)-1)</f>
        <v>61.645475197631455</v>
      </c>
      <c r="E5553" t="str">
        <f ca="1">IF(B5553&lt;='Monte Carlo VaR'!$B$25,"YES ◀ TAIL","")</f>
        <v/>
      </c>
    </row>
    <row r="5554" spans="1:5" x14ac:dyDescent="0.2">
      <c r="A5554">
        <v>5553</v>
      </c>
      <c r="B5554" s="17">
        <f ca="1">'Monte Carlo VaR'!$C$17+_xlfn.NORM.S.INV(RAND())*'Monte Carlo VaR'!$C$18</f>
        <v>0.14126180926999388</v>
      </c>
      <c r="C5554" s="18">
        <f t="shared" ca="1" si="86"/>
        <v>15.172614109640969</v>
      </c>
      <c r="D5554" s="19">
        <f ca="1">'Monte Carlo VaR'!$B$9*(EXP(B5554)-1)</f>
        <v>20.563443902796408</v>
      </c>
      <c r="E5554" t="str">
        <f ca="1">IF(B5554&lt;='Monte Carlo VaR'!$B$25,"YES ◀ TAIL","")</f>
        <v/>
      </c>
    </row>
    <row r="5555" spans="1:5" x14ac:dyDescent="0.2">
      <c r="A5555">
        <v>5554</v>
      </c>
      <c r="B5555" s="17">
        <f ca="1">'Monte Carlo VaR'!$C$17+_xlfn.NORM.S.INV(RAND())*'Monte Carlo VaR'!$C$18</f>
        <v>0.28621257693162039</v>
      </c>
      <c r="C5555" s="18">
        <f t="shared" ca="1" si="86"/>
        <v>33.13754448796</v>
      </c>
      <c r="D5555" s="19">
        <f ca="1">'Monte Carlo VaR'!$B$9*(EXP(B5555)-1)</f>
        <v>44.91131404453219</v>
      </c>
      <c r="E5555" t="str">
        <f ca="1">IF(B5555&lt;='Monte Carlo VaR'!$B$25,"YES ◀ TAIL","")</f>
        <v/>
      </c>
    </row>
    <row r="5556" spans="1:5" x14ac:dyDescent="0.2">
      <c r="A5556">
        <v>5555</v>
      </c>
      <c r="B5556" s="17">
        <f ca="1">'Monte Carlo VaR'!$C$17+_xlfn.NORM.S.INV(RAND())*'Monte Carlo VaR'!$C$18</f>
        <v>0.29301390247143416</v>
      </c>
      <c r="C5556" s="18">
        <f t="shared" ca="1" si="86"/>
        <v>34.046142602882476</v>
      </c>
      <c r="D5556" s="19">
        <f ca="1">'Monte Carlo VaR'!$B$9*(EXP(B5556)-1)</f>
        <v>46.142737069686625</v>
      </c>
      <c r="E5556" t="str">
        <f ca="1">IF(B5556&lt;='Monte Carlo VaR'!$B$25,"YES ◀ TAIL","")</f>
        <v/>
      </c>
    </row>
    <row r="5557" spans="1:5" x14ac:dyDescent="0.2">
      <c r="A5557">
        <v>5556</v>
      </c>
      <c r="B5557" s="17">
        <f ca="1">'Monte Carlo VaR'!$C$17+_xlfn.NORM.S.INV(RAND())*'Monte Carlo VaR'!$C$18</f>
        <v>-0.13355143389029195</v>
      </c>
      <c r="C5557" s="18">
        <f t="shared" ca="1" si="86"/>
        <v>-12.501753593182642</v>
      </c>
      <c r="D5557" s="19">
        <f ca="1">'Monte Carlo VaR'!$B$9*(EXP(B5557)-1)</f>
        <v>-16.943626644840432</v>
      </c>
      <c r="E5557" t="str">
        <f ca="1">IF(B5557&lt;='Monte Carlo VaR'!$B$25,"YES ◀ TAIL","")</f>
        <v/>
      </c>
    </row>
    <row r="5558" spans="1:5" x14ac:dyDescent="0.2">
      <c r="A5558">
        <v>5557</v>
      </c>
      <c r="B5558" s="17">
        <f ca="1">'Monte Carlo VaR'!$C$17+_xlfn.NORM.S.INV(RAND())*'Monte Carlo VaR'!$C$18</f>
        <v>-0.25132242016080331</v>
      </c>
      <c r="C5558" s="18">
        <f t="shared" ca="1" si="86"/>
        <v>-22.222843810397062</v>
      </c>
      <c r="D5558" s="19">
        <f ca="1">'Monte Carlo VaR'!$B$9*(EXP(B5558)-1)</f>
        <v>-30.11862021623114</v>
      </c>
      <c r="E5558" t="str">
        <f ca="1">IF(B5558&lt;='Monte Carlo VaR'!$B$25,"YES ◀ TAIL","")</f>
        <v>YES ◀ TAIL</v>
      </c>
    </row>
    <row r="5559" spans="1:5" x14ac:dyDescent="0.2">
      <c r="A5559">
        <v>5558</v>
      </c>
      <c r="B5559" s="17">
        <f ca="1">'Monte Carlo VaR'!$C$17+_xlfn.NORM.S.INV(RAND())*'Monte Carlo VaR'!$C$18</f>
        <v>-8.1162598325480853E-2</v>
      </c>
      <c r="C5559" s="18">
        <f t="shared" ca="1" si="86"/>
        <v>-7.7956243515472812</v>
      </c>
      <c r="D5559" s="19">
        <f ca="1">'Monte Carlo VaR'!$B$9*(EXP(B5559)-1)</f>
        <v>-10.56540968365203</v>
      </c>
      <c r="E5559" t="str">
        <f ca="1">IF(B5559&lt;='Monte Carlo VaR'!$B$25,"YES ◀ TAIL","")</f>
        <v/>
      </c>
    </row>
    <row r="5560" spans="1:5" x14ac:dyDescent="0.2">
      <c r="A5560">
        <v>5559</v>
      </c>
      <c r="B5560" s="17">
        <f ca="1">'Monte Carlo VaR'!$C$17+_xlfn.NORM.S.INV(RAND())*'Monte Carlo VaR'!$C$18</f>
        <v>5.6981909769362182E-2</v>
      </c>
      <c r="C5560" s="18">
        <f t="shared" ca="1" si="86"/>
        <v>5.8636659240948852</v>
      </c>
      <c r="D5560" s="19">
        <f ca="1">'Monte Carlo VaR'!$B$9*(EXP(B5560)-1)</f>
        <v>7.947026426925798</v>
      </c>
      <c r="E5560" t="str">
        <f ca="1">IF(B5560&lt;='Monte Carlo VaR'!$B$25,"YES ◀ TAIL","")</f>
        <v/>
      </c>
    </row>
    <row r="5561" spans="1:5" x14ac:dyDescent="0.2">
      <c r="A5561">
        <v>5560</v>
      </c>
      <c r="B5561" s="17">
        <f ca="1">'Monte Carlo VaR'!$C$17+_xlfn.NORM.S.INV(RAND())*'Monte Carlo VaR'!$C$18</f>
        <v>0.24858064146287001</v>
      </c>
      <c r="C5561" s="18">
        <f t="shared" ca="1" si="86"/>
        <v>28.220421702406483</v>
      </c>
      <c r="D5561" s="19">
        <f ca="1">'Monte Carlo VaR'!$B$9*(EXP(B5561)-1)</f>
        <v>38.247137533271506</v>
      </c>
      <c r="E5561" t="str">
        <f ca="1">IF(B5561&lt;='Monte Carlo VaR'!$B$25,"YES ◀ TAIL","")</f>
        <v/>
      </c>
    </row>
    <row r="5562" spans="1:5" x14ac:dyDescent="0.2">
      <c r="A5562">
        <v>5561</v>
      </c>
      <c r="B5562" s="17">
        <f ca="1">'Monte Carlo VaR'!$C$17+_xlfn.NORM.S.INV(RAND())*'Monte Carlo VaR'!$C$18</f>
        <v>0.12418303281609425</v>
      </c>
      <c r="C5562" s="18">
        <f t="shared" ca="1" si="86"/>
        <v>13.222308601490296</v>
      </c>
      <c r="D5562" s="19">
        <f ca="1">'Monte Carlo VaR'!$B$9*(EXP(B5562)-1)</f>
        <v>17.920194847599799</v>
      </c>
      <c r="E5562" t="str">
        <f ca="1">IF(B5562&lt;='Monte Carlo VaR'!$B$25,"YES ◀ TAIL","")</f>
        <v/>
      </c>
    </row>
    <row r="5563" spans="1:5" x14ac:dyDescent="0.2">
      <c r="A5563">
        <v>5562</v>
      </c>
      <c r="B5563" s="17">
        <f ca="1">'Monte Carlo VaR'!$C$17+_xlfn.NORM.S.INV(RAND())*'Monte Carlo VaR'!$C$18</f>
        <v>0.37119701284061879</v>
      </c>
      <c r="C5563" s="18">
        <f t="shared" ca="1" si="86"/>
        <v>44.946860918669508</v>
      </c>
      <c r="D5563" s="19">
        <f ca="1">'Monte Carlo VaR'!$B$9*(EXP(B5563)-1)</f>
        <v>60.916480603072785</v>
      </c>
      <c r="E5563" t="str">
        <f ca="1">IF(B5563&lt;='Monte Carlo VaR'!$B$25,"YES ◀ TAIL","")</f>
        <v/>
      </c>
    </row>
    <row r="5564" spans="1:5" x14ac:dyDescent="0.2">
      <c r="A5564">
        <v>5563</v>
      </c>
      <c r="B5564" s="17">
        <f ca="1">'Monte Carlo VaR'!$C$17+_xlfn.NORM.S.INV(RAND())*'Monte Carlo VaR'!$C$18</f>
        <v>0.16798699660968741</v>
      </c>
      <c r="C5564" s="18">
        <f t="shared" ca="1" si="86"/>
        <v>18.292122856135727</v>
      </c>
      <c r="D5564" s="19">
        <f ca="1">'Monte Carlo VaR'!$B$9*(EXP(B5564)-1)</f>
        <v>24.791314106920755</v>
      </c>
      <c r="E5564" t="str">
        <f ca="1">IF(B5564&lt;='Monte Carlo VaR'!$B$25,"YES ◀ TAIL","")</f>
        <v/>
      </c>
    </row>
    <row r="5565" spans="1:5" x14ac:dyDescent="0.2">
      <c r="A5565">
        <v>5564</v>
      </c>
      <c r="B5565" s="17">
        <f ca="1">'Monte Carlo VaR'!$C$17+_xlfn.NORM.S.INV(RAND())*'Monte Carlo VaR'!$C$18</f>
        <v>0.1230792003044664</v>
      </c>
      <c r="C5565" s="18">
        <f t="shared" ca="1" si="86"/>
        <v>13.097399088488103</v>
      </c>
      <c r="D5565" s="19">
        <f ca="1">'Monte Carlo VaR'!$B$9*(EXP(B5565)-1)</f>
        <v>17.750904984627926</v>
      </c>
      <c r="E5565" t="str">
        <f ca="1">IF(B5565&lt;='Monte Carlo VaR'!$B$25,"YES ◀ TAIL","")</f>
        <v/>
      </c>
    </row>
    <row r="5566" spans="1:5" x14ac:dyDescent="0.2">
      <c r="A5566">
        <v>5565</v>
      </c>
      <c r="B5566" s="17">
        <f ca="1">'Monte Carlo VaR'!$C$17+_xlfn.NORM.S.INV(RAND())*'Monte Carlo VaR'!$C$18</f>
        <v>-0.19682262120239918</v>
      </c>
      <c r="C5566" s="18">
        <f t="shared" ca="1" si="86"/>
        <v>-17.866369196078203</v>
      </c>
      <c r="D5566" s="19">
        <f ca="1">'Monte Carlo VaR'!$B$9*(EXP(B5566)-1)</f>
        <v>-24.214290171444787</v>
      </c>
      <c r="E5566" t="str">
        <f ca="1">IF(B5566&lt;='Monte Carlo VaR'!$B$25,"YES ◀ TAIL","")</f>
        <v/>
      </c>
    </row>
    <row r="5567" spans="1:5" x14ac:dyDescent="0.2">
      <c r="A5567">
        <v>5566</v>
      </c>
      <c r="B5567" s="17">
        <f ca="1">'Monte Carlo VaR'!$C$17+_xlfn.NORM.S.INV(RAND())*'Monte Carlo VaR'!$C$18</f>
        <v>-1.8439954491013474E-3</v>
      </c>
      <c r="C5567" s="18">
        <f t="shared" ca="1" si="86"/>
        <v>-0.18422963340404275</v>
      </c>
      <c r="D5567" s="19">
        <f ca="1">'Monte Carlo VaR'!$B$9*(EXP(B5567)-1)</f>
        <v>-0.24968642215249914</v>
      </c>
      <c r="E5567" t="str">
        <f ca="1">IF(B5567&lt;='Monte Carlo VaR'!$B$25,"YES ◀ TAIL","")</f>
        <v/>
      </c>
    </row>
    <row r="5568" spans="1:5" x14ac:dyDescent="0.2">
      <c r="A5568">
        <v>5567</v>
      </c>
      <c r="B5568" s="17">
        <f ca="1">'Monte Carlo VaR'!$C$17+_xlfn.NORM.S.INV(RAND())*'Monte Carlo VaR'!$C$18</f>
        <v>0.15562847534543961</v>
      </c>
      <c r="C5568" s="18">
        <f t="shared" ca="1" si="86"/>
        <v>16.839203599540898</v>
      </c>
      <c r="D5568" s="19">
        <f ca="1">'Monte Carlo VaR'!$B$9*(EXP(B5568)-1)</f>
        <v>22.822172638457779</v>
      </c>
      <c r="E5568" t="str">
        <f ca="1">IF(B5568&lt;='Monte Carlo VaR'!$B$25,"YES ◀ TAIL","")</f>
        <v/>
      </c>
    </row>
    <row r="5569" spans="1:5" x14ac:dyDescent="0.2">
      <c r="A5569">
        <v>5568</v>
      </c>
      <c r="B5569" s="17">
        <f ca="1">'Monte Carlo VaR'!$C$17+_xlfn.NORM.S.INV(RAND())*'Monte Carlo VaR'!$C$18</f>
        <v>-8.9936695089912352E-2</v>
      </c>
      <c r="C5569" s="18">
        <f t="shared" ca="1" si="86"/>
        <v>-8.6010956565928396</v>
      </c>
      <c r="D5569" s="19">
        <f ca="1">'Monte Carlo VaR'!$B$9*(EXP(B5569)-1)</f>
        <v>-11.657064943380274</v>
      </c>
      <c r="E5569" t="str">
        <f ca="1">IF(B5569&lt;='Monte Carlo VaR'!$B$25,"YES ◀ TAIL","")</f>
        <v/>
      </c>
    </row>
    <row r="5570" spans="1:5" x14ac:dyDescent="0.2">
      <c r="A5570">
        <v>5569</v>
      </c>
      <c r="B5570" s="17">
        <f ca="1">'Monte Carlo VaR'!$C$17+_xlfn.NORM.S.INV(RAND())*'Monte Carlo VaR'!$C$18</f>
        <v>-8.3880357362737537E-2</v>
      </c>
      <c r="C5570" s="18">
        <f t="shared" ca="1" si="86"/>
        <v>-8.0458734143816883</v>
      </c>
      <c r="D5570" s="19">
        <f ca="1">'Monte Carlo VaR'!$B$9*(EXP(B5570)-1)</f>
        <v>-10.904572238511502</v>
      </c>
      <c r="E5570" t="str">
        <f ca="1">IF(B5570&lt;='Monte Carlo VaR'!$B$25,"YES ◀ TAIL","")</f>
        <v/>
      </c>
    </row>
    <row r="5571" spans="1:5" x14ac:dyDescent="0.2">
      <c r="A5571">
        <v>5570</v>
      </c>
      <c r="B5571" s="17">
        <f ca="1">'Monte Carlo VaR'!$C$17+_xlfn.NORM.S.INV(RAND())*'Monte Carlo VaR'!$C$18</f>
        <v>4.2849876272824966E-2</v>
      </c>
      <c r="C5571" s="18">
        <f t="shared" ref="C5571:C5634" ca="1" si="87">(EXP(B5571)-1)*100</f>
        <v>4.3781186765993629</v>
      </c>
      <c r="D5571" s="19">
        <f ca="1">'Monte Carlo VaR'!$B$9*(EXP(B5571)-1)</f>
        <v>5.9336642423951167</v>
      </c>
      <c r="E5571" t="str">
        <f ca="1">IF(B5571&lt;='Monte Carlo VaR'!$B$25,"YES ◀ TAIL","")</f>
        <v/>
      </c>
    </row>
    <row r="5572" spans="1:5" x14ac:dyDescent="0.2">
      <c r="A5572">
        <v>5571</v>
      </c>
      <c r="B5572" s="17">
        <f ca="1">'Monte Carlo VaR'!$C$17+_xlfn.NORM.S.INV(RAND())*'Monte Carlo VaR'!$C$18</f>
        <v>-3.1906732483632655E-3</v>
      </c>
      <c r="C5572" s="18">
        <f t="shared" ca="1" si="87"/>
        <v>-0.31855884598781525</v>
      </c>
      <c r="D5572" s="19">
        <f ca="1">'Monte Carlo VaR'!$B$9*(EXP(B5572)-1)</f>
        <v>-0.43174280396728604</v>
      </c>
      <c r="E5572" t="str">
        <f ca="1">IF(B5572&lt;='Monte Carlo VaR'!$B$25,"YES ◀ TAIL","")</f>
        <v/>
      </c>
    </row>
    <row r="5573" spans="1:5" x14ac:dyDescent="0.2">
      <c r="A5573">
        <v>5572</v>
      </c>
      <c r="B5573" s="17">
        <f ca="1">'Monte Carlo VaR'!$C$17+_xlfn.NORM.S.INV(RAND())*'Monte Carlo VaR'!$C$18</f>
        <v>-0.12954404016748239</v>
      </c>
      <c r="C5573" s="18">
        <f t="shared" ca="1" si="87"/>
        <v>-12.150410154220415</v>
      </c>
      <c r="D5573" s="19">
        <f ca="1">'Monte Carlo VaR'!$B$9*(EXP(B5573)-1)</f>
        <v>-16.467450882014926</v>
      </c>
      <c r="E5573" t="str">
        <f ca="1">IF(B5573&lt;='Monte Carlo VaR'!$B$25,"YES ◀ TAIL","")</f>
        <v/>
      </c>
    </row>
    <row r="5574" spans="1:5" x14ac:dyDescent="0.2">
      <c r="A5574">
        <v>5573</v>
      </c>
      <c r="B5574" s="17">
        <f ca="1">'Monte Carlo VaR'!$C$17+_xlfn.NORM.S.INV(RAND())*'Monte Carlo VaR'!$C$18</f>
        <v>5.4623644089765597E-2</v>
      </c>
      <c r="C5574" s="18">
        <f t="shared" ca="1" si="87"/>
        <v>5.6143054187570707</v>
      </c>
      <c r="D5574" s="19">
        <f ca="1">'Monte Carlo VaR'!$B$9*(EXP(B5574)-1)</f>
        <v>7.6090681340414577</v>
      </c>
      <c r="E5574" t="str">
        <f ca="1">IF(B5574&lt;='Monte Carlo VaR'!$B$25,"YES ◀ TAIL","")</f>
        <v/>
      </c>
    </row>
    <row r="5575" spans="1:5" x14ac:dyDescent="0.2">
      <c r="A5575">
        <v>5574</v>
      </c>
      <c r="B5575" s="17">
        <f ca="1">'Monte Carlo VaR'!$C$17+_xlfn.NORM.S.INV(RAND())*'Monte Carlo VaR'!$C$18</f>
        <v>2.3601140058418714E-2</v>
      </c>
      <c r="C5575" s="18">
        <f t="shared" ca="1" si="87"/>
        <v>2.388185098022455</v>
      </c>
      <c r="D5575" s="19">
        <f ca="1">'Monte Carlo VaR'!$B$9*(EXP(B5575)-1)</f>
        <v>3.2367072633498335</v>
      </c>
      <c r="E5575" t="str">
        <f ca="1">IF(B5575&lt;='Monte Carlo VaR'!$B$25,"YES ◀ TAIL","")</f>
        <v/>
      </c>
    </row>
    <row r="5576" spans="1:5" x14ac:dyDescent="0.2">
      <c r="A5576">
        <v>5575</v>
      </c>
      <c r="B5576" s="17">
        <f ca="1">'Monte Carlo VaR'!$C$17+_xlfn.NORM.S.INV(RAND())*'Monte Carlo VaR'!$C$18</f>
        <v>-0.21231060216777525</v>
      </c>
      <c r="C5576" s="18">
        <f t="shared" ca="1" si="87"/>
        <v>-19.128652960434632</v>
      </c>
      <c r="D5576" s="19">
        <f ca="1">'Monte Carlo VaR'!$B$9*(EXP(B5576)-1)</f>
        <v>-25.925063357277057</v>
      </c>
      <c r="E5576" t="str">
        <f ca="1">IF(B5576&lt;='Monte Carlo VaR'!$B$25,"YES ◀ TAIL","")</f>
        <v/>
      </c>
    </row>
    <row r="5577" spans="1:5" x14ac:dyDescent="0.2">
      <c r="A5577">
        <v>5576</v>
      </c>
      <c r="B5577" s="17">
        <f ca="1">'Monte Carlo VaR'!$C$17+_xlfn.NORM.S.INV(RAND())*'Monte Carlo VaR'!$C$18</f>
        <v>0.35280204486060873</v>
      </c>
      <c r="C5577" s="18">
        <f t="shared" ca="1" si="87"/>
        <v>42.304941560435935</v>
      </c>
      <c r="D5577" s="19">
        <f ca="1">'Monte Carlo VaR'!$B$9*(EXP(B5577)-1)</f>
        <v>57.335887296858829</v>
      </c>
      <c r="E5577" t="str">
        <f ca="1">IF(B5577&lt;='Monte Carlo VaR'!$B$25,"YES ◀ TAIL","")</f>
        <v/>
      </c>
    </row>
    <row r="5578" spans="1:5" x14ac:dyDescent="0.2">
      <c r="A5578">
        <v>5577</v>
      </c>
      <c r="B5578" s="17">
        <f ca="1">'Monte Carlo VaR'!$C$17+_xlfn.NORM.S.INV(RAND())*'Monte Carlo VaR'!$C$18</f>
        <v>0.33595168780611989</v>
      </c>
      <c r="C5578" s="18">
        <f t="shared" ca="1" si="87"/>
        <v>39.927142130570978</v>
      </c>
      <c r="D5578" s="19">
        <f ca="1">'Monte Carlo VaR'!$B$9*(EXP(B5578)-1)</f>
        <v>54.113255729562852</v>
      </c>
      <c r="E5578" t="str">
        <f ca="1">IF(B5578&lt;='Monte Carlo VaR'!$B$25,"YES ◀ TAIL","")</f>
        <v/>
      </c>
    </row>
    <row r="5579" spans="1:5" x14ac:dyDescent="0.2">
      <c r="A5579">
        <v>5578</v>
      </c>
      <c r="B5579" s="17">
        <f ca="1">'Monte Carlo VaR'!$C$17+_xlfn.NORM.S.INV(RAND())*'Monte Carlo VaR'!$C$18</f>
        <v>0.19483876718094695</v>
      </c>
      <c r="C5579" s="18">
        <f t="shared" ca="1" si="87"/>
        <v>21.511505426912958</v>
      </c>
      <c r="D5579" s="19">
        <f ca="1">'Monte Carlo VaR'!$B$9*(EXP(B5579)-1)</f>
        <v>29.154543305095132</v>
      </c>
      <c r="E5579" t="str">
        <f ca="1">IF(B5579&lt;='Monte Carlo VaR'!$B$25,"YES ◀ TAIL","")</f>
        <v/>
      </c>
    </row>
    <row r="5580" spans="1:5" x14ac:dyDescent="0.2">
      <c r="A5580">
        <v>5579</v>
      </c>
      <c r="B5580" s="17">
        <f ca="1">'Monte Carlo VaR'!$C$17+_xlfn.NORM.S.INV(RAND())*'Monte Carlo VaR'!$C$18</f>
        <v>-0.19298065566355499</v>
      </c>
      <c r="C5580" s="18">
        <f t="shared" ca="1" si="87"/>
        <v>-17.550207664992822</v>
      </c>
      <c r="D5580" s="19">
        <f ca="1">'Monte Carlo VaR'!$B$9*(EXP(B5580)-1)</f>
        <v>-23.785796448364774</v>
      </c>
      <c r="E5580" t="str">
        <f ca="1">IF(B5580&lt;='Monte Carlo VaR'!$B$25,"YES ◀ TAIL","")</f>
        <v/>
      </c>
    </row>
    <row r="5581" spans="1:5" x14ac:dyDescent="0.2">
      <c r="A5581">
        <v>5580</v>
      </c>
      <c r="B5581" s="17">
        <f ca="1">'Monte Carlo VaR'!$C$17+_xlfn.NORM.S.INV(RAND())*'Monte Carlo VaR'!$C$18</f>
        <v>-7.7468798750873522E-2</v>
      </c>
      <c r="C5581" s="18">
        <f t="shared" ca="1" si="87"/>
        <v>-7.4544100673761937</v>
      </c>
      <c r="D5581" s="19">
        <f ca="1">'Monte Carlo VaR'!$B$9*(EXP(B5581)-1)</f>
        <v>-10.102961964314956</v>
      </c>
      <c r="E5581" t="str">
        <f ca="1">IF(B5581&lt;='Monte Carlo VaR'!$B$25,"YES ◀ TAIL","")</f>
        <v/>
      </c>
    </row>
    <row r="5582" spans="1:5" x14ac:dyDescent="0.2">
      <c r="A5582">
        <v>5581</v>
      </c>
      <c r="B5582" s="17">
        <f ca="1">'Monte Carlo VaR'!$C$17+_xlfn.NORM.S.INV(RAND())*'Monte Carlo VaR'!$C$18</f>
        <v>-8.4436024096833415E-2</v>
      </c>
      <c r="C5582" s="18">
        <f t="shared" ca="1" si="87"/>
        <v>-8.0969550700853983</v>
      </c>
      <c r="D5582" s="19">
        <f ca="1">'Monte Carlo VaR'!$B$9*(EXP(B5582)-1)</f>
        <v>-10.973803206486741</v>
      </c>
      <c r="E5582" t="str">
        <f ca="1">IF(B5582&lt;='Monte Carlo VaR'!$B$25,"YES ◀ TAIL","")</f>
        <v/>
      </c>
    </row>
    <row r="5583" spans="1:5" x14ac:dyDescent="0.2">
      <c r="A5583">
        <v>5582</v>
      </c>
      <c r="B5583" s="17">
        <f ca="1">'Monte Carlo VaR'!$C$17+_xlfn.NORM.S.INV(RAND())*'Monte Carlo VaR'!$C$18</f>
        <v>2.0070965606786589E-2</v>
      </c>
      <c r="C5583" s="18">
        <f t="shared" ca="1" si="87"/>
        <v>2.0273741802882883</v>
      </c>
      <c r="D5583" s="19">
        <f ca="1">'Monte Carlo VaR'!$B$9*(EXP(B5583)-1)</f>
        <v>2.7477002265447172</v>
      </c>
      <c r="E5583" t="str">
        <f ca="1">IF(B5583&lt;='Monte Carlo VaR'!$B$25,"YES ◀ TAIL","")</f>
        <v/>
      </c>
    </row>
    <row r="5584" spans="1:5" x14ac:dyDescent="0.2">
      <c r="A5584">
        <v>5583</v>
      </c>
      <c r="B5584" s="17">
        <f ca="1">'Monte Carlo VaR'!$C$17+_xlfn.NORM.S.INV(RAND())*'Monte Carlo VaR'!$C$18</f>
        <v>3.6285504766233656E-2</v>
      </c>
      <c r="C5584" s="18">
        <f t="shared" ca="1" si="87"/>
        <v>3.6951858930511339</v>
      </c>
      <c r="D5584" s="19">
        <f ca="1">'Monte Carlo VaR'!$B$9*(EXP(B5584)-1)</f>
        <v>5.0080854408522022</v>
      </c>
      <c r="E5584" t="str">
        <f ca="1">IF(B5584&lt;='Monte Carlo VaR'!$B$25,"YES ◀ TAIL","")</f>
        <v/>
      </c>
    </row>
    <row r="5585" spans="1:5" x14ac:dyDescent="0.2">
      <c r="A5585">
        <v>5584</v>
      </c>
      <c r="B5585" s="17">
        <f ca="1">'Monte Carlo VaR'!$C$17+_xlfn.NORM.S.INV(RAND())*'Monte Carlo VaR'!$C$18</f>
        <v>0.19313176343003635</v>
      </c>
      <c r="C5585" s="18">
        <f t="shared" ca="1" si="87"/>
        <v>21.304261764548205</v>
      </c>
      <c r="D5585" s="19">
        <f ca="1">'Monte Carlo VaR'!$B$9*(EXP(B5585)-1)</f>
        <v>28.873665969492183</v>
      </c>
      <c r="E5585" t="str">
        <f ca="1">IF(B5585&lt;='Monte Carlo VaR'!$B$25,"YES ◀ TAIL","")</f>
        <v/>
      </c>
    </row>
    <row r="5586" spans="1:5" x14ac:dyDescent="0.2">
      <c r="A5586">
        <v>5585</v>
      </c>
      <c r="B5586" s="17">
        <f ca="1">'Monte Carlo VaR'!$C$17+_xlfn.NORM.S.INV(RAND())*'Monte Carlo VaR'!$C$18</f>
        <v>-0.30565817179844978</v>
      </c>
      <c r="C5586" s="18">
        <f t="shared" ca="1" si="87"/>
        <v>-26.336161980311633</v>
      </c>
      <c r="D5586" s="19">
        <f ca="1">'Monte Carlo VaR'!$B$9*(EXP(B5586)-1)</f>
        <v>-35.693400331916358</v>
      </c>
      <c r="E5586" t="str">
        <f ca="1">IF(B5586&lt;='Monte Carlo VaR'!$B$25,"YES ◀ TAIL","")</f>
        <v>YES ◀ TAIL</v>
      </c>
    </row>
    <row r="5587" spans="1:5" x14ac:dyDescent="0.2">
      <c r="A5587">
        <v>5586</v>
      </c>
      <c r="B5587" s="17">
        <f ca="1">'Monte Carlo VaR'!$C$17+_xlfn.NORM.S.INV(RAND())*'Monte Carlo VaR'!$C$18</f>
        <v>-6.7030802062546246E-3</v>
      </c>
      <c r="C5587" s="18">
        <f t="shared" ca="1" si="87"/>
        <v>-0.66806646764576705</v>
      </c>
      <c r="D5587" s="19">
        <f ca="1">'Monte Carlo VaR'!$B$9*(EXP(B5587)-1)</f>
        <v>-0.90543048360030809</v>
      </c>
      <c r="E5587" t="str">
        <f ca="1">IF(B5587&lt;='Monte Carlo VaR'!$B$25,"YES ◀ TAIL","")</f>
        <v/>
      </c>
    </row>
    <row r="5588" spans="1:5" x14ac:dyDescent="0.2">
      <c r="A5588">
        <v>5587</v>
      </c>
      <c r="B5588" s="17">
        <f ca="1">'Monte Carlo VaR'!$C$17+_xlfn.NORM.S.INV(RAND())*'Monte Carlo VaR'!$C$18</f>
        <v>0.24239249482863129</v>
      </c>
      <c r="C5588" s="18">
        <f t="shared" ca="1" si="87"/>
        <v>27.429424857784635</v>
      </c>
      <c r="D5588" s="19">
        <f ca="1">'Monte Carlo VaR'!$B$9*(EXP(B5588)-1)</f>
        <v>37.175099509755512</v>
      </c>
      <c r="E5588" t="str">
        <f ca="1">IF(B5588&lt;='Monte Carlo VaR'!$B$25,"YES ◀ TAIL","")</f>
        <v/>
      </c>
    </row>
    <row r="5589" spans="1:5" x14ac:dyDescent="0.2">
      <c r="A5589">
        <v>5588</v>
      </c>
      <c r="B5589" s="17">
        <f ca="1">'Monte Carlo VaR'!$C$17+_xlfn.NORM.S.INV(RAND())*'Monte Carlo VaR'!$C$18</f>
        <v>0.22486763280161098</v>
      </c>
      <c r="C5589" s="18">
        <f t="shared" ca="1" si="87"/>
        <v>25.21569607129792</v>
      </c>
      <c r="D5589" s="19">
        <f ca="1">'Monte Carlo VaR'!$B$9*(EXP(B5589)-1)</f>
        <v>34.174832885430071</v>
      </c>
      <c r="E5589" t="str">
        <f ca="1">IF(B5589&lt;='Monte Carlo VaR'!$B$25,"YES ◀ TAIL","")</f>
        <v/>
      </c>
    </row>
    <row r="5590" spans="1:5" x14ac:dyDescent="0.2">
      <c r="A5590">
        <v>5589</v>
      </c>
      <c r="B5590" s="17">
        <f ca="1">'Monte Carlo VaR'!$C$17+_xlfn.NORM.S.INV(RAND())*'Monte Carlo VaR'!$C$18</f>
        <v>-1.0463302168819008E-2</v>
      </c>
      <c r="C5590" s="18">
        <f t="shared" ca="1" si="87"/>
        <v>-1.0408752245900876</v>
      </c>
      <c r="D5590" s="19">
        <f ca="1">'Monte Carlo VaR'!$B$9*(EXP(B5590)-1)</f>
        <v>-1.4106981918869457</v>
      </c>
      <c r="E5590" t="str">
        <f ca="1">IF(B5590&lt;='Monte Carlo VaR'!$B$25,"YES ◀ TAIL","")</f>
        <v/>
      </c>
    </row>
    <row r="5591" spans="1:5" x14ac:dyDescent="0.2">
      <c r="A5591">
        <v>5590</v>
      </c>
      <c r="B5591" s="17">
        <f ca="1">'Monte Carlo VaR'!$C$17+_xlfn.NORM.S.INV(RAND())*'Monte Carlo VaR'!$C$18</f>
        <v>0.17623922389251373</v>
      </c>
      <c r="C5591" s="18">
        <f t="shared" ca="1" si="87"/>
        <v>19.272335244782713</v>
      </c>
      <c r="D5591" s="19">
        <f ca="1">'Monte Carlo VaR'!$B$9*(EXP(B5591)-1)</f>
        <v>26.119795957254009</v>
      </c>
      <c r="E5591" t="str">
        <f ca="1">IF(B5591&lt;='Monte Carlo VaR'!$B$25,"YES ◀ TAIL","")</f>
        <v/>
      </c>
    </row>
    <row r="5592" spans="1:5" x14ac:dyDescent="0.2">
      <c r="A5592">
        <v>5591</v>
      </c>
      <c r="B5592" s="17">
        <f ca="1">'Monte Carlo VaR'!$C$17+_xlfn.NORM.S.INV(RAND())*'Monte Carlo VaR'!$C$18</f>
        <v>7.7155237184440201E-2</v>
      </c>
      <c r="C5592" s="18">
        <f t="shared" ca="1" si="87"/>
        <v>8.0209752098031828</v>
      </c>
      <c r="D5592" s="19">
        <f ca="1">'Monte Carlo VaR'!$B$9*(EXP(B5592)-1)</f>
        <v>10.870827701846254</v>
      </c>
      <c r="E5592" t="str">
        <f ca="1">IF(B5592&lt;='Monte Carlo VaR'!$B$25,"YES ◀ TAIL","")</f>
        <v/>
      </c>
    </row>
    <row r="5593" spans="1:5" x14ac:dyDescent="0.2">
      <c r="A5593">
        <v>5592</v>
      </c>
      <c r="B5593" s="17">
        <f ca="1">'Monte Carlo VaR'!$C$17+_xlfn.NORM.S.INV(RAND())*'Monte Carlo VaR'!$C$18</f>
        <v>-7.718624530893077E-2</v>
      </c>
      <c r="C5593" s="18">
        <f t="shared" ca="1" si="87"/>
        <v>-7.4282572978005774</v>
      </c>
      <c r="D5593" s="19">
        <f ca="1">'Monte Carlo VaR'!$B$9*(EXP(B5593)-1)</f>
        <v>-10.067517115709123</v>
      </c>
      <c r="E5593" t="str">
        <f ca="1">IF(B5593&lt;='Monte Carlo VaR'!$B$25,"YES ◀ TAIL","")</f>
        <v/>
      </c>
    </row>
    <row r="5594" spans="1:5" x14ac:dyDescent="0.2">
      <c r="A5594">
        <v>5593</v>
      </c>
      <c r="B5594" s="17">
        <f ca="1">'Monte Carlo VaR'!$C$17+_xlfn.NORM.S.INV(RAND())*'Monte Carlo VaR'!$C$18</f>
        <v>-6.1207027575923695E-2</v>
      </c>
      <c r="C5594" s="18">
        <f t="shared" ca="1" si="87"/>
        <v>-5.9371516418046832</v>
      </c>
      <c r="D5594" s="19">
        <f ca="1">'Monte Carlo VaR'!$B$9*(EXP(B5594)-1)</f>
        <v>-8.0466216201378877</v>
      </c>
      <c r="E5594" t="str">
        <f ca="1">IF(B5594&lt;='Monte Carlo VaR'!$B$25,"YES ◀ TAIL","")</f>
        <v/>
      </c>
    </row>
    <row r="5595" spans="1:5" x14ac:dyDescent="0.2">
      <c r="A5595">
        <v>5594</v>
      </c>
      <c r="B5595" s="17">
        <f ca="1">'Monte Carlo VaR'!$C$17+_xlfn.NORM.S.INV(RAND())*'Monte Carlo VaR'!$C$18</f>
        <v>0.2016066651894951</v>
      </c>
      <c r="C5595" s="18">
        <f t="shared" ca="1" si="87"/>
        <v>22.336672074674311</v>
      </c>
      <c r="D5595" s="19">
        <f ca="1">'Monte Carlo VaR'!$B$9*(EXP(B5595)-1)</f>
        <v>30.272891662806096</v>
      </c>
      <c r="E5595" t="str">
        <f ca="1">IF(B5595&lt;='Monte Carlo VaR'!$B$25,"YES ◀ TAIL","")</f>
        <v/>
      </c>
    </row>
    <row r="5596" spans="1:5" x14ac:dyDescent="0.2">
      <c r="A5596">
        <v>5595</v>
      </c>
      <c r="B5596" s="17">
        <f ca="1">'Monte Carlo VaR'!$C$17+_xlfn.NORM.S.INV(RAND())*'Monte Carlo VaR'!$C$18</f>
        <v>0.25591620417964234</v>
      </c>
      <c r="C5596" s="18">
        <f t="shared" ca="1" si="87"/>
        <v>29.164448899521588</v>
      </c>
      <c r="D5596" s="19">
        <f ca="1">'Monte Carlo VaR'!$B$9*(EXP(B5596)-1)</f>
        <v>39.526577593521608</v>
      </c>
      <c r="E5596" t="str">
        <f ca="1">IF(B5596&lt;='Monte Carlo VaR'!$B$25,"YES ◀ TAIL","")</f>
        <v/>
      </c>
    </row>
    <row r="5597" spans="1:5" x14ac:dyDescent="0.2">
      <c r="A5597">
        <v>5596</v>
      </c>
      <c r="B5597" s="17">
        <f ca="1">'Monte Carlo VaR'!$C$17+_xlfn.NORM.S.INV(RAND())*'Monte Carlo VaR'!$C$18</f>
        <v>-0.13632132702980371</v>
      </c>
      <c r="C5597" s="18">
        <f t="shared" ca="1" si="87"/>
        <v>-12.743779038572677</v>
      </c>
      <c r="D5597" s="19">
        <f ca="1">'Monte Carlo VaR'!$B$9*(EXP(B5597)-1)</f>
        <v>-17.271643730977551</v>
      </c>
      <c r="E5597" t="str">
        <f ca="1">IF(B5597&lt;='Monte Carlo VaR'!$B$25,"YES ◀ TAIL","")</f>
        <v/>
      </c>
    </row>
    <row r="5598" spans="1:5" x14ac:dyDescent="0.2">
      <c r="A5598">
        <v>5597</v>
      </c>
      <c r="B5598" s="17">
        <f ca="1">'Monte Carlo VaR'!$C$17+_xlfn.NORM.S.INV(RAND())*'Monte Carlo VaR'!$C$18</f>
        <v>0.16789179056815387</v>
      </c>
      <c r="C5598" s="18">
        <f t="shared" ca="1" si="87"/>
        <v>18.280861267468151</v>
      </c>
      <c r="D5598" s="19">
        <f ca="1">'Monte Carlo VaR'!$B$9*(EXP(B5598)-1)</f>
        <v>24.776051275799585</v>
      </c>
      <c r="E5598" t="str">
        <f ca="1">IF(B5598&lt;='Monte Carlo VaR'!$B$25,"YES ◀ TAIL","")</f>
        <v/>
      </c>
    </row>
    <row r="5599" spans="1:5" x14ac:dyDescent="0.2">
      <c r="A5599">
        <v>5598</v>
      </c>
      <c r="B5599" s="17">
        <f ca="1">'Monte Carlo VaR'!$C$17+_xlfn.NORM.S.INV(RAND())*'Monte Carlo VaR'!$C$18</f>
        <v>0.12462070568940707</v>
      </c>
      <c r="C5599" s="18">
        <f t="shared" ca="1" si="87"/>
        <v>13.271873780494969</v>
      </c>
      <c r="D5599" s="19">
        <f ca="1">'Monte Carlo VaR'!$B$9*(EXP(B5599)-1)</f>
        <v>17.987370534704834</v>
      </c>
      <c r="E5599" t="str">
        <f ca="1">IF(B5599&lt;='Monte Carlo VaR'!$B$25,"YES ◀ TAIL","")</f>
        <v/>
      </c>
    </row>
    <row r="5600" spans="1:5" x14ac:dyDescent="0.2">
      <c r="A5600">
        <v>5599</v>
      </c>
      <c r="B5600" s="17">
        <f ca="1">'Monte Carlo VaR'!$C$17+_xlfn.NORM.S.INV(RAND())*'Monte Carlo VaR'!$C$18</f>
        <v>-4.9517437259653935E-3</v>
      </c>
      <c r="C5600" s="18">
        <f t="shared" ca="1" si="87"/>
        <v>-0.49395040539084167</v>
      </c>
      <c r="D5600" s="19">
        <f ca="1">'Monte Carlo VaR'!$B$9*(EXP(B5600)-1)</f>
        <v>-0.66945098442620776</v>
      </c>
      <c r="E5600" t="str">
        <f ca="1">IF(B5600&lt;='Monte Carlo VaR'!$B$25,"YES ◀ TAIL","")</f>
        <v/>
      </c>
    </row>
    <row r="5601" spans="1:5" x14ac:dyDescent="0.2">
      <c r="A5601">
        <v>5600</v>
      </c>
      <c r="B5601" s="17">
        <f ca="1">'Monte Carlo VaR'!$C$17+_xlfn.NORM.S.INV(RAND())*'Monte Carlo VaR'!$C$18</f>
        <v>-0.14098430610192225</v>
      </c>
      <c r="C5601" s="18">
        <f t="shared" ca="1" si="87"/>
        <v>-13.149705821263835</v>
      </c>
      <c r="D5601" s="19">
        <f ca="1">'Monte Carlo VaR'!$B$9*(EXP(B5601)-1)</f>
        <v>-17.821796299558876</v>
      </c>
      <c r="E5601" t="str">
        <f ca="1">IF(B5601&lt;='Monte Carlo VaR'!$B$25,"YES ◀ TAIL","")</f>
        <v/>
      </c>
    </row>
    <row r="5602" spans="1:5" x14ac:dyDescent="0.2">
      <c r="A5602">
        <v>5601</v>
      </c>
      <c r="B5602" s="17">
        <f ca="1">'Monte Carlo VaR'!$C$17+_xlfn.NORM.S.INV(RAND())*'Monte Carlo VaR'!$C$18</f>
        <v>2.3574530474705951E-2</v>
      </c>
      <c r="C5602" s="18">
        <f t="shared" ca="1" si="87"/>
        <v>2.3854606272885714</v>
      </c>
      <c r="D5602" s="19">
        <f ca="1">'Monte Carlo VaR'!$B$9*(EXP(B5602)-1)</f>
        <v>3.2330147881642008</v>
      </c>
      <c r="E5602" t="str">
        <f ca="1">IF(B5602&lt;='Monte Carlo VaR'!$B$25,"YES ◀ TAIL","")</f>
        <v/>
      </c>
    </row>
    <row r="5603" spans="1:5" x14ac:dyDescent="0.2">
      <c r="A5603">
        <v>5602</v>
      </c>
      <c r="B5603" s="17">
        <f ca="1">'Monte Carlo VaR'!$C$17+_xlfn.NORM.S.INV(RAND())*'Monte Carlo VaR'!$C$18</f>
        <v>-7.3587417800233992E-2</v>
      </c>
      <c r="C5603" s="18">
        <f t="shared" ca="1" si="87"/>
        <v>-7.0945073696397465</v>
      </c>
      <c r="D5603" s="19">
        <f ca="1">'Monte Carlo VaR'!$B$9*(EXP(B5603)-1)</f>
        <v>-9.6151858380727493</v>
      </c>
      <c r="E5603" t="str">
        <f ca="1">IF(B5603&lt;='Monte Carlo VaR'!$B$25,"YES ◀ TAIL","")</f>
        <v/>
      </c>
    </row>
    <row r="5604" spans="1:5" x14ac:dyDescent="0.2">
      <c r="A5604">
        <v>5603</v>
      </c>
      <c r="B5604" s="17">
        <f ca="1">'Monte Carlo VaR'!$C$17+_xlfn.NORM.S.INV(RAND())*'Monte Carlo VaR'!$C$18</f>
        <v>-0.19309589551824391</v>
      </c>
      <c r="C5604" s="18">
        <f t="shared" ca="1" si="87"/>
        <v>-17.559708619625813</v>
      </c>
      <c r="D5604" s="19">
        <f ca="1">'Monte Carlo VaR'!$B$9*(EXP(B5604)-1)</f>
        <v>-23.798673092178866</v>
      </c>
      <c r="E5604" t="str">
        <f ca="1">IF(B5604&lt;='Monte Carlo VaR'!$B$25,"YES ◀ TAIL","")</f>
        <v/>
      </c>
    </row>
    <row r="5605" spans="1:5" x14ac:dyDescent="0.2">
      <c r="A5605">
        <v>5604</v>
      </c>
      <c r="B5605" s="17">
        <f ca="1">'Monte Carlo VaR'!$C$17+_xlfn.NORM.S.INV(RAND())*'Monte Carlo VaR'!$C$18</f>
        <v>-3.5257810395564873E-2</v>
      </c>
      <c r="C5605" s="18">
        <f t="shared" ca="1" si="87"/>
        <v>-3.4643494769454608</v>
      </c>
      <c r="D5605" s="19">
        <f ca="1">'Monte Carlo VaR'!$B$9*(EXP(B5605)-1)</f>
        <v>-4.695232846104183</v>
      </c>
      <c r="E5605" t="str">
        <f ca="1">IF(B5605&lt;='Monte Carlo VaR'!$B$25,"YES ◀ TAIL","")</f>
        <v/>
      </c>
    </row>
    <row r="5606" spans="1:5" x14ac:dyDescent="0.2">
      <c r="A5606">
        <v>5605</v>
      </c>
      <c r="B5606" s="17">
        <f ca="1">'Monte Carlo VaR'!$C$17+_xlfn.NORM.S.INV(RAND())*'Monte Carlo VaR'!$C$18</f>
        <v>-0.11232109223801205</v>
      </c>
      <c r="C5606" s="18">
        <f t="shared" ca="1" si="87"/>
        <v>-10.624276708801561</v>
      </c>
      <c r="D5606" s="19">
        <f ca="1">'Monte Carlo VaR'!$B$9*(EXP(B5606)-1)</f>
        <v>-14.399082223438755</v>
      </c>
      <c r="E5606" t="str">
        <f ca="1">IF(B5606&lt;='Monte Carlo VaR'!$B$25,"YES ◀ TAIL","")</f>
        <v/>
      </c>
    </row>
    <row r="5607" spans="1:5" x14ac:dyDescent="0.2">
      <c r="A5607">
        <v>5606</v>
      </c>
      <c r="B5607" s="17">
        <f ca="1">'Monte Carlo VaR'!$C$17+_xlfn.NORM.S.INV(RAND())*'Monte Carlo VaR'!$C$18</f>
        <v>0.20174101408095374</v>
      </c>
      <c r="C5607" s="18">
        <f t="shared" ca="1" si="87"/>
        <v>22.353108975067236</v>
      </c>
      <c r="D5607" s="19">
        <f ca="1">'Monte Carlo VaR'!$B$9*(EXP(B5607)-1)</f>
        <v>30.295168593908627</v>
      </c>
      <c r="E5607" t="str">
        <f ca="1">IF(B5607&lt;='Monte Carlo VaR'!$B$25,"YES ◀ TAIL","")</f>
        <v/>
      </c>
    </row>
    <row r="5608" spans="1:5" x14ac:dyDescent="0.2">
      <c r="A5608">
        <v>5607</v>
      </c>
      <c r="B5608" s="17">
        <f ca="1">'Monte Carlo VaR'!$C$17+_xlfn.NORM.S.INV(RAND())*'Monte Carlo VaR'!$C$18</f>
        <v>0.27786064489911699</v>
      </c>
      <c r="C5608" s="18">
        <f t="shared" ca="1" si="87"/>
        <v>32.030219354309118</v>
      </c>
      <c r="D5608" s="19">
        <f ca="1">'Monte Carlo VaR'!$B$9*(EXP(B5608)-1)</f>
        <v>43.410556290895151</v>
      </c>
      <c r="E5608" t="str">
        <f ca="1">IF(B5608&lt;='Monte Carlo VaR'!$B$25,"YES ◀ TAIL","")</f>
        <v/>
      </c>
    </row>
    <row r="5609" spans="1:5" x14ac:dyDescent="0.2">
      <c r="A5609">
        <v>5608</v>
      </c>
      <c r="B5609" s="17">
        <f ca="1">'Monte Carlo VaR'!$C$17+_xlfn.NORM.S.INV(RAND())*'Monte Carlo VaR'!$C$18</f>
        <v>-0.11579123174397486</v>
      </c>
      <c r="C5609" s="18">
        <f t="shared" ca="1" si="87"/>
        <v>-10.933885433645719</v>
      </c>
      <c r="D5609" s="19">
        <f ca="1">'Monte Carlo VaR'!$B$9*(EXP(B5609)-1)</f>
        <v>-14.818694928220042</v>
      </c>
      <c r="E5609" t="str">
        <f ca="1">IF(B5609&lt;='Monte Carlo VaR'!$B$25,"YES ◀ TAIL","")</f>
        <v/>
      </c>
    </row>
    <row r="5610" spans="1:5" x14ac:dyDescent="0.2">
      <c r="A5610">
        <v>5609</v>
      </c>
      <c r="B5610" s="17">
        <f ca="1">'Monte Carlo VaR'!$C$17+_xlfn.NORM.S.INV(RAND())*'Monte Carlo VaR'!$C$18</f>
        <v>2.8627276856171759E-2</v>
      </c>
      <c r="C5610" s="18">
        <f t="shared" ca="1" si="87"/>
        <v>2.9040975600201691</v>
      </c>
      <c r="D5610" s="19">
        <f ca="1">'Monte Carlo VaR'!$B$9*(EXP(B5610)-1)</f>
        <v>3.935923423095335</v>
      </c>
      <c r="E5610" t="str">
        <f ca="1">IF(B5610&lt;='Monte Carlo VaR'!$B$25,"YES ◀ TAIL","")</f>
        <v/>
      </c>
    </row>
    <row r="5611" spans="1:5" x14ac:dyDescent="0.2">
      <c r="A5611">
        <v>5610</v>
      </c>
      <c r="B5611" s="17">
        <f ca="1">'Monte Carlo VaR'!$C$17+_xlfn.NORM.S.INV(RAND())*'Monte Carlo VaR'!$C$18</f>
        <v>0.13956511782405565</v>
      </c>
      <c r="C5611" s="18">
        <f t="shared" ca="1" si="87"/>
        <v>14.977367404021491</v>
      </c>
      <c r="D5611" s="19">
        <f ca="1">'Monte Carlo VaR'!$B$9*(EXP(B5611)-1)</f>
        <v>20.298826042670328</v>
      </c>
      <c r="E5611" t="str">
        <f ca="1">IF(B5611&lt;='Monte Carlo VaR'!$B$25,"YES ◀ TAIL","")</f>
        <v/>
      </c>
    </row>
    <row r="5612" spans="1:5" x14ac:dyDescent="0.2">
      <c r="A5612">
        <v>5611</v>
      </c>
      <c r="B5612" s="17">
        <f ca="1">'Monte Carlo VaR'!$C$17+_xlfn.NORM.S.INV(RAND())*'Monte Carlo VaR'!$C$18</f>
        <v>0.24720991547922927</v>
      </c>
      <c r="C5612" s="18">
        <f t="shared" ca="1" si="87"/>
        <v>28.044787039743333</v>
      </c>
      <c r="D5612" s="19">
        <f ca="1">'Monte Carlo VaR'!$B$9*(EXP(B5612)-1)</f>
        <v>38.009099874964143</v>
      </c>
      <c r="E5612" t="str">
        <f ca="1">IF(B5612&lt;='Monte Carlo VaR'!$B$25,"YES ◀ TAIL","")</f>
        <v/>
      </c>
    </row>
    <row r="5613" spans="1:5" x14ac:dyDescent="0.2">
      <c r="A5613">
        <v>5612</v>
      </c>
      <c r="B5613" s="17">
        <f ca="1">'Monte Carlo VaR'!$C$17+_xlfn.NORM.S.INV(RAND())*'Monte Carlo VaR'!$C$18</f>
        <v>0.18964920712624511</v>
      </c>
      <c r="C5613" s="18">
        <f t="shared" ca="1" si="87"/>
        <v>20.88254759095949</v>
      </c>
      <c r="D5613" s="19">
        <f ca="1">'Monte Carlo VaR'!$B$9*(EXP(B5613)-1)</f>
        <v>28.302116750027395</v>
      </c>
      <c r="E5613" t="str">
        <f ca="1">IF(B5613&lt;='Monte Carlo VaR'!$B$25,"YES ◀ TAIL","")</f>
        <v/>
      </c>
    </row>
    <row r="5614" spans="1:5" x14ac:dyDescent="0.2">
      <c r="A5614">
        <v>5613</v>
      </c>
      <c r="B5614" s="17">
        <f ca="1">'Monte Carlo VaR'!$C$17+_xlfn.NORM.S.INV(RAND())*'Monte Carlo VaR'!$C$18</f>
        <v>-1.9479649676790306E-2</v>
      </c>
      <c r="C5614" s="18">
        <f t="shared" ca="1" si="87"/>
        <v>-1.9291147272278097</v>
      </c>
      <c r="D5614" s="19">
        <f ca="1">'Monte Carlo VaR'!$B$9*(EXP(B5614)-1)</f>
        <v>-2.6145291898118508</v>
      </c>
      <c r="E5614" t="str">
        <f ca="1">IF(B5614&lt;='Monte Carlo VaR'!$B$25,"YES ◀ TAIL","")</f>
        <v/>
      </c>
    </row>
    <row r="5615" spans="1:5" x14ac:dyDescent="0.2">
      <c r="A5615">
        <v>5614</v>
      </c>
      <c r="B5615" s="17">
        <f ca="1">'Monte Carlo VaR'!$C$17+_xlfn.NORM.S.INV(RAND())*'Monte Carlo VaR'!$C$18</f>
        <v>0.24406371671391697</v>
      </c>
      <c r="C5615" s="18">
        <f t="shared" ca="1" si="87"/>
        <v>27.642565754693884</v>
      </c>
      <c r="D5615" s="19">
        <f ca="1">'Monte Carlo VaR'!$B$9*(EXP(B5615)-1)</f>
        <v>37.463969367336617</v>
      </c>
      <c r="E5615" t="str">
        <f ca="1">IF(B5615&lt;='Monte Carlo VaR'!$B$25,"YES ◀ TAIL","")</f>
        <v/>
      </c>
    </row>
    <row r="5616" spans="1:5" x14ac:dyDescent="0.2">
      <c r="A5616">
        <v>5615</v>
      </c>
      <c r="B5616" s="17">
        <f ca="1">'Monte Carlo VaR'!$C$17+_xlfn.NORM.S.INV(RAND())*'Monte Carlo VaR'!$C$18</f>
        <v>-0.16809197532334669</v>
      </c>
      <c r="C5616" s="18">
        <f t="shared" ca="1" si="87"/>
        <v>-15.472391343211989</v>
      </c>
      <c r="D5616" s="19">
        <f ca="1">'Monte Carlo VaR'!$B$9*(EXP(B5616)-1)</f>
        <v>-20.969731987455209</v>
      </c>
      <c r="E5616" t="str">
        <f ca="1">IF(B5616&lt;='Monte Carlo VaR'!$B$25,"YES ◀ TAIL","")</f>
        <v/>
      </c>
    </row>
    <row r="5617" spans="1:5" x14ac:dyDescent="0.2">
      <c r="A5617">
        <v>5616</v>
      </c>
      <c r="B5617" s="17">
        <f ca="1">'Monte Carlo VaR'!$C$17+_xlfn.NORM.S.INV(RAND())*'Monte Carlo VaR'!$C$18</f>
        <v>0.17037374097023678</v>
      </c>
      <c r="C5617" s="18">
        <f t="shared" ca="1" si="87"/>
        <v>18.574793109889988</v>
      </c>
      <c r="D5617" s="19">
        <f ca="1">'Monte Carlo VaR'!$B$9*(EXP(B5617)-1)</f>
        <v>25.1744171018339</v>
      </c>
      <c r="E5617" t="str">
        <f ca="1">IF(B5617&lt;='Monte Carlo VaR'!$B$25,"YES ◀ TAIL","")</f>
        <v/>
      </c>
    </row>
    <row r="5618" spans="1:5" x14ac:dyDescent="0.2">
      <c r="A5618">
        <v>5617</v>
      </c>
      <c r="B5618" s="17">
        <f ca="1">'Monte Carlo VaR'!$C$17+_xlfn.NORM.S.INV(RAND())*'Monte Carlo VaR'!$C$18</f>
        <v>0.1309937958245472</v>
      </c>
      <c r="C5618" s="18">
        <f t="shared" ca="1" si="87"/>
        <v>13.996070877380419</v>
      </c>
      <c r="D5618" s="19">
        <f ca="1">'Monte Carlo VaR'!$B$9*(EXP(B5618)-1)</f>
        <v>18.968874860113679</v>
      </c>
      <c r="E5618" t="str">
        <f ca="1">IF(B5618&lt;='Monte Carlo VaR'!$B$25,"YES ◀ TAIL","")</f>
        <v/>
      </c>
    </row>
    <row r="5619" spans="1:5" x14ac:dyDescent="0.2">
      <c r="A5619">
        <v>5618</v>
      </c>
      <c r="B5619" s="17">
        <f ca="1">'Monte Carlo VaR'!$C$17+_xlfn.NORM.S.INV(RAND())*'Monte Carlo VaR'!$C$18</f>
        <v>-3.874570704321767E-2</v>
      </c>
      <c r="C5619" s="18">
        <f t="shared" ca="1" si="87"/>
        <v>-3.8004693323720473</v>
      </c>
      <c r="D5619" s="19">
        <f ca="1">'Monte Carlo VaR'!$B$9*(EXP(B5619)-1)</f>
        <v>-5.1507760861638356</v>
      </c>
      <c r="E5619" t="str">
        <f ca="1">IF(B5619&lt;='Monte Carlo VaR'!$B$25,"YES ◀ TAIL","")</f>
        <v/>
      </c>
    </row>
    <row r="5620" spans="1:5" x14ac:dyDescent="0.2">
      <c r="A5620">
        <v>5619</v>
      </c>
      <c r="B5620" s="17">
        <f ca="1">'Monte Carlo VaR'!$C$17+_xlfn.NORM.S.INV(RAND())*'Monte Carlo VaR'!$C$18</f>
        <v>6.2063055394478983E-4</v>
      </c>
      <c r="C5620" s="18">
        <f t="shared" ca="1" si="87"/>
        <v>6.2082318493583699E-2</v>
      </c>
      <c r="D5620" s="19">
        <f ca="1">'Monte Carlo VaR'!$B$9*(EXP(B5620)-1)</f>
        <v>8.4140166254353985E-2</v>
      </c>
      <c r="E5620" t="str">
        <f ca="1">IF(B5620&lt;='Monte Carlo VaR'!$B$25,"YES ◀ TAIL","")</f>
        <v/>
      </c>
    </row>
    <row r="5621" spans="1:5" x14ac:dyDescent="0.2">
      <c r="A5621">
        <v>5620</v>
      </c>
      <c r="B5621" s="17">
        <f ca="1">'Monte Carlo VaR'!$C$17+_xlfn.NORM.S.INV(RAND())*'Monte Carlo VaR'!$C$18</f>
        <v>-0.19563093347424998</v>
      </c>
      <c r="C5621" s="18">
        <f t="shared" ca="1" si="87"/>
        <v>-17.76843321321644</v>
      </c>
      <c r="D5621" s="19">
        <f ca="1">'Monte Carlo VaR'!$B$9*(EXP(B5621)-1)</f>
        <v>-24.081557533872239</v>
      </c>
      <c r="E5621" t="str">
        <f ca="1">IF(B5621&lt;='Monte Carlo VaR'!$B$25,"YES ◀ TAIL","")</f>
        <v/>
      </c>
    </row>
    <row r="5622" spans="1:5" x14ac:dyDescent="0.2">
      <c r="A5622">
        <v>5621</v>
      </c>
      <c r="B5622" s="17">
        <f ca="1">'Monte Carlo VaR'!$C$17+_xlfn.NORM.S.INV(RAND())*'Monte Carlo VaR'!$C$18</f>
        <v>2.7555199484962607E-2</v>
      </c>
      <c r="C5622" s="18">
        <f t="shared" ca="1" si="87"/>
        <v>2.7938355209006893</v>
      </c>
      <c r="D5622" s="19">
        <f ca="1">'Monte Carlo VaR'!$B$9*(EXP(B5622)-1)</f>
        <v>3.786485281476704</v>
      </c>
      <c r="E5622" t="str">
        <f ca="1">IF(B5622&lt;='Monte Carlo VaR'!$B$25,"YES ◀ TAIL","")</f>
        <v/>
      </c>
    </row>
    <row r="5623" spans="1:5" x14ac:dyDescent="0.2">
      <c r="A5623">
        <v>5622</v>
      </c>
      <c r="B5623" s="17">
        <f ca="1">'Monte Carlo VaR'!$C$17+_xlfn.NORM.S.INV(RAND())*'Monte Carlo VaR'!$C$18</f>
        <v>0.15833527613657433</v>
      </c>
      <c r="C5623" s="18">
        <f t="shared" ca="1" si="87"/>
        <v>17.155892461752199</v>
      </c>
      <c r="D5623" s="19">
        <f ca="1">'Monte Carlo VaR'!$B$9*(EXP(B5623)-1)</f>
        <v>23.251381053412754</v>
      </c>
      <c r="E5623" t="str">
        <f ca="1">IF(B5623&lt;='Monte Carlo VaR'!$B$25,"YES ◀ TAIL","")</f>
        <v/>
      </c>
    </row>
    <row r="5624" spans="1:5" x14ac:dyDescent="0.2">
      <c r="A5624">
        <v>5623</v>
      </c>
      <c r="B5624" s="17">
        <f ca="1">'Monte Carlo VaR'!$C$17+_xlfn.NORM.S.INV(RAND())*'Monte Carlo VaR'!$C$18</f>
        <v>-7.8632757185589666E-2</v>
      </c>
      <c r="C5624" s="18">
        <f t="shared" ca="1" si="87"/>
        <v>-7.5620666213426109</v>
      </c>
      <c r="D5624" s="19">
        <f ca="1">'Monte Carlo VaR'!$B$9*(EXP(B5624)-1)</f>
        <v>-10.248868891905641</v>
      </c>
      <c r="E5624" t="str">
        <f ca="1">IF(B5624&lt;='Monte Carlo VaR'!$B$25,"YES ◀ TAIL","")</f>
        <v/>
      </c>
    </row>
    <row r="5625" spans="1:5" x14ac:dyDescent="0.2">
      <c r="A5625">
        <v>5624</v>
      </c>
      <c r="B5625" s="17">
        <f ca="1">'Monte Carlo VaR'!$C$17+_xlfn.NORM.S.INV(RAND())*'Monte Carlo VaR'!$C$18</f>
        <v>-7.4917766519152232E-2</v>
      </c>
      <c r="C5625" s="18">
        <f t="shared" ca="1" si="87"/>
        <v>-7.2180218958285529</v>
      </c>
      <c r="D5625" s="19">
        <f ca="1">'Monte Carlo VaR'!$B$9*(EXP(B5625)-1)</f>
        <v>-9.7825850754164367</v>
      </c>
      <c r="E5625" t="str">
        <f ca="1">IF(B5625&lt;='Monte Carlo VaR'!$B$25,"YES ◀ TAIL","")</f>
        <v/>
      </c>
    </row>
    <row r="5626" spans="1:5" x14ac:dyDescent="0.2">
      <c r="A5626">
        <v>5625</v>
      </c>
      <c r="B5626" s="17">
        <f ca="1">'Monte Carlo VaR'!$C$17+_xlfn.NORM.S.INV(RAND())*'Monte Carlo VaR'!$C$18</f>
        <v>0.25086710643181498</v>
      </c>
      <c r="C5626" s="18">
        <f t="shared" ca="1" si="87"/>
        <v>28.513928623709983</v>
      </c>
      <c r="D5626" s="19">
        <f ca="1">'Monte Carlo VaR'!$B$9*(EXP(B5626)-1)</f>
        <v>38.64492746371414</v>
      </c>
      <c r="E5626" t="str">
        <f ca="1">IF(B5626&lt;='Monte Carlo VaR'!$B$25,"YES ◀ TAIL","")</f>
        <v/>
      </c>
    </row>
    <row r="5627" spans="1:5" x14ac:dyDescent="0.2">
      <c r="A5627">
        <v>5626</v>
      </c>
      <c r="B5627" s="17">
        <f ca="1">'Monte Carlo VaR'!$C$17+_xlfn.NORM.S.INV(RAND())*'Monte Carlo VaR'!$C$18</f>
        <v>-3.707203555186224E-2</v>
      </c>
      <c r="C5627" s="18">
        <f t="shared" ca="1" si="87"/>
        <v>-3.6393281092917062</v>
      </c>
      <c r="D5627" s="19">
        <f ca="1">'Monte Carlo VaR'!$B$9*(EXP(B5627)-1)</f>
        <v>-4.9323813865230495</v>
      </c>
      <c r="E5627" t="str">
        <f ca="1">IF(B5627&lt;='Monte Carlo VaR'!$B$25,"YES ◀ TAIL","")</f>
        <v/>
      </c>
    </row>
    <row r="5628" spans="1:5" x14ac:dyDescent="0.2">
      <c r="A5628">
        <v>5627</v>
      </c>
      <c r="B5628" s="17">
        <f ca="1">'Monte Carlo VaR'!$C$17+_xlfn.NORM.S.INV(RAND())*'Monte Carlo VaR'!$C$18</f>
        <v>0.23991223413550822</v>
      </c>
      <c r="C5628" s="18">
        <f t="shared" ca="1" si="87"/>
        <v>27.113758293671797</v>
      </c>
      <c r="D5628" s="19">
        <f ca="1">'Monte Carlo VaR'!$B$9*(EXP(B5628)-1)</f>
        <v>36.747276615413384</v>
      </c>
      <c r="E5628" t="str">
        <f ca="1">IF(B5628&lt;='Monte Carlo VaR'!$B$25,"YES ◀ TAIL","")</f>
        <v/>
      </c>
    </row>
    <row r="5629" spans="1:5" x14ac:dyDescent="0.2">
      <c r="A5629">
        <v>5628</v>
      </c>
      <c r="B5629" s="17">
        <f ca="1">'Monte Carlo VaR'!$C$17+_xlfn.NORM.S.INV(RAND())*'Monte Carlo VaR'!$C$18</f>
        <v>0.21810203006410595</v>
      </c>
      <c r="C5629" s="18">
        <f t="shared" ca="1" si="87"/>
        <v>24.371395736046651</v>
      </c>
      <c r="D5629" s="19">
        <f ca="1">'Monte Carlo VaR'!$B$9*(EXP(B5629)-1)</f>
        <v>33.030552641064027</v>
      </c>
      <c r="E5629" t="str">
        <f ca="1">IF(B5629&lt;='Monte Carlo VaR'!$B$25,"YES ◀ TAIL","")</f>
        <v/>
      </c>
    </row>
    <row r="5630" spans="1:5" x14ac:dyDescent="0.2">
      <c r="A5630">
        <v>5629</v>
      </c>
      <c r="B5630" s="17">
        <f ca="1">'Monte Carlo VaR'!$C$17+_xlfn.NORM.S.INV(RAND())*'Monte Carlo VaR'!$C$18</f>
        <v>-0.13864695709285035</v>
      </c>
      <c r="C5630" s="18">
        <f t="shared" ca="1" si="87"/>
        <v>-12.946468947001211</v>
      </c>
      <c r="D5630" s="19">
        <f ca="1">'Monte Carlo VaR'!$B$9*(EXP(B5630)-1)</f>
        <v>-17.546349363870743</v>
      </c>
      <c r="E5630" t="str">
        <f ca="1">IF(B5630&lt;='Monte Carlo VaR'!$B$25,"YES ◀ TAIL","")</f>
        <v/>
      </c>
    </row>
    <row r="5631" spans="1:5" x14ac:dyDescent="0.2">
      <c r="A5631">
        <v>5630</v>
      </c>
      <c r="B5631" s="17">
        <f ca="1">'Monte Carlo VaR'!$C$17+_xlfn.NORM.S.INV(RAND())*'Monte Carlo VaR'!$C$18</f>
        <v>8.2296968655220126E-2</v>
      </c>
      <c r="C5631" s="18">
        <f t="shared" ca="1" si="87"/>
        <v>8.5778204049814732</v>
      </c>
      <c r="D5631" s="19">
        <f ca="1">'Monte Carlo VaR'!$B$9*(EXP(B5631)-1)</f>
        <v>11.625519994871391</v>
      </c>
      <c r="E5631" t="str">
        <f ca="1">IF(B5631&lt;='Monte Carlo VaR'!$B$25,"YES ◀ TAIL","")</f>
        <v/>
      </c>
    </row>
    <row r="5632" spans="1:5" x14ac:dyDescent="0.2">
      <c r="A5632">
        <v>5631</v>
      </c>
      <c r="B5632" s="17">
        <f ca="1">'Monte Carlo VaR'!$C$17+_xlfn.NORM.S.INV(RAND())*'Monte Carlo VaR'!$C$18</f>
        <v>-1.8074771496007905E-2</v>
      </c>
      <c r="C5632" s="18">
        <f t="shared" ca="1" si="87"/>
        <v>-1.7912402545956385</v>
      </c>
      <c r="D5632" s="19">
        <f ca="1">'Monte Carlo VaR'!$B$9*(EXP(B5632)-1)</f>
        <v>-2.4276679170534687</v>
      </c>
      <c r="E5632" t="str">
        <f ca="1">IF(B5632&lt;='Monte Carlo VaR'!$B$25,"YES ◀ TAIL","")</f>
        <v/>
      </c>
    </row>
    <row r="5633" spans="1:5" x14ac:dyDescent="0.2">
      <c r="A5633">
        <v>5632</v>
      </c>
      <c r="B5633" s="17">
        <f ca="1">'Monte Carlo VaR'!$C$17+_xlfn.NORM.S.INV(RAND())*'Monte Carlo VaR'!$C$18</f>
        <v>0.14827677252581745</v>
      </c>
      <c r="C5633" s="18">
        <f t="shared" ca="1" si="87"/>
        <v>15.983386209121697</v>
      </c>
      <c r="D5633" s="19">
        <f ca="1">'Monte Carlo VaR'!$B$9*(EXP(B5633)-1)</f>
        <v>21.662283329222635</v>
      </c>
      <c r="E5633" t="str">
        <f ca="1">IF(B5633&lt;='Monte Carlo VaR'!$B$25,"YES ◀ TAIL","")</f>
        <v/>
      </c>
    </row>
    <row r="5634" spans="1:5" x14ac:dyDescent="0.2">
      <c r="A5634">
        <v>5633</v>
      </c>
      <c r="B5634" s="17">
        <f ca="1">'Monte Carlo VaR'!$C$17+_xlfn.NORM.S.INV(RAND())*'Monte Carlo VaR'!$C$18</f>
        <v>-0.33549699061515659</v>
      </c>
      <c r="C5634" s="18">
        <f t="shared" ca="1" si="87"/>
        <v>-28.501734163351877</v>
      </c>
      <c r="D5634" s="19">
        <f ca="1">'Monte Carlo VaR'!$B$9*(EXP(B5634)-1)</f>
        <v>-38.628400311590802</v>
      </c>
      <c r="E5634" t="str">
        <f ca="1">IF(B5634&lt;='Monte Carlo VaR'!$B$25,"YES ◀ TAIL","")</f>
        <v>YES ◀ TAIL</v>
      </c>
    </row>
    <row r="5635" spans="1:5" x14ac:dyDescent="0.2">
      <c r="A5635">
        <v>5634</v>
      </c>
      <c r="B5635" s="17">
        <f ca="1">'Monte Carlo VaR'!$C$17+_xlfn.NORM.S.INV(RAND())*'Monte Carlo VaR'!$C$18</f>
        <v>-3.2114325989028247E-2</v>
      </c>
      <c r="C5635" s="18">
        <f t="shared" ref="C5635:C5698" ca="1" si="88">(EXP(B5635)-1)*100</f>
        <v>-3.1604137064520588</v>
      </c>
      <c r="D5635" s="19">
        <f ca="1">'Monte Carlo VaR'!$B$9*(EXP(B5635)-1)</f>
        <v>-4.2833086963544753</v>
      </c>
      <c r="E5635" t="str">
        <f ca="1">IF(B5635&lt;='Monte Carlo VaR'!$B$25,"YES ◀ TAIL","")</f>
        <v/>
      </c>
    </row>
    <row r="5636" spans="1:5" x14ac:dyDescent="0.2">
      <c r="A5636">
        <v>5635</v>
      </c>
      <c r="B5636" s="17">
        <f ca="1">'Monte Carlo VaR'!$C$17+_xlfn.NORM.S.INV(RAND())*'Monte Carlo VaR'!$C$18</f>
        <v>-0.36855430674227496</v>
      </c>
      <c r="C5636" s="18">
        <f t="shared" ca="1" si="88"/>
        <v>-30.826635722260132</v>
      </c>
      <c r="D5636" s="19">
        <f ca="1">'Monte Carlo VaR'!$B$9*(EXP(B5636)-1)</f>
        <v>-41.779339394379157</v>
      </c>
      <c r="E5636" t="str">
        <f ca="1">IF(B5636&lt;='Monte Carlo VaR'!$B$25,"YES ◀ TAIL","")</f>
        <v>YES ◀ TAIL</v>
      </c>
    </row>
    <row r="5637" spans="1:5" x14ac:dyDescent="0.2">
      <c r="A5637">
        <v>5636</v>
      </c>
      <c r="B5637" s="17">
        <f ca="1">'Monte Carlo VaR'!$C$17+_xlfn.NORM.S.INV(RAND())*'Monte Carlo VaR'!$C$18</f>
        <v>0.40446959654531789</v>
      </c>
      <c r="C5637" s="18">
        <f t="shared" ca="1" si="88"/>
        <v>49.850747569159658</v>
      </c>
      <c r="D5637" s="19">
        <f ca="1">'Monte Carlo VaR'!$B$9*(EXP(B5637)-1)</f>
        <v>67.562718180482094</v>
      </c>
      <c r="E5637" t="str">
        <f ca="1">IF(B5637&lt;='Monte Carlo VaR'!$B$25,"YES ◀ TAIL","")</f>
        <v/>
      </c>
    </row>
    <row r="5638" spans="1:5" x14ac:dyDescent="0.2">
      <c r="A5638">
        <v>5637</v>
      </c>
      <c r="B5638" s="17">
        <f ca="1">'Monte Carlo VaR'!$C$17+_xlfn.NORM.S.INV(RAND())*'Monte Carlo VaR'!$C$18</f>
        <v>0.17688442782783459</v>
      </c>
      <c r="C5638" s="18">
        <f t="shared" ca="1" si="88"/>
        <v>19.349315056025663</v>
      </c>
      <c r="D5638" s="19">
        <f ca="1">'Monte Carlo VaR'!$B$9*(EXP(B5638)-1)</f>
        <v>26.224126695431579</v>
      </c>
      <c r="E5638" t="str">
        <f ca="1">IF(B5638&lt;='Monte Carlo VaR'!$B$25,"YES ◀ TAIL","")</f>
        <v/>
      </c>
    </row>
    <row r="5639" spans="1:5" x14ac:dyDescent="0.2">
      <c r="A5639">
        <v>5638</v>
      </c>
      <c r="B5639" s="17">
        <f ca="1">'Monte Carlo VaR'!$C$17+_xlfn.NORM.S.INV(RAND())*'Monte Carlo VaR'!$C$18</f>
        <v>8.6747758521024704E-2</v>
      </c>
      <c r="C5639" s="18">
        <f t="shared" ca="1" si="88"/>
        <v>9.0621545028025672</v>
      </c>
      <c r="D5639" s="19">
        <f ca="1">'Monte Carlo VaR'!$B$9*(EXP(B5639)-1)</f>
        <v>12.281937997648319</v>
      </c>
      <c r="E5639" t="str">
        <f ca="1">IF(B5639&lt;='Monte Carlo VaR'!$B$25,"YES ◀ TAIL","")</f>
        <v/>
      </c>
    </row>
    <row r="5640" spans="1:5" x14ac:dyDescent="0.2">
      <c r="A5640">
        <v>5639</v>
      </c>
      <c r="B5640" s="17">
        <f ca="1">'Monte Carlo VaR'!$C$17+_xlfn.NORM.S.INV(RAND())*'Monte Carlo VaR'!$C$18</f>
        <v>8.7078650038350205E-2</v>
      </c>
      <c r="C5640" s="18">
        <f t="shared" ca="1" si="88"/>
        <v>9.0982482158111999</v>
      </c>
      <c r="D5640" s="19">
        <f ca="1">'Monte Carlo VaR'!$B$9*(EXP(B5640)-1)</f>
        <v>12.33085580688892</v>
      </c>
      <c r="E5640" t="str">
        <f ca="1">IF(B5640&lt;='Monte Carlo VaR'!$B$25,"YES ◀ TAIL","")</f>
        <v/>
      </c>
    </row>
    <row r="5641" spans="1:5" x14ac:dyDescent="0.2">
      <c r="A5641">
        <v>5640</v>
      </c>
      <c r="B5641" s="17">
        <f ca="1">'Monte Carlo VaR'!$C$17+_xlfn.NORM.S.INV(RAND())*'Monte Carlo VaR'!$C$18</f>
        <v>0.20794772920539084</v>
      </c>
      <c r="C5641" s="18">
        <f t="shared" ca="1" si="88"/>
        <v>23.114881474011529</v>
      </c>
      <c r="D5641" s="19">
        <f ca="1">'Monte Carlo VaR'!$B$9*(EXP(B5641)-1)</f>
        <v>31.327598861727825</v>
      </c>
      <c r="E5641" t="str">
        <f ca="1">IF(B5641&lt;='Monte Carlo VaR'!$B$25,"YES ◀ TAIL","")</f>
        <v/>
      </c>
    </row>
    <row r="5642" spans="1:5" x14ac:dyDescent="0.2">
      <c r="A5642">
        <v>5641</v>
      </c>
      <c r="B5642" s="17">
        <f ca="1">'Monte Carlo VaR'!$C$17+_xlfn.NORM.S.INV(RAND())*'Monte Carlo VaR'!$C$18</f>
        <v>0.18467847193954529</v>
      </c>
      <c r="C5642" s="18">
        <f t="shared" ca="1" si="88"/>
        <v>20.283163382421044</v>
      </c>
      <c r="D5642" s="19">
        <f ca="1">'Monte Carlo VaR'!$B$9*(EXP(B5642)-1)</f>
        <v>27.489771332195239</v>
      </c>
      <c r="E5642" t="str">
        <f ca="1">IF(B5642&lt;='Monte Carlo VaR'!$B$25,"YES ◀ TAIL","")</f>
        <v/>
      </c>
    </row>
    <row r="5643" spans="1:5" x14ac:dyDescent="0.2">
      <c r="A5643">
        <v>5642</v>
      </c>
      <c r="B5643" s="17">
        <f ca="1">'Monte Carlo VaR'!$C$17+_xlfn.NORM.S.INV(RAND())*'Monte Carlo VaR'!$C$18</f>
        <v>-1.2389679901686351E-2</v>
      </c>
      <c r="C5643" s="18">
        <f t="shared" ca="1" si="88"/>
        <v>-1.2313243816185038</v>
      </c>
      <c r="D5643" s="19">
        <f ca="1">'Monte Carlo VaR'!$B$9*(EXP(B5643)-1)</f>
        <v>-1.6688139344075581</v>
      </c>
      <c r="E5643" t="str">
        <f ca="1">IF(B5643&lt;='Monte Carlo VaR'!$B$25,"YES ◀ TAIL","")</f>
        <v/>
      </c>
    </row>
    <row r="5644" spans="1:5" x14ac:dyDescent="0.2">
      <c r="A5644">
        <v>5643</v>
      </c>
      <c r="B5644" s="17">
        <f ca="1">'Monte Carlo VaR'!$C$17+_xlfn.NORM.S.INV(RAND())*'Monte Carlo VaR'!$C$18</f>
        <v>-0.31102727692798493</v>
      </c>
      <c r="C5644" s="18">
        <f t="shared" ca="1" si="88"/>
        <v>-26.730611004171479</v>
      </c>
      <c r="D5644" s="19">
        <f ca="1">'Monte Carlo VaR'!$B$9*(EXP(B5644)-1)</f>
        <v>-36.227997093953604</v>
      </c>
      <c r="E5644" t="str">
        <f ca="1">IF(B5644&lt;='Monte Carlo VaR'!$B$25,"YES ◀ TAIL","")</f>
        <v>YES ◀ TAIL</v>
      </c>
    </row>
    <row r="5645" spans="1:5" x14ac:dyDescent="0.2">
      <c r="A5645">
        <v>5644</v>
      </c>
      <c r="B5645" s="17">
        <f ca="1">'Monte Carlo VaR'!$C$17+_xlfn.NORM.S.INV(RAND())*'Monte Carlo VaR'!$C$18</f>
        <v>-0.19669645854485385</v>
      </c>
      <c r="C5645" s="18">
        <f t="shared" ca="1" si="88"/>
        <v>-17.856006345253483</v>
      </c>
      <c r="D5645" s="19">
        <f ca="1">'Monte Carlo VaR'!$B$9*(EXP(B5645)-1)</f>
        <v>-24.200245399722046</v>
      </c>
      <c r="E5645" t="str">
        <f ca="1">IF(B5645&lt;='Monte Carlo VaR'!$B$25,"YES ◀ TAIL","")</f>
        <v/>
      </c>
    </row>
    <row r="5646" spans="1:5" x14ac:dyDescent="0.2">
      <c r="A5646">
        <v>5645</v>
      </c>
      <c r="B5646" s="17">
        <f ca="1">'Monte Carlo VaR'!$C$17+_xlfn.NORM.S.INV(RAND())*'Monte Carlo VaR'!$C$18</f>
        <v>9.9547930246529207E-2</v>
      </c>
      <c r="C5646" s="18">
        <f t="shared" ca="1" si="88"/>
        <v>10.467141664442137</v>
      </c>
      <c r="D5646" s="19">
        <f ca="1">'Monte Carlo VaR'!$B$9*(EXP(B5646)-1)</f>
        <v>14.186117097818428</v>
      </c>
      <c r="E5646" t="str">
        <f ca="1">IF(B5646&lt;='Monte Carlo VaR'!$B$25,"YES ◀ TAIL","")</f>
        <v/>
      </c>
    </row>
    <row r="5647" spans="1:5" x14ac:dyDescent="0.2">
      <c r="A5647">
        <v>5646</v>
      </c>
      <c r="B5647" s="17">
        <f ca="1">'Monte Carlo VaR'!$C$17+_xlfn.NORM.S.INV(RAND())*'Monte Carlo VaR'!$C$18</f>
        <v>-0.17825799886707772</v>
      </c>
      <c r="C5647" s="18">
        <f t="shared" ca="1" si="88"/>
        <v>-16.327347885582356</v>
      </c>
      <c r="D5647" s="19">
        <f ca="1">'Monte Carlo VaR'!$B$9*(EXP(B5647)-1)</f>
        <v>-22.128454589329767</v>
      </c>
      <c r="E5647" t="str">
        <f ca="1">IF(B5647&lt;='Monte Carlo VaR'!$B$25,"YES ◀ TAIL","")</f>
        <v/>
      </c>
    </row>
    <row r="5648" spans="1:5" x14ac:dyDescent="0.2">
      <c r="A5648">
        <v>5647</v>
      </c>
      <c r="B5648" s="17">
        <f ca="1">'Monte Carlo VaR'!$C$17+_xlfn.NORM.S.INV(RAND())*'Monte Carlo VaR'!$C$18</f>
        <v>-0.27189500249669668</v>
      </c>
      <c r="C5648" s="18">
        <f t="shared" ca="1" si="88"/>
        <v>-23.806574191519815</v>
      </c>
      <c r="D5648" s="19">
        <f ca="1">'Monte Carlo VaR'!$B$9*(EXP(B5648)-1)</f>
        <v>-32.265050001766802</v>
      </c>
      <c r="E5648" t="str">
        <f ca="1">IF(B5648&lt;='Monte Carlo VaR'!$B$25,"YES ◀ TAIL","")</f>
        <v>YES ◀ TAIL</v>
      </c>
    </row>
    <row r="5649" spans="1:5" x14ac:dyDescent="0.2">
      <c r="A5649">
        <v>5648</v>
      </c>
      <c r="B5649" s="17">
        <f ca="1">'Monte Carlo VaR'!$C$17+_xlfn.NORM.S.INV(RAND())*'Monte Carlo VaR'!$C$18</f>
        <v>0.39505398466578473</v>
      </c>
      <c r="C5649" s="18">
        <f t="shared" ca="1" si="88"/>
        <v>48.446432706839929</v>
      </c>
      <c r="D5649" s="19">
        <f ca="1">'Monte Carlo VaR'!$B$9*(EXP(B5649)-1)</f>
        <v>65.659450247580153</v>
      </c>
      <c r="E5649" t="str">
        <f ca="1">IF(B5649&lt;='Monte Carlo VaR'!$B$25,"YES ◀ TAIL","")</f>
        <v/>
      </c>
    </row>
    <row r="5650" spans="1:5" x14ac:dyDescent="0.2">
      <c r="A5650">
        <v>5649</v>
      </c>
      <c r="B5650" s="17">
        <f ca="1">'Monte Carlo VaR'!$C$17+_xlfn.NORM.S.INV(RAND())*'Monte Carlo VaR'!$C$18</f>
        <v>0.35639996025041953</v>
      </c>
      <c r="C5650" s="18">
        <f t="shared" ca="1" si="88"/>
        <v>42.817864873748036</v>
      </c>
      <c r="D5650" s="19">
        <f ca="1">'Monte Carlo VaR'!$B$9*(EXP(B5650)-1)</f>
        <v>58.031052263390713</v>
      </c>
      <c r="E5650" t="str">
        <f ca="1">IF(B5650&lt;='Monte Carlo VaR'!$B$25,"YES ◀ TAIL","")</f>
        <v/>
      </c>
    </row>
    <row r="5651" spans="1:5" x14ac:dyDescent="0.2">
      <c r="A5651">
        <v>5650</v>
      </c>
      <c r="B5651" s="17">
        <f ca="1">'Monte Carlo VaR'!$C$17+_xlfn.NORM.S.INV(RAND())*'Monte Carlo VaR'!$C$18</f>
        <v>-0.11751005450052678</v>
      </c>
      <c r="C5651" s="18">
        <f t="shared" ca="1" si="88"/>
        <v>-11.086842807235286</v>
      </c>
      <c r="D5651" s="19">
        <f ca="1">'Monte Carlo VaR'!$B$9*(EXP(B5651)-1)</f>
        <v>-15.025998056645983</v>
      </c>
      <c r="E5651" t="str">
        <f ca="1">IF(B5651&lt;='Monte Carlo VaR'!$B$25,"YES ◀ TAIL","")</f>
        <v/>
      </c>
    </row>
    <row r="5652" spans="1:5" x14ac:dyDescent="0.2">
      <c r="A5652">
        <v>5651</v>
      </c>
      <c r="B5652" s="17">
        <f ca="1">'Monte Carlo VaR'!$C$17+_xlfn.NORM.S.INV(RAND())*'Monte Carlo VaR'!$C$18</f>
        <v>0.22777166420112654</v>
      </c>
      <c r="C5652" s="18">
        <f t="shared" ca="1" si="88"/>
        <v>25.579854892802544</v>
      </c>
      <c r="D5652" s="19">
        <f ca="1">'Monte Carlo VaR'!$B$9*(EXP(B5652)-1)</f>
        <v>34.668377336215286</v>
      </c>
      <c r="E5652" t="str">
        <f ca="1">IF(B5652&lt;='Monte Carlo VaR'!$B$25,"YES ◀ TAIL","")</f>
        <v/>
      </c>
    </row>
    <row r="5653" spans="1:5" x14ac:dyDescent="0.2">
      <c r="A5653">
        <v>5652</v>
      </c>
      <c r="B5653" s="17">
        <f ca="1">'Monte Carlo VaR'!$C$17+_xlfn.NORM.S.INV(RAND())*'Monte Carlo VaR'!$C$18</f>
        <v>-7.1164939194286334E-2</v>
      </c>
      <c r="C5653" s="18">
        <f t="shared" ca="1" si="88"/>
        <v>-6.8691729776918953</v>
      </c>
      <c r="D5653" s="19">
        <f ca="1">'Monte Carlo VaR'!$B$9*(EXP(B5653)-1)</f>
        <v>-9.3097901366658249</v>
      </c>
      <c r="E5653" t="str">
        <f ca="1">IF(B5653&lt;='Monte Carlo VaR'!$B$25,"YES ◀ TAIL","")</f>
        <v/>
      </c>
    </row>
    <row r="5654" spans="1:5" x14ac:dyDescent="0.2">
      <c r="A5654">
        <v>5653</v>
      </c>
      <c r="B5654" s="17">
        <f ca="1">'Monte Carlo VaR'!$C$17+_xlfn.NORM.S.INV(RAND())*'Monte Carlo VaR'!$C$18</f>
        <v>-8.2054714733911446E-2</v>
      </c>
      <c r="C5654" s="18">
        <f t="shared" ca="1" si="88"/>
        <v>-7.8778447074749796</v>
      </c>
      <c r="D5654" s="19">
        <f ca="1">'Monte Carlo VaR'!$B$9*(EXP(B5654)-1)</f>
        <v>-10.67684293204084</v>
      </c>
      <c r="E5654" t="str">
        <f ca="1">IF(B5654&lt;='Monte Carlo VaR'!$B$25,"YES ◀ TAIL","")</f>
        <v/>
      </c>
    </row>
    <row r="5655" spans="1:5" x14ac:dyDescent="0.2">
      <c r="A5655">
        <v>5654</v>
      </c>
      <c r="B5655" s="17">
        <f ca="1">'Monte Carlo VaR'!$C$17+_xlfn.NORM.S.INV(RAND())*'Monte Carlo VaR'!$C$18</f>
        <v>-6.2677886774838126E-2</v>
      </c>
      <c r="C5655" s="18">
        <f t="shared" ca="1" si="88"/>
        <v>-6.0754031484135389</v>
      </c>
      <c r="D5655" s="19">
        <f ca="1">'Monte Carlo VaR'!$B$9*(EXP(B5655)-1)</f>
        <v>-8.2339938870448695</v>
      </c>
      <c r="E5655" t="str">
        <f ca="1">IF(B5655&lt;='Monte Carlo VaR'!$B$25,"YES ◀ TAIL","")</f>
        <v/>
      </c>
    </row>
    <row r="5656" spans="1:5" x14ac:dyDescent="0.2">
      <c r="A5656">
        <v>5655</v>
      </c>
      <c r="B5656" s="17">
        <f ca="1">'Monte Carlo VaR'!$C$17+_xlfn.NORM.S.INV(RAND())*'Monte Carlo VaR'!$C$18</f>
        <v>-1.9356625134671457E-2</v>
      </c>
      <c r="C5656" s="18">
        <f t="shared" ca="1" si="88"/>
        <v>-1.9170488592882062</v>
      </c>
      <c r="D5656" s="19">
        <f ca="1">'Monte Carlo VaR'!$B$9*(EXP(B5656)-1)</f>
        <v>-2.598176318993306</v>
      </c>
      <c r="E5656" t="str">
        <f ca="1">IF(B5656&lt;='Monte Carlo VaR'!$B$25,"YES ◀ TAIL","")</f>
        <v/>
      </c>
    </row>
    <row r="5657" spans="1:5" x14ac:dyDescent="0.2">
      <c r="A5657">
        <v>5656</v>
      </c>
      <c r="B5657" s="17">
        <f ca="1">'Monte Carlo VaR'!$C$17+_xlfn.NORM.S.INV(RAND())*'Monte Carlo VaR'!$C$18</f>
        <v>-0.19607196039332081</v>
      </c>
      <c r="C5657" s="18">
        <f t="shared" ca="1" si="88"/>
        <v>-17.804691551727426</v>
      </c>
      <c r="D5657" s="19">
        <f ca="1">'Monte Carlo VaR'!$B$9*(EXP(B5657)-1)</f>
        <v>-24.13069846005618</v>
      </c>
      <c r="E5657" t="str">
        <f ca="1">IF(B5657&lt;='Monte Carlo VaR'!$B$25,"YES ◀ TAIL","")</f>
        <v/>
      </c>
    </row>
    <row r="5658" spans="1:5" x14ac:dyDescent="0.2">
      <c r="A5658">
        <v>5657</v>
      </c>
      <c r="B5658" s="17">
        <f ca="1">'Monte Carlo VaR'!$C$17+_xlfn.NORM.S.INV(RAND())*'Monte Carlo VaR'!$C$18</f>
        <v>2.1139537110656817E-2</v>
      </c>
      <c r="C5658" s="18">
        <f t="shared" ca="1" si="88"/>
        <v>2.1364559954321294</v>
      </c>
      <c r="D5658" s="19">
        <f ca="1">'Monte Carlo VaR'!$B$9*(EXP(B5658)-1)</f>
        <v>2.8955388106091648</v>
      </c>
      <c r="E5658" t="str">
        <f ca="1">IF(B5658&lt;='Monte Carlo VaR'!$B$25,"YES ◀ TAIL","")</f>
        <v/>
      </c>
    </row>
    <row r="5659" spans="1:5" x14ac:dyDescent="0.2">
      <c r="A5659">
        <v>5658</v>
      </c>
      <c r="B5659" s="17">
        <f ca="1">'Monte Carlo VaR'!$C$17+_xlfn.NORM.S.INV(RAND())*'Monte Carlo VaR'!$C$18</f>
        <v>-0.11581493137822076</v>
      </c>
      <c r="C5659" s="18">
        <f t="shared" ca="1" si="88"/>
        <v>-10.935996242971846</v>
      </c>
      <c r="D5659" s="19">
        <f ca="1">'Monte Carlo VaR'!$B$9*(EXP(B5659)-1)</f>
        <v>-14.821555708099742</v>
      </c>
      <c r="E5659" t="str">
        <f ca="1">IF(B5659&lt;='Monte Carlo VaR'!$B$25,"YES ◀ TAIL","")</f>
        <v/>
      </c>
    </row>
    <row r="5660" spans="1:5" x14ac:dyDescent="0.2">
      <c r="A5660">
        <v>5659</v>
      </c>
      <c r="B5660" s="17">
        <f ca="1">'Monte Carlo VaR'!$C$17+_xlfn.NORM.S.INV(RAND())*'Monte Carlo VaR'!$C$18</f>
        <v>0.44810293106841698</v>
      </c>
      <c r="C5660" s="18">
        <f t="shared" ca="1" si="88"/>
        <v>56.533980946059458</v>
      </c>
      <c r="D5660" s="19">
        <f ca="1">'Monte Carlo VaR'!$B$9*(EXP(B5660)-1)</f>
        <v>76.62050437619439</v>
      </c>
      <c r="E5660" t="str">
        <f ca="1">IF(B5660&lt;='Monte Carlo VaR'!$B$25,"YES ◀ TAIL","")</f>
        <v/>
      </c>
    </row>
    <row r="5661" spans="1:5" x14ac:dyDescent="0.2">
      <c r="A5661">
        <v>5660</v>
      </c>
      <c r="B5661" s="17">
        <f ca="1">'Monte Carlo VaR'!$C$17+_xlfn.NORM.S.INV(RAND())*'Monte Carlo VaR'!$C$18</f>
        <v>-3.0146954220753724E-2</v>
      </c>
      <c r="C5661" s="18">
        <f t="shared" ca="1" si="88"/>
        <v>-2.9697067040522551</v>
      </c>
      <c r="D5661" s="19">
        <f ca="1">'Monte Carlo VaR'!$B$9*(EXP(B5661)-1)</f>
        <v>-4.0248434960020214</v>
      </c>
      <c r="E5661" t="str">
        <f ca="1">IF(B5661&lt;='Monte Carlo VaR'!$B$25,"YES ◀ TAIL","")</f>
        <v/>
      </c>
    </row>
    <row r="5662" spans="1:5" x14ac:dyDescent="0.2">
      <c r="A5662">
        <v>5661</v>
      </c>
      <c r="B5662" s="17">
        <f ca="1">'Monte Carlo VaR'!$C$17+_xlfn.NORM.S.INV(RAND())*'Monte Carlo VaR'!$C$18</f>
        <v>0.14179047792322458</v>
      </c>
      <c r="C5662" s="18">
        <f t="shared" ca="1" si="88"/>
        <v>15.233518358096365</v>
      </c>
      <c r="D5662" s="19">
        <f ca="1">'Monte Carlo VaR'!$B$9*(EXP(B5662)-1)</f>
        <v>20.645987430728002</v>
      </c>
      <c r="E5662" t="str">
        <f ca="1">IF(B5662&lt;='Monte Carlo VaR'!$B$25,"YES ◀ TAIL","")</f>
        <v/>
      </c>
    </row>
    <row r="5663" spans="1:5" x14ac:dyDescent="0.2">
      <c r="A5663">
        <v>5662</v>
      </c>
      <c r="B5663" s="17">
        <f ca="1">'Monte Carlo VaR'!$C$17+_xlfn.NORM.S.INV(RAND())*'Monte Carlo VaR'!$C$18</f>
        <v>0.20718762306412208</v>
      </c>
      <c r="C5663" s="18">
        <f t="shared" ca="1" si="88"/>
        <v>23.021336653021905</v>
      </c>
      <c r="D5663" s="19">
        <f ca="1">'Monte Carlo VaR'!$B$9*(EXP(B5663)-1)</f>
        <v>31.200817565840591</v>
      </c>
      <c r="E5663" t="str">
        <f ca="1">IF(B5663&lt;='Monte Carlo VaR'!$B$25,"YES ◀ TAIL","")</f>
        <v/>
      </c>
    </row>
    <row r="5664" spans="1:5" x14ac:dyDescent="0.2">
      <c r="A5664">
        <v>5663</v>
      </c>
      <c r="B5664" s="17">
        <f ca="1">'Monte Carlo VaR'!$C$17+_xlfn.NORM.S.INV(RAND())*'Monte Carlo VaR'!$C$18</f>
        <v>0.12286951425912468</v>
      </c>
      <c r="C5664" s="18">
        <f t="shared" ca="1" si="88"/>
        <v>13.07368662830768</v>
      </c>
      <c r="D5664" s="19">
        <f ca="1">'Monte Carlo VaR'!$B$9*(EXP(B5664)-1)</f>
        <v>17.718767487345399</v>
      </c>
      <c r="E5664" t="str">
        <f ca="1">IF(B5664&lt;='Monte Carlo VaR'!$B$25,"YES ◀ TAIL","")</f>
        <v/>
      </c>
    </row>
    <row r="5665" spans="1:5" x14ac:dyDescent="0.2">
      <c r="A5665">
        <v>5664</v>
      </c>
      <c r="B5665" s="17">
        <f ca="1">'Monte Carlo VaR'!$C$17+_xlfn.NORM.S.INV(RAND())*'Monte Carlo VaR'!$C$18</f>
        <v>-0.17740184444917445</v>
      </c>
      <c r="C5665" s="18">
        <f t="shared" ca="1" si="88"/>
        <v>-16.255680500020219</v>
      </c>
      <c r="D5665" s="19">
        <f ca="1">'Monte Carlo VaR'!$B$9*(EXP(B5665)-1)</f>
        <v>-22.031323781677404</v>
      </c>
      <c r="E5665" t="str">
        <f ca="1">IF(B5665&lt;='Monte Carlo VaR'!$B$25,"YES ◀ TAIL","")</f>
        <v/>
      </c>
    </row>
    <row r="5666" spans="1:5" x14ac:dyDescent="0.2">
      <c r="A5666">
        <v>5665</v>
      </c>
      <c r="B5666" s="17">
        <f ca="1">'Monte Carlo VaR'!$C$17+_xlfn.NORM.S.INV(RAND())*'Monte Carlo VaR'!$C$18</f>
        <v>0.10727986125850864</v>
      </c>
      <c r="C5666" s="18">
        <f t="shared" ca="1" si="88"/>
        <v>11.324576524828633</v>
      </c>
      <c r="D5666" s="19">
        <f ca="1">'Monte Carlo VaR'!$B$9*(EXP(B5666)-1)</f>
        <v>15.348198564100247</v>
      </c>
      <c r="E5666" t="str">
        <f ca="1">IF(B5666&lt;='Monte Carlo VaR'!$B$25,"YES ◀ TAIL","")</f>
        <v/>
      </c>
    </row>
    <row r="5667" spans="1:5" x14ac:dyDescent="0.2">
      <c r="A5667">
        <v>5666</v>
      </c>
      <c r="B5667" s="17">
        <f ca="1">'Monte Carlo VaR'!$C$17+_xlfn.NORM.S.INV(RAND())*'Monte Carlo VaR'!$C$18</f>
        <v>6.3967715366029604E-2</v>
      </c>
      <c r="C5667" s="18">
        <f t="shared" ca="1" si="88"/>
        <v>6.6057980914219439</v>
      </c>
      <c r="D5667" s="19">
        <f ca="1">'Monte Carlo VaR'!$B$9*(EXP(B5667)-1)</f>
        <v>8.9528381533041603</v>
      </c>
      <c r="E5667" t="str">
        <f ca="1">IF(B5667&lt;='Monte Carlo VaR'!$B$25,"YES ◀ TAIL","")</f>
        <v/>
      </c>
    </row>
    <row r="5668" spans="1:5" x14ac:dyDescent="0.2">
      <c r="A5668">
        <v>5667</v>
      </c>
      <c r="B5668" s="17">
        <f ca="1">'Monte Carlo VaR'!$C$17+_xlfn.NORM.S.INV(RAND())*'Monte Carlo VaR'!$C$18</f>
        <v>0.14724640251084042</v>
      </c>
      <c r="C5668" s="18">
        <f t="shared" ca="1" si="88"/>
        <v>15.863941952194182</v>
      </c>
      <c r="D5668" s="19">
        <f ca="1">'Monte Carlo VaR'!$B$9*(EXP(B5668)-1)</f>
        <v>21.500400527808775</v>
      </c>
      <c r="E5668" t="str">
        <f ca="1">IF(B5668&lt;='Monte Carlo VaR'!$B$25,"YES ◀ TAIL","")</f>
        <v/>
      </c>
    </row>
    <row r="5669" spans="1:5" x14ac:dyDescent="0.2">
      <c r="A5669">
        <v>5668</v>
      </c>
      <c r="B5669" s="17">
        <f ca="1">'Monte Carlo VaR'!$C$17+_xlfn.NORM.S.INV(RAND())*'Monte Carlo VaR'!$C$18</f>
        <v>-2.698224020708663E-2</v>
      </c>
      <c r="C5669" s="18">
        <f t="shared" ca="1" si="88"/>
        <v>-2.662147162807893</v>
      </c>
      <c r="D5669" s="19">
        <f ca="1">'Monte Carlo VaR'!$B$9*(EXP(B5669)-1)</f>
        <v>-3.6080080497535376</v>
      </c>
      <c r="E5669" t="str">
        <f ca="1">IF(B5669&lt;='Monte Carlo VaR'!$B$25,"YES ◀ TAIL","")</f>
        <v/>
      </c>
    </row>
    <row r="5670" spans="1:5" x14ac:dyDescent="0.2">
      <c r="A5670">
        <v>5669</v>
      </c>
      <c r="B5670" s="17">
        <f ca="1">'Monte Carlo VaR'!$C$17+_xlfn.NORM.S.INV(RAND())*'Monte Carlo VaR'!$C$18</f>
        <v>0.4166208300079523</v>
      </c>
      <c r="C5670" s="18">
        <f t="shared" ca="1" si="88"/>
        <v>51.682726850092763</v>
      </c>
      <c r="D5670" s="19">
        <f ca="1">'Monte Carlo VaR'!$B$9*(EXP(B5670)-1)</f>
        <v>70.045599699930719</v>
      </c>
      <c r="E5670" t="str">
        <f ca="1">IF(B5670&lt;='Monte Carlo VaR'!$B$25,"YES ◀ TAIL","")</f>
        <v/>
      </c>
    </row>
    <row r="5671" spans="1:5" x14ac:dyDescent="0.2">
      <c r="A5671">
        <v>5670</v>
      </c>
      <c r="B5671" s="17">
        <f ca="1">'Monte Carlo VaR'!$C$17+_xlfn.NORM.S.INV(RAND())*'Monte Carlo VaR'!$C$18</f>
        <v>-0.11220933377235288</v>
      </c>
      <c r="C5671" s="18">
        <f t="shared" ca="1" si="88"/>
        <v>-10.6142876569292</v>
      </c>
      <c r="D5671" s="19">
        <f ca="1">'Monte Carlo VaR'!$B$9*(EXP(B5671)-1)</f>
        <v>-14.385544061436145</v>
      </c>
      <c r="E5671" t="str">
        <f ca="1">IF(B5671&lt;='Monte Carlo VaR'!$B$25,"YES ◀ TAIL","")</f>
        <v/>
      </c>
    </row>
    <row r="5672" spans="1:5" x14ac:dyDescent="0.2">
      <c r="A5672">
        <v>5671</v>
      </c>
      <c r="B5672" s="17">
        <f ca="1">'Monte Carlo VaR'!$C$17+_xlfn.NORM.S.INV(RAND())*'Monte Carlo VaR'!$C$18</f>
        <v>5.2602826752491436E-2</v>
      </c>
      <c r="C5672" s="18">
        <f t="shared" ca="1" si="88"/>
        <v>5.4010937028264872</v>
      </c>
      <c r="D5672" s="19">
        <f ca="1">'Monte Carlo VaR'!$B$9*(EXP(B5672)-1)</f>
        <v>7.320102295440738</v>
      </c>
      <c r="E5672" t="str">
        <f ca="1">IF(B5672&lt;='Monte Carlo VaR'!$B$25,"YES ◀ TAIL","")</f>
        <v/>
      </c>
    </row>
    <row r="5673" spans="1:5" x14ac:dyDescent="0.2">
      <c r="A5673">
        <v>5672</v>
      </c>
      <c r="B5673" s="17">
        <f ca="1">'Monte Carlo VaR'!$C$17+_xlfn.NORM.S.INV(RAND())*'Monte Carlo VaR'!$C$18</f>
        <v>-0.26226493391305161</v>
      </c>
      <c r="C5673" s="18">
        <f t="shared" ca="1" si="88"/>
        <v>-23.069281885547511</v>
      </c>
      <c r="D5673" s="19">
        <f ca="1">'Monte Carlo VaR'!$B$9*(EXP(B5673)-1)</f>
        <v>-31.26579773948254</v>
      </c>
      <c r="E5673" t="str">
        <f ca="1">IF(B5673&lt;='Monte Carlo VaR'!$B$25,"YES ◀ TAIL","")</f>
        <v>YES ◀ TAIL</v>
      </c>
    </row>
    <row r="5674" spans="1:5" x14ac:dyDescent="0.2">
      <c r="A5674">
        <v>5673</v>
      </c>
      <c r="B5674" s="17">
        <f ca="1">'Monte Carlo VaR'!$C$17+_xlfn.NORM.S.INV(RAND())*'Monte Carlo VaR'!$C$18</f>
        <v>5.0190104923906007E-2</v>
      </c>
      <c r="C5674" s="18">
        <f t="shared" ca="1" si="88"/>
        <v>5.1470967185415661</v>
      </c>
      <c r="D5674" s="19">
        <f ca="1">'Monte Carlo VaR'!$B$9*(EXP(B5674)-1)</f>
        <v>6.9758601826393845</v>
      </c>
      <c r="E5674" t="str">
        <f ca="1">IF(B5674&lt;='Monte Carlo VaR'!$B$25,"YES ◀ TAIL","")</f>
        <v/>
      </c>
    </row>
    <row r="5675" spans="1:5" x14ac:dyDescent="0.2">
      <c r="A5675">
        <v>5674</v>
      </c>
      <c r="B5675" s="17">
        <f ca="1">'Monte Carlo VaR'!$C$17+_xlfn.NORM.S.INV(RAND())*'Monte Carlo VaR'!$C$18</f>
        <v>-2.5416256573401672E-2</v>
      </c>
      <c r="C5675" s="18">
        <f t="shared" ca="1" si="88"/>
        <v>-2.5095982649628312</v>
      </c>
      <c r="D5675" s="19">
        <f ca="1">'Monte Carlo VaR'!$B$9*(EXP(B5675)-1)</f>
        <v>-3.4012585285041252</v>
      </c>
      <c r="E5675" t="str">
        <f ca="1">IF(B5675&lt;='Monte Carlo VaR'!$B$25,"YES ◀ TAIL","")</f>
        <v/>
      </c>
    </row>
    <row r="5676" spans="1:5" x14ac:dyDescent="0.2">
      <c r="A5676">
        <v>5675</v>
      </c>
      <c r="B5676" s="17">
        <f ca="1">'Monte Carlo VaR'!$C$17+_xlfn.NORM.S.INV(RAND())*'Monte Carlo VaR'!$C$18</f>
        <v>9.1335566700768644E-2</v>
      </c>
      <c r="C5676" s="18">
        <f t="shared" ca="1" si="88"/>
        <v>9.5636602738301555</v>
      </c>
      <c r="D5676" s="19">
        <f ca="1">'Monte Carlo VaR'!$B$9*(EXP(B5676)-1)</f>
        <v>12.961628769122008</v>
      </c>
      <c r="E5676" t="str">
        <f ca="1">IF(B5676&lt;='Monte Carlo VaR'!$B$25,"YES ◀ TAIL","")</f>
        <v/>
      </c>
    </row>
    <row r="5677" spans="1:5" x14ac:dyDescent="0.2">
      <c r="A5677">
        <v>5676</v>
      </c>
      <c r="B5677" s="17">
        <f ca="1">'Monte Carlo VaR'!$C$17+_xlfn.NORM.S.INV(RAND())*'Monte Carlo VaR'!$C$18</f>
        <v>2.9437635044376433E-2</v>
      </c>
      <c r="C5677" s="18">
        <f t="shared" ca="1" si="88"/>
        <v>2.9875205347578815</v>
      </c>
      <c r="D5677" s="19">
        <f ca="1">'Monte Carlo VaR'!$B$9*(EXP(B5677)-1)</f>
        <v>4.0489865807573571</v>
      </c>
      <c r="E5677" t="str">
        <f ca="1">IF(B5677&lt;='Monte Carlo VaR'!$B$25,"YES ◀ TAIL","")</f>
        <v/>
      </c>
    </row>
    <row r="5678" spans="1:5" x14ac:dyDescent="0.2">
      <c r="A5678">
        <v>5677</v>
      </c>
      <c r="B5678" s="17">
        <f ca="1">'Monte Carlo VaR'!$C$17+_xlfn.NORM.S.INV(RAND())*'Monte Carlo VaR'!$C$18</f>
        <v>3.2046050643308316E-2</v>
      </c>
      <c r="C5678" s="18">
        <f t="shared" ca="1" si="88"/>
        <v>3.256505449529179</v>
      </c>
      <c r="D5678" s="19">
        <f ca="1">'Monte Carlo VaR'!$B$9*(EXP(B5678)-1)</f>
        <v>4.4135418357468961</v>
      </c>
      <c r="E5678" t="str">
        <f ca="1">IF(B5678&lt;='Monte Carlo VaR'!$B$25,"YES ◀ TAIL","")</f>
        <v/>
      </c>
    </row>
    <row r="5679" spans="1:5" x14ac:dyDescent="0.2">
      <c r="A5679">
        <v>5678</v>
      </c>
      <c r="B5679" s="17">
        <f ca="1">'Monte Carlo VaR'!$C$17+_xlfn.NORM.S.INV(RAND())*'Monte Carlo VaR'!$C$18</f>
        <v>-0.12693331015281939</v>
      </c>
      <c r="C5679" s="18">
        <f t="shared" ca="1" si="88"/>
        <v>-11.920758945021992</v>
      </c>
      <c r="D5679" s="19">
        <f ca="1">'Monte Carlo VaR'!$B$9*(EXP(B5679)-1)</f>
        <v>-16.156204598188307</v>
      </c>
      <c r="E5679" t="str">
        <f ca="1">IF(B5679&lt;='Monte Carlo VaR'!$B$25,"YES ◀ TAIL","")</f>
        <v/>
      </c>
    </row>
    <row r="5680" spans="1:5" x14ac:dyDescent="0.2">
      <c r="A5680">
        <v>5679</v>
      </c>
      <c r="B5680" s="17">
        <f ca="1">'Monte Carlo VaR'!$C$17+_xlfn.NORM.S.INV(RAND())*'Monte Carlo VaR'!$C$18</f>
        <v>3.3166932586071007E-2</v>
      </c>
      <c r="C5680" s="18">
        <f t="shared" ca="1" si="88"/>
        <v>3.3723086907169408</v>
      </c>
      <c r="D5680" s="19">
        <f ca="1">'Monte Carlo VaR'!$B$9*(EXP(B5680)-1)</f>
        <v>4.57048996852867</v>
      </c>
      <c r="E5680" t="str">
        <f ca="1">IF(B5680&lt;='Monte Carlo VaR'!$B$25,"YES ◀ TAIL","")</f>
        <v/>
      </c>
    </row>
    <row r="5681" spans="1:5" x14ac:dyDescent="0.2">
      <c r="A5681">
        <v>5680</v>
      </c>
      <c r="B5681" s="17">
        <f ca="1">'Monte Carlo VaR'!$C$17+_xlfn.NORM.S.INV(RAND())*'Monte Carlo VaR'!$C$18</f>
        <v>-7.1907164431844459E-2</v>
      </c>
      <c r="C5681" s="18">
        <f t="shared" ca="1" si="88"/>
        <v>-6.9382713814407637</v>
      </c>
      <c r="D5681" s="19">
        <f ca="1">'Monte Carlo VaR'!$B$9*(EXP(B5681)-1)</f>
        <v>-9.4034392032666663</v>
      </c>
      <c r="E5681" t="str">
        <f ca="1">IF(B5681&lt;='Monte Carlo VaR'!$B$25,"YES ◀ TAIL","")</f>
        <v/>
      </c>
    </row>
    <row r="5682" spans="1:5" x14ac:dyDescent="0.2">
      <c r="A5682">
        <v>5681</v>
      </c>
      <c r="B5682" s="17">
        <f ca="1">'Monte Carlo VaR'!$C$17+_xlfn.NORM.S.INV(RAND())*'Monte Carlo VaR'!$C$18</f>
        <v>0.3832265329846139</v>
      </c>
      <c r="C5682" s="18">
        <f t="shared" ca="1" si="88"/>
        <v>46.701031865575928</v>
      </c>
      <c r="D5682" s="19">
        <f ca="1">'Monte Carlo VaR'!$B$9*(EXP(B5682)-1)</f>
        <v>63.293908487415052</v>
      </c>
      <c r="E5682" t="str">
        <f ca="1">IF(B5682&lt;='Monte Carlo VaR'!$B$25,"YES ◀ TAIL","")</f>
        <v/>
      </c>
    </row>
    <row r="5683" spans="1:5" x14ac:dyDescent="0.2">
      <c r="A5683">
        <v>5682</v>
      </c>
      <c r="B5683" s="17">
        <f ca="1">'Monte Carlo VaR'!$C$17+_xlfn.NORM.S.INV(RAND())*'Monte Carlo VaR'!$C$18</f>
        <v>-8.2629893398876206E-2</v>
      </c>
      <c r="C5683" s="18">
        <f t="shared" ca="1" si="88"/>
        <v>-7.9308161702817959</v>
      </c>
      <c r="D5683" s="19">
        <f ca="1">'Monte Carlo VaR'!$B$9*(EXP(B5683)-1)</f>
        <v>-10.748635155582917</v>
      </c>
      <c r="E5683" t="str">
        <f ca="1">IF(B5683&lt;='Monte Carlo VaR'!$B$25,"YES ◀ TAIL","")</f>
        <v/>
      </c>
    </row>
    <row r="5684" spans="1:5" x14ac:dyDescent="0.2">
      <c r="A5684">
        <v>5683</v>
      </c>
      <c r="B5684" s="17">
        <f ca="1">'Monte Carlo VaR'!$C$17+_xlfn.NORM.S.INV(RAND())*'Monte Carlo VaR'!$C$18</f>
        <v>-0.22065541752558204</v>
      </c>
      <c r="C5684" s="18">
        <f t="shared" ca="1" si="88"/>
        <v>-19.800701459011126</v>
      </c>
      <c r="D5684" s="19">
        <f ca="1">'Monte Carlo VaR'!$B$9*(EXP(B5684)-1)</f>
        <v>-26.835890687397782</v>
      </c>
      <c r="E5684" t="str">
        <f ca="1">IF(B5684&lt;='Monte Carlo VaR'!$B$25,"YES ◀ TAIL","")</f>
        <v/>
      </c>
    </row>
    <row r="5685" spans="1:5" x14ac:dyDescent="0.2">
      <c r="A5685">
        <v>5684</v>
      </c>
      <c r="B5685" s="17">
        <f ca="1">'Monte Carlo VaR'!$C$17+_xlfn.NORM.S.INV(RAND())*'Monte Carlo VaR'!$C$18</f>
        <v>-0.16906199380066927</v>
      </c>
      <c r="C5685" s="18">
        <f t="shared" ca="1" si="88"/>
        <v>-15.554344930779763</v>
      </c>
      <c r="D5685" s="19">
        <f ca="1">'Monte Carlo VaR'!$B$9*(EXP(B5685)-1)</f>
        <v>-21.080803684685812</v>
      </c>
      <c r="E5685" t="str">
        <f ca="1">IF(B5685&lt;='Monte Carlo VaR'!$B$25,"YES ◀ TAIL","")</f>
        <v/>
      </c>
    </row>
    <row r="5686" spans="1:5" x14ac:dyDescent="0.2">
      <c r="A5686">
        <v>5685</v>
      </c>
      <c r="B5686" s="17">
        <f ca="1">'Monte Carlo VaR'!$C$17+_xlfn.NORM.S.INV(RAND())*'Monte Carlo VaR'!$C$18</f>
        <v>-0.12639768657155559</v>
      </c>
      <c r="C5686" s="18">
        <f t="shared" ca="1" si="88"/>
        <v>-11.873568989594874</v>
      </c>
      <c r="D5686" s="19">
        <f ca="1">'Monte Carlo VaR'!$B$9*(EXP(B5686)-1)</f>
        <v>-16.092248051597931</v>
      </c>
      <c r="E5686" t="str">
        <f ca="1">IF(B5686&lt;='Monte Carlo VaR'!$B$25,"YES ◀ TAIL","")</f>
        <v/>
      </c>
    </row>
    <row r="5687" spans="1:5" x14ac:dyDescent="0.2">
      <c r="A5687">
        <v>5686</v>
      </c>
      <c r="B5687" s="17">
        <f ca="1">'Monte Carlo VaR'!$C$17+_xlfn.NORM.S.INV(RAND())*'Monte Carlo VaR'!$C$18</f>
        <v>6.9391208729057519E-2</v>
      </c>
      <c r="C5687" s="18">
        <f t="shared" ca="1" si="88"/>
        <v>7.1855446345272078</v>
      </c>
      <c r="D5687" s="19">
        <f ca="1">'Monte Carlo VaR'!$B$9*(EXP(B5687)-1)</f>
        <v>9.7385686431747249</v>
      </c>
      <c r="E5687" t="str">
        <f ca="1">IF(B5687&lt;='Monte Carlo VaR'!$B$25,"YES ◀ TAIL","")</f>
        <v/>
      </c>
    </row>
    <row r="5688" spans="1:5" x14ac:dyDescent="0.2">
      <c r="A5688">
        <v>5687</v>
      </c>
      <c r="B5688" s="17">
        <f ca="1">'Monte Carlo VaR'!$C$17+_xlfn.NORM.S.INV(RAND())*'Monte Carlo VaR'!$C$18</f>
        <v>-0.12275905656594867</v>
      </c>
      <c r="C5688" s="18">
        <f t="shared" ca="1" si="88"/>
        <v>-11.552325424624765</v>
      </c>
      <c r="D5688" s="19">
        <f ca="1">'Monte Carlo VaR'!$B$9*(EXP(B5688)-1)</f>
        <v>-15.656866647993944</v>
      </c>
      <c r="E5688" t="str">
        <f ca="1">IF(B5688&lt;='Monte Carlo VaR'!$B$25,"YES ◀ TAIL","")</f>
        <v/>
      </c>
    </row>
    <row r="5689" spans="1:5" x14ac:dyDescent="0.2">
      <c r="A5689">
        <v>5688</v>
      </c>
      <c r="B5689" s="17">
        <f ca="1">'Monte Carlo VaR'!$C$17+_xlfn.NORM.S.INV(RAND())*'Monte Carlo VaR'!$C$18</f>
        <v>0.19363358819586701</v>
      </c>
      <c r="C5689" s="18">
        <f t="shared" ca="1" si="88"/>
        <v>21.365150523768328</v>
      </c>
      <c r="D5689" s="19">
        <f ca="1">'Monte Carlo VaR'!$B$9*(EXP(B5689)-1)</f>
        <v>28.956188504863217</v>
      </c>
      <c r="E5689" t="str">
        <f ca="1">IF(B5689&lt;='Monte Carlo VaR'!$B$25,"YES ◀ TAIL","")</f>
        <v/>
      </c>
    </row>
    <row r="5690" spans="1:5" x14ac:dyDescent="0.2">
      <c r="A5690">
        <v>5689</v>
      </c>
      <c r="B5690" s="17">
        <f ca="1">'Monte Carlo VaR'!$C$17+_xlfn.NORM.S.INV(RAND())*'Monte Carlo VaR'!$C$18</f>
        <v>5.542230170400568E-2</v>
      </c>
      <c r="C5690" s="18">
        <f t="shared" ca="1" si="88"/>
        <v>5.6986887801741437</v>
      </c>
      <c r="D5690" s="19">
        <f ca="1">'Monte Carlo VaR'!$B$9*(EXP(B5690)-1)</f>
        <v>7.7234329037700169</v>
      </c>
      <c r="E5690" t="str">
        <f ca="1">IF(B5690&lt;='Monte Carlo VaR'!$B$25,"YES ◀ TAIL","")</f>
        <v/>
      </c>
    </row>
    <row r="5691" spans="1:5" x14ac:dyDescent="0.2">
      <c r="A5691">
        <v>5690</v>
      </c>
      <c r="B5691" s="17">
        <f ca="1">'Monte Carlo VaR'!$C$17+_xlfn.NORM.S.INV(RAND())*'Monte Carlo VaR'!$C$18</f>
        <v>0.33408985955345849</v>
      </c>
      <c r="C5691" s="18">
        <f t="shared" ca="1" si="88"/>
        <v>39.666864195630239</v>
      </c>
      <c r="D5691" s="19">
        <f ca="1">'Monte Carlo VaR'!$B$9*(EXP(B5691)-1)</f>
        <v>53.760501044337659</v>
      </c>
      <c r="E5691" t="str">
        <f ca="1">IF(B5691&lt;='Monte Carlo VaR'!$B$25,"YES ◀ TAIL","")</f>
        <v/>
      </c>
    </row>
    <row r="5692" spans="1:5" x14ac:dyDescent="0.2">
      <c r="A5692">
        <v>5691</v>
      </c>
      <c r="B5692" s="17">
        <f ca="1">'Monte Carlo VaR'!$C$17+_xlfn.NORM.S.INV(RAND())*'Monte Carlo VaR'!$C$18</f>
        <v>-0.12914822217011418</v>
      </c>
      <c r="C5692" s="18">
        <f t="shared" ca="1" si="88"/>
        <v>-12.115630822809464</v>
      </c>
      <c r="D5692" s="19">
        <f ca="1">'Monte Carlo VaR'!$B$9*(EXP(B5692)-1)</f>
        <v>-16.420314454153669</v>
      </c>
      <c r="E5692" t="str">
        <f ca="1">IF(B5692&lt;='Monte Carlo VaR'!$B$25,"YES ◀ TAIL","")</f>
        <v/>
      </c>
    </row>
    <row r="5693" spans="1:5" x14ac:dyDescent="0.2">
      <c r="A5693">
        <v>5692</v>
      </c>
      <c r="B5693" s="17">
        <f ca="1">'Monte Carlo VaR'!$C$17+_xlfn.NORM.S.INV(RAND())*'Monte Carlo VaR'!$C$18</f>
        <v>-8.4663210633555766E-2</v>
      </c>
      <c r="C5693" s="18">
        <f t="shared" ca="1" si="88"/>
        <v>-8.1178318330277328</v>
      </c>
      <c r="D5693" s="19">
        <f ca="1">'Monte Carlo VaR'!$B$9*(EXP(B5693)-1)</f>
        <v>-11.002097483302487</v>
      </c>
      <c r="E5693" t="str">
        <f ca="1">IF(B5693&lt;='Monte Carlo VaR'!$B$25,"YES ◀ TAIL","")</f>
        <v/>
      </c>
    </row>
    <row r="5694" spans="1:5" x14ac:dyDescent="0.2">
      <c r="A5694">
        <v>5693</v>
      </c>
      <c r="B5694" s="17">
        <f ca="1">'Monte Carlo VaR'!$C$17+_xlfn.NORM.S.INV(RAND())*'Monte Carlo VaR'!$C$18</f>
        <v>0.30124839198174602</v>
      </c>
      <c r="C5694" s="18">
        <f t="shared" ca="1" si="88"/>
        <v>35.154501279141193</v>
      </c>
      <c r="D5694" s="19">
        <f ca="1">'Monte Carlo VaR'!$B$9*(EXP(B5694)-1)</f>
        <v>47.644895583620055</v>
      </c>
      <c r="E5694" t="str">
        <f ca="1">IF(B5694&lt;='Monte Carlo VaR'!$B$25,"YES ◀ TAIL","")</f>
        <v/>
      </c>
    </row>
    <row r="5695" spans="1:5" x14ac:dyDescent="0.2">
      <c r="A5695">
        <v>5694</v>
      </c>
      <c r="B5695" s="17">
        <f ca="1">'Monte Carlo VaR'!$C$17+_xlfn.NORM.S.INV(RAND())*'Monte Carlo VaR'!$C$18</f>
        <v>-0.17388424988290857</v>
      </c>
      <c r="C5695" s="18">
        <f t="shared" ca="1" si="88"/>
        <v>-15.960583224786928</v>
      </c>
      <c r="D5695" s="19">
        <f ca="1">'Monte Carlo VaR'!$B$9*(EXP(B5695)-1)</f>
        <v>-21.631378444553725</v>
      </c>
      <c r="E5695" t="str">
        <f ca="1">IF(B5695&lt;='Monte Carlo VaR'!$B$25,"YES ◀ TAIL","")</f>
        <v/>
      </c>
    </row>
    <row r="5696" spans="1:5" x14ac:dyDescent="0.2">
      <c r="A5696">
        <v>5695</v>
      </c>
      <c r="B5696" s="17">
        <f ca="1">'Monte Carlo VaR'!$C$17+_xlfn.NORM.S.INV(RAND())*'Monte Carlo VaR'!$C$18</f>
        <v>0.33830446456910568</v>
      </c>
      <c r="C5696" s="18">
        <f t="shared" ca="1" si="88"/>
        <v>40.256747050439401</v>
      </c>
      <c r="D5696" s="19">
        <f ca="1">'Monte Carlo VaR'!$B$9*(EXP(B5696)-1)</f>
        <v>54.559969277460517</v>
      </c>
      <c r="E5696" t="str">
        <f ca="1">IF(B5696&lt;='Monte Carlo VaR'!$B$25,"YES ◀ TAIL","")</f>
        <v/>
      </c>
    </row>
    <row r="5697" spans="1:5" x14ac:dyDescent="0.2">
      <c r="A5697">
        <v>5696</v>
      </c>
      <c r="B5697" s="17">
        <f ca="1">'Monte Carlo VaR'!$C$17+_xlfn.NORM.S.INV(RAND())*'Monte Carlo VaR'!$C$18</f>
        <v>3.549403009222224E-2</v>
      </c>
      <c r="C5697" s="18">
        <f t="shared" ca="1" si="88"/>
        <v>3.6131462500324174</v>
      </c>
      <c r="D5697" s="19">
        <f ca="1">'Monte Carlo VaR'!$B$9*(EXP(B5697)-1)</f>
        <v>4.8968971126689356</v>
      </c>
      <c r="E5697" t="str">
        <f ca="1">IF(B5697&lt;='Monte Carlo VaR'!$B$25,"YES ◀ TAIL","")</f>
        <v/>
      </c>
    </row>
    <row r="5698" spans="1:5" x14ac:dyDescent="0.2">
      <c r="A5698">
        <v>5697</v>
      </c>
      <c r="B5698" s="17">
        <f ca="1">'Monte Carlo VaR'!$C$17+_xlfn.NORM.S.INV(RAND())*'Monte Carlo VaR'!$C$18</f>
        <v>6.8636723194725829E-2</v>
      </c>
      <c r="C5698" s="18">
        <f t="shared" ca="1" si="88"/>
        <v>7.1047051915409609</v>
      </c>
      <c r="D5698" s="19">
        <f ca="1">'Monte Carlo VaR'!$B$9*(EXP(B5698)-1)</f>
        <v>9.6290069460954637</v>
      </c>
      <c r="E5698" t="str">
        <f ca="1">IF(B5698&lt;='Monte Carlo VaR'!$B$25,"YES ◀ TAIL","")</f>
        <v/>
      </c>
    </row>
    <row r="5699" spans="1:5" x14ac:dyDescent="0.2">
      <c r="A5699">
        <v>5698</v>
      </c>
      <c r="B5699" s="17">
        <f ca="1">'Monte Carlo VaR'!$C$17+_xlfn.NORM.S.INV(RAND())*'Monte Carlo VaR'!$C$18</f>
        <v>0.11864574599396251</v>
      </c>
      <c r="C5699" s="18">
        <f t="shared" ref="C5699:C5762" ca="1" si="89">(EXP(B5699)-1)*100</f>
        <v>12.597096790157769</v>
      </c>
      <c r="D5699" s="19">
        <f ca="1">'Monte Carlo VaR'!$B$9*(EXP(B5699)-1)</f>
        <v>17.072845279700825</v>
      </c>
      <c r="E5699" t="str">
        <f ca="1">IF(B5699&lt;='Monte Carlo VaR'!$B$25,"YES ◀ TAIL","")</f>
        <v/>
      </c>
    </row>
    <row r="5700" spans="1:5" x14ac:dyDescent="0.2">
      <c r="A5700">
        <v>5699</v>
      </c>
      <c r="B5700" s="17">
        <f ca="1">'Monte Carlo VaR'!$C$17+_xlfn.NORM.S.INV(RAND())*'Monte Carlo VaR'!$C$18</f>
        <v>0.24918833166440957</v>
      </c>
      <c r="C5700" s="18">
        <f t="shared" ca="1" si="89"/>
        <v>28.298363676200623</v>
      </c>
      <c r="D5700" s="19">
        <f ca="1">'Monte Carlo VaR'!$B$9*(EXP(B5700)-1)</f>
        <v>38.3527722903547</v>
      </c>
      <c r="E5700" t="str">
        <f ca="1">IF(B5700&lt;='Monte Carlo VaR'!$B$25,"YES ◀ TAIL","")</f>
        <v/>
      </c>
    </row>
    <row r="5701" spans="1:5" x14ac:dyDescent="0.2">
      <c r="A5701">
        <v>5700</v>
      </c>
      <c r="B5701" s="17">
        <f ca="1">'Monte Carlo VaR'!$C$17+_xlfn.NORM.S.INV(RAND())*'Monte Carlo VaR'!$C$18</f>
        <v>-0.3207158935368099</v>
      </c>
      <c r="C5701" s="18">
        <f t="shared" ca="1" si="89"/>
        <v>-27.437062229612486</v>
      </c>
      <c r="D5701" s="19">
        <f ca="1">'Monte Carlo VaR'!$B$9*(EXP(B5701)-1)</f>
        <v>-37.185450439793804</v>
      </c>
      <c r="E5701" t="str">
        <f ca="1">IF(B5701&lt;='Monte Carlo VaR'!$B$25,"YES ◀ TAIL","")</f>
        <v>YES ◀ TAIL</v>
      </c>
    </row>
    <row r="5702" spans="1:5" x14ac:dyDescent="0.2">
      <c r="A5702">
        <v>5701</v>
      </c>
      <c r="B5702" s="17">
        <f ca="1">'Monte Carlo VaR'!$C$17+_xlfn.NORM.S.INV(RAND())*'Monte Carlo VaR'!$C$18</f>
        <v>5.8086413185387605E-2</v>
      </c>
      <c r="C5702" s="18">
        <f t="shared" ca="1" si="89"/>
        <v>5.9806573015356301</v>
      </c>
      <c r="D5702" s="19">
        <f ca="1">'Monte Carlo VaR'!$B$9*(EXP(B5702)-1)</f>
        <v>8.1055848407712396</v>
      </c>
      <c r="E5702" t="str">
        <f ca="1">IF(B5702&lt;='Monte Carlo VaR'!$B$25,"YES ◀ TAIL","")</f>
        <v/>
      </c>
    </row>
    <row r="5703" spans="1:5" x14ac:dyDescent="0.2">
      <c r="A5703">
        <v>5702</v>
      </c>
      <c r="B5703" s="17">
        <f ca="1">'Monte Carlo VaR'!$C$17+_xlfn.NORM.S.INV(RAND())*'Monte Carlo VaR'!$C$18</f>
        <v>9.7083558951884197E-2</v>
      </c>
      <c r="C5703" s="18">
        <f t="shared" ca="1" si="89"/>
        <v>10.195244776570899</v>
      </c>
      <c r="D5703" s="19">
        <f ca="1">'Monte Carlo VaR'!$B$9*(EXP(B5703)-1)</f>
        <v>13.817615245686541</v>
      </c>
      <c r="E5703" t="str">
        <f ca="1">IF(B5703&lt;='Monte Carlo VaR'!$B$25,"YES ◀ TAIL","")</f>
        <v/>
      </c>
    </row>
    <row r="5704" spans="1:5" x14ac:dyDescent="0.2">
      <c r="A5704">
        <v>5703</v>
      </c>
      <c r="B5704" s="17">
        <f ca="1">'Monte Carlo VaR'!$C$17+_xlfn.NORM.S.INV(RAND())*'Monte Carlo VaR'!$C$18</f>
        <v>-0.10622193954451885</v>
      </c>
      <c r="C5704" s="18">
        <f t="shared" ca="1" si="89"/>
        <v>-10.077494767088513</v>
      </c>
      <c r="D5704" s="19">
        <f ca="1">'Monte Carlo VaR'!$B$9*(EXP(B5704)-1)</f>
        <v>-13.658028657835061</v>
      </c>
      <c r="E5704" t="str">
        <f ca="1">IF(B5704&lt;='Monte Carlo VaR'!$B$25,"YES ◀ TAIL","")</f>
        <v/>
      </c>
    </row>
    <row r="5705" spans="1:5" x14ac:dyDescent="0.2">
      <c r="A5705">
        <v>5704</v>
      </c>
      <c r="B5705" s="17">
        <f ca="1">'Monte Carlo VaR'!$C$17+_xlfn.NORM.S.INV(RAND())*'Monte Carlo VaR'!$C$18</f>
        <v>-0.36266199888113987</v>
      </c>
      <c r="C5705" s="18">
        <f t="shared" ca="1" si="89"/>
        <v>-30.417841777008991</v>
      </c>
      <c r="D5705" s="19">
        <f ca="1">'Monte Carlo VaR'!$B$9*(EXP(B5705)-1)</f>
        <v>-41.225300960380288</v>
      </c>
      <c r="E5705" t="str">
        <f ca="1">IF(B5705&lt;='Monte Carlo VaR'!$B$25,"YES ◀ TAIL","")</f>
        <v>YES ◀ TAIL</v>
      </c>
    </row>
    <row r="5706" spans="1:5" x14ac:dyDescent="0.2">
      <c r="A5706">
        <v>5705</v>
      </c>
      <c r="B5706" s="17">
        <f ca="1">'Monte Carlo VaR'!$C$17+_xlfn.NORM.S.INV(RAND())*'Monte Carlo VaR'!$C$18</f>
        <v>-0.22318332553167508</v>
      </c>
      <c r="C5706" s="18">
        <f t="shared" ca="1" si="89"/>
        <v>-20.003181874118525</v>
      </c>
      <c r="D5706" s="19">
        <f ca="1">'Monte Carlo VaR'!$B$9*(EXP(B5706)-1)</f>
        <v>-27.110312393992839</v>
      </c>
      <c r="E5706" t="str">
        <f ca="1">IF(B5706&lt;='Monte Carlo VaR'!$B$25,"YES ◀ TAIL","")</f>
        <v/>
      </c>
    </row>
    <row r="5707" spans="1:5" x14ac:dyDescent="0.2">
      <c r="A5707">
        <v>5706</v>
      </c>
      <c r="B5707" s="17">
        <f ca="1">'Monte Carlo VaR'!$C$17+_xlfn.NORM.S.INV(RAND())*'Monte Carlo VaR'!$C$18</f>
        <v>0.11888244148912779</v>
      </c>
      <c r="C5707" s="18">
        <f t="shared" ca="1" si="89"/>
        <v>12.623751170098085</v>
      </c>
      <c r="D5707" s="19">
        <f ca="1">'Monte Carlo VaR'!$B$9*(EXP(B5707)-1)</f>
        <v>17.108969960833935</v>
      </c>
      <c r="E5707" t="str">
        <f ca="1">IF(B5707&lt;='Monte Carlo VaR'!$B$25,"YES ◀ TAIL","")</f>
        <v/>
      </c>
    </row>
    <row r="5708" spans="1:5" x14ac:dyDescent="0.2">
      <c r="A5708">
        <v>5707</v>
      </c>
      <c r="B5708" s="17">
        <f ca="1">'Monte Carlo VaR'!$C$17+_xlfn.NORM.S.INV(RAND())*'Monte Carlo VaR'!$C$18</f>
        <v>3.4170021125999393E-2</v>
      </c>
      <c r="C5708" s="18">
        <f t="shared" ca="1" si="89"/>
        <v>3.4760522922206327</v>
      </c>
      <c r="D5708" s="19">
        <f ca="1">'Monte Carlo VaR'!$B$9*(EXP(B5708)-1)</f>
        <v>4.7110936716466236</v>
      </c>
      <c r="E5708" t="str">
        <f ca="1">IF(B5708&lt;='Monte Carlo VaR'!$B$25,"YES ◀ TAIL","")</f>
        <v/>
      </c>
    </row>
    <row r="5709" spans="1:5" x14ac:dyDescent="0.2">
      <c r="A5709">
        <v>5708</v>
      </c>
      <c r="B5709" s="17">
        <f ca="1">'Monte Carlo VaR'!$C$17+_xlfn.NORM.S.INV(RAND())*'Monte Carlo VaR'!$C$18</f>
        <v>-0.14994810137056908</v>
      </c>
      <c r="C5709" s="18">
        <f t="shared" ca="1" si="89"/>
        <v>-13.924735285146085</v>
      </c>
      <c r="D5709" s="19">
        <f ca="1">'Monte Carlo VaR'!$B$9*(EXP(B5709)-1)</f>
        <v>-18.872193731958486</v>
      </c>
      <c r="E5709" t="str">
        <f ca="1">IF(B5709&lt;='Monte Carlo VaR'!$B$25,"YES ◀ TAIL","")</f>
        <v/>
      </c>
    </row>
    <row r="5710" spans="1:5" x14ac:dyDescent="0.2">
      <c r="A5710">
        <v>5709</v>
      </c>
      <c r="B5710" s="17">
        <f ca="1">'Monte Carlo VaR'!$C$17+_xlfn.NORM.S.INV(RAND())*'Monte Carlo VaR'!$C$18</f>
        <v>0.30881129628368614</v>
      </c>
      <c r="C5710" s="18">
        <f t="shared" ca="1" si="89"/>
        <v>36.180536852163378</v>
      </c>
      <c r="D5710" s="19">
        <f ca="1">'Monte Carlo VaR'!$B$9*(EXP(B5710)-1)</f>
        <v>49.035481595737032</v>
      </c>
      <c r="E5710" t="str">
        <f ca="1">IF(B5710&lt;='Monte Carlo VaR'!$B$25,"YES ◀ TAIL","")</f>
        <v/>
      </c>
    </row>
    <row r="5711" spans="1:5" x14ac:dyDescent="0.2">
      <c r="A5711">
        <v>5710</v>
      </c>
      <c r="B5711" s="17">
        <f ca="1">'Monte Carlo VaR'!$C$17+_xlfn.NORM.S.INV(RAND())*'Monte Carlo VaR'!$C$18</f>
        <v>-0.26353065042679469</v>
      </c>
      <c r="C5711" s="18">
        <f t="shared" ca="1" si="89"/>
        <v>-23.166592768891768</v>
      </c>
      <c r="D5711" s="19">
        <f ca="1">'Monte Carlo VaR'!$B$9*(EXP(B5711)-1)</f>
        <v>-31.397683179679014</v>
      </c>
      <c r="E5711" t="str">
        <f ca="1">IF(B5711&lt;='Monte Carlo VaR'!$B$25,"YES ◀ TAIL","")</f>
        <v>YES ◀ TAIL</v>
      </c>
    </row>
    <row r="5712" spans="1:5" x14ac:dyDescent="0.2">
      <c r="A5712">
        <v>5711</v>
      </c>
      <c r="B5712" s="17">
        <f ca="1">'Monte Carlo VaR'!$C$17+_xlfn.NORM.S.INV(RAND())*'Monte Carlo VaR'!$C$18</f>
        <v>0.15685333995674527</v>
      </c>
      <c r="C5712" s="18">
        <f t="shared" ca="1" si="89"/>
        <v>16.982403487577223</v>
      </c>
      <c r="D5712" s="19">
        <f ca="1">'Monte Carlo VaR'!$B$9*(EXP(B5712)-1)</f>
        <v>23.016251446713412</v>
      </c>
      <c r="E5712" t="str">
        <f ca="1">IF(B5712&lt;='Monte Carlo VaR'!$B$25,"YES ◀ TAIL","")</f>
        <v/>
      </c>
    </row>
    <row r="5713" spans="1:5" x14ac:dyDescent="0.2">
      <c r="A5713">
        <v>5712</v>
      </c>
      <c r="B5713" s="17">
        <f ca="1">'Monte Carlo VaR'!$C$17+_xlfn.NORM.S.INV(RAND())*'Monte Carlo VaR'!$C$18</f>
        <v>0.20918845493349036</v>
      </c>
      <c r="C5713" s="18">
        <f t="shared" ca="1" si="89"/>
        <v>23.267728075716178</v>
      </c>
      <c r="D5713" s="19">
        <f ca="1">'Monte Carlo VaR'!$B$9*(EXP(B5713)-1)</f>
        <v>31.534751861018133</v>
      </c>
      <c r="E5713" t="str">
        <f ca="1">IF(B5713&lt;='Monte Carlo VaR'!$B$25,"YES ◀ TAIL","")</f>
        <v/>
      </c>
    </row>
    <row r="5714" spans="1:5" x14ac:dyDescent="0.2">
      <c r="A5714">
        <v>5713</v>
      </c>
      <c r="B5714" s="17">
        <f ca="1">'Monte Carlo VaR'!$C$17+_xlfn.NORM.S.INV(RAND())*'Monte Carlo VaR'!$C$18</f>
        <v>-0.16952595339976101</v>
      </c>
      <c r="C5714" s="18">
        <f t="shared" ca="1" si="89"/>
        <v>-15.593515215633246</v>
      </c>
      <c r="D5714" s="19">
        <f ca="1">'Monte Carlo VaR'!$B$9*(EXP(B5714)-1)</f>
        <v>-21.133891171747738</v>
      </c>
      <c r="E5714" t="str">
        <f ca="1">IF(B5714&lt;='Monte Carlo VaR'!$B$25,"YES ◀ TAIL","")</f>
        <v/>
      </c>
    </row>
    <row r="5715" spans="1:5" x14ac:dyDescent="0.2">
      <c r="A5715">
        <v>5714</v>
      </c>
      <c r="B5715" s="17">
        <f ca="1">'Monte Carlo VaR'!$C$17+_xlfn.NORM.S.INV(RAND())*'Monte Carlo VaR'!$C$18</f>
        <v>0.22200019053637832</v>
      </c>
      <c r="C5715" s="18">
        <f t="shared" ca="1" si="89"/>
        <v>24.857161576257457</v>
      </c>
      <c r="D5715" s="19">
        <f ca="1">'Monte Carlo VaR'!$B$9*(EXP(B5715)-1)</f>
        <v>33.688911084301736</v>
      </c>
      <c r="E5715" t="str">
        <f ca="1">IF(B5715&lt;='Monte Carlo VaR'!$B$25,"YES ◀ TAIL","")</f>
        <v/>
      </c>
    </row>
    <row r="5716" spans="1:5" x14ac:dyDescent="0.2">
      <c r="A5716">
        <v>5715</v>
      </c>
      <c r="B5716" s="17">
        <f ca="1">'Monte Carlo VaR'!$C$17+_xlfn.NORM.S.INV(RAND())*'Monte Carlo VaR'!$C$18</f>
        <v>0.17957090104573376</v>
      </c>
      <c r="C5716" s="18">
        <f t="shared" ca="1" si="89"/>
        <v>19.670374860687168</v>
      </c>
      <c r="D5716" s="19">
        <f ca="1">'Monte Carlo VaR'!$B$9*(EXP(B5716)-1)</f>
        <v>26.659259048689318</v>
      </c>
      <c r="E5716" t="str">
        <f ca="1">IF(B5716&lt;='Monte Carlo VaR'!$B$25,"YES ◀ TAIL","")</f>
        <v/>
      </c>
    </row>
    <row r="5717" spans="1:5" x14ac:dyDescent="0.2">
      <c r="A5717">
        <v>5716</v>
      </c>
      <c r="B5717" s="17">
        <f ca="1">'Monte Carlo VaR'!$C$17+_xlfn.NORM.S.INV(RAND())*'Monte Carlo VaR'!$C$18</f>
        <v>0.17261865295646234</v>
      </c>
      <c r="C5717" s="18">
        <f t="shared" ca="1" si="89"/>
        <v>18.841282094447287</v>
      </c>
      <c r="D5717" s="19">
        <f ca="1">'Monte Carlo VaR'!$B$9*(EXP(B5717)-1)</f>
        <v>25.535589622604409</v>
      </c>
      <c r="E5717" t="str">
        <f ca="1">IF(B5717&lt;='Monte Carlo VaR'!$B$25,"YES ◀ TAIL","")</f>
        <v/>
      </c>
    </row>
    <row r="5718" spans="1:5" x14ac:dyDescent="0.2">
      <c r="A5718">
        <v>5717</v>
      </c>
      <c r="B5718" s="17">
        <f ca="1">'Monte Carlo VaR'!$C$17+_xlfn.NORM.S.INV(RAND())*'Monte Carlo VaR'!$C$18</f>
        <v>-0.19771608848179256</v>
      </c>
      <c r="C5718" s="18">
        <f t="shared" ca="1" si="89"/>
        <v>-17.939720134528002</v>
      </c>
      <c r="D5718" s="19">
        <f ca="1">'Monte Carlo VaR'!$B$9*(EXP(B5718)-1)</f>
        <v>-24.313702698325802</v>
      </c>
      <c r="E5718" t="str">
        <f ca="1">IF(B5718&lt;='Monte Carlo VaR'!$B$25,"YES ◀ TAIL","")</f>
        <v/>
      </c>
    </row>
    <row r="5719" spans="1:5" x14ac:dyDescent="0.2">
      <c r="A5719">
        <v>5718</v>
      </c>
      <c r="B5719" s="17">
        <f ca="1">'Monte Carlo VaR'!$C$17+_xlfn.NORM.S.INV(RAND())*'Monte Carlo VaR'!$C$18</f>
        <v>3.764853253337451E-2</v>
      </c>
      <c r="C5719" s="18">
        <f t="shared" ca="1" si="89"/>
        <v>3.8366216792970143</v>
      </c>
      <c r="D5719" s="19">
        <f ca="1">'Monte Carlo VaR'!$B$9*(EXP(B5719)-1)</f>
        <v>5.1997733619512436</v>
      </c>
      <c r="E5719" t="str">
        <f ca="1">IF(B5719&lt;='Monte Carlo VaR'!$B$25,"YES ◀ TAIL","")</f>
        <v/>
      </c>
    </row>
    <row r="5720" spans="1:5" x14ac:dyDescent="0.2">
      <c r="A5720">
        <v>5719</v>
      </c>
      <c r="B5720" s="17">
        <f ca="1">'Monte Carlo VaR'!$C$17+_xlfn.NORM.S.INV(RAND())*'Monte Carlo VaR'!$C$18</f>
        <v>0.1739878408629133</v>
      </c>
      <c r="C5720" s="18">
        <f t="shared" ca="1" si="89"/>
        <v>19.00410958595684</v>
      </c>
      <c r="D5720" s="19">
        <f ca="1">'Monte Carlo VaR'!$B$9*(EXP(B5720)-1)</f>
        <v>25.756269721847307</v>
      </c>
      <c r="E5720" t="str">
        <f ca="1">IF(B5720&lt;='Monte Carlo VaR'!$B$25,"YES ◀ TAIL","")</f>
        <v/>
      </c>
    </row>
    <row r="5721" spans="1:5" x14ac:dyDescent="0.2">
      <c r="A5721">
        <v>5720</v>
      </c>
      <c r="B5721" s="17">
        <f ca="1">'Monte Carlo VaR'!$C$17+_xlfn.NORM.S.INV(RAND())*'Monte Carlo VaR'!$C$18</f>
        <v>-0.19044966111798356</v>
      </c>
      <c r="C5721" s="18">
        <f t="shared" ca="1" si="89"/>
        <v>-17.341263383431194</v>
      </c>
      <c r="D5721" s="19">
        <f ca="1">'Monte Carlo VaR'!$B$9*(EXP(B5721)-1)</f>
        <v>-23.502614263564297</v>
      </c>
      <c r="E5721" t="str">
        <f ca="1">IF(B5721&lt;='Monte Carlo VaR'!$B$25,"YES ◀ TAIL","")</f>
        <v/>
      </c>
    </row>
    <row r="5722" spans="1:5" x14ac:dyDescent="0.2">
      <c r="A5722">
        <v>5721</v>
      </c>
      <c r="B5722" s="17">
        <f ca="1">'Monte Carlo VaR'!$C$17+_xlfn.NORM.S.INV(RAND())*'Monte Carlo VaR'!$C$18</f>
        <v>0.22762949392651599</v>
      </c>
      <c r="C5722" s="18">
        <f t="shared" ca="1" si="89"/>
        <v>25.56200243942104</v>
      </c>
      <c r="D5722" s="19">
        <f ca="1">'Monte Carlo VaR'!$B$9*(EXP(B5722)-1)</f>
        <v>34.644181906147331</v>
      </c>
      <c r="E5722" t="str">
        <f ca="1">IF(B5722&lt;='Monte Carlo VaR'!$B$25,"YES ◀ TAIL","")</f>
        <v/>
      </c>
    </row>
    <row r="5723" spans="1:5" x14ac:dyDescent="0.2">
      <c r="A5723">
        <v>5722</v>
      </c>
      <c r="B5723" s="17">
        <f ca="1">'Monte Carlo VaR'!$C$17+_xlfn.NORM.S.INV(RAND())*'Monte Carlo VaR'!$C$18</f>
        <v>0.11691487430121131</v>
      </c>
      <c r="C5723" s="18">
        <f t="shared" ca="1" si="89"/>
        <v>12.402374231134772</v>
      </c>
      <c r="D5723" s="19">
        <f ca="1">'Monte Carlo VaR'!$B$9*(EXP(B5723)-1)</f>
        <v>16.808937795456956</v>
      </c>
      <c r="E5723" t="str">
        <f ca="1">IF(B5723&lt;='Monte Carlo VaR'!$B$25,"YES ◀ TAIL","")</f>
        <v/>
      </c>
    </row>
    <row r="5724" spans="1:5" x14ac:dyDescent="0.2">
      <c r="A5724">
        <v>5723</v>
      </c>
      <c r="B5724" s="17">
        <f ca="1">'Monte Carlo VaR'!$C$17+_xlfn.NORM.S.INV(RAND())*'Monte Carlo VaR'!$C$18</f>
        <v>5.8266622569874943E-2</v>
      </c>
      <c r="C5724" s="18">
        <f t="shared" ca="1" si="89"/>
        <v>5.9997577315421768</v>
      </c>
      <c r="D5724" s="19">
        <f ca="1">'Monte Carlo VaR'!$B$9*(EXP(B5724)-1)</f>
        <v>8.1314716535591121</v>
      </c>
      <c r="E5724" t="str">
        <f ca="1">IF(B5724&lt;='Monte Carlo VaR'!$B$25,"YES ◀ TAIL","")</f>
        <v/>
      </c>
    </row>
    <row r="5725" spans="1:5" x14ac:dyDescent="0.2">
      <c r="A5725">
        <v>5724</v>
      </c>
      <c r="B5725" s="17">
        <f ca="1">'Monte Carlo VaR'!$C$17+_xlfn.NORM.S.INV(RAND())*'Monte Carlo VaR'!$C$18</f>
        <v>-3.0226269556819105E-2</v>
      </c>
      <c r="C5725" s="18">
        <f t="shared" ca="1" si="89"/>
        <v>-2.9774023891765866</v>
      </c>
      <c r="D5725" s="19">
        <f ca="1">'Monte Carlo VaR'!$B$9*(EXP(B5725)-1)</f>
        <v>-4.0352734580510274</v>
      </c>
      <c r="E5725" t="str">
        <f ca="1">IF(B5725&lt;='Monte Carlo VaR'!$B$25,"YES ◀ TAIL","")</f>
        <v/>
      </c>
    </row>
    <row r="5726" spans="1:5" x14ac:dyDescent="0.2">
      <c r="A5726">
        <v>5725</v>
      </c>
      <c r="B5726" s="17">
        <f ca="1">'Monte Carlo VaR'!$C$17+_xlfn.NORM.S.INV(RAND())*'Monte Carlo VaR'!$C$18</f>
        <v>-3.626032433671747E-2</v>
      </c>
      <c r="C5726" s="18">
        <f t="shared" ca="1" si="89"/>
        <v>-3.5610793178046607</v>
      </c>
      <c r="D5726" s="19">
        <f ca="1">'Monte Carlo VaR'!$B$9*(EXP(B5726)-1)</f>
        <v>-4.8263307994206563</v>
      </c>
      <c r="E5726" t="str">
        <f ca="1">IF(B5726&lt;='Monte Carlo VaR'!$B$25,"YES ◀ TAIL","")</f>
        <v/>
      </c>
    </row>
    <row r="5727" spans="1:5" x14ac:dyDescent="0.2">
      <c r="A5727">
        <v>5726</v>
      </c>
      <c r="B5727" s="17">
        <f ca="1">'Monte Carlo VaR'!$C$17+_xlfn.NORM.S.INV(RAND())*'Monte Carlo VaR'!$C$18</f>
        <v>3.1514048175804235E-2</v>
      </c>
      <c r="C5727" s="18">
        <f t="shared" ca="1" si="89"/>
        <v>3.2015873434234399</v>
      </c>
      <c r="D5727" s="19">
        <f ca="1">'Monte Carlo VaR'!$B$9*(EXP(B5727)-1)</f>
        <v>4.3391113265417882</v>
      </c>
      <c r="E5727" t="str">
        <f ca="1">IF(B5727&lt;='Monte Carlo VaR'!$B$25,"YES ◀ TAIL","")</f>
        <v/>
      </c>
    </row>
    <row r="5728" spans="1:5" x14ac:dyDescent="0.2">
      <c r="A5728">
        <v>5727</v>
      </c>
      <c r="B5728" s="17">
        <f ca="1">'Monte Carlo VaR'!$C$17+_xlfn.NORM.S.INV(RAND())*'Monte Carlo VaR'!$C$18</f>
        <v>-5.9529625875229114E-3</v>
      </c>
      <c r="C5728" s="18">
        <f t="shared" ca="1" si="89"/>
        <v>-0.59352788134212631</v>
      </c>
      <c r="D5728" s="19">
        <f ca="1">'Monte Carlo VaR'!$B$9*(EXP(B5728)-1)</f>
        <v>-0.8044083375829838</v>
      </c>
      <c r="E5728" t="str">
        <f ca="1">IF(B5728&lt;='Monte Carlo VaR'!$B$25,"YES ◀ TAIL","")</f>
        <v/>
      </c>
    </row>
    <row r="5729" spans="1:5" x14ac:dyDescent="0.2">
      <c r="A5729">
        <v>5728</v>
      </c>
      <c r="B5729" s="17">
        <f ca="1">'Monte Carlo VaR'!$C$17+_xlfn.NORM.S.INV(RAND())*'Monte Carlo VaR'!$C$18</f>
        <v>-3.9681707337726704E-2</v>
      </c>
      <c r="C5729" s="18">
        <f t="shared" ca="1" si="89"/>
        <v>-3.890469994514667</v>
      </c>
      <c r="D5729" s="19">
        <f ca="1">'Monte Carlo VaR'!$B$9*(EXP(B5729)-1)</f>
        <v>-5.2727539835657282</v>
      </c>
      <c r="E5729" t="str">
        <f ca="1">IF(B5729&lt;='Monte Carlo VaR'!$B$25,"YES ◀ TAIL","")</f>
        <v/>
      </c>
    </row>
    <row r="5730" spans="1:5" x14ac:dyDescent="0.2">
      <c r="A5730">
        <v>5729</v>
      </c>
      <c r="B5730" s="17">
        <f ca="1">'Monte Carlo VaR'!$C$17+_xlfn.NORM.S.INV(RAND())*'Monte Carlo VaR'!$C$18</f>
        <v>0.29871277890224673</v>
      </c>
      <c r="C5730" s="18">
        <f t="shared" ca="1" si="89"/>
        <v>34.812235867649811</v>
      </c>
      <c r="D5730" s="19">
        <f ca="1">'Monte Carlo VaR'!$B$9*(EXP(B5730)-1)</f>
        <v>47.181023271425786</v>
      </c>
      <c r="E5730" t="str">
        <f ca="1">IF(B5730&lt;='Monte Carlo VaR'!$B$25,"YES ◀ TAIL","")</f>
        <v/>
      </c>
    </row>
    <row r="5731" spans="1:5" x14ac:dyDescent="0.2">
      <c r="A5731">
        <v>5730</v>
      </c>
      <c r="B5731" s="17">
        <f ca="1">'Monte Carlo VaR'!$C$17+_xlfn.NORM.S.INV(RAND())*'Monte Carlo VaR'!$C$18</f>
        <v>0.22447985744432675</v>
      </c>
      <c r="C5731" s="18">
        <f t="shared" ca="1" si="89"/>
        <v>25.167149923124587</v>
      </c>
      <c r="D5731" s="19">
        <f ca="1">'Monte Carlo VaR'!$B$9*(EXP(B5731)-1)</f>
        <v>34.109038290810751</v>
      </c>
      <c r="E5731" t="str">
        <f ca="1">IF(B5731&lt;='Monte Carlo VaR'!$B$25,"YES ◀ TAIL","")</f>
        <v/>
      </c>
    </row>
    <row r="5732" spans="1:5" x14ac:dyDescent="0.2">
      <c r="A5732">
        <v>5731</v>
      </c>
      <c r="B5732" s="17">
        <f ca="1">'Monte Carlo VaR'!$C$17+_xlfn.NORM.S.INV(RAND())*'Monte Carlo VaR'!$C$18</f>
        <v>-0.11720373445869535</v>
      </c>
      <c r="C5732" s="18">
        <f t="shared" ca="1" si="89"/>
        <v>-11.059602753330411</v>
      </c>
      <c r="D5732" s="19">
        <f ca="1">'Monte Carlo VaR'!$B$9*(EXP(B5732)-1)</f>
        <v>-14.989079611588705</v>
      </c>
      <c r="E5732" t="str">
        <f ca="1">IF(B5732&lt;='Monte Carlo VaR'!$B$25,"YES ◀ TAIL","")</f>
        <v/>
      </c>
    </row>
    <row r="5733" spans="1:5" x14ac:dyDescent="0.2">
      <c r="A5733">
        <v>5732</v>
      </c>
      <c r="B5733" s="17">
        <f ca="1">'Monte Carlo VaR'!$C$17+_xlfn.NORM.S.INV(RAND())*'Monte Carlo VaR'!$C$18</f>
        <v>0.42067855847647301</v>
      </c>
      <c r="C5733" s="18">
        <f t="shared" ca="1" si="89"/>
        <v>52.299464599954248</v>
      </c>
      <c r="D5733" s="19">
        <f ca="1">'Monte Carlo VaR'!$B$9*(EXP(B5733)-1)</f>
        <v>70.881464372317993</v>
      </c>
      <c r="E5733" t="str">
        <f ca="1">IF(B5733&lt;='Monte Carlo VaR'!$B$25,"YES ◀ TAIL","")</f>
        <v/>
      </c>
    </row>
    <row r="5734" spans="1:5" x14ac:dyDescent="0.2">
      <c r="A5734">
        <v>5733</v>
      </c>
      <c r="B5734" s="17">
        <f ca="1">'Monte Carlo VaR'!$C$17+_xlfn.NORM.S.INV(RAND())*'Monte Carlo VaR'!$C$18</f>
        <v>0.14042709514623403</v>
      </c>
      <c r="C5734" s="18">
        <f t="shared" ca="1" si="89"/>
        <v>15.076518013937012</v>
      </c>
      <c r="D5734" s="19">
        <f ca="1">'Monte Carlo VaR'!$B$9*(EXP(B5734)-1)</f>
        <v>20.433204864288832</v>
      </c>
      <c r="E5734" t="str">
        <f ca="1">IF(B5734&lt;='Monte Carlo VaR'!$B$25,"YES ◀ TAIL","")</f>
        <v/>
      </c>
    </row>
    <row r="5735" spans="1:5" x14ac:dyDescent="0.2">
      <c r="A5735">
        <v>5734</v>
      </c>
      <c r="B5735" s="17">
        <f ca="1">'Monte Carlo VaR'!$C$17+_xlfn.NORM.S.INV(RAND())*'Monte Carlo VaR'!$C$18</f>
        <v>0.1549545953332756</v>
      </c>
      <c r="C5735" s="18">
        <f t="shared" ca="1" si="89"/>
        <v>16.760494518814717</v>
      </c>
      <c r="D5735" s="19">
        <f ca="1">'Monte Carlo VaR'!$B$9*(EXP(B5735)-1)</f>
        <v>22.715498221349588</v>
      </c>
      <c r="E5735" t="str">
        <f ca="1">IF(B5735&lt;='Monte Carlo VaR'!$B$25,"YES ◀ TAIL","")</f>
        <v/>
      </c>
    </row>
    <row r="5736" spans="1:5" x14ac:dyDescent="0.2">
      <c r="A5736">
        <v>5735</v>
      </c>
      <c r="B5736" s="17">
        <f ca="1">'Monte Carlo VaR'!$C$17+_xlfn.NORM.S.INV(RAND())*'Monte Carlo VaR'!$C$18</f>
        <v>0.34827787289334566</v>
      </c>
      <c r="C5736" s="18">
        <f t="shared" ca="1" si="89"/>
        <v>41.662583697398745</v>
      </c>
      <c r="D5736" s="19">
        <f ca="1">'Monte Carlo VaR'!$B$9*(EXP(B5736)-1)</f>
        <v>56.465299685084524</v>
      </c>
      <c r="E5736" t="str">
        <f ca="1">IF(B5736&lt;='Monte Carlo VaR'!$B$25,"YES ◀ TAIL","")</f>
        <v/>
      </c>
    </row>
    <row r="5737" spans="1:5" x14ac:dyDescent="0.2">
      <c r="A5737">
        <v>5736</v>
      </c>
      <c r="B5737" s="17">
        <f ca="1">'Monte Carlo VaR'!$C$17+_xlfn.NORM.S.INV(RAND())*'Monte Carlo VaR'!$C$18</f>
        <v>-1.3936543847768712E-2</v>
      </c>
      <c r="C5737" s="18">
        <f t="shared" ca="1" si="89"/>
        <v>-1.383987979586121</v>
      </c>
      <c r="D5737" s="19">
        <f ca="1">'Monte Carlo VaR'!$B$9*(EXP(B5737)-1)</f>
        <v>-1.8757189087330697</v>
      </c>
      <c r="E5737" t="str">
        <f ca="1">IF(B5737&lt;='Monte Carlo VaR'!$B$25,"YES ◀ TAIL","")</f>
        <v/>
      </c>
    </row>
    <row r="5738" spans="1:5" x14ac:dyDescent="0.2">
      <c r="A5738">
        <v>5737</v>
      </c>
      <c r="B5738" s="17">
        <f ca="1">'Monte Carlo VaR'!$C$17+_xlfn.NORM.S.INV(RAND())*'Monte Carlo VaR'!$C$18</f>
        <v>0.10329572279761887</v>
      </c>
      <c r="C5738" s="18">
        <f t="shared" ca="1" si="89"/>
        <v>10.881926373129435</v>
      </c>
      <c r="D5738" s="19">
        <f ca="1">'Monte Carlo VaR'!$B$9*(EXP(B5738)-1)</f>
        <v>14.748274813502324</v>
      </c>
      <c r="E5738" t="str">
        <f ca="1">IF(B5738&lt;='Monte Carlo VaR'!$B$25,"YES ◀ TAIL","")</f>
        <v/>
      </c>
    </row>
    <row r="5739" spans="1:5" x14ac:dyDescent="0.2">
      <c r="A5739">
        <v>5738</v>
      </c>
      <c r="B5739" s="17">
        <f ca="1">'Monte Carlo VaR'!$C$17+_xlfn.NORM.S.INV(RAND())*'Monte Carlo VaR'!$C$18</f>
        <v>6.3106491006376747E-2</v>
      </c>
      <c r="C5739" s="18">
        <f t="shared" ca="1" si="89"/>
        <v>6.5140261050327997</v>
      </c>
      <c r="D5739" s="19">
        <f ca="1">'Monte Carlo VaR'!$B$9*(EXP(B5739)-1)</f>
        <v>8.8284595801509536</v>
      </c>
      <c r="E5739" t="str">
        <f ca="1">IF(B5739&lt;='Monte Carlo VaR'!$B$25,"YES ◀ TAIL","")</f>
        <v/>
      </c>
    </row>
    <row r="5740" spans="1:5" x14ac:dyDescent="0.2">
      <c r="A5740">
        <v>5739</v>
      </c>
      <c r="B5740" s="17">
        <f ca="1">'Monte Carlo VaR'!$C$17+_xlfn.NORM.S.INV(RAND())*'Monte Carlo VaR'!$C$18</f>
        <v>-7.3258660720964666E-2</v>
      </c>
      <c r="C5740" s="18">
        <f t="shared" ca="1" si="89"/>
        <v>-7.0639590100149086</v>
      </c>
      <c r="D5740" s="19">
        <f ca="1">'Monte Carlo VaR'!$B$9*(EXP(B5740)-1)</f>
        <v>-9.5737836462732062</v>
      </c>
      <c r="E5740" t="str">
        <f ca="1">IF(B5740&lt;='Monte Carlo VaR'!$B$25,"YES ◀ TAIL","")</f>
        <v/>
      </c>
    </row>
    <row r="5741" spans="1:5" x14ac:dyDescent="0.2">
      <c r="A5741">
        <v>5740</v>
      </c>
      <c r="B5741" s="17">
        <f ca="1">'Monte Carlo VaR'!$C$17+_xlfn.NORM.S.INV(RAND())*'Monte Carlo VaR'!$C$18</f>
        <v>-9.9502370079191257E-2</v>
      </c>
      <c r="C5741" s="18">
        <f t="shared" ca="1" si="89"/>
        <v>-9.4712195737821645</v>
      </c>
      <c r="D5741" s="19">
        <f ca="1">'Monte Carlo VaR'!$B$9*(EXP(B5741)-1)</f>
        <v>-12.836343888346967</v>
      </c>
      <c r="E5741" t="str">
        <f ca="1">IF(B5741&lt;='Monte Carlo VaR'!$B$25,"YES ◀ TAIL","")</f>
        <v/>
      </c>
    </row>
    <row r="5742" spans="1:5" x14ac:dyDescent="0.2">
      <c r="A5742">
        <v>5741</v>
      </c>
      <c r="B5742" s="17">
        <f ca="1">'Monte Carlo VaR'!$C$17+_xlfn.NORM.S.INV(RAND())*'Monte Carlo VaR'!$C$18</f>
        <v>-7.6277689624378822E-2</v>
      </c>
      <c r="C5742" s="18">
        <f t="shared" ca="1" si="89"/>
        <v>-7.3441124954086163</v>
      </c>
      <c r="D5742" s="19">
        <f ca="1">'Monte Carlo VaR'!$B$9*(EXP(B5742)-1)</f>
        <v>-9.9534756650272982</v>
      </c>
      <c r="E5742" t="str">
        <f ca="1">IF(B5742&lt;='Monte Carlo VaR'!$B$25,"YES ◀ TAIL","")</f>
        <v/>
      </c>
    </row>
    <row r="5743" spans="1:5" x14ac:dyDescent="0.2">
      <c r="A5743">
        <v>5742</v>
      </c>
      <c r="B5743" s="17">
        <f ca="1">'Monte Carlo VaR'!$C$17+_xlfn.NORM.S.INV(RAND())*'Monte Carlo VaR'!$C$18</f>
        <v>-0.25127394948936183</v>
      </c>
      <c r="C5743" s="18">
        <f t="shared" ca="1" si="89"/>
        <v>-22.219073808047206</v>
      </c>
      <c r="D5743" s="19">
        <f ca="1">'Monte Carlo VaR'!$B$9*(EXP(B5743)-1)</f>
        <v>-30.113510732046379</v>
      </c>
      <c r="E5743" t="str">
        <f ca="1">IF(B5743&lt;='Monte Carlo VaR'!$B$25,"YES ◀ TAIL","")</f>
        <v>YES ◀ TAIL</v>
      </c>
    </row>
    <row r="5744" spans="1:5" x14ac:dyDescent="0.2">
      <c r="A5744">
        <v>5743</v>
      </c>
      <c r="B5744" s="17">
        <f ca="1">'Monte Carlo VaR'!$C$17+_xlfn.NORM.S.INV(RAND())*'Monte Carlo VaR'!$C$18</f>
        <v>3.9895594345563001E-2</v>
      </c>
      <c r="C5744" s="18">
        <f t="shared" ca="1" si="89"/>
        <v>4.0702113334866175</v>
      </c>
      <c r="D5744" s="19">
        <f ca="1">'Monte Carlo VaR'!$B$9*(EXP(B5744)-1)</f>
        <v>5.5163574202744128</v>
      </c>
      <c r="E5744" t="str">
        <f ca="1">IF(B5744&lt;='Monte Carlo VaR'!$B$25,"YES ◀ TAIL","")</f>
        <v/>
      </c>
    </row>
    <row r="5745" spans="1:5" x14ac:dyDescent="0.2">
      <c r="A5745">
        <v>5744</v>
      </c>
      <c r="B5745" s="17">
        <f ca="1">'Monte Carlo VaR'!$C$17+_xlfn.NORM.S.INV(RAND())*'Monte Carlo VaR'!$C$18</f>
        <v>-0.16301311006808888</v>
      </c>
      <c r="C5745" s="18">
        <f t="shared" ca="1" si="89"/>
        <v>-15.041994971072658</v>
      </c>
      <c r="D5745" s="19">
        <f ca="1">'Monte Carlo VaR'!$B$9*(EXP(B5745)-1)</f>
        <v>-20.386415784294773</v>
      </c>
      <c r="E5745" t="str">
        <f ca="1">IF(B5745&lt;='Monte Carlo VaR'!$B$25,"YES ◀ TAIL","")</f>
        <v/>
      </c>
    </row>
    <row r="5746" spans="1:5" x14ac:dyDescent="0.2">
      <c r="A5746">
        <v>5745</v>
      </c>
      <c r="B5746" s="17">
        <f ca="1">'Monte Carlo VaR'!$C$17+_xlfn.NORM.S.INV(RAND())*'Monte Carlo VaR'!$C$18</f>
        <v>0.14208778396180813</v>
      </c>
      <c r="C5746" s="18">
        <f t="shared" ca="1" si="89"/>
        <v>15.267783072252271</v>
      </c>
      <c r="D5746" s="19">
        <f ca="1">'Monte Carlo VaR'!$B$9*(EXP(B5746)-1)</f>
        <v>20.692426397823503</v>
      </c>
      <c r="E5746" t="str">
        <f ca="1">IF(B5746&lt;='Monte Carlo VaR'!$B$25,"YES ◀ TAIL","")</f>
        <v/>
      </c>
    </row>
    <row r="5747" spans="1:5" x14ac:dyDescent="0.2">
      <c r="A5747">
        <v>5746</v>
      </c>
      <c r="B5747" s="17">
        <f ca="1">'Monte Carlo VaR'!$C$17+_xlfn.NORM.S.INV(RAND())*'Monte Carlo VaR'!$C$18</f>
        <v>-4.1482126795103907E-4</v>
      </c>
      <c r="C5747" s="18">
        <f t="shared" ca="1" si="89"/>
        <v>-4.1473524150448249E-2</v>
      </c>
      <c r="D5747" s="19">
        <f ca="1">'Monte Carlo VaR'!$B$9*(EXP(B5747)-1)</f>
        <v>-5.6209067281102511E-2</v>
      </c>
      <c r="E5747" t="str">
        <f ca="1">IF(B5747&lt;='Monte Carlo VaR'!$B$25,"YES ◀ TAIL","")</f>
        <v/>
      </c>
    </row>
    <row r="5748" spans="1:5" x14ac:dyDescent="0.2">
      <c r="A5748">
        <v>5747</v>
      </c>
      <c r="B5748" s="17">
        <f ca="1">'Monte Carlo VaR'!$C$17+_xlfn.NORM.S.INV(RAND())*'Monte Carlo VaR'!$C$18</f>
        <v>0.10223492723092119</v>
      </c>
      <c r="C5748" s="18">
        <f t="shared" ca="1" si="89"/>
        <v>10.764365682159948</v>
      </c>
      <c r="D5748" s="19">
        <f ca="1">'Monte Carlo VaR'!$B$9*(EXP(B5748)-1)</f>
        <v>14.588944809031378</v>
      </c>
      <c r="E5748" t="str">
        <f ca="1">IF(B5748&lt;='Monte Carlo VaR'!$B$25,"YES ◀ TAIL","")</f>
        <v/>
      </c>
    </row>
    <row r="5749" spans="1:5" x14ac:dyDescent="0.2">
      <c r="A5749">
        <v>5748</v>
      </c>
      <c r="B5749" s="17">
        <f ca="1">'Monte Carlo VaR'!$C$17+_xlfn.NORM.S.INV(RAND())*'Monte Carlo VaR'!$C$18</f>
        <v>-0.20559763956905219</v>
      </c>
      <c r="C5749" s="18">
        <f t="shared" ca="1" si="89"/>
        <v>-18.583940360363815</v>
      </c>
      <c r="D5749" s="19">
        <f ca="1">'Monte Carlo VaR'!$B$9*(EXP(B5749)-1)</f>
        <v>-25.186814370401081</v>
      </c>
      <c r="E5749" t="str">
        <f ca="1">IF(B5749&lt;='Monte Carlo VaR'!$B$25,"YES ◀ TAIL","")</f>
        <v/>
      </c>
    </row>
    <row r="5750" spans="1:5" x14ac:dyDescent="0.2">
      <c r="A5750">
        <v>5749</v>
      </c>
      <c r="B5750" s="17">
        <f ca="1">'Monte Carlo VaR'!$C$17+_xlfn.NORM.S.INV(RAND())*'Monte Carlo VaR'!$C$18</f>
        <v>-0.18109761592912904</v>
      </c>
      <c r="C5750" s="18">
        <f t="shared" ca="1" si="89"/>
        <v>-16.564609151156418</v>
      </c>
      <c r="D5750" s="19">
        <f ca="1">'Monte Carlo VaR'!$B$9*(EXP(B5750)-1)</f>
        <v>-22.450014782562292</v>
      </c>
      <c r="E5750" t="str">
        <f ca="1">IF(B5750&lt;='Monte Carlo VaR'!$B$25,"YES ◀ TAIL","")</f>
        <v/>
      </c>
    </row>
    <row r="5751" spans="1:5" x14ac:dyDescent="0.2">
      <c r="A5751">
        <v>5750</v>
      </c>
      <c r="B5751" s="17">
        <f ca="1">'Monte Carlo VaR'!$C$17+_xlfn.NORM.S.INV(RAND())*'Monte Carlo VaR'!$C$18</f>
        <v>5.6452120284816373E-2</v>
      </c>
      <c r="C5751" s="18">
        <f t="shared" ca="1" si="89"/>
        <v>5.8075953212122</v>
      </c>
      <c r="D5751" s="19">
        <f ca="1">'Monte Carlo VaR'!$B$9*(EXP(B5751)-1)</f>
        <v>7.8710339388388944</v>
      </c>
      <c r="E5751" t="str">
        <f ca="1">IF(B5751&lt;='Monte Carlo VaR'!$B$25,"YES ◀ TAIL","")</f>
        <v/>
      </c>
    </row>
    <row r="5752" spans="1:5" x14ac:dyDescent="0.2">
      <c r="A5752">
        <v>5751</v>
      </c>
      <c r="B5752" s="17">
        <f ca="1">'Monte Carlo VaR'!$C$17+_xlfn.NORM.S.INV(RAND())*'Monte Carlo VaR'!$C$18</f>
        <v>0.28704900639721925</v>
      </c>
      <c r="C5752" s="18">
        <f t="shared" ca="1" si="89"/>
        <v>33.248951238596504</v>
      </c>
      <c r="D5752" s="19">
        <f ca="1">'Monte Carlo VaR'!$B$9*(EXP(B5752)-1)</f>
        <v>45.06230361366984</v>
      </c>
      <c r="E5752" t="str">
        <f ca="1">IF(B5752&lt;='Monte Carlo VaR'!$B$25,"YES ◀ TAIL","")</f>
        <v/>
      </c>
    </row>
    <row r="5753" spans="1:5" x14ac:dyDescent="0.2">
      <c r="A5753">
        <v>5752</v>
      </c>
      <c r="B5753" s="17">
        <f ca="1">'Monte Carlo VaR'!$C$17+_xlfn.NORM.S.INV(RAND())*'Monte Carlo VaR'!$C$18</f>
        <v>-0.23382550478063246</v>
      </c>
      <c r="C5753" s="18">
        <f t="shared" ca="1" si="89"/>
        <v>-20.850008320212908</v>
      </c>
      <c r="D5753" s="19">
        <f ca="1">'Monte Carlo VaR'!$B$9*(EXP(B5753)-1)</f>
        <v>-28.258016276384556</v>
      </c>
      <c r="E5753" t="str">
        <f ca="1">IF(B5753&lt;='Monte Carlo VaR'!$B$25,"YES ◀ TAIL","")</f>
        <v/>
      </c>
    </row>
    <row r="5754" spans="1:5" x14ac:dyDescent="0.2">
      <c r="A5754">
        <v>5753</v>
      </c>
      <c r="B5754" s="17">
        <f ca="1">'Monte Carlo VaR'!$C$17+_xlfn.NORM.S.INV(RAND())*'Monte Carlo VaR'!$C$18</f>
        <v>-5.3604341961493829E-2</v>
      </c>
      <c r="C5754" s="18">
        <f t="shared" ca="1" si="89"/>
        <v>-5.2192960201530187</v>
      </c>
      <c r="D5754" s="19">
        <f ca="1">'Monte Carlo VaR'!$B$9*(EXP(B5754)-1)</f>
        <v>-7.0737118961133874</v>
      </c>
      <c r="E5754" t="str">
        <f ca="1">IF(B5754&lt;='Monte Carlo VaR'!$B$25,"YES ◀ TAIL","")</f>
        <v/>
      </c>
    </row>
    <row r="5755" spans="1:5" x14ac:dyDescent="0.2">
      <c r="A5755">
        <v>5754</v>
      </c>
      <c r="B5755" s="17">
        <f ca="1">'Monte Carlo VaR'!$C$17+_xlfn.NORM.S.INV(RAND())*'Monte Carlo VaR'!$C$18</f>
        <v>0.25842761101856615</v>
      </c>
      <c r="C5755" s="18">
        <f t="shared" ca="1" si="89"/>
        <v>29.489241051740066</v>
      </c>
      <c r="D5755" s="19">
        <f ca="1">'Monte Carlo VaR'!$B$9*(EXP(B5755)-1)</f>
        <v>39.966768397423316</v>
      </c>
      <c r="E5755" t="str">
        <f ca="1">IF(B5755&lt;='Monte Carlo VaR'!$B$25,"YES ◀ TAIL","")</f>
        <v/>
      </c>
    </row>
    <row r="5756" spans="1:5" x14ac:dyDescent="0.2">
      <c r="A5756">
        <v>5755</v>
      </c>
      <c r="B5756" s="17">
        <f ca="1">'Monte Carlo VaR'!$C$17+_xlfn.NORM.S.INV(RAND())*'Monte Carlo VaR'!$C$18</f>
        <v>-0.20023074736572971</v>
      </c>
      <c r="C5756" s="18">
        <f t="shared" ca="1" si="89"/>
        <v>-18.145814509181712</v>
      </c>
      <c r="D5756" s="19">
        <f ca="1">'Monte Carlo VaR'!$B$9*(EXP(B5756)-1)</f>
        <v>-24.593022404293976</v>
      </c>
      <c r="E5756" t="str">
        <f ca="1">IF(B5756&lt;='Monte Carlo VaR'!$B$25,"YES ◀ TAIL","")</f>
        <v/>
      </c>
    </row>
    <row r="5757" spans="1:5" x14ac:dyDescent="0.2">
      <c r="A5757">
        <v>5756</v>
      </c>
      <c r="B5757" s="17">
        <f ca="1">'Monte Carlo VaR'!$C$17+_xlfn.NORM.S.INV(RAND())*'Monte Carlo VaR'!$C$18</f>
        <v>-0.16382552407544448</v>
      </c>
      <c r="C5757" s="18">
        <f t="shared" ca="1" si="89"/>
        <v>-15.110988015142734</v>
      </c>
      <c r="D5757" s="19">
        <f ca="1">'Monte Carlo VaR'!$B$9*(EXP(B5757)-1)</f>
        <v>-20.479922056922948</v>
      </c>
      <c r="E5757" t="str">
        <f ca="1">IF(B5757&lt;='Monte Carlo VaR'!$B$25,"YES ◀ TAIL","")</f>
        <v/>
      </c>
    </row>
    <row r="5758" spans="1:5" x14ac:dyDescent="0.2">
      <c r="A5758">
        <v>5757</v>
      </c>
      <c r="B5758" s="17">
        <f ca="1">'Monte Carlo VaR'!$C$17+_xlfn.NORM.S.INV(RAND())*'Monte Carlo VaR'!$C$18</f>
        <v>0.12839227034540476</v>
      </c>
      <c r="C5758" s="18">
        <f t="shared" ca="1" si="89"/>
        <v>13.699892619156273</v>
      </c>
      <c r="D5758" s="19">
        <f ca="1">'Monte Carlo VaR'!$B$9*(EXP(B5758)-1)</f>
        <v>18.567464466742496</v>
      </c>
      <c r="E5758" t="str">
        <f ca="1">IF(B5758&lt;='Monte Carlo VaR'!$B$25,"YES ◀ TAIL","")</f>
        <v/>
      </c>
    </row>
    <row r="5759" spans="1:5" x14ac:dyDescent="0.2">
      <c r="A5759">
        <v>5758</v>
      </c>
      <c r="B5759" s="17">
        <f ca="1">'Monte Carlo VaR'!$C$17+_xlfn.NORM.S.INV(RAND())*'Monte Carlo VaR'!$C$18</f>
        <v>-0.41848533480716543</v>
      </c>
      <c r="C5759" s="18">
        <f t="shared" ca="1" si="89"/>
        <v>-34.19572201543226</v>
      </c>
      <c r="D5759" s="19">
        <f ca="1">'Monte Carlo VaR'!$B$9*(EXP(B5759)-1)</f>
        <v>-46.345462047515348</v>
      </c>
      <c r="E5759" t="str">
        <f ca="1">IF(B5759&lt;='Monte Carlo VaR'!$B$25,"YES ◀ TAIL","")</f>
        <v>YES ◀ TAIL</v>
      </c>
    </row>
    <row r="5760" spans="1:5" x14ac:dyDescent="0.2">
      <c r="A5760">
        <v>5759</v>
      </c>
      <c r="B5760" s="17">
        <f ca="1">'Monte Carlo VaR'!$C$17+_xlfn.NORM.S.INV(RAND())*'Monte Carlo VaR'!$C$18</f>
        <v>-0.16371186802315979</v>
      </c>
      <c r="C5760" s="18">
        <f t="shared" ca="1" si="89"/>
        <v>-15.101339316852091</v>
      </c>
      <c r="D5760" s="19">
        <f ca="1">'Monte Carlo VaR'!$B$9*(EXP(B5760)-1)</f>
        <v>-20.466845176129638</v>
      </c>
      <c r="E5760" t="str">
        <f ca="1">IF(B5760&lt;='Monte Carlo VaR'!$B$25,"YES ◀ TAIL","")</f>
        <v/>
      </c>
    </row>
    <row r="5761" spans="1:5" x14ac:dyDescent="0.2">
      <c r="A5761">
        <v>5760</v>
      </c>
      <c r="B5761" s="17">
        <f ca="1">'Monte Carlo VaR'!$C$17+_xlfn.NORM.S.INV(RAND())*'Monte Carlo VaR'!$C$18</f>
        <v>0.23907780759713626</v>
      </c>
      <c r="C5761" s="18">
        <f t="shared" ca="1" si="89"/>
        <v>27.007735440652159</v>
      </c>
      <c r="D5761" s="19">
        <f ca="1">'Monte Carlo VaR'!$B$9*(EXP(B5761)-1)</f>
        <v>36.603583842715871</v>
      </c>
      <c r="E5761" t="str">
        <f ca="1">IF(B5761&lt;='Monte Carlo VaR'!$B$25,"YES ◀ TAIL","")</f>
        <v/>
      </c>
    </row>
    <row r="5762" spans="1:5" x14ac:dyDescent="0.2">
      <c r="A5762">
        <v>5761</v>
      </c>
      <c r="B5762" s="17">
        <f ca="1">'Monte Carlo VaR'!$C$17+_xlfn.NORM.S.INV(RAND())*'Monte Carlo VaR'!$C$18</f>
        <v>-0.1324894346228857</v>
      </c>
      <c r="C5762" s="18">
        <f t="shared" ca="1" si="89"/>
        <v>-12.408781160009497</v>
      </c>
      <c r="D5762" s="19">
        <f ca="1">'Monte Carlo VaR'!$B$9*(EXP(B5762)-1)</f>
        <v>-16.817621106160871</v>
      </c>
      <c r="E5762" t="str">
        <f ca="1">IF(B5762&lt;='Monte Carlo VaR'!$B$25,"YES ◀ TAIL","")</f>
        <v/>
      </c>
    </row>
    <row r="5763" spans="1:5" x14ac:dyDescent="0.2">
      <c r="A5763">
        <v>5762</v>
      </c>
      <c r="B5763" s="17">
        <f ca="1">'Monte Carlo VaR'!$C$17+_xlfn.NORM.S.INV(RAND())*'Monte Carlo VaR'!$C$18</f>
        <v>9.8676257490500782E-2</v>
      </c>
      <c r="C5763" s="18">
        <f t="shared" ref="C5763:C5826" ca="1" si="90">(EXP(B5763)-1)*100</f>
        <v>10.370892421632561</v>
      </c>
      <c r="D5763" s="19">
        <f ca="1">'Monte Carlo VaR'!$B$9*(EXP(B5763)-1)</f>
        <v>14.055670499038609</v>
      </c>
      <c r="E5763" t="str">
        <f ca="1">IF(B5763&lt;='Monte Carlo VaR'!$B$25,"YES ◀ TAIL","")</f>
        <v/>
      </c>
    </row>
    <row r="5764" spans="1:5" x14ac:dyDescent="0.2">
      <c r="A5764">
        <v>5763</v>
      </c>
      <c r="B5764" s="17">
        <f ca="1">'Monte Carlo VaR'!$C$17+_xlfn.NORM.S.INV(RAND())*'Monte Carlo VaR'!$C$18</f>
        <v>0.18128825859275088</v>
      </c>
      <c r="C5764" s="18">
        <f t="shared" ca="1" si="90"/>
        <v>19.876068256106461</v>
      </c>
      <c r="D5764" s="19">
        <f ca="1">'Monte Carlo VaR'!$B$9*(EXP(B5764)-1)</f>
        <v>26.938035307501085</v>
      </c>
      <c r="E5764" t="str">
        <f ca="1">IF(B5764&lt;='Monte Carlo VaR'!$B$25,"YES ◀ TAIL","")</f>
        <v/>
      </c>
    </row>
    <row r="5765" spans="1:5" x14ac:dyDescent="0.2">
      <c r="A5765">
        <v>5764</v>
      </c>
      <c r="B5765" s="17">
        <f ca="1">'Monte Carlo VaR'!$C$17+_xlfn.NORM.S.INV(RAND())*'Monte Carlo VaR'!$C$18</f>
        <v>-0.13120990406902133</v>
      </c>
      <c r="C5765" s="18">
        <f t="shared" ca="1" si="90"/>
        <v>-12.296633786558708</v>
      </c>
      <c r="D5765" s="19">
        <f ca="1">'Monte Carlo VaR'!$B$9*(EXP(B5765)-1)</f>
        <v>-16.665627770923017</v>
      </c>
      <c r="E5765" t="str">
        <f ca="1">IF(B5765&lt;='Monte Carlo VaR'!$B$25,"YES ◀ TAIL","")</f>
        <v/>
      </c>
    </row>
    <row r="5766" spans="1:5" x14ac:dyDescent="0.2">
      <c r="A5766">
        <v>5765</v>
      </c>
      <c r="B5766" s="17">
        <f ca="1">'Monte Carlo VaR'!$C$17+_xlfn.NORM.S.INV(RAND())*'Monte Carlo VaR'!$C$18</f>
        <v>3.7482918168814452E-3</v>
      </c>
      <c r="C5766" s="18">
        <f t="shared" ca="1" si="90"/>
        <v>0.37553254479418818</v>
      </c>
      <c r="D5766" s="19">
        <f ca="1">'Monte Carlo VaR'!$B$9*(EXP(B5766)-1)</f>
        <v>0.5089592579595632</v>
      </c>
      <c r="E5766" t="str">
        <f ca="1">IF(B5766&lt;='Monte Carlo VaR'!$B$25,"YES ◀ TAIL","")</f>
        <v/>
      </c>
    </row>
    <row r="5767" spans="1:5" x14ac:dyDescent="0.2">
      <c r="A5767">
        <v>5766</v>
      </c>
      <c r="B5767" s="17">
        <f ca="1">'Monte Carlo VaR'!$C$17+_xlfn.NORM.S.INV(RAND())*'Monte Carlo VaR'!$C$18</f>
        <v>0.33092323275787139</v>
      </c>
      <c r="C5767" s="18">
        <f t="shared" ca="1" si="90"/>
        <v>39.225290878951704</v>
      </c>
      <c r="D5767" s="19">
        <f ca="1">'Monte Carlo VaR'!$B$9*(EXP(B5767)-1)</f>
        <v>53.162036728243244</v>
      </c>
      <c r="E5767" t="str">
        <f ca="1">IF(B5767&lt;='Monte Carlo VaR'!$B$25,"YES ◀ TAIL","")</f>
        <v/>
      </c>
    </row>
    <row r="5768" spans="1:5" x14ac:dyDescent="0.2">
      <c r="A5768">
        <v>5767</v>
      </c>
      <c r="B5768" s="17">
        <f ca="1">'Monte Carlo VaR'!$C$17+_xlfn.NORM.S.INV(RAND())*'Monte Carlo VaR'!$C$18</f>
        <v>6.5034925111968886E-2</v>
      </c>
      <c r="C5768" s="18">
        <f t="shared" ca="1" si="90"/>
        <v>6.7196295683456198</v>
      </c>
      <c r="D5768" s="19">
        <f ca="1">'Monte Carlo VaR'!$B$9*(EXP(B5768)-1)</f>
        <v>9.1071139539788177</v>
      </c>
      <c r="E5768" t="str">
        <f ca="1">IF(B5768&lt;='Monte Carlo VaR'!$B$25,"YES ◀ TAIL","")</f>
        <v/>
      </c>
    </row>
    <row r="5769" spans="1:5" x14ac:dyDescent="0.2">
      <c r="A5769">
        <v>5768</v>
      </c>
      <c r="B5769" s="17">
        <f ca="1">'Monte Carlo VaR'!$C$17+_xlfn.NORM.S.INV(RAND())*'Monte Carlo VaR'!$C$18</f>
        <v>0.44259657477090208</v>
      </c>
      <c r="C5769" s="18">
        <f t="shared" ca="1" si="90"/>
        <v>55.674417776663134</v>
      </c>
      <c r="D5769" s="19">
        <f ca="1">'Monte Carlo VaR'!$B$9*(EXP(B5769)-1)</f>
        <v>75.455538412711547</v>
      </c>
      <c r="E5769" t="str">
        <f ca="1">IF(B5769&lt;='Monte Carlo VaR'!$B$25,"YES ◀ TAIL","")</f>
        <v/>
      </c>
    </row>
    <row r="5770" spans="1:5" x14ac:dyDescent="0.2">
      <c r="A5770">
        <v>5769</v>
      </c>
      <c r="B5770" s="17">
        <f ca="1">'Monte Carlo VaR'!$C$17+_xlfn.NORM.S.INV(RAND())*'Monte Carlo VaR'!$C$18</f>
        <v>4.9479290976956469E-2</v>
      </c>
      <c r="C5770" s="18">
        <f t="shared" ca="1" si="90"/>
        <v>5.0723832525453982</v>
      </c>
      <c r="D5770" s="19">
        <f ca="1">'Monte Carlo VaR'!$B$9*(EXP(B5770)-1)</f>
        <v>6.8746010221747786</v>
      </c>
      <c r="E5770" t="str">
        <f ca="1">IF(B5770&lt;='Monte Carlo VaR'!$B$25,"YES ◀ TAIL","")</f>
        <v/>
      </c>
    </row>
    <row r="5771" spans="1:5" x14ac:dyDescent="0.2">
      <c r="A5771">
        <v>5770</v>
      </c>
      <c r="B5771" s="17">
        <f ca="1">'Monte Carlo VaR'!$C$17+_xlfn.NORM.S.INV(RAND())*'Monte Carlo VaR'!$C$18</f>
        <v>2.5199971178623208E-2</v>
      </c>
      <c r="C5771" s="18">
        <f t="shared" ca="1" si="90"/>
        <v>2.5520174499299442</v>
      </c>
      <c r="D5771" s="19">
        <f ca="1">'Monte Carlo VaR'!$B$9*(EXP(B5771)-1)</f>
        <v>3.4587492498900532</v>
      </c>
      <c r="E5771" t="str">
        <f ca="1">IF(B5771&lt;='Monte Carlo VaR'!$B$25,"YES ◀ TAIL","")</f>
        <v/>
      </c>
    </row>
    <row r="5772" spans="1:5" x14ac:dyDescent="0.2">
      <c r="A5772">
        <v>5771</v>
      </c>
      <c r="B5772" s="17">
        <f ca="1">'Monte Carlo VaR'!$C$17+_xlfn.NORM.S.INV(RAND())*'Monte Carlo VaR'!$C$18</f>
        <v>0.1106944568747496</v>
      </c>
      <c r="C5772" s="18">
        <f t="shared" ca="1" si="90"/>
        <v>11.705354667526269</v>
      </c>
      <c r="D5772" s="19">
        <f ca="1">'Monte Carlo VaR'!$B$9*(EXP(B5772)-1)</f>
        <v>15.864267180898352</v>
      </c>
      <c r="E5772" t="str">
        <f ca="1">IF(B5772&lt;='Monte Carlo VaR'!$B$25,"YES ◀ TAIL","")</f>
        <v/>
      </c>
    </row>
    <row r="5773" spans="1:5" x14ac:dyDescent="0.2">
      <c r="A5773">
        <v>5772</v>
      </c>
      <c r="B5773" s="17">
        <f ca="1">'Monte Carlo VaR'!$C$17+_xlfn.NORM.S.INV(RAND())*'Monte Carlo VaR'!$C$18</f>
        <v>-2.7569713279335273E-2</v>
      </c>
      <c r="C5773" s="18">
        <f t="shared" ca="1" si="90"/>
        <v>-2.7193137367047093</v>
      </c>
      <c r="D5773" s="19">
        <f ca="1">'Monte Carlo VaR'!$B$9*(EXP(B5773)-1)</f>
        <v>-3.6854859073558925</v>
      </c>
      <c r="E5773" t="str">
        <f ca="1">IF(B5773&lt;='Monte Carlo VaR'!$B$25,"YES ◀ TAIL","")</f>
        <v/>
      </c>
    </row>
    <row r="5774" spans="1:5" x14ac:dyDescent="0.2">
      <c r="A5774">
        <v>5773</v>
      </c>
      <c r="B5774" s="17">
        <f ca="1">'Monte Carlo VaR'!$C$17+_xlfn.NORM.S.INV(RAND())*'Monte Carlo VaR'!$C$18</f>
        <v>-7.5658605696532488E-4</v>
      </c>
      <c r="C5774" s="18">
        <f t="shared" ca="1" si="90"/>
        <v>-7.5629991790204798E-2</v>
      </c>
      <c r="D5774" s="19">
        <f ca="1">'Monte Carlo VaR'!$B$9*(EXP(B5774)-1)</f>
        <v>-0.10250132787326456</v>
      </c>
      <c r="E5774" t="str">
        <f ca="1">IF(B5774&lt;='Monte Carlo VaR'!$B$25,"YES ◀ TAIL","")</f>
        <v/>
      </c>
    </row>
    <row r="5775" spans="1:5" x14ac:dyDescent="0.2">
      <c r="A5775">
        <v>5774</v>
      </c>
      <c r="B5775" s="17">
        <f ca="1">'Monte Carlo VaR'!$C$17+_xlfn.NORM.S.INV(RAND())*'Monte Carlo VaR'!$C$18</f>
        <v>-0.33409682400729113</v>
      </c>
      <c r="C5775" s="18">
        <f t="shared" ca="1" si="90"/>
        <v>-28.401554561306884</v>
      </c>
      <c r="D5775" s="19">
        <f ca="1">'Monte Carlo VaR'!$B$9*(EXP(B5775)-1)</f>
        <v>-38.492626896939221</v>
      </c>
      <c r="E5775" t="str">
        <f ca="1">IF(B5775&lt;='Monte Carlo VaR'!$B$25,"YES ◀ TAIL","")</f>
        <v>YES ◀ TAIL</v>
      </c>
    </row>
    <row r="5776" spans="1:5" x14ac:dyDescent="0.2">
      <c r="A5776">
        <v>5775</v>
      </c>
      <c r="B5776" s="17">
        <f ca="1">'Monte Carlo VaR'!$C$17+_xlfn.NORM.S.INV(RAND())*'Monte Carlo VaR'!$C$18</f>
        <v>-3.7911345582672368E-2</v>
      </c>
      <c r="C5776" s="18">
        <f t="shared" ca="1" si="90"/>
        <v>-3.7201706570588078</v>
      </c>
      <c r="D5776" s="19">
        <f ca="1">'Monte Carlo VaR'!$B$9*(EXP(B5776)-1)</f>
        <v>-5.0419472915118027</v>
      </c>
      <c r="E5776" t="str">
        <f ca="1">IF(B5776&lt;='Monte Carlo VaR'!$B$25,"YES ◀ TAIL","")</f>
        <v/>
      </c>
    </row>
    <row r="5777" spans="1:5" x14ac:dyDescent="0.2">
      <c r="A5777">
        <v>5776</v>
      </c>
      <c r="B5777" s="17">
        <f ca="1">'Monte Carlo VaR'!$C$17+_xlfn.NORM.S.INV(RAND())*'Monte Carlo VaR'!$C$18</f>
        <v>8.6270725136372323E-2</v>
      </c>
      <c r="C5777" s="18">
        <f t="shared" ca="1" si="90"/>
        <v>9.0101406212679702</v>
      </c>
      <c r="D5777" s="19">
        <f ca="1">'Monte Carlo VaR'!$B$9*(EXP(B5777)-1)</f>
        <v>12.211443584004479</v>
      </c>
      <c r="E5777" t="str">
        <f ca="1">IF(B5777&lt;='Monte Carlo VaR'!$B$25,"YES ◀ TAIL","")</f>
        <v/>
      </c>
    </row>
    <row r="5778" spans="1:5" x14ac:dyDescent="0.2">
      <c r="A5778">
        <v>5777</v>
      </c>
      <c r="B5778" s="17">
        <f ca="1">'Monte Carlo VaR'!$C$17+_xlfn.NORM.S.INV(RAND())*'Monte Carlo VaR'!$C$18</f>
        <v>-5.1643917973060088E-2</v>
      </c>
      <c r="C5778" s="18">
        <f t="shared" ca="1" si="90"/>
        <v>-5.0333034018031464</v>
      </c>
      <c r="D5778" s="19">
        <f ca="1">'Monte Carlo VaR'!$B$9*(EXP(B5778)-1)</f>
        <v>-6.8216361004638042</v>
      </c>
      <c r="E5778" t="str">
        <f ca="1">IF(B5778&lt;='Monte Carlo VaR'!$B$25,"YES ◀ TAIL","")</f>
        <v/>
      </c>
    </row>
    <row r="5779" spans="1:5" x14ac:dyDescent="0.2">
      <c r="A5779">
        <v>5778</v>
      </c>
      <c r="B5779" s="17">
        <f ca="1">'Monte Carlo VaR'!$C$17+_xlfn.NORM.S.INV(RAND())*'Monte Carlo VaR'!$C$18</f>
        <v>9.4735259094529345E-2</v>
      </c>
      <c r="C5779" s="18">
        <f t="shared" ca="1" si="90"/>
        <v>9.9367768977993265</v>
      </c>
      <c r="D5779" s="19">
        <f ca="1">'Monte Carlo VaR'!$B$9*(EXP(B5779)-1)</f>
        <v>13.467313729587428</v>
      </c>
      <c r="E5779" t="str">
        <f ca="1">IF(B5779&lt;='Monte Carlo VaR'!$B$25,"YES ◀ TAIL","")</f>
        <v/>
      </c>
    </row>
    <row r="5780" spans="1:5" x14ac:dyDescent="0.2">
      <c r="A5780">
        <v>5779</v>
      </c>
      <c r="B5780" s="17">
        <f ca="1">'Monte Carlo VaR'!$C$17+_xlfn.NORM.S.INV(RAND())*'Monte Carlo VaR'!$C$18</f>
        <v>0.22684254848607655</v>
      </c>
      <c r="C5780" s="18">
        <f t="shared" ca="1" si="90"/>
        <v>25.463230863127006</v>
      </c>
      <c r="D5780" s="19">
        <f ca="1">'Monte Carlo VaR'!$B$9*(EXP(B5780)-1)</f>
        <v>34.510316788796032</v>
      </c>
      <c r="E5780" t="str">
        <f ca="1">IF(B5780&lt;='Monte Carlo VaR'!$B$25,"YES ◀ TAIL","")</f>
        <v/>
      </c>
    </row>
    <row r="5781" spans="1:5" x14ac:dyDescent="0.2">
      <c r="A5781">
        <v>5780</v>
      </c>
      <c r="B5781" s="17">
        <f ca="1">'Monte Carlo VaR'!$C$17+_xlfn.NORM.S.INV(RAND())*'Monte Carlo VaR'!$C$18</f>
        <v>1.6254860260491354E-2</v>
      </c>
      <c r="C5781" s="18">
        <f t="shared" ca="1" si="90"/>
        <v>1.6387689231039282</v>
      </c>
      <c r="D5781" s="19">
        <f ca="1">'Monte Carlo VaR'!$B$9*(EXP(B5781)-1)</f>
        <v>2.2210235214827541</v>
      </c>
      <c r="E5781" t="str">
        <f ca="1">IF(B5781&lt;='Monte Carlo VaR'!$B$25,"YES ◀ TAIL","")</f>
        <v/>
      </c>
    </row>
    <row r="5782" spans="1:5" x14ac:dyDescent="0.2">
      <c r="A5782">
        <v>5781</v>
      </c>
      <c r="B5782" s="17">
        <f ca="1">'Monte Carlo VaR'!$C$17+_xlfn.NORM.S.INV(RAND())*'Monte Carlo VaR'!$C$18</f>
        <v>-0.15747927844538862</v>
      </c>
      <c r="C5782" s="18">
        <f t="shared" ca="1" si="90"/>
        <v>-14.570548426446695</v>
      </c>
      <c r="D5782" s="19">
        <f ca="1">'Monte Carlo VaR'!$B$9*(EXP(B5782)-1)</f>
        <v>-19.747464282363204</v>
      </c>
      <c r="E5782" t="str">
        <f ca="1">IF(B5782&lt;='Monte Carlo VaR'!$B$25,"YES ◀ TAIL","")</f>
        <v/>
      </c>
    </row>
    <row r="5783" spans="1:5" x14ac:dyDescent="0.2">
      <c r="A5783">
        <v>5782</v>
      </c>
      <c r="B5783" s="17">
        <f ca="1">'Monte Carlo VaR'!$C$17+_xlfn.NORM.S.INV(RAND())*'Monte Carlo VaR'!$C$18</f>
        <v>4.5351715485177073E-2</v>
      </c>
      <c r="C5783" s="18">
        <f t="shared" ca="1" si="90"/>
        <v>4.639582881136084</v>
      </c>
      <c r="D5783" s="19">
        <f ca="1">'Monte Carlo VaR'!$B$9*(EXP(B5783)-1)</f>
        <v>6.2880266788037344</v>
      </c>
      <c r="E5783" t="str">
        <f ca="1">IF(B5783&lt;='Monte Carlo VaR'!$B$25,"YES ◀ TAIL","")</f>
        <v/>
      </c>
    </row>
    <row r="5784" spans="1:5" x14ac:dyDescent="0.2">
      <c r="A5784">
        <v>5783</v>
      </c>
      <c r="B5784" s="17">
        <f ca="1">'Monte Carlo VaR'!$C$17+_xlfn.NORM.S.INV(RAND())*'Monte Carlo VaR'!$C$18</f>
        <v>-8.338519655930042E-2</v>
      </c>
      <c r="C5784" s="18">
        <f t="shared" ca="1" si="90"/>
        <v>-8.0003300604708727</v>
      </c>
      <c r="D5784" s="19">
        <f ca="1">'Monte Carlo VaR'!$B$9*(EXP(B5784)-1)</f>
        <v>-10.842847330956173</v>
      </c>
      <c r="E5784" t="str">
        <f ca="1">IF(B5784&lt;='Monte Carlo VaR'!$B$25,"YES ◀ TAIL","")</f>
        <v/>
      </c>
    </row>
    <row r="5785" spans="1:5" x14ac:dyDescent="0.2">
      <c r="A5785">
        <v>5784</v>
      </c>
      <c r="B5785" s="17">
        <f ca="1">'Monte Carlo VaR'!$C$17+_xlfn.NORM.S.INV(RAND())*'Monte Carlo VaR'!$C$18</f>
        <v>0.106965778241669</v>
      </c>
      <c r="C5785" s="18">
        <f t="shared" ca="1" si="90"/>
        <v>11.289616856391781</v>
      </c>
      <c r="D5785" s="19">
        <f ca="1">'Monte Carlo VaR'!$B$9*(EXP(B5785)-1)</f>
        <v>15.300817725467782</v>
      </c>
      <c r="E5785" t="str">
        <f ca="1">IF(B5785&lt;='Monte Carlo VaR'!$B$25,"YES ◀ TAIL","")</f>
        <v/>
      </c>
    </row>
    <row r="5786" spans="1:5" x14ac:dyDescent="0.2">
      <c r="A5786">
        <v>5785</v>
      </c>
      <c r="B5786" s="17">
        <f ca="1">'Monte Carlo VaR'!$C$17+_xlfn.NORM.S.INV(RAND())*'Monte Carlo VaR'!$C$18</f>
        <v>-0.14364356153375901</v>
      </c>
      <c r="C5786" s="18">
        <f t="shared" ca="1" si="90"/>
        <v>-13.380356122858617</v>
      </c>
      <c r="D5786" s="19">
        <f ca="1">'Monte Carlo VaR'!$B$9*(EXP(B5786)-1)</f>
        <v>-18.134396653310283</v>
      </c>
      <c r="E5786" t="str">
        <f ca="1">IF(B5786&lt;='Monte Carlo VaR'!$B$25,"YES ◀ TAIL","")</f>
        <v/>
      </c>
    </row>
    <row r="5787" spans="1:5" x14ac:dyDescent="0.2">
      <c r="A5787">
        <v>5786</v>
      </c>
      <c r="B5787" s="17">
        <f ca="1">'Monte Carlo VaR'!$C$17+_xlfn.NORM.S.INV(RAND())*'Monte Carlo VaR'!$C$18</f>
        <v>6.9498169546082234E-2</v>
      </c>
      <c r="C5787" s="18">
        <f t="shared" ca="1" si="90"/>
        <v>7.1970099011107624</v>
      </c>
      <c r="D5787" s="19">
        <f ca="1">'Monte Carlo VaR'!$B$9*(EXP(B5787)-1)</f>
        <v>9.7541075189754167</v>
      </c>
      <c r="E5787" t="str">
        <f ca="1">IF(B5787&lt;='Monte Carlo VaR'!$B$25,"YES ◀ TAIL","")</f>
        <v/>
      </c>
    </row>
    <row r="5788" spans="1:5" x14ac:dyDescent="0.2">
      <c r="A5788">
        <v>5787</v>
      </c>
      <c r="B5788" s="17">
        <f ca="1">'Monte Carlo VaR'!$C$17+_xlfn.NORM.S.INV(RAND())*'Monte Carlo VaR'!$C$18</f>
        <v>-1.4396033594895399E-2</v>
      </c>
      <c r="C5788" s="18">
        <f t="shared" ca="1" si="90"/>
        <v>-1.4292906171662123</v>
      </c>
      <c r="D5788" s="19">
        <f ca="1">'Monte Carlo VaR'!$B$9*(EXP(B5788)-1)</f>
        <v>-1.9371175734453676</v>
      </c>
      <c r="E5788" t="str">
        <f ca="1">IF(B5788&lt;='Monte Carlo VaR'!$B$25,"YES ◀ TAIL","")</f>
        <v/>
      </c>
    </row>
    <row r="5789" spans="1:5" x14ac:dyDescent="0.2">
      <c r="A5789">
        <v>5788</v>
      </c>
      <c r="B5789" s="17">
        <f ca="1">'Monte Carlo VaR'!$C$17+_xlfn.NORM.S.INV(RAND())*'Monte Carlo VaR'!$C$18</f>
        <v>5.7950650958518611E-2</v>
      </c>
      <c r="C5789" s="18">
        <f t="shared" ca="1" si="90"/>
        <v>5.9662701081361291</v>
      </c>
      <c r="D5789" s="19">
        <f ca="1">'Monte Carlo VaR'!$B$9*(EXP(B5789)-1)</f>
        <v>8.0860858775568953</v>
      </c>
      <c r="E5789" t="str">
        <f ca="1">IF(B5789&lt;='Monte Carlo VaR'!$B$25,"YES ◀ TAIL","")</f>
        <v/>
      </c>
    </row>
    <row r="5790" spans="1:5" x14ac:dyDescent="0.2">
      <c r="A5790">
        <v>5789</v>
      </c>
      <c r="B5790" s="17">
        <f ca="1">'Monte Carlo VaR'!$C$17+_xlfn.NORM.S.INV(RAND())*'Monte Carlo VaR'!$C$18</f>
        <v>-0.14384042176852035</v>
      </c>
      <c r="C5790" s="18">
        <f t="shared" ca="1" si="90"/>
        <v>-13.39740640797058</v>
      </c>
      <c r="D5790" s="19">
        <f ca="1">'Monte Carlo VaR'!$B$9*(EXP(B5790)-1)</f>
        <v>-18.157504904722526</v>
      </c>
      <c r="E5790" t="str">
        <f ca="1">IF(B5790&lt;='Monte Carlo VaR'!$B$25,"YES ◀ TAIL","")</f>
        <v/>
      </c>
    </row>
    <row r="5791" spans="1:5" x14ac:dyDescent="0.2">
      <c r="A5791">
        <v>5790</v>
      </c>
      <c r="B5791" s="17">
        <f ca="1">'Monte Carlo VaR'!$C$17+_xlfn.NORM.S.INV(RAND())*'Monte Carlo VaR'!$C$18</f>
        <v>-0.1542063449938687</v>
      </c>
      <c r="C5791" s="18">
        <f t="shared" ca="1" si="90"/>
        <v>-14.290485452914325</v>
      </c>
      <c r="D5791" s="19">
        <f ca="1">'Monte Carlo VaR'!$B$9*(EXP(B5791)-1)</f>
        <v>-19.367894934334785</v>
      </c>
      <c r="E5791" t="str">
        <f ca="1">IF(B5791&lt;='Monte Carlo VaR'!$B$25,"YES ◀ TAIL","")</f>
        <v/>
      </c>
    </row>
    <row r="5792" spans="1:5" x14ac:dyDescent="0.2">
      <c r="A5792">
        <v>5791</v>
      </c>
      <c r="B5792" s="17">
        <f ca="1">'Monte Carlo VaR'!$C$17+_xlfn.NORM.S.INV(RAND())*'Monte Carlo VaR'!$C$18</f>
        <v>-6.5455642503917666E-2</v>
      </c>
      <c r="C5792" s="18">
        <f t="shared" ca="1" si="90"/>
        <v>-6.3359407130390899</v>
      </c>
      <c r="D5792" s="19">
        <f ca="1">'Monte Carlo VaR'!$B$9*(EXP(B5792)-1)</f>
        <v>-8.5871004483818787</v>
      </c>
      <c r="E5792" t="str">
        <f ca="1">IF(B5792&lt;='Monte Carlo VaR'!$B$25,"YES ◀ TAIL","")</f>
        <v/>
      </c>
    </row>
    <row r="5793" spans="1:5" x14ac:dyDescent="0.2">
      <c r="A5793">
        <v>5792</v>
      </c>
      <c r="B5793" s="17">
        <f ca="1">'Monte Carlo VaR'!$C$17+_xlfn.NORM.S.INV(RAND())*'Monte Carlo VaR'!$C$18</f>
        <v>0.31794568001177687</v>
      </c>
      <c r="C5793" s="18">
        <f t="shared" ca="1" si="90"/>
        <v>37.430160715285979</v>
      </c>
      <c r="D5793" s="19">
        <f ca="1">'Monte Carlo VaR'!$B$9*(EXP(B5793)-1)</f>
        <v>50.729096817427084</v>
      </c>
      <c r="E5793" t="str">
        <f ca="1">IF(B5793&lt;='Monte Carlo VaR'!$B$25,"YES ◀ TAIL","")</f>
        <v/>
      </c>
    </row>
    <row r="5794" spans="1:5" x14ac:dyDescent="0.2">
      <c r="A5794">
        <v>5793</v>
      </c>
      <c r="B5794" s="17">
        <f ca="1">'Monte Carlo VaR'!$C$17+_xlfn.NORM.S.INV(RAND())*'Monte Carlo VaR'!$C$18</f>
        <v>0.10252798945245062</v>
      </c>
      <c r="C5794" s="18">
        <f t="shared" ca="1" si="90"/>
        <v>10.796831290222308</v>
      </c>
      <c r="D5794" s="19">
        <f ca="1">'Monte Carlo VaR'!$B$9*(EXP(B5794)-1)</f>
        <v>14.632945447638296</v>
      </c>
      <c r="E5794" t="str">
        <f ca="1">IF(B5794&lt;='Monte Carlo VaR'!$B$25,"YES ◀ TAIL","")</f>
        <v/>
      </c>
    </row>
    <row r="5795" spans="1:5" x14ac:dyDescent="0.2">
      <c r="A5795">
        <v>5794</v>
      </c>
      <c r="B5795" s="17">
        <f ca="1">'Monte Carlo VaR'!$C$17+_xlfn.NORM.S.INV(RAND())*'Monte Carlo VaR'!$C$18</f>
        <v>-0.17988846777085599</v>
      </c>
      <c r="C5795" s="18">
        <f t="shared" ca="1" si="90"/>
        <v>-16.463662384477253</v>
      </c>
      <c r="D5795" s="19">
        <f ca="1">'Monte Carlo VaR'!$B$9*(EXP(B5795)-1)</f>
        <v>-22.31320162968202</v>
      </c>
      <c r="E5795" t="str">
        <f ca="1">IF(B5795&lt;='Monte Carlo VaR'!$B$25,"YES ◀ TAIL","")</f>
        <v/>
      </c>
    </row>
    <row r="5796" spans="1:5" x14ac:dyDescent="0.2">
      <c r="A5796">
        <v>5795</v>
      </c>
      <c r="B5796" s="17">
        <f ca="1">'Monte Carlo VaR'!$C$17+_xlfn.NORM.S.INV(RAND())*'Monte Carlo VaR'!$C$18</f>
        <v>0.37324995343367384</v>
      </c>
      <c r="C5796" s="18">
        <f t="shared" ca="1" si="90"/>
        <v>45.244733866401262</v>
      </c>
      <c r="D5796" s="19">
        <f ca="1">'Monte Carlo VaR'!$B$9*(EXP(B5796)-1)</f>
        <v>61.320187809133635</v>
      </c>
      <c r="E5796" t="str">
        <f ca="1">IF(B5796&lt;='Monte Carlo VaR'!$B$25,"YES ◀ TAIL","")</f>
        <v/>
      </c>
    </row>
    <row r="5797" spans="1:5" x14ac:dyDescent="0.2">
      <c r="A5797">
        <v>5796</v>
      </c>
      <c r="B5797" s="17">
        <f ca="1">'Monte Carlo VaR'!$C$17+_xlfn.NORM.S.INV(RAND())*'Monte Carlo VaR'!$C$18</f>
        <v>-0.24242911027705244</v>
      </c>
      <c r="C5797" s="18">
        <f t="shared" ca="1" si="90"/>
        <v>-21.528062585395201</v>
      </c>
      <c r="D5797" s="19">
        <f ca="1">'Monte Carlo VaR'!$B$9*(EXP(B5797)-1)</f>
        <v>-29.176983221986116</v>
      </c>
      <c r="E5797" t="str">
        <f ca="1">IF(B5797&lt;='Monte Carlo VaR'!$B$25,"YES ◀ TAIL","")</f>
        <v/>
      </c>
    </row>
    <row r="5798" spans="1:5" x14ac:dyDescent="0.2">
      <c r="A5798">
        <v>5797</v>
      </c>
      <c r="B5798" s="17">
        <f ca="1">'Monte Carlo VaR'!$C$17+_xlfn.NORM.S.INV(RAND())*'Monte Carlo VaR'!$C$18</f>
        <v>-0.10050496659397228</v>
      </c>
      <c r="C5798" s="18">
        <f t="shared" ca="1" si="90"/>
        <v>-9.5619379289723305</v>
      </c>
      <c r="D5798" s="19">
        <f ca="1">'Monte Carlo VaR'!$B$9*(EXP(B5798)-1)</f>
        <v>-12.9592944751362</v>
      </c>
      <c r="E5798" t="str">
        <f ca="1">IF(B5798&lt;='Monte Carlo VaR'!$B$25,"YES ◀ TAIL","")</f>
        <v/>
      </c>
    </row>
    <row r="5799" spans="1:5" x14ac:dyDescent="0.2">
      <c r="A5799">
        <v>5798</v>
      </c>
      <c r="B5799" s="17">
        <f ca="1">'Monte Carlo VaR'!$C$17+_xlfn.NORM.S.INV(RAND())*'Monte Carlo VaR'!$C$18</f>
        <v>0.35764719606010498</v>
      </c>
      <c r="C5799" s="18">
        <f t="shared" ca="1" si="90"/>
        <v>42.996103558811093</v>
      </c>
      <c r="D5799" s="19">
        <f ca="1">'Monte Carlo VaR'!$B$9*(EXP(B5799)-1)</f>
        <v>58.272619153256677</v>
      </c>
      <c r="E5799" t="str">
        <f ca="1">IF(B5799&lt;='Monte Carlo VaR'!$B$25,"YES ◀ TAIL","")</f>
        <v/>
      </c>
    </row>
    <row r="5800" spans="1:5" x14ac:dyDescent="0.2">
      <c r="A5800">
        <v>5799</v>
      </c>
      <c r="B5800" s="17">
        <f ca="1">'Monte Carlo VaR'!$C$17+_xlfn.NORM.S.INV(RAND())*'Monte Carlo VaR'!$C$18</f>
        <v>-0.24800035648548358</v>
      </c>
      <c r="C5800" s="18">
        <f t="shared" ca="1" si="90"/>
        <v>-21.964033490890788</v>
      </c>
      <c r="D5800" s="19">
        <f ca="1">'Monte Carlo VaR'!$B$9*(EXP(B5800)-1)</f>
        <v>-29.767854590204287</v>
      </c>
      <c r="E5800" t="str">
        <f ca="1">IF(B5800&lt;='Monte Carlo VaR'!$B$25,"YES ◀ TAIL","")</f>
        <v/>
      </c>
    </row>
    <row r="5801" spans="1:5" x14ac:dyDescent="0.2">
      <c r="A5801">
        <v>5800</v>
      </c>
      <c r="B5801" s="17">
        <f ca="1">'Monte Carlo VaR'!$C$17+_xlfn.NORM.S.INV(RAND())*'Monte Carlo VaR'!$C$18</f>
        <v>0.42600270460504691</v>
      </c>
      <c r="C5801" s="18">
        <f t="shared" ca="1" si="90"/>
        <v>53.112491621582315</v>
      </c>
      <c r="D5801" s="19">
        <f ca="1">'Monte Carlo VaR'!$B$9*(EXP(B5801)-1)</f>
        <v>71.983359894730512</v>
      </c>
      <c r="E5801" t="str">
        <f ca="1">IF(B5801&lt;='Monte Carlo VaR'!$B$25,"YES ◀ TAIL","")</f>
        <v/>
      </c>
    </row>
    <row r="5802" spans="1:5" x14ac:dyDescent="0.2">
      <c r="A5802">
        <v>5801</v>
      </c>
      <c r="B5802" s="17">
        <f ca="1">'Monte Carlo VaR'!$C$17+_xlfn.NORM.S.INV(RAND())*'Monte Carlo VaR'!$C$18</f>
        <v>0.22948877498165077</v>
      </c>
      <c r="C5802" s="18">
        <f t="shared" ca="1" si="90"/>
        <v>25.795674655648206</v>
      </c>
      <c r="D5802" s="19">
        <f ca="1">'Monte Carlo VaR'!$B$9*(EXP(B5802)-1)</f>
        <v>34.960877860800011</v>
      </c>
      <c r="E5802" t="str">
        <f ca="1">IF(B5802&lt;='Monte Carlo VaR'!$B$25,"YES ◀ TAIL","")</f>
        <v/>
      </c>
    </row>
    <row r="5803" spans="1:5" x14ac:dyDescent="0.2">
      <c r="A5803">
        <v>5802</v>
      </c>
      <c r="B5803" s="17">
        <f ca="1">'Monte Carlo VaR'!$C$17+_xlfn.NORM.S.INV(RAND())*'Monte Carlo VaR'!$C$18</f>
        <v>0.10879726144775259</v>
      </c>
      <c r="C5803" s="18">
        <f t="shared" ca="1" si="90"/>
        <v>11.493628685768487</v>
      </c>
      <c r="D5803" s="19">
        <f ca="1">'Monte Carlo VaR'!$B$9*(EXP(B5803)-1)</f>
        <v>15.577314957822031</v>
      </c>
      <c r="E5803" t="str">
        <f ca="1">IF(B5803&lt;='Monte Carlo VaR'!$B$25,"YES ◀ TAIL","")</f>
        <v/>
      </c>
    </row>
    <row r="5804" spans="1:5" x14ac:dyDescent="0.2">
      <c r="A5804">
        <v>5803</v>
      </c>
      <c r="B5804" s="17">
        <f ca="1">'Monte Carlo VaR'!$C$17+_xlfn.NORM.S.INV(RAND())*'Monte Carlo VaR'!$C$18</f>
        <v>-8.6901334775984537E-2</v>
      </c>
      <c r="C5804" s="18">
        <f t="shared" ca="1" si="90"/>
        <v>-8.3232455753864283</v>
      </c>
      <c r="D5804" s="19">
        <f ca="1">'Monte Carlo VaR'!$B$9*(EXP(B5804)-1)</f>
        <v>-11.280494728321226</v>
      </c>
      <c r="E5804" t="str">
        <f ca="1">IF(B5804&lt;='Monte Carlo VaR'!$B$25,"YES ◀ TAIL","")</f>
        <v/>
      </c>
    </row>
    <row r="5805" spans="1:5" x14ac:dyDescent="0.2">
      <c r="A5805">
        <v>5804</v>
      </c>
      <c r="B5805" s="17">
        <f ca="1">'Monte Carlo VaR'!$C$17+_xlfn.NORM.S.INV(RAND())*'Monte Carlo VaR'!$C$18</f>
        <v>0.17411065091910211</v>
      </c>
      <c r="C5805" s="18">
        <f t="shared" ca="1" si="90"/>
        <v>19.018725384806956</v>
      </c>
      <c r="D5805" s="19">
        <f ca="1">'Monte Carlo VaR'!$B$9*(EXP(B5805)-1)</f>
        <v>25.776078514028868</v>
      </c>
      <c r="E5805" t="str">
        <f ca="1">IF(B5805&lt;='Monte Carlo VaR'!$B$25,"YES ◀ TAIL","")</f>
        <v/>
      </c>
    </row>
    <row r="5806" spans="1:5" x14ac:dyDescent="0.2">
      <c r="A5806">
        <v>5805</v>
      </c>
      <c r="B5806" s="17">
        <f ca="1">'Monte Carlo VaR'!$C$17+_xlfn.NORM.S.INV(RAND())*'Monte Carlo VaR'!$C$18</f>
        <v>-0.11727659017706833</v>
      </c>
      <c r="C5806" s="18">
        <f t="shared" ca="1" si="90"/>
        <v>-11.066082333824079</v>
      </c>
      <c r="D5806" s="19">
        <f ca="1">'Monte Carlo VaR'!$B$9*(EXP(B5806)-1)</f>
        <v>-14.997861387031774</v>
      </c>
      <c r="E5806" t="str">
        <f ca="1">IF(B5806&lt;='Monte Carlo VaR'!$B$25,"YES ◀ TAIL","")</f>
        <v/>
      </c>
    </row>
    <row r="5807" spans="1:5" x14ac:dyDescent="0.2">
      <c r="A5807">
        <v>5806</v>
      </c>
      <c r="B5807" s="17">
        <f ca="1">'Monte Carlo VaR'!$C$17+_xlfn.NORM.S.INV(RAND())*'Monte Carlo VaR'!$C$18</f>
        <v>0.21073869757015357</v>
      </c>
      <c r="C5807" s="18">
        <f t="shared" ca="1" si="90"/>
        <v>23.458971161796317</v>
      </c>
      <c r="D5807" s="19">
        <f ca="1">'Monte Carlo VaR'!$B$9*(EXP(B5807)-1)</f>
        <v>31.793943615582549</v>
      </c>
      <c r="E5807" t="str">
        <f ca="1">IF(B5807&lt;='Monte Carlo VaR'!$B$25,"YES ◀ TAIL","")</f>
        <v/>
      </c>
    </row>
    <row r="5808" spans="1:5" x14ac:dyDescent="0.2">
      <c r="A5808">
        <v>5807</v>
      </c>
      <c r="B5808" s="17">
        <f ca="1">'Monte Carlo VaR'!$C$17+_xlfn.NORM.S.INV(RAND())*'Monte Carlo VaR'!$C$18</f>
        <v>8.7050621610539225E-2</v>
      </c>
      <c r="C5808" s="18">
        <f t="shared" ca="1" si="90"/>
        <v>9.0951904062897881</v>
      </c>
      <c r="D5808" s="19">
        <f ca="1">'Monte Carlo VaR'!$B$9*(EXP(B5808)-1)</f>
        <v>12.326711557644551</v>
      </c>
      <c r="E5808" t="str">
        <f ca="1">IF(B5808&lt;='Monte Carlo VaR'!$B$25,"YES ◀ TAIL","")</f>
        <v/>
      </c>
    </row>
    <row r="5809" spans="1:5" x14ac:dyDescent="0.2">
      <c r="A5809">
        <v>5808</v>
      </c>
      <c r="B5809" s="17">
        <f ca="1">'Monte Carlo VaR'!$C$17+_xlfn.NORM.S.INV(RAND())*'Monte Carlo VaR'!$C$18</f>
        <v>-6.636770915689677E-3</v>
      </c>
      <c r="C5809" s="18">
        <f t="shared" ca="1" si="90"/>
        <v>-0.66147961922058407</v>
      </c>
      <c r="D5809" s="19">
        <f ca="1">'Monte Carlo VaR'!$B$9*(EXP(B5809)-1)</f>
        <v>-0.89650332792965759</v>
      </c>
      <c r="E5809" t="str">
        <f ca="1">IF(B5809&lt;='Monte Carlo VaR'!$B$25,"YES ◀ TAIL","")</f>
        <v/>
      </c>
    </row>
    <row r="5810" spans="1:5" x14ac:dyDescent="0.2">
      <c r="A5810">
        <v>5809</v>
      </c>
      <c r="B5810" s="17">
        <f ca="1">'Monte Carlo VaR'!$C$17+_xlfn.NORM.S.INV(RAND())*'Monte Carlo VaR'!$C$18</f>
        <v>0.24635705856163292</v>
      </c>
      <c r="C5810" s="18">
        <f t="shared" ca="1" si="90"/>
        <v>27.935629711761912</v>
      </c>
      <c r="D5810" s="19">
        <f ca="1">'Monte Carlo VaR'!$B$9*(EXP(B5810)-1)</f>
        <v>37.861158948350919</v>
      </c>
      <c r="E5810" t="str">
        <f ca="1">IF(B5810&lt;='Monte Carlo VaR'!$B$25,"YES ◀ TAIL","")</f>
        <v/>
      </c>
    </row>
    <row r="5811" spans="1:5" x14ac:dyDescent="0.2">
      <c r="A5811">
        <v>5810</v>
      </c>
      <c r="B5811" s="17">
        <f ca="1">'Monte Carlo VaR'!$C$17+_xlfn.NORM.S.INV(RAND())*'Monte Carlo VaR'!$C$18</f>
        <v>-0.12221725873022875</v>
      </c>
      <c r="C5811" s="18">
        <f t="shared" ca="1" si="90"/>
        <v>-11.504391681938909</v>
      </c>
      <c r="D5811" s="19">
        <f ca="1">'Monte Carlo VaR'!$B$9*(EXP(B5811)-1)</f>
        <v>-15.591902046531802</v>
      </c>
      <c r="E5811" t="str">
        <f ca="1">IF(B5811&lt;='Monte Carlo VaR'!$B$25,"YES ◀ TAIL","")</f>
        <v/>
      </c>
    </row>
    <row r="5812" spans="1:5" x14ac:dyDescent="0.2">
      <c r="A5812">
        <v>5811</v>
      </c>
      <c r="B5812" s="17">
        <f ca="1">'Monte Carlo VaR'!$C$17+_xlfn.NORM.S.INV(RAND())*'Monte Carlo VaR'!$C$18</f>
        <v>0.44511959817121516</v>
      </c>
      <c r="C5812" s="18">
        <f t="shared" ca="1" si="90"/>
        <v>56.067683876714192</v>
      </c>
      <c r="D5812" s="19">
        <f ca="1">'Monte Carlo VaR'!$B$9*(EXP(B5812)-1)</f>
        <v>75.988531958110741</v>
      </c>
      <c r="E5812" t="str">
        <f ca="1">IF(B5812&lt;='Monte Carlo VaR'!$B$25,"YES ◀ TAIL","")</f>
        <v/>
      </c>
    </row>
    <row r="5813" spans="1:5" x14ac:dyDescent="0.2">
      <c r="A5813">
        <v>5812</v>
      </c>
      <c r="B5813" s="17">
        <f ca="1">'Monte Carlo VaR'!$C$17+_xlfn.NORM.S.INV(RAND())*'Monte Carlo VaR'!$C$18</f>
        <v>-0.22288652204861514</v>
      </c>
      <c r="C5813" s="18">
        <f t="shared" ca="1" si="90"/>
        <v>-19.979435015964274</v>
      </c>
      <c r="D5813" s="19">
        <f ca="1">'Monte Carlo VaR'!$B$9*(EXP(B5813)-1)</f>
        <v>-27.078128277136383</v>
      </c>
      <c r="E5813" t="str">
        <f ca="1">IF(B5813&lt;='Monte Carlo VaR'!$B$25,"YES ◀ TAIL","")</f>
        <v/>
      </c>
    </row>
    <row r="5814" spans="1:5" x14ac:dyDescent="0.2">
      <c r="A5814">
        <v>5813</v>
      </c>
      <c r="B5814" s="17">
        <f ca="1">'Monte Carlo VaR'!$C$17+_xlfn.NORM.S.INV(RAND())*'Monte Carlo VaR'!$C$18</f>
        <v>-0.14035821233935969</v>
      </c>
      <c r="C5814" s="18">
        <f t="shared" ca="1" si="90"/>
        <v>-13.095312367877687</v>
      </c>
      <c r="D5814" s="19">
        <f ca="1">'Monte Carlo VaR'!$B$9*(EXP(B5814)-1)</f>
        <v>-17.748076852184628</v>
      </c>
      <c r="E5814" t="str">
        <f ca="1">IF(B5814&lt;='Monte Carlo VaR'!$B$25,"YES ◀ TAIL","")</f>
        <v/>
      </c>
    </row>
    <row r="5815" spans="1:5" x14ac:dyDescent="0.2">
      <c r="A5815">
        <v>5814</v>
      </c>
      <c r="B5815" s="17">
        <f ca="1">'Monte Carlo VaR'!$C$17+_xlfn.NORM.S.INV(RAND())*'Monte Carlo VaR'!$C$18</f>
        <v>-4.3189187042392163E-2</v>
      </c>
      <c r="C5815" s="18">
        <f t="shared" ca="1" si="90"/>
        <v>-4.2269817214154575</v>
      </c>
      <c r="D5815" s="19">
        <f ca="1">'Monte Carlo VaR'!$B$9*(EXP(B5815)-1)</f>
        <v>-5.7288283270343694</v>
      </c>
      <c r="E5815" t="str">
        <f ca="1">IF(B5815&lt;='Monte Carlo VaR'!$B$25,"YES ◀ TAIL","")</f>
        <v/>
      </c>
    </row>
    <row r="5816" spans="1:5" x14ac:dyDescent="0.2">
      <c r="A5816">
        <v>5815</v>
      </c>
      <c r="B5816" s="17">
        <f ca="1">'Monte Carlo VaR'!$C$17+_xlfn.NORM.S.INV(RAND())*'Monte Carlo VaR'!$C$18</f>
        <v>-0.24991290900300561</v>
      </c>
      <c r="C5816" s="18">
        <f t="shared" ca="1" si="90"/>
        <v>-22.113138743831129</v>
      </c>
      <c r="D5816" s="19">
        <f ca="1">'Monte Carlo VaR'!$B$9*(EXP(B5816)-1)</f>
        <v>-29.96993693951433</v>
      </c>
      <c r="E5816" t="str">
        <f ca="1">IF(B5816&lt;='Monte Carlo VaR'!$B$25,"YES ◀ TAIL","")</f>
        <v>YES ◀ TAIL</v>
      </c>
    </row>
    <row r="5817" spans="1:5" x14ac:dyDescent="0.2">
      <c r="A5817">
        <v>5816</v>
      </c>
      <c r="B5817" s="17">
        <f ca="1">'Monte Carlo VaR'!$C$17+_xlfn.NORM.S.INV(RAND())*'Monte Carlo VaR'!$C$18</f>
        <v>-0.27248110846435281</v>
      </c>
      <c r="C5817" s="18">
        <f t="shared" ca="1" si="90"/>
        <v>-23.851218528648101</v>
      </c>
      <c r="D5817" s="19">
        <f ca="1">'Monte Carlo VaR'!$B$9*(EXP(B5817)-1)</f>
        <v>-32.325556471876766</v>
      </c>
      <c r="E5817" t="str">
        <f ca="1">IF(B5817&lt;='Monte Carlo VaR'!$B$25,"YES ◀ TAIL","")</f>
        <v>YES ◀ TAIL</v>
      </c>
    </row>
    <row r="5818" spans="1:5" x14ac:dyDescent="0.2">
      <c r="A5818">
        <v>5817</v>
      </c>
      <c r="B5818" s="17">
        <f ca="1">'Monte Carlo VaR'!$C$17+_xlfn.NORM.S.INV(RAND())*'Monte Carlo VaR'!$C$18</f>
        <v>0.19689055664461608</v>
      </c>
      <c r="C5818" s="18">
        <f t="shared" ca="1" si="90"/>
        <v>21.761077400480524</v>
      </c>
      <c r="D5818" s="19">
        <f ca="1">'Monte Carlo VaR'!$B$9*(EXP(B5818)-1)</f>
        <v>29.492788200871253</v>
      </c>
      <c r="E5818" t="str">
        <f ca="1">IF(B5818&lt;='Monte Carlo VaR'!$B$25,"YES ◀ TAIL","")</f>
        <v/>
      </c>
    </row>
    <row r="5819" spans="1:5" x14ac:dyDescent="0.2">
      <c r="A5819">
        <v>5818</v>
      </c>
      <c r="B5819" s="17">
        <f ca="1">'Monte Carlo VaR'!$C$17+_xlfn.NORM.S.INV(RAND())*'Monte Carlo VaR'!$C$18</f>
        <v>-0.27734550871340674</v>
      </c>
      <c r="C5819" s="18">
        <f t="shared" ca="1" si="90"/>
        <v>-24.220737208183152</v>
      </c>
      <c r="D5819" s="19">
        <f ca="1">'Monte Carlo VaR'!$B$9*(EXP(B5819)-1)</f>
        <v>-32.826365138250623</v>
      </c>
      <c r="E5819" t="str">
        <f ca="1">IF(B5819&lt;='Monte Carlo VaR'!$B$25,"YES ◀ TAIL","")</f>
        <v>YES ◀ TAIL</v>
      </c>
    </row>
    <row r="5820" spans="1:5" x14ac:dyDescent="0.2">
      <c r="A5820">
        <v>5819</v>
      </c>
      <c r="B5820" s="17">
        <f ca="1">'Monte Carlo VaR'!$C$17+_xlfn.NORM.S.INV(RAND())*'Monte Carlo VaR'!$C$18</f>
        <v>4.732692003911327E-2</v>
      </c>
      <c r="C5820" s="18">
        <f t="shared" ca="1" si="90"/>
        <v>4.8464717183880568</v>
      </c>
      <c r="D5820" s="19">
        <f ca="1">'Monte Carlo VaR'!$B$9*(EXP(B5820)-1)</f>
        <v>6.5684231199313334</v>
      </c>
      <c r="E5820" t="str">
        <f ca="1">IF(B5820&lt;='Monte Carlo VaR'!$B$25,"YES ◀ TAIL","")</f>
        <v/>
      </c>
    </row>
    <row r="5821" spans="1:5" x14ac:dyDescent="0.2">
      <c r="A5821">
        <v>5820</v>
      </c>
      <c r="B5821" s="17">
        <f ca="1">'Monte Carlo VaR'!$C$17+_xlfn.NORM.S.INV(RAND())*'Monte Carlo VaR'!$C$18</f>
        <v>-0.19830518223698662</v>
      </c>
      <c r="C5821" s="18">
        <f t="shared" ca="1" si="90"/>
        <v>-17.988047096992755</v>
      </c>
      <c r="D5821" s="19">
        <f ca="1">'Monte Carlo VaR'!$B$9*(EXP(B5821)-1)</f>
        <v>-24.379200230554279</v>
      </c>
      <c r="E5821" t="str">
        <f ca="1">IF(B5821&lt;='Monte Carlo VaR'!$B$25,"YES ◀ TAIL","")</f>
        <v/>
      </c>
    </row>
    <row r="5822" spans="1:5" x14ac:dyDescent="0.2">
      <c r="A5822">
        <v>5821</v>
      </c>
      <c r="B5822" s="17">
        <f ca="1">'Monte Carlo VaR'!$C$17+_xlfn.NORM.S.INV(RAND())*'Monte Carlo VaR'!$C$18</f>
        <v>-0.11052964849246803</v>
      </c>
      <c r="C5822" s="18">
        <f t="shared" ca="1" si="90"/>
        <v>-10.464021627184739</v>
      </c>
      <c r="D5822" s="19">
        <f ca="1">'Monte Carlo VaR'!$B$9*(EXP(B5822)-1)</f>
        <v>-14.181888511323477</v>
      </c>
      <c r="E5822" t="str">
        <f ca="1">IF(B5822&lt;='Monte Carlo VaR'!$B$25,"YES ◀ TAIL","")</f>
        <v/>
      </c>
    </row>
    <row r="5823" spans="1:5" x14ac:dyDescent="0.2">
      <c r="A5823">
        <v>5822</v>
      </c>
      <c r="B5823" s="17">
        <f ca="1">'Monte Carlo VaR'!$C$17+_xlfn.NORM.S.INV(RAND())*'Monte Carlo VaR'!$C$18</f>
        <v>0.26963864365250106</v>
      </c>
      <c r="C5823" s="18">
        <f t="shared" ca="1" si="90"/>
        <v>30.949117228021361</v>
      </c>
      <c r="D5823" s="19">
        <f ca="1">'Monte Carlo VaR'!$B$9*(EXP(B5823)-1)</f>
        <v>41.945338579137349</v>
      </c>
      <c r="E5823" t="str">
        <f ca="1">IF(B5823&lt;='Monte Carlo VaR'!$B$25,"YES ◀ TAIL","")</f>
        <v/>
      </c>
    </row>
    <row r="5824" spans="1:5" x14ac:dyDescent="0.2">
      <c r="A5824">
        <v>5823</v>
      </c>
      <c r="B5824" s="17">
        <f ca="1">'Monte Carlo VaR'!$C$17+_xlfn.NORM.S.INV(RAND())*'Monte Carlo VaR'!$C$18</f>
        <v>0.47237928780646998</v>
      </c>
      <c r="C5824" s="18">
        <f t="shared" ca="1" si="90"/>
        <v>60.380557227754572</v>
      </c>
      <c r="D5824" s="19">
        <f ca="1">'Monte Carlo VaR'!$B$9*(EXP(B5824)-1)</f>
        <v>81.83376921077577</v>
      </c>
      <c r="E5824" t="str">
        <f ca="1">IF(B5824&lt;='Monte Carlo VaR'!$B$25,"YES ◀ TAIL","")</f>
        <v/>
      </c>
    </row>
    <row r="5825" spans="1:5" x14ac:dyDescent="0.2">
      <c r="A5825">
        <v>5824</v>
      </c>
      <c r="B5825" s="17">
        <f ca="1">'Monte Carlo VaR'!$C$17+_xlfn.NORM.S.INV(RAND())*'Monte Carlo VaR'!$C$18</f>
        <v>2.6147797956117956E-2</v>
      </c>
      <c r="C5825" s="18">
        <f t="shared" ca="1" si="90"/>
        <v>2.6492650778275895</v>
      </c>
      <c r="D5825" s="19">
        <f ca="1">'Monte Carlo VaR'!$B$9*(EXP(B5825)-1)</f>
        <v>3.5905489599797322</v>
      </c>
      <c r="E5825" t="str">
        <f ca="1">IF(B5825&lt;='Monte Carlo VaR'!$B$25,"YES ◀ TAIL","")</f>
        <v/>
      </c>
    </row>
    <row r="5826" spans="1:5" x14ac:dyDescent="0.2">
      <c r="A5826">
        <v>5825</v>
      </c>
      <c r="B5826" s="17">
        <f ca="1">'Monte Carlo VaR'!$C$17+_xlfn.NORM.S.INV(RAND())*'Monte Carlo VaR'!$C$18</f>
        <v>0.26886645396613973</v>
      </c>
      <c r="C5826" s="18">
        <f t="shared" ca="1" si="90"/>
        <v>30.848038701180293</v>
      </c>
      <c r="D5826" s="19">
        <f ca="1">'Monte Carlo VaR'!$B$9*(EXP(B5826)-1)</f>
        <v>41.808346851709651</v>
      </c>
      <c r="E5826" t="str">
        <f ca="1">IF(B5826&lt;='Monte Carlo VaR'!$B$25,"YES ◀ TAIL","")</f>
        <v/>
      </c>
    </row>
    <row r="5827" spans="1:5" x14ac:dyDescent="0.2">
      <c r="A5827">
        <v>5826</v>
      </c>
      <c r="B5827" s="17">
        <f ca="1">'Monte Carlo VaR'!$C$17+_xlfn.NORM.S.INV(RAND())*'Monte Carlo VaR'!$C$18</f>
        <v>0.10793179748093124</v>
      </c>
      <c r="C5827" s="18">
        <f t="shared" ref="C5827:C5890" ca="1" si="91">(EXP(B5827)-1)*100</f>
        <v>11.397176711485347</v>
      </c>
      <c r="D5827" s="19">
        <f ca="1">'Monte Carlo VaR'!$B$9*(EXP(B5827)-1)</f>
        <v>15.44659359707609</v>
      </c>
      <c r="E5827" t="str">
        <f ca="1">IF(B5827&lt;='Monte Carlo VaR'!$B$25,"YES ◀ TAIL","")</f>
        <v/>
      </c>
    </row>
    <row r="5828" spans="1:5" x14ac:dyDescent="0.2">
      <c r="A5828">
        <v>5827</v>
      </c>
      <c r="B5828" s="17">
        <f ca="1">'Monte Carlo VaR'!$C$17+_xlfn.NORM.S.INV(RAND())*'Monte Carlo VaR'!$C$18</f>
        <v>0.28893990326779445</v>
      </c>
      <c r="C5828" s="18">
        <f t="shared" ca="1" si="91"/>
        <v>33.501149628930094</v>
      </c>
      <c r="D5828" s="19">
        <f ca="1">'Monte Carlo VaR'!$B$9*(EXP(B5828)-1)</f>
        <v>45.404108092088954</v>
      </c>
      <c r="E5828" t="str">
        <f ca="1">IF(B5828&lt;='Monte Carlo VaR'!$B$25,"YES ◀ TAIL","")</f>
        <v/>
      </c>
    </row>
    <row r="5829" spans="1:5" x14ac:dyDescent="0.2">
      <c r="A5829">
        <v>5828</v>
      </c>
      <c r="B5829" s="17">
        <f ca="1">'Monte Carlo VaR'!$C$17+_xlfn.NORM.S.INV(RAND())*'Monte Carlo VaR'!$C$18</f>
        <v>0.27953377165189436</v>
      </c>
      <c r="C5829" s="18">
        <f t="shared" ca="1" si="91"/>
        <v>32.251307549197335</v>
      </c>
      <c r="D5829" s="19">
        <f ca="1">'Monte Carlo VaR'!$B$9*(EXP(B5829)-1)</f>
        <v>43.710197121427157</v>
      </c>
      <c r="E5829" t="str">
        <f ca="1">IF(B5829&lt;='Monte Carlo VaR'!$B$25,"YES ◀ TAIL","")</f>
        <v/>
      </c>
    </row>
    <row r="5830" spans="1:5" x14ac:dyDescent="0.2">
      <c r="A5830">
        <v>5829</v>
      </c>
      <c r="B5830" s="17">
        <f ca="1">'Monte Carlo VaR'!$C$17+_xlfn.NORM.S.INV(RAND())*'Monte Carlo VaR'!$C$18</f>
        <v>8.801581473682063E-2</v>
      </c>
      <c r="C5830" s="18">
        <f t="shared" ca="1" si="91"/>
        <v>9.200539166951561</v>
      </c>
      <c r="D5830" s="19">
        <f ca="1">'Monte Carlo VaR'!$B$9*(EXP(B5830)-1)</f>
        <v>12.469490732969449</v>
      </c>
      <c r="E5830" t="str">
        <f ca="1">IF(B5830&lt;='Monte Carlo VaR'!$B$25,"YES ◀ TAIL","")</f>
        <v/>
      </c>
    </row>
    <row r="5831" spans="1:5" x14ac:dyDescent="0.2">
      <c r="A5831">
        <v>5830</v>
      </c>
      <c r="B5831" s="17">
        <f ca="1">'Monte Carlo VaR'!$C$17+_xlfn.NORM.S.INV(RAND())*'Monte Carlo VaR'!$C$18</f>
        <v>0.22499500422263752</v>
      </c>
      <c r="C5831" s="18">
        <f t="shared" ca="1" si="91"/>
        <v>25.231645988201578</v>
      </c>
      <c r="D5831" s="19">
        <f ca="1">'Monte Carlo VaR'!$B$9*(EXP(B5831)-1)</f>
        <v>34.1964498078096</v>
      </c>
      <c r="E5831" t="str">
        <f ca="1">IF(B5831&lt;='Monte Carlo VaR'!$B$25,"YES ◀ TAIL","")</f>
        <v/>
      </c>
    </row>
    <row r="5832" spans="1:5" x14ac:dyDescent="0.2">
      <c r="A5832">
        <v>5831</v>
      </c>
      <c r="B5832" s="17">
        <f ca="1">'Monte Carlo VaR'!$C$17+_xlfn.NORM.S.INV(RAND())*'Monte Carlo VaR'!$C$18</f>
        <v>0.37587027330142492</v>
      </c>
      <c r="C5832" s="18">
        <f t="shared" ca="1" si="91"/>
        <v>45.625820594752909</v>
      </c>
      <c r="D5832" s="19">
        <f ca="1">'Monte Carlo VaR'!$B$9*(EXP(B5832)-1)</f>
        <v>61.836674652068616</v>
      </c>
      <c r="E5832" t="str">
        <f ca="1">IF(B5832&lt;='Monte Carlo VaR'!$B$25,"YES ◀ TAIL","")</f>
        <v/>
      </c>
    </row>
    <row r="5833" spans="1:5" x14ac:dyDescent="0.2">
      <c r="A5833">
        <v>5832</v>
      </c>
      <c r="B5833" s="17">
        <f ca="1">'Monte Carlo VaR'!$C$17+_xlfn.NORM.S.INV(RAND())*'Monte Carlo VaR'!$C$18</f>
        <v>0.43087014956390479</v>
      </c>
      <c r="C5833" s="18">
        <f t="shared" ca="1" si="91"/>
        <v>53.859574965600075</v>
      </c>
      <c r="D5833" s="19">
        <f ca="1">'Monte Carlo VaR'!$B$9*(EXP(B5833)-1)</f>
        <v>72.995881950877788</v>
      </c>
      <c r="E5833" t="str">
        <f ca="1">IF(B5833&lt;='Monte Carlo VaR'!$B$25,"YES ◀ TAIL","")</f>
        <v/>
      </c>
    </row>
    <row r="5834" spans="1:5" x14ac:dyDescent="0.2">
      <c r="A5834">
        <v>5833</v>
      </c>
      <c r="B5834" s="17">
        <f ca="1">'Monte Carlo VaR'!$C$17+_xlfn.NORM.S.INV(RAND())*'Monte Carlo VaR'!$C$18</f>
        <v>8.0816845200884849E-2</v>
      </c>
      <c r="C5834" s="18">
        <f t="shared" ca="1" si="91"/>
        <v>8.4172307019902739</v>
      </c>
      <c r="D5834" s="19">
        <f ca="1">'Monte Carlo VaR'!$B$9*(EXP(B5834)-1)</f>
        <v>11.407872770407419</v>
      </c>
      <c r="E5834" t="str">
        <f ca="1">IF(B5834&lt;='Monte Carlo VaR'!$B$25,"YES ◀ TAIL","")</f>
        <v/>
      </c>
    </row>
    <row r="5835" spans="1:5" x14ac:dyDescent="0.2">
      <c r="A5835">
        <v>5834</v>
      </c>
      <c r="B5835" s="17">
        <f ca="1">'Monte Carlo VaR'!$C$17+_xlfn.NORM.S.INV(RAND())*'Monte Carlo VaR'!$C$18</f>
        <v>0.2687654750542432</v>
      </c>
      <c r="C5835" s="18">
        <f t="shared" ca="1" si="91"/>
        <v>30.834826475697753</v>
      </c>
      <c r="D5835" s="19">
        <f ca="1">'Monte Carlo VaR'!$B$9*(EXP(B5835)-1)</f>
        <v>41.790440322513163</v>
      </c>
      <c r="E5835" t="str">
        <f ca="1">IF(B5835&lt;='Monte Carlo VaR'!$B$25,"YES ◀ TAIL","")</f>
        <v/>
      </c>
    </row>
    <row r="5836" spans="1:5" x14ac:dyDescent="0.2">
      <c r="A5836">
        <v>5835</v>
      </c>
      <c r="B5836" s="17">
        <f ca="1">'Monte Carlo VaR'!$C$17+_xlfn.NORM.S.INV(RAND())*'Monte Carlo VaR'!$C$18</f>
        <v>-0.21636185712682721</v>
      </c>
      <c r="C5836" s="18">
        <f t="shared" ca="1" si="91"/>
        <v>-19.455620644247784</v>
      </c>
      <c r="D5836" s="19">
        <f ca="1">'Monte Carlo VaR'!$B$9*(EXP(B5836)-1)</f>
        <v>-26.368202659149024</v>
      </c>
      <c r="E5836" t="str">
        <f ca="1">IF(B5836&lt;='Monte Carlo VaR'!$B$25,"YES ◀ TAIL","")</f>
        <v/>
      </c>
    </row>
    <row r="5837" spans="1:5" x14ac:dyDescent="0.2">
      <c r="A5837">
        <v>5836</v>
      </c>
      <c r="B5837" s="17">
        <f ca="1">'Monte Carlo VaR'!$C$17+_xlfn.NORM.S.INV(RAND())*'Monte Carlo VaR'!$C$18</f>
        <v>-0.20770675571374714</v>
      </c>
      <c r="C5837" s="18">
        <f t="shared" ca="1" si="91"/>
        <v>-18.755475329013748</v>
      </c>
      <c r="D5837" s="19">
        <f ca="1">'Monte Carlo VaR'!$B$9*(EXP(B5837)-1)</f>
        <v>-25.419295713412335</v>
      </c>
      <c r="E5837" t="str">
        <f ca="1">IF(B5837&lt;='Monte Carlo VaR'!$B$25,"YES ◀ TAIL","")</f>
        <v/>
      </c>
    </row>
    <row r="5838" spans="1:5" x14ac:dyDescent="0.2">
      <c r="A5838">
        <v>5837</v>
      </c>
      <c r="B5838" s="17">
        <f ca="1">'Monte Carlo VaR'!$C$17+_xlfn.NORM.S.INV(RAND())*'Monte Carlo VaR'!$C$18</f>
        <v>5.3443471629004959E-2</v>
      </c>
      <c r="C5838" s="18">
        <f t="shared" ca="1" si="91"/>
        <v>5.4897358452879796</v>
      </c>
      <c r="D5838" s="19">
        <f ca="1">'Monte Carlo VaR'!$B$9*(EXP(B5838)-1)</f>
        <v>7.4402389911187985</v>
      </c>
      <c r="E5838" t="str">
        <f ca="1">IF(B5838&lt;='Monte Carlo VaR'!$B$25,"YES ◀ TAIL","")</f>
        <v/>
      </c>
    </row>
    <row r="5839" spans="1:5" x14ac:dyDescent="0.2">
      <c r="A5839">
        <v>5838</v>
      </c>
      <c r="B5839" s="17">
        <f ca="1">'Monte Carlo VaR'!$C$17+_xlfn.NORM.S.INV(RAND())*'Monte Carlo VaR'!$C$18</f>
        <v>0.13590767479477339</v>
      </c>
      <c r="C5839" s="18">
        <f t="shared" ca="1" si="91"/>
        <v>14.557612316162484</v>
      </c>
      <c r="D5839" s="19">
        <f ca="1">'Monte Carlo VaR'!$B$9*(EXP(B5839)-1)</f>
        <v>19.729931972095013</v>
      </c>
      <c r="E5839" t="str">
        <f ca="1">IF(B5839&lt;='Monte Carlo VaR'!$B$25,"YES ◀ TAIL","")</f>
        <v/>
      </c>
    </row>
    <row r="5840" spans="1:5" x14ac:dyDescent="0.2">
      <c r="A5840">
        <v>5839</v>
      </c>
      <c r="B5840" s="17">
        <f ca="1">'Monte Carlo VaR'!$C$17+_xlfn.NORM.S.INV(RAND())*'Monte Carlo VaR'!$C$18</f>
        <v>0.13852652484454034</v>
      </c>
      <c r="C5840" s="18">
        <f t="shared" ca="1" si="91"/>
        <v>14.858014707597377</v>
      </c>
      <c r="D5840" s="19">
        <f ca="1">'Monte Carlo VaR'!$B$9*(EXP(B5840)-1)</f>
        <v>20.137067333206726</v>
      </c>
      <c r="E5840" t="str">
        <f ca="1">IF(B5840&lt;='Monte Carlo VaR'!$B$25,"YES ◀ TAIL","")</f>
        <v/>
      </c>
    </row>
    <row r="5841" spans="1:5" x14ac:dyDescent="0.2">
      <c r="A5841">
        <v>5840</v>
      </c>
      <c r="B5841" s="17">
        <f ca="1">'Monte Carlo VaR'!$C$17+_xlfn.NORM.S.INV(RAND())*'Monte Carlo VaR'!$C$18</f>
        <v>-0.19975017558992447</v>
      </c>
      <c r="C5841" s="18">
        <f t="shared" ca="1" si="91"/>
        <v>-18.10646824430836</v>
      </c>
      <c r="D5841" s="19">
        <f ca="1">'Monte Carlo VaR'!$B$9*(EXP(B5841)-1)</f>
        <v>-24.53969641151112</v>
      </c>
      <c r="E5841" t="str">
        <f ca="1">IF(B5841&lt;='Monte Carlo VaR'!$B$25,"YES ◀ TAIL","")</f>
        <v/>
      </c>
    </row>
    <row r="5842" spans="1:5" x14ac:dyDescent="0.2">
      <c r="A5842">
        <v>5841</v>
      </c>
      <c r="B5842" s="17">
        <f ca="1">'Monte Carlo VaR'!$C$17+_xlfn.NORM.S.INV(RAND())*'Monte Carlo VaR'!$C$18</f>
        <v>0.15071071597821226</v>
      </c>
      <c r="C5842" s="18">
        <f t="shared" ca="1" si="91"/>
        <v>16.266027038938269</v>
      </c>
      <c r="D5842" s="19">
        <f ca="1">'Monte Carlo VaR'!$B$9*(EXP(B5842)-1)</f>
        <v>22.045346445873037</v>
      </c>
      <c r="E5842" t="str">
        <f ca="1">IF(B5842&lt;='Monte Carlo VaR'!$B$25,"YES ◀ TAIL","")</f>
        <v/>
      </c>
    </row>
    <row r="5843" spans="1:5" x14ac:dyDescent="0.2">
      <c r="A5843">
        <v>5842</v>
      </c>
      <c r="B5843" s="17">
        <f ca="1">'Monte Carlo VaR'!$C$17+_xlfn.NORM.S.INV(RAND())*'Monte Carlo VaR'!$C$18</f>
        <v>0.24338646168127254</v>
      </c>
      <c r="C5843" s="18">
        <f t="shared" ca="1" si="91"/>
        <v>27.55614845123684</v>
      </c>
      <c r="D5843" s="19">
        <f ca="1">'Monte Carlo VaR'!$B$9*(EXP(B5843)-1)</f>
        <v>37.346847995961291</v>
      </c>
      <c r="E5843" t="str">
        <f ca="1">IF(B5843&lt;='Monte Carlo VaR'!$B$25,"YES ◀ TAIL","")</f>
        <v/>
      </c>
    </row>
    <row r="5844" spans="1:5" x14ac:dyDescent="0.2">
      <c r="A5844">
        <v>5843</v>
      </c>
      <c r="B5844" s="17">
        <f ca="1">'Monte Carlo VaR'!$C$17+_xlfn.NORM.S.INV(RAND())*'Monte Carlo VaR'!$C$18</f>
        <v>0.31334461008114656</v>
      </c>
      <c r="C5844" s="18">
        <f t="shared" ca="1" si="91"/>
        <v>36.799287394347814</v>
      </c>
      <c r="D5844" s="19">
        <f ca="1">'Monte Carlo VaR'!$B$9*(EXP(B5844)-1)</f>
        <v>49.874074205559594</v>
      </c>
      <c r="E5844" t="str">
        <f ca="1">IF(B5844&lt;='Monte Carlo VaR'!$B$25,"YES ◀ TAIL","")</f>
        <v/>
      </c>
    </row>
    <row r="5845" spans="1:5" x14ac:dyDescent="0.2">
      <c r="A5845">
        <v>5844</v>
      </c>
      <c r="B5845" s="17">
        <f ca="1">'Monte Carlo VaR'!$C$17+_xlfn.NORM.S.INV(RAND())*'Monte Carlo VaR'!$C$18</f>
        <v>0.20660221351886304</v>
      </c>
      <c r="C5845" s="18">
        <f t="shared" ca="1" si="91"/>
        <v>22.949339864134544</v>
      </c>
      <c r="D5845" s="19">
        <f ca="1">'Monte Carlo VaR'!$B$9*(EXP(B5845)-1)</f>
        <v>31.103240317861548</v>
      </c>
      <c r="E5845" t="str">
        <f ca="1">IF(B5845&lt;='Monte Carlo VaR'!$B$25,"YES ◀ TAIL","")</f>
        <v/>
      </c>
    </row>
    <row r="5846" spans="1:5" x14ac:dyDescent="0.2">
      <c r="A5846">
        <v>5845</v>
      </c>
      <c r="B5846" s="17">
        <f ca="1">'Monte Carlo VaR'!$C$17+_xlfn.NORM.S.INV(RAND())*'Monte Carlo VaR'!$C$18</f>
        <v>0.15318192611042786</v>
      </c>
      <c r="C5846" s="18">
        <f t="shared" ca="1" si="91"/>
        <v>16.553700126915526</v>
      </c>
      <c r="D5846" s="19">
        <f ca="1">'Monte Carlo VaR'!$B$9*(EXP(B5846)-1)</f>
        <v>22.435229782008616</v>
      </c>
      <c r="E5846" t="str">
        <f ca="1">IF(B5846&lt;='Monte Carlo VaR'!$B$25,"YES ◀ TAIL","")</f>
        <v/>
      </c>
    </row>
    <row r="5847" spans="1:5" x14ac:dyDescent="0.2">
      <c r="A5847">
        <v>5846</v>
      </c>
      <c r="B5847" s="17">
        <f ca="1">'Monte Carlo VaR'!$C$17+_xlfn.NORM.S.INV(RAND())*'Monte Carlo VaR'!$C$18</f>
        <v>0.32946805282921282</v>
      </c>
      <c r="C5847" s="18">
        <f t="shared" ca="1" si="91"/>
        <v>39.022840366788827</v>
      </c>
      <c r="D5847" s="19">
        <f ca="1">'Monte Carlo VaR'!$B$9*(EXP(B5847)-1)</f>
        <v>52.887655549108892</v>
      </c>
      <c r="E5847" t="str">
        <f ca="1">IF(B5847&lt;='Monte Carlo VaR'!$B$25,"YES ◀ TAIL","")</f>
        <v/>
      </c>
    </row>
    <row r="5848" spans="1:5" x14ac:dyDescent="0.2">
      <c r="A5848">
        <v>5847</v>
      </c>
      <c r="B5848" s="17">
        <f ca="1">'Monte Carlo VaR'!$C$17+_xlfn.NORM.S.INV(RAND())*'Monte Carlo VaR'!$C$18</f>
        <v>0.17492392252877484</v>
      </c>
      <c r="C5848" s="18">
        <f t="shared" ca="1" si="91"/>
        <v>19.115559305984075</v>
      </c>
      <c r="D5848" s="19">
        <f ca="1">'Monte Carlo VaR'!$B$9*(EXP(B5848)-1)</f>
        <v>25.907317527400217</v>
      </c>
      <c r="E5848" t="str">
        <f ca="1">IF(B5848&lt;='Monte Carlo VaR'!$B$25,"YES ◀ TAIL","")</f>
        <v/>
      </c>
    </row>
    <row r="5849" spans="1:5" x14ac:dyDescent="0.2">
      <c r="A5849">
        <v>5848</v>
      </c>
      <c r="B5849" s="17">
        <f ca="1">'Monte Carlo VaR'!$C$17+_xlfn.NORM.S.INV(RAND())*'Monte Carlo VaR'!$C$18</f>
        <v>-2.3602694376101421E-2</v>
      </c>
      <c r="C5849" s="18">
        <f t="shared" ca="1" si="91"/>
        <v>-2.3326329374658172</v>
      </c>
      <c r="D5849" s="19">
        <f ca="1">'Monte Carlo VaR'!$B$9*(EXP(B5849)-1)</f>
        <v>-3.1614174201474223</v>
      </c>
      <c r="E5849" t="str">
        <f ca="1">IF(B5849&lt;='Monte Carlo VaR'!$B$25,"YES ◀ TAIL","")</f>
        <v/>
      </c>
    </row>
    <row r="5850" spans="1:5" x14ac:dyDescent="0.2">
      <c r="A5850">
        <v>5849</v>
      </c>
      <c r="B5850" s="17">
        <f ca="1">'Monte Carlo VaR'!$C$17+_xlfn.NORM.S.INV(RAND())*'Monte Carlo VaR'!$C$18</f>
        <v>-0.18145235678072724</v>
      </c>
      <c r="C5850" s="18">
        <f t="shared" ca="1" si="91"/>
        <v>-16.59420184358078</v>
      </c>
      <c r="D5850" s="19">
        <f ca="1">'Monte Carlo VaR'!$B$9*(EXP(B5850)-1)</f>
        <v>-22.490121758605031</v>
      </c>
      <c r="E5850" t="str">
        <f ca="1">IF(B5850&lt;='Monte Carlo VaR'!$B$25,"YES ◀ TAIL","")</f>
        <v/>
      </c>
    </row>
    <row r="5851" spans="1:5" x14ac:dyDescent="0.2">
      <c r="A5851">
        <v>5850</v>
      </c>
      <c r="B5851" s="17">
        <f ca="1">'Monte Carlo VaR'!$C$17+_xlfn.NORM.S.INV(RAND())*'Monte Carlo VaR'!$C$18</f>
        <v>-0.13583688917559517</v>
      </c>
      <c r="C5851" s="18">
        <f t="shared" ca="1" si="91"/>
        <v>-12.701498581823778</v>
      </c>
      <c r="D5851" s="19">
        <f ca="1">'Monte Carlo VaR'!$B$9*(EXP(B5851)-1)</f>
        <v>-17.214341027945768</v>
      </c>
      <c r="E5851" t="str">
        <f ca="1">IF(B5851&lt;='Monte Carlo VaR'!$B$25,"YES ◀ TAIL","")</f>
        <v/>
      </c>
    </row>
    <row r="5852" spans="1:5" x14ac:dyDescent="0.2">
      <c r="A5852">
        <v>5851</v>
      </c>
      <c r="B5852" s="17">
        <f ca="1">'Monte Carlo VaR'!$C$17+_xlfn.NORM.S.INV(RAND())*'Monte Carlo VaR'!$C$18</f>
        <v>0.12286654246905866</v>
      </c>
      <c r="C5852" s="18">
        <f t="shared" ca="1" si="91"/>
        <v>13.07335059754835</v>
      </c>
      <c r="D5852" s="19">
        <f ca="1">'Monte Carlo VaR'!$B$9*(EXP(B5852)-1)</f>
        <v>17.71831206485728</v>
      </c>
      <c r="E5852" t="str">
        <f ca="1">IF(B5852&lt;='Monte Carlo VaR'!$B$25,"YES ◀ TAIL","")</f>
        <v/>
      </c>
    </row>
    <row r="5853" spans="1:5" x14ac:dyDescent="0.2">
      <c r="A5853">
        <v>5852</v>
      </c>
      <c r="B5853" s="17">
        <f ca="1">'Monte Carlo VaR'!$C$17+_xlfn.NORM.S.INV(RAND())*'Monte Carlo VaR'!$C$18</f>
        <v>0.30663358720527623</v>
      </c>
      <c r="C5853" s="18">
        <f t="shared" ca="1" si="91"/>
        <v>35.884297938917101</v>
      </c>
      <c r="D5853" s="19">
        <f ca="1">'Monte Carlo VaR'!$B$9*(EXP(B5853)-1)</f>
        <v>48.633988996614342</v>
      </c>
      <c r="E5853" t="str">
        <f ca="1">IF(B5853&lt;='Monte Carlo VaR'!$B$25,"YES ◀ TAIL","")</f>
        <v/>
      </c>
    </row>
    <row r="5854" spans="1:5" x14ac:dyDescent="0.2">
      <c r="A5854">
        <v>5853</v>
      </c>
      <c r="B5854" s="17">
        <f ca="1">'Monte Carlo VaR'!$C$17+_xlfn.NORM.S.INV(RAND())*'Monte Carlo VaR'!$C$18</f>
        <v>0.41827689855342387</v>
      </c>
      <c r="C5854" s="18">
        <f t="shared" ca="1" si="91"/>
        <v>51.934131957507979</v>
      </c>
      <c r="D5854" s="19">
        <f ca="1">'Monte Carlo VaR'!$B$9*(EXP(B5854)-1)</f>
        <v>70.386329042010559</v>
      </c>
      <c r="E5854" t="str">
        <f ca="1">IF(B5854&lt;='Monte Carlo VaR'!$B$25,"YES ◀ TAIL","")</f>
        <v/>
      </c>
    </row>
    <row r="5855" spans="1:5" x14ac:dyDescent="0.2">
      <c r="A5855">
        <v>5854</v>
      </c>
      <c r="B5855" s="17">
        <f ca="1">'Monte Carlo VaR'!$C$17+_xlfn.NORM.S.INV(RAND())*'Monte Carlo VaR'!$C$18</f>
        <v>0.33731716322615141</v>
      </c>
      <c r="C5855" s="18">
        <f t="shared" ca="1" si="91"/>
        <v>40.118339711836626</v>
      </c>
      <c r="D5855" s="19">
        <f ca="1">'Monte Carlo VaR'!$B$9*(EXP(B5855)-1)</f>
        <v>54.372385811452176</v>
      </c>
      <c r="E5855" t="str">
        <f ca="1">IF(B5855&lt;='Monte Carlo VaR'!$B$25,"YES ◀ TAIL","")</f>
        <v/>
      </c>
    </row>
    <row r="5856" spans="1:5" x14ac:dyDescent="0.2">
      <c r="A5856">
        <v>5855</v>
      </c>
      <c r="B5856" s="17">
        <f ca="1">'Monte Carlo VaR'!$C$17+_xlfn.NORM.S.INV(RAND())*'Monte Carlo VaR'!$C$18</f>
        <v>2.8684760543332986E-2</v>
      </c>
      <c r="C5856" s="18">
        <f t="shared" ca="1" si="91"/>
        <v>2.9100130369919874</v>
      </c>
      <c r="D5856" s="19">
        <f ca="1">'Monte Carlo VaR'!$B$9*(EXP(B5856)-1)</f>
        <v>3.9439406690352405</v>
      </c>
      <c r="E5856" t="str">
        <f ca="1">IF(B5856&lt;='Monte Carlo VaR'!$B$25,"YES ◀ TAIL","")</f>
        <v/>
      </c>
    </row>
    <row r="5857" spans="1:5" x14ac:dyDescent="0.2">
      <c r="A5857">
        <v>5856</v>
      </c>
      <c r="B5857" s="17">
        <f ca="1">'Monte Carlo VaR'!$C$17+_xlfn.NORM.S.INV(RAND())*'Monte Carlo VaR'!$C$18</f>
        <v>0.27892070935753083</v>
      </c>
      <c r="C5857" s="18">
        <f t="shared" ca="1" si="91"/>
        <v>32.170254107101883</v>
      </c>
      <c r="D5857" s="19">
        <f ca="1">'Monte Carlo VaR'!$B$9*(EXP(B5857)-1)</f>
        <v>43.600345391355177</v>
      </c>
      <c r="E5857" t="str">
        <f ca="1">IF(B5857&lt;='Monte Carlo VaR'!$B$25,"YES ◀ TAIL","")</f>
        <v/>
      </c>
    </row>
    <row r="5858" spans="1:5" x14ac:dyDescent="0.2">
      <c r="A5858">
        <v>5857</v>
      </c>
      <c r="B5858" s="17">
        <f ca="1">'Monte Carlo VaR'!$C$17+_xlfn.NORM.S.INV(RAND())*'Monte Carlo VaR'!$C$18</f>
        <v>-0.13764379374800173</v>
      </c>
      <c r="C5858" s="18">
        <f t="shared" ca="1" si="91"/>
        <v>-12.859096218377042</v>
      </c>
      <c r="D5858" s="19">
        <f ca="1">'Monte Carlo VaR'!$B$9*(EXP(B5858)-1)</f>
        <v>-17.427933104766407</v>
      </c>
      <c r="E5858" t="str">
        <f ca="1">IF(B5858&lt;='Monte Carlo VaR'!$B$25,"YES ◀ TAIL","")</f>
        <v/>
      </c>
    </row>
    <row r="5859" spans="1:5" x14ac:dyDescent="0.2">
      <c r="A5859">
        <v>5858</v>
      </c>
      <c r="B5859" s="17">
        <f ca="1">'Monte Carlo VaR'!$C$17+_xlfn.NORM.S.INV(RAND())*'Monte Carlo VaR'!$C$18</f>
        <v>3.0256865474963677E-2</v>
      </c>
      <c r="C5859" s="18">
        <f t="shared" ca="1" si="91"/>
        <v>3.0719256144349449</v>
      </c>
      <c r="D5859" s="19">
        <f ca="1">'Monte Carlo VaR'!$B$9*(EXP(B5859)-1)</f>
        <v>4.1633807852436808</v>
      </c>
      <c r="E5859" t="str">
        <f ca="1">IF(B5859&lt;='Monte Carlo VaR'!$B$25,"YES ◀ TAIL","")</f>
        <v/>
      </c>
    </row>
    <row r="5860" spans="1:5" x14ac:dyDescent="0.2">
      <c r="A5860">
        <v>5859</v>
      </c>
      <c r="B5860" s="17">
        <f ca="1">'Monte Carlo VaR'!$C$17+_xlfn.NORM.S.INV(RAND())*'Monte Carlo VaR'!$C$18</f>
        <v>0.14881656888019129</v>
      </c>
      <c r="C5860" s="18">
        <f t="shared" ca="1" si="91"/>
        <v>16.046010518831721</v>
      </c>
      <c r="D5860" s="19">
        <f ca="1">'Monte Carlo VaR'!$B$9*(EXP(B5860)-1)</f>
        <v>21.747158056172633</v>
      </c>
      <c r="E5860" t="str">
        <f ca="1">IF(B5860&lt;='Monte Carlo VaR'!$B$25,"YES ◀ TAIL","")</f>
        <v/>
      </c>
    </row>
    <row r="5861" spans="1:5" x14ac:dyDescent="0.2">
      <c r="A5861">
        <v>5860</v>
      </c>
      <c r="B5861" s="17">
        <f ca="1">'Monte Carlo VaR'!$C$17+_xlfn.NORM.S.INV(RAND())*'Monte Carlo VaR'!$C$18</f>
        <v>0.14019662926556542</v>
      </c>
      <c r="C5861" s="18">
        <f t="shared" ca="1" si="91"/>
        <v>15.04999985875104</v>
      </c>
      <c r="D5861" s="19">
        <f ca="1">'Monte Carlo VaR'!$B$9*(EXP(B5861)-1)</f>
        <v>20.397264808565286</v>
      </c>
      <c r="E5861" t="str">
        <f ca="1">IF(B5861&lt;='Monte Carlo VaR'!$B$25,"YES ◀ TAIL","")</f>
        <v/>
      </c>
    </row>
    <row r="5862" spans="1:5" x14ac:dyDescent="0.2">
      <c r="A5862">
        <v>5861</v>
      </c>
      <c r="B5862" s="17">
        <f ca="1">'Monte Carlo VaR'!$C$17+_xlfn.NORM.S.INV(RAND())*'Monte Carlo VaR'!$C$18</f>
        <v>9.5933021252720768E-2</v>
      </c>
      <c r="C5862" s="18">
        <f t="shared" ca="1" si="91"/>
        <v>10.068533899984766</v>
      </c>
      <c r="D5862" s="19">
        <f ca="1">'Monte Carlo VaR'!$B$9*(EXP(B5862)-1)</f>
        <v>13.645883994649354</v>
      </c>
      <c r="E5862" t="str">
        <f ca="1">IF(B5862&lt;='Monte Carlo VaR'!$B$25,"YES ◀ TAIL","")</f>
        <v/>
      </c>
    </row>
    <row r="5863" spans="1:5" x14ac:dyDescent="0.2">
      <c r="A5863">
        <v>5862</v>
      </c>
      <c r="B5863" s="17">
        <f ca="1">'Monte Carlo VaR'!$C$17+_xlfn.NORM.S.INV(RAND())*'Monte Carlo VaR'!$C$18</f>
        <v>0.2719327643116497</v>
      </c>
      <c r="C5863" s="18">
        <f t="shared" ca="1" si="91"/>
        <v>31.249875158735406</v>
      </c>
      <c r="D5863" s="19">
        <f ca="1">'Monte Carlo VaR'!$B$9*(EXP(B5863)-1)</f>
        <v>42.352955802634099</v>
      </c>
      <c r="E5863" t="str">
        <f ca="1">IF(B5863&lt;='Monte Carlo VaR'!$B$25,"YES ◀ TAIL","")</f>
        <v/>
      </c>
    </row>
    <row r="5864" spans="1:5" x14ac:dyDescent="0.2">
      <c r="A5864">
        <v>5863</v>
      </c>
      <c r="B5864" s="17">
        <f ca="1">'Monte Carlo VaR'!$C$17+_xlfn.NORM.S.INV(RAND())*'Monte Carlo VaR'!$C$18</f>
        <v>-2.3346512448736922E-2</v>
      </c>
      <c r="C5864" s="18">
        <f t="shared" ca="1" si="91"/>
        <v>-2.3076091179428215</v>
      </c>
      <c r="D5864" s="19">
        <f ca="1">'Monte Carlo VaR'!$B$9*(EXP(B5864)-1)</f>
        <v>-3.1275026375479063</v>
      </c>
      <c r="E5864" t="str">
        <f ca="1">IF(B5864&lt;='Monte Carlo VaR'!$B$25,"YES ◀ TAIL","")</f>
        <v/>
      </c>
    </row>
    <row r="5865" spans="1:5" x14ac:dyDescent="0.2">
      <c r="A5865">
        <v>5864</v>
      </c>
      <c r="B5865" s="17">
        <f ca="1">'Monte Carlo VaR'!$C$17+_xlfn.NORM.S.INV(RAND())*'Monte Carlo VaR'!$C$18</f>
        <v>2.595402795880003E-2</v>
      </c>
      <c r="C5865" s="18">
        <f t="shared" ca="1" si="91"/>
        <v>2.6293766569606136</v>
      </c>
      <c r="D5865" s="19">
        <f ca="1">'Monte Carlo VaR'!$B$9*(EXP(B5865)-1)</f>
        <v>3.5635941831787195</v>
      </c>
      <c r="E5865" t="str">
        <f ca="1">IF(B5865&lt;='Monte Carlo VaR'!$B$25,"YES ◀ TAIL","")</f>
        <v/>
      </c>
    </row>
    <row r="5866" spans="1:5" x14ac:dyDescent="0.2">
      <c r="A5866">
        <v>5865</v>
      </c>
      <c r="B5866" s="17">
        <f ca="1">'Monte Carlo VaR'!$C$17+_xlfn.NORM.S.INV(RAND())*'Monte Carlo VaR'!$C$18</f>
        <v>-0.22855371446059625</v>
      </c>
      <c r="C5866" s="18">
        <f t="shared" ca="1" si="91"/>
        <v>-20.431644365644054</v>
      </c>
      <c r="D5866" s="19">
        <f ca="1">'Monte Carlo VaR'!$B$9*(EXP(B5866)-1)</f>
        <v>-27.691007608757385</v>
      </c>
      <c r="E5866" t="str">
        <f ca="1">IF(B5866&lt;='Monte Carlo VaR'!$B$25,"YES ◀ TAIL","")</f>
        <v/>
      </c>
    </row>
    <row r="5867" spans="1:5" x14ac:dyDescent="0.2">
      <c r="A5867">
        <v>5866</v>
      </c>
      <c r="B5867" s="17">
        <f ca="1">'Monte Carlo VaR'!$C$17+_xlfn.NORM.S.INV(RAND())*'Monte Carlo VaR'!$C$18</f>
        <v>0.52964436330935682</v>
      </c>
      <c r="C5867" s="18">
        <f t="shared" ca="1" si="91"/>
        <v>69.832821338026946</v>
      </c>
      <c r="D5867" s="19">
        <f ca="1">'Monte Carlo VaR'!$B$9*(EXP(B5867)-1)</f>
        <v>94.644422759427925</v>
      </c>
      <c r="E5867" t="str">
        <f ca="1">IF(B5867&lt;='Monte Carlo VaR'!$B$25,"YES ◀ TAIL","")</f>
        <v/>
      </c>
    </row>
    <row r="5868" spans="1:5" x14ac:dyDescent="0.2">
      <c r="A5868">
        <v>5867</v>
      </c>
      <c r="B5868" s="17">
        <f ca="1">'Monte Carlo VaR'!$C$17+_xlfn.NORM.S.INV(RAND())*'Monte Carlo VaR'!$C$18</f>
        <v>-0.19100878284329664</v>
      </c>
      <c r="C5868" s="18">
        <f t="shared" ca="1" si="91"/>
        <v>-17.387466761000702</v>
      </c>
      <c r="D5868" s="19">
        <f ca="1">'Monte Carlo VaR'!$B$9*(EXP(B5868)-1)</f>
        <v>-23.565233701184251</v>
      </c>
      <c r="E5868" t="str">
        <f ca="1">IF(B5868&lt;='Monte Carlo VaR'!$B$25,"YES ◀ TAIL","")</f>
        <v/>
      </c>
    </row>
    <row r="5869" spans="1:5" x14ac:dyDescent="0.2">
      <c r="A5869">
        <v>5868</v>
      </c>
      <c r="B5869" s="17">
        <f ca="1">'Monte Carlo VaR'!$C$17+_xlfn.NORM.S.INV(RAND())*'Monte Carlo VaR'!$C$18</f>
        <v>-2.2163629225864512E-3</v>
      </c>
      <c r="C5869" s="18">
        <f t="shared" ca="1" si="91"/>
        <v>-0.22139086038392986</v>
      </c>
      <c r="D5869" s="19">
        <f ca="1">'Monte Carlo VaR'!$B$9*(EXP(B5869)-1)</f>
        <v>-0.30005103307834013</v>
      </c>
      <c r="E5869" t="str">
        <f ca="1">IF(B5869&lt;='Monte Carlo VaR'!$B$25,"YES ◀ TAIL","")</f>
        <v/>
      </c>
    </row>
    <row r="5870" spans="1:5" x14ac:dyDescent="0.2">
      <c r="A5870">
        <v>5869</v>
      </c>
      <c r="B5870" s="17">
        <f ca="1">'Monte Carlo VaR'!$C$17+_xlfn.NORM.S.INV(RAND())*'Monte Carlo VaR'!$C$18</f>
        <v>0.12584332064427448</v>
      </c>
      <c r="C5870" s="18">
        <f t="shared" ca="1" si="91"/>
        <v>13.410446360537808</v>
      </c>
      <c r="D5870" s="19">
        <f ca="1">'Monte Carlo VaR'!$B$9*(EXP(B5870)-1)</f>
        <v>18.175177952436893</v>
      </c>
      <c r="E5870" t="str">
        <f ca="1">IF(B5870&lt;='Monte Carlo VaR'!$B$25,"YES ◀ TAIL","")</f>
        <v/>
      </c>
    </row>
    <row r="5871" spans="1:5" x14ac:dyDescent="0.2">
      <c r="A5871">
        <v>5870</v>
      </c>
      <c r="B5871" s="17">
        <f ca="1">'Monte Carlo VaR'!$C$17+_xlfn.NORM.S.INV(RAND())*'Monte Carlo VaR'!$C$18</f>
        <v>-4.4753065197871686E-2</v>
      </c>
      <c r="C5871" s="18">
        <f t="shared" ca="1" si="91"/>
        <v>-4.3766419968657271</v>
      </c>
      <c r="D5871" s="19">
        <f ca="1">'Monte Carlo VaR'!$B$9*(EXP(B5871)-1)</f>
        <v>-5.9316628983521191</v>
      </c>
      <c r="E5871" t="str">
        <f ca="1">IF(B5871&lt;='Monte Carlo VaR'!$B$25,"YES ◀ TAIL","")</f>
        <v/>
      </c>
    </row>
    <row r="5872" spans="1:5" x14ac:dyDescent="0.2">
      <c r="A5872">
        <v>5871</v>
      </c>
      <c r="B5872" s="17">
        <f ca="1">'Monte Carlo VaR'!$C$17+_xlfn.NORM.S.INV(RAND())*'Monte Carlo VaR'!$C$18</f>
        <v>3.2374963586320415E-2</v>
      </c>
      <c r="C5872" s="18">
        <f t="shared" ca="1" si="91"/>
        <v>3.2904734365707844</v>
      </c>
      <c r="D5872" s="19">
        <f ca="1">'Monte Carlo VaR'!$B$9*(EXP(B5872)-1)</f>
        <v>4.459578648584384</v>
      </c>
      <c r="E5872" t="str">
        <f ca="1">IF(B5872&lt;='Monte Carlo VaR'!$B$25,"YES ◀ TAIL","")</f>
        <v/>
      </c>
    </row>
    <row r="5873" spans="1:5" x14ac:dyDescent="0.2">
      <c r="A5873">
        <v>5872</v>
      </c>
      <c r="B5873" s="17">
        <f ca="1">'Monte Carlo VaR'!$C$17+_xlfn.NORM.S.INV(RAND())*'Monte Carlo VaR'!$C$18</f>
        <v>9.0741161951548022E-2</v>
      </c>
      <c r="C5873" s="18">
        <f t="shared" ca="1" si="91"/>
        <v>9.4985544653391827</v>
      </c>
      <c r="D5873" s="19">
        <f ca="1">'Monte Carlo VaR'!$B$9*(EXP(B5873)-1)</f>
        <v>12.873390866874193</v>
      </c>
      <c r="E5873" t="str">
        <f ca="1">IF(B5873&lt;='Monte Carlo VaR'!$B$25,"YES ◀ TAIL","")</f>
        <v/>
      </c>
    </row>
    <row r="5874" spans="1:5" x14ac:dyDescent="0.2">
      <c r="A5874">
        <v>5873</v>
      </c>
      <c r="B5874" s="17">
        <f ca="1">'Monte Carlo VaR'!$C$17+_xlfn.NORM.S.INV(RAND())*'Monte Carlo VaR'!$C$18</f>
        <v>0.13192517647673785</v>
      </c>
      <c r="C5874" s="18">
        <f t="shared" ca="1" si="91"/>
        <v>14.102294071656551</v>
      </c>
      <c r="D5874" s="19">
        <f ca="1">'Monte Carlo VaR'!$B$9*(EXP(B5874)-1)</f>
        <v>19.112839155316124</v>
      </c>
      <c r="E5874" t="str">
        <f ca="1">IF(B5874&lt;='Monte Carlo VaR'!$B$25,"YES ◀ TAIL","")</f>
        <v/>
      </c>
    </row>
    <row r="5875" spans="1:5" x14ac:dyDescent="0.2">
      <c r="A5875">
        <v>5874</v>
      </c>
      <c r="B5875" s="17">
        <f ca="1">'Monte Carlo VaR'!$C$17+_xlfn.NORM.S.INV(RAND())*'Monte Carlo VaR'!$C$18</f>
        <v>-8.4260675132017127E-3</v>
      </c>
      <c r="C5875" s="18">
        <f t="shared" ca="1" si="91"/>
        <v>-0.83906677031719834</v>
      </c>
      <c r="D5875" s="19">
        <f ca="1">'Monte Carlo VaR'!$B$9*(EXP(B5875)-1)</f>
        <v>-1.1371871938108988</v>
      </c>
      <c r="E5875" t="str">
        <f ca="1">IF(B5875&lt;='Monte Carlo VaR'!$B$25,"YES ◀ TAIL","")</f>
        <v/>
      </c>
    </row>
    <row r="5876" spans="1:5" x14ac:dyDescent="0.2">
      <c r="A5876">
        <v>5875</v>
      </c>
      <c r="B5876" s="17">
        <f ca="1">'Monte Carlo VaR'!$C$17+_xlfn.NORM.S.INV(RAND())*'Monte Carlo VaR'!$C$18</f>
        <v>-0.16383903393422372</v>
      </c>
      <c r="C5876" s="18">
        <f t="shared" ca="1" si="91"/>
        <v>-15.11213484595978</v>
      </c>
      <c r="D5876" s="19">
        <f ca="1">'Monte Carlo VaR'!$B$9*(EXP(B5876)-1)</f>
        <v>-20.481476356729289</v>
      </c>
      <c r="E5876" t="str">
        <f ca="1">IF(B5876&lt;='Monte Carlo VaR'!$B$25,"YES ◀ TAIL","")</f>
        <v/>
      </c>
    </row>
    <row r="5877" spans="1:5" x14ac:dyDescent="0.2">
      <c r="A5877">
        <v>5876</v>
      </c>
      <c r="B5877" s="17">
        <f ca="1">'Monte Carlo VaR'!$C$17+_xlfn.NORM.S.INV(RAND())*'Monte Carlo VaR'!$C$18</f>
        <v>0.24030844309820487</v>
      </c>
      <c r="C5877" s="18">
        <f t="shared" ca="1" si="91"/>
        <v>27.164131882564526</v>
      </c>
      <c r="D5877" s="19">
        <f ca="1">'Monte Carlo VaR'!$B$9*(EXP(B5877)-1)</f>
        <v>36.8155479404397</v>
      </c>
      <c r="E5877" t="str">
        <f ca="1">IF(B5877&lt;='Monte Carlo VaR'!$B$25,"YES ◀ TAIL","")</f>
        <v/>
      </c>
    </row>
    <row r="5878" spans="1:5" x14ac:dyDescent="0.2">
      <c r="A5878">
        <v>5877</v>
      </c>
      <c r="B5878" s="17">
        <f ca="1">'Monte Carlo VaR'!$C$17+_xlfn.NORM.S.INV(RAND())*'Monte Carlo VaR'!$C$18</f>
        <v>0.25128800099162635</v>
      </c>
      <c r="C5878" s="18">
        <f t="shared" ca="1" si="91"/>
        <v>28.568030821989467</v>
      </c>
      <c r="D5878" s="19">
        <f ca="1">'Monte Carlo VaR'!$B$9*(EXP(B5878)-1)</f>
        <v>38.718252173042323</v>
      </c>
      <c r="E5878" t="str">
        <f ca="1">IF(B5878&lt;='Monte Carlo VaR'!$B$25,"YES ◀ TAIL","")</f>
        <v/>
      </c>
    </row>
    <row r="5879" spans="1:5" x14ac:dyDescent="0.2">
      <c r="A5879">
        <v>5878</v>
      </c>
      <c r="B5879" s="17">
        <f ca="1">'Monte Carlo VaR'!$C$17+_xlfn.NORM.S.INV(RAND())*'Monte Carlo VaR'!$C$18</f>
        <v>-0.14460815425721613</v>
      </c>
      <c r="C5879" s="18">
        <f t="shared" ca="1" si="91"/>
        <v>-13.463868516851896</v>
      </c>
      <c r="D5879" s="19">
        <f ca="1">'Monte Carlo VaR'!$B$9*(EXP(B5879)-1)</f>
        <v>-18.247581000889376</v>
      </c>
      <c r="E5879" t="str">
        <f ca="1">IF(B5879&lt;='Monte Carlo VaR'!$B$25,"YES ◀ TAIL","")</f>
        <v/>
      </c>
    </row>
    <row r="5880" spans="1:5" x14ac:dyDescent="0.2">
      <c r="A5880">
        <v>5879</v>
      </c>
      <c r="B5880" s="17">
        <f ca="1">'Monte Carlo VaR'!$C$17+_xlfn.NORM.S.INV(RAND())*'Monte Carlo VaR'!$C$18</f>
        <v>-0.38753243450835451</v>
      </c>
      <c r="C5880" s="18">
        <f t="shared" ca="1" si="91"/>
        <v>-32.127038036711873</v>
      </c>
      <c r="D5880" s="19">
        <f ca="1">'Monte Carlo VaR'!$B$9*(EXP(B5880)-1)</f>
        <v>-43.541774651155606</v>
      </c>
      <c r="E5880" t="str">
        <f ca="1">IF(B5880&lt;='Monte Carlo VaR'!$B$25,"YES ◀ TAIL","")</f>
        <v>YES ◀ TAIL</v>
      </c>
    </row>
    <row r="5881" spans="1:5" x14ac:dyDescent="0.2">
      <c r="A5881">
        <v>5880</v>
      </c>
      <c r="B5881" s="17">
        <f ca="1">'Monte Carlo VaR'!$C$17+_xlfn.NORM.S.INV(RAND())*'Monte Carlo VaR'!$C$18</f>
        <v>-5.7588321004855642E-2</v>
      </c>
      <c r="C5881" s="18">
        <f t="shared" ca="1" si="91"/>
        <v>-5.5961491725392776</v>
      </c>
      <c r="D5881" s="19">
        <f ca="1">'Monte Carlo VaR'!$B$9*(EXP(B5881)-1)</f>
        <v>-7.5844609735424831</v>
      </c>
      <c r="E5881" t="str">
        <f ca="1">IF(B5881&lt;='Monte Carlo VaR'!$B$25,"YES ◀ TAIL","")</f>
        <v/>
      </c>
    </row>
    <row r="5882" spans="1:5" x14ac:dyDescent="0.2">
      <c r="A5882">
        <v>5881</v>
      </c>
      <c r="B5882" s="17">
        <f ca="1">'Monte Carlo VaR'!$C$17+_xlfn.NORM.S.INV(RAND())*'Monte Carlo VaR'!$C$18</f>
        <v>0.10540802751111103</v>
      </c>
      <c r="C5882" s="18">
        <f t="shared" ca="1" si="91"/>
        <v>11.116390331332294</v>
      </c>
      <c r="D5882" s="19">
        <f ca="1">'Monte Carlo VaR'!$B$9*(EXP(B5882)-1)</f>
        <v>15.066043816054657</v>
      </c>
      <c r="E5882" t="str">
        <f ca="1">IF(B5882&lt;='Monte Carlo VaR'!$B$25,"YES ◀ TAIL","")</f>
        <v/>
      </c>
    </row>
    <row r="5883" spans="1:5" x14ac:dyDescent="0.2">
      <c r="A5883">
        <v>5882</v>
      </c>
      <c r="B5883" s="17">
        <f ca="1">'Monte Carlo VaR'!$C$17+_xlfn.NORM.S.INV(RAND())*'Monte Carlo VaR'!$C$18</f>
        <v>0.11174867022899693</v>
      </c>
      <c r="C5883" s="18">
        <f t="shared" ca="1" si="91"/>
        <v>11.823178038731319</v>
      </c>
      <c r="D5883" s="19">
        <f ca="1">'Monte Carlo VaR'!$B$9*(EXP(B5883)-1)</f>
        <v>16.023953195892556</v>
      </c>
      <c r="E5883" t="str">
        <f ca="1">IF(B5883&lt;='Monte Carlo VaR'!$B$25,"YES ◀ TAIL","")</f>
        <v/>
      </c>
    </row>
    <row r="5884" spans="1:5" x14ac:dyDescent="0.2">
      <c r="A5884">
        <v>5883</v>
      </c>
      <c r="B5884" s="17">
        <f ca="1">'Monte Carlo VaR'!$C$17+_xlfn.NORM.S.INV(RAND())*'Monte Carlo VaR'!$C$18</f>
        <v>0.13748407440228871</v>
      </c>
      <c r="C5884" s="18">
        <f t="shared" ca="1" si="91"/>
        <v>14.738343305959356</v>
      </c>
      <c r="D5884" s="19">
        <f ca="1">'Monte Carlo VaR'!$B$9*(EXP(B5884)-1)</f>
        <v>19.974876682566716</v>
      </c>
      <c r="E5884" t="str">
        <f ca="1">IF(B5884&lt;='Monte Carlo VaR'!$B$25,"YES ◀ TAIL","")</f>
        <v/>
      </c>
    </row>
    <row r="5885" spans="1:5" x14ac:dyDescent="0.2">
      <c r="A5885">
        <v>5884</v>
      </c>
      <c r="B5885" s="17">
        <f ca="1">'Monte Carlo VaR'!$C$17+_xlfn.NORM.S.INV(RAND())*'Monte Carlo VaR'!$C$18</f>
        <v>0.17140174592984861</v>
      </c>
      <c r="C5885" s="18">
        <f t="shared" ca="1" si="91"/>
        <v>18.696751261343802</v>
      </c>
      <c r="D5885" s="19">
        <f ca="1">'Monte Carlo VaR'!$B$9*(EXP(B5885)-1)</f>
        <v>25.339706984499255</v>
      </c>
      <c r="E5885" t="str">
        <f ca="1">IF(B5885&lt;='Monte Carlo VaR'!$B$25,"YES ◀ TAIL","")</f>
        <v/>
      </c>
    </row>
    <row r="5886" spans="1:5" x14ac:dyDescent="0.2">
      <c r="A5886">
        <v>5885</v>
      </c>
      <c r="B5886" s="17">
        <f ca="1">'Monte Carlo VaR'!$C$17+_xlfn.NORM.S.INV(RAND())*'Monte Carlo VaR'!$C$18</f>
        <v>0.22827303724128895</v>
      </c>
      <c r="C5886" s="18">
        <f t="shared" ca="1" si="91"/>
        <v>25.642833032884816</v>
      </c>
      <c r="D5886" s="19">
        <f ca="1">'Monte Carlo VaR'!$B$9*(EXP(B5886)-1)</f>
        <v>34.753731609468794</v>
      </c>
      <c r="E5886" t="str">
        <f ca="1">IF(B5886&lt;='Monte Carlo VaR'!$B$25,"YES ◀ TAIL","")</f>
        <v/>
      </c>
    </row>
    <row r="5887" spans="1:5" x14ac:dyDescent="0.2">
      <c r="A5887">
        <v>5886</v>
      </c>
      <c r="B5887" s="17">
        <f ca="1">'Monte Carlo VaR'!$C$17+_xlfn.NORM.S.INV(RAND())*'Monte Carlo VaR'!$C$18</f>
        <v>0.13489296006682153</v>
      </c>
      <c r="C5887" s="18">
        <f t="shared" ca="1" si="91"/>
        <v>14.441427976695543</v>
      </c>
      <c r="D5887" s="19">
        <f ca="1">'Monte Carlo VaR'!$B$9*(EXP(B5887)-1)</f>
        <v>19.572467336815468</v>
      </c>
      <c r="E5887" t="str">
        <f ca="1">IF(B5887&lt;='Monte Carlo VaR'!$B$25,"YES ◀ TAIL","")</f>
        <v/>
      </c>
    </row>
    <row r="5888" spans="1:5" x14ac:dyDescent="0.2">
      <c r="A5888">
        <v>5887</v>
      </c>
      <c r="B5888" s="17">
        <f ca="1">'Monte Carlo VaR'!$C$17+_xlfn.NORM.S.INV(RAND())*'Monte Carlo VaR'!$C$18</f>
        <v>0.12930222673317088</v>
      </c>
      <c r="C5888" s="18">
        <f t="shared" ca="1" si="91"/>
        <v>13.803401649942959</v>
      </c>
      <c r="D5888" s="19">
        <f ca="1">'Monte Carlo VaR'!$B$9*(EXP(B5888)-1)</f>
        <v>18.707750256167692</v>
      </c>
      <c r="E5888" t="str">
        <f ca="1">IF(B5888&lt;='Monte Carlo VaR'!$B$25,"YES ◀ TAIL","")</f>
        <v/>
      </c>
    </row>
    <row r="5889" spans="1:5" x14ac:dyDescent="0.2">
      <c r="A5889">
        <v>5888</v>
      </c>
      <c r="B5889" s="17">
        <f ca="1">'Monte Carlo VaR'!$C$17+_xlfn.NORM.S.INV(RAND())*'Monte Carlo VaR'!$C$18</f>
        <v>-0.12920814667434055</v>
      </c>
      <c r="C5889" s="18">
        <f t="shared" ca="1" si="91"/>
        <v>-12.120897092270788</v>
      </c>
      <c r="D5889" s="19">
        <f ca="1">'Monte Carlo VaR'!$B$9*(EXP(B5889)-1)</f>
        <v>-16.427451829154599</v>
      </c>
      <c r="E5889" t="str">
        <f ca="1">IF(B5889&lt;='Monte Carlo VaR'!$B$25,"YES ◀ TAIL","")</f>
        <v/>
      </c>
    </row>
    <row r="5890" spans="1:5" x14ac:dyDescent="0.2">
      <c r="A5890">
        <v>5889</v>
      </c>
      <c r="B5890" s="17">
        <f ca="1">'Monte Carlo VaR'!$C$17+_xlfn.NORM.S.INV(RAND())*'Monte Carlo VaR'!$C$18</f>
        <v>8.7194125346019585E-2</v>
      </c>
      <c r="C5890" s="18">
        <f t="shared" ca="1" si="91"/>
        <v>9.1108470970059585</v>
      </c>
      <c r="D5890" s="19">
        <f ca="1">'Monte Carlo VaR'!$B$9*(EXP(B5890)-1)</f>
        <v>12.347931070572177</v>
      </c>
      <c r="E5890" t="str">
        <f ca="1">IF(B5890&lt;='Monte Carlo VaR'!$B$25,"YES ◀ TAIL","")</f>
        <v/>
      </c>
    </row>
    <row r="5891" spans="1:5" x14ac:dyDescent="0.2">
      <c r="A5891">
        <v>5890</v>
      </c>
      <c r="B5891" s="17">
        <f ca="1">'Monte Carlo VaR'!$C$17+_xlfn.NORM.S.INV(RAND())*'Monte Carlo VaR'!$C$18</f>
        <v>-0.21975178438089038</v>
      </c>
      <c r="C5891" s="18">
        <f t="shared" ref="C5891:C5954" ca="1" si="92">(EXP(B5891)-1)*100</f>
        <v>-19.728197961320227</v>
      </c>
      <c r="D5891" s="19">
        <f ca="1">'Monte Carlo VaR'!$B$9*(EXP(B5891)-1)</f>
        <v>-26.737626696977301</v>
      </c>
      <c r="E5891" t="str">
        <f ca="1">IF(B5891&lt;='Monte Carlo VaR'!$B$25,"YES ◀ TAIL","")</f>
        <v/>
      </c>
    </row>
    <row r="5892" spans="1:5" x14ac:dyDescent="0.2">
      <c r="A5892">
        <v>5891</v>
      </c>
      <c r="B5892" s="17">
        <f ca="1">'Monte Carlo VaR'!$C$17+_xlfn.NORM.S.INV(RAND())*'Monte Carlo VaR'!$C$18</f>
        <v>3.5435931277924854E-2</v>
      </c>
      <c r="C5892" s="18">
        <f t="shared" ca="1" si="92"/>
        <v>3.6071266239579458</v>
      </c>
      <c r="D5892" s="19">
        <f ca="1">'Monte Carlo VaR'!$B$9*(EXP(B5892)-1)</f>
        <v>4.8887387134502038</v>
      </c>
      <c r="E5892" t="str">
        <f ca="1">IF(B5892&lt;='Monte Carlo VaR'!$B$25,"YES ◀ TAIL","")</f>
        <v/>
      </c>
    </row>
    <row r="5893" spans="1:5" x14ac:dyDescent="0.2">
      <c r="A5893">
        <v>5892</v>
      </c>
      <c r="B5893" s="17">
        <f ca="1">'Monte Carlo VaR'!$C$17+_xlfn.NORM.S.INV(RAND())*'Monte Carlo VaR'!$C$18</f>
        <v>0.17736924573105023</v>
      </c>
      <c r="C5893" s="18">
        <f t="shared" ca="1" si="92"/>
        <v>19.407191769401088</v>
      </c>
      <c r="D5893" s="19">
        <f ca="1">'Monte Carlo VaR'!$B$9*(EXP(B5893)-1)</f>
        <v>26.302567005069296</v>
      </c>
      <c r="E5893" t="str">
        <f ca="1">IF(B5893&lt;='Monte Carlo VaR'!$B$25,"YES ◀ TAIL","")</f>
        <v/>
      </c>
    </row>
    <row r="5894" spans="1:5" x14ac:dyDescent="0.2">
      <c r="A5894">
        <v>5893</v>
      </c>
      <c r="B5894" s="17">
        <f ca="1">'Monte Carlo VaR'!$C$17+_xlfn.NORM.S.INV(RAND())*'Monte Carlo VaR'!$C$18</f>
        <v>7.4269117521778158E-2</v>
      </c>
      <c r="C5894" s="18">
        <f t="shared" ca="1" si="92"/>
        <v>7.7096632072104709</v>
      </c>
      <c r="D5894" s="19">
        <f ca="1">'Monte Carlo VaR'!$B$9*(EXP(B5894)-1)</f>
        <v>10.448906544732351</v>
      </c>
      <c r="E5894" t="str">
        <f ca="1">IF(B5894&lt;='Monte Carlo VaR'!$B$25,"YES ◀ TAIL","")</f>
        <v/>
      </c>
    </row>
    <row r="5895" spans="1:5" x14ac:dyDescent="0.2">
      <c r="A5895">
        <v>5894</v>
      </c>
      <c r="B5895" s="17">
        <f ca="1">'Monte Carlo VaR'!$C$17+_xlfn.NORM.S.INV(RAND())*'Monte Carlo VaR'!$C$18</f>
        <v>-0.23521427495414216</v>
      </c>
      <c r="C5895" s="18">
        <f t="shared" ca="1" si="92"/>
        <v>-20.959853175607247</v>
      </c>
      <c r="D5895" s="19">
        <f ca="1">'Monte Carlo VaR'!$B$9*(EXP(B5895)-1)</f>
        <v>-28.4068890089005</v>
      </c>
      <c r="E5895" t="str">
        <f ca="1">IF(B5895&lt;='Monte Carlo VaR'!$B$25,"YES ◀ TAIL","")</f>
        <v/>
      </c>
    </row>
    <row r="5896" spans="1:5" x14ac:dyDescent="0.2">
      <c r="A5896">
        <v>5895</v>
      </c>
      <c r="B5896" s="17">
        <f ca="1">'Monte Carlo VaR'!$C$17+_xlfn.NORM.S.INV(RAND())*'Monte Carlo VaR'!$C$18</f>
        <v>0.52916519503721793</v>
      </c>
      <c r="C5896" s="18">
        <f t="shared" ca="1" si="92"/>
        <v>69.75146233235769</v>
      </c>
      <c r="D5896" s="19">
        <f ca="1">'Monte Carlo VaR'!$B$9*(EXP(B5896)-1)</f>
        <v>94.53415689904439</v>
      </c>
      <c r="E5896" t="str">
        <f ca="1">IF(B5896&lt;='Monte Carlo VaR'!$B$25,"YES ◀ TAIL","")</f>
        <v/>
      </c>
    </row>
    <row r="5897" spans="1:5" x14ac:dyDescent="0.2">
      <c r="A5897">
        <v>5896</v>
      </c>
      <c r="B5897" s="17">
        <f ca="1">'Monte Carlo VaR'!$C$17+_xlfn.NORM.S.INV(RAND())*'Monte Carlo VaR'!$C$18</f>
        <v>-0.10592529832559359</v>
      </c>
      <c r="C5897" s="18">
        <f t="shared" ca="1" si="92"/>
        <v>-10.050816088725201</v>
      </c>
      <c r="D5897" s="19">
        <f ca="1">'Monte Carlo VaR'!$B$9*(EXP(B5897)-1)</f>
        <v>-13.621871045049264</v>
      </c>
      <c r="E5897" t="str">
        <f ca="1">IF(B5897&lt;='Monte Carlo VaR'!$B$25,"YES ◀ TAIL","")</f>
        <v/>
      </c>
    </row>
    <row r="5898" spans="1:5" x14ac:dyDescent="0.2">
      <c r="A5898">
        <v>5897</v>
      </c>
      <c r="B5898" s="17">
        <f ca="1">'Monte Carlo VaR'!$C$17+_xlfn.NORM.S.INV(RAND())*'Monte Carlo VaR'!$C$18</f>
        <v>0.26075723475681289</v>
      </c>
      <c r="C5898" s="18">
        <f t="shared" ca="1" si="92"/>
        <v>29.791253913118322</v>
      </c>
      <c r="D5898" s="19">
        <f ca="1">'Monte Carlo VaR'!$B$9*(EXP(B5898)-1)</f>
        <v>40.376086428449263</v>
      </c>
      <c r="E5898" t="str">
        <f ca="1">IF(B5898&lt;='Monte Carlo VaR'!$B$25,"YES ◀ TAIL","")</f>
        <v/>
      </c>
    </row>
    <row r="5899" spans="1:5" x14ac:dyDescent="0.2">
      <c r="A5899">
        <v>5898</v>
      </c>
      <c r="B5899" s="17">
        <f ca="1">'Monte Carlo VaR'!$C$17+_xlfn.NORM.S.INV(RAND())*'Monte Carlo VaR'!$C$18</f>
        <v>1.4172335788574165E-2</v>
      </c>
      <c r="C5899" s="18">
        <f t="shared" ca="1" si="92"/>
        <v>1.4273239456142006</v>
      </c>
      <c r="D5899" s="19">
        <f ca="1">'Monte Carlo VaR'!$B$9*(EXP(B5899)-1)</f>
        <v>1.9344521434909261</v>
      </c>
      <c r="E5899" t="str">
        <f ca="1">IF(B5899&lt;='Monte Carlo VaR'!$B$25,"YES ◀ TAIL","")</f>
        <v/>
      </c>
    </row>
    <row r="5900" spans="1:5" x14ac:dyDescent="0.2">
      <c r="A5900">
        <v>5899</v>
      </c>
      <c r="B5900" s="17">
        <f ca="1">'Monte Carlo VaR'!$C$17+_xlfn.NORM.S.INV(RAND())*'Monte Carlo VaR'!$C$18</f>
        <v>-0.26518889526050482</v>
      </c>
      <c r="C5900" s="18">
        <f t="shared" ca="1" si="92"/>
        <v>-23.293895790528897</v>
      </c>
      <c r="D5900" s="19">
        <f ca="1">'Monte Carlo VaR'!$B$9*(EXP(B5900)-1)</f>
        <v>-31.570216964903814</v>
      </c>
      <c r="E5900" t="str">
        <f ca="1">IF(B5900&lt;='Monte Carlo VaR'!$B$25,"YES ◀ TAIL","")</f>
        <v>YES ◀ TAIL</v>
      </c>
    </row>
    <row r="5901" spans="1:5" x14ac:dyDescent="0.2">
      <c r="A5901">
        <v>5900</v>
      </c>
      <c r="B5901" s="17">
        <f ca="1">'Monte Carlo VaR'!$C$17+_xlfn.NORM.S.INV(RAND())*'Monte Carlo VaR'!$C$18</f>
        <v>7.5863434374246544E-2</v>
      </c>
      <c r="C5901" s="18">
        <f t="shared" ca="1" si="92"/>
        <v>7.881523501913934</v>
      </c>
      <c r="D5901" s="19">
        <f ca="1">'Monte Carlo VaR'!$B$9*(EXP(B5901)-1)</f>
        <v>10.681828802143954</v>
      </c>
      <c r="E5901" t="str">
        <f ca="1">IF(B5901&lt;='Monte Carlo VaR'!$B$25,"YES ◀ TAIL","")</f>
        <v/>
      </c>
    </row>
    <row r="5902" spans="1:5" x14ac:dyDescent="0.2">
      <c r="A5902">
        <v>5901</v>
      </c>
      <c r="B5902" s="17">
        <f ca="1">'Monte Carlo VaR'!$C$17+_xlfn.NORM.S.INV(RAND())*'Monte Carlo VaR'!$C$18</f>
        <v>0.10598661216886356</v>
      </c>
      <c r="C5902" s="18">
        <f t="shared" ca="1" si="92"/>
        <v>11.180699172263209</v>
      </c>
      <c r="D5902" s="19">
        <f ca="1">'Monte Carlo VaR'!$B$9*(EXP(B5902)-1)</f>
        <v>15.153201588168328</v>
      </c>
      <c r="E5902" t="str">
        <f ca="1">IF(B5902&lt;='Monte Carlo VaR'!$B$25,"YES ◀ TAIL","")</f>
        <v/>
      </c>
    </row>
    <row r="5903" spans="1:5" x14ac:dyDescent="0.2">
      <c r="A5903">
        <v>5902</v>
      </c>
      <c r="B5903" s="17">
        <f ca="1">'Monte Carlo VaR'!$C$17+_xlfn.NORM.S.INV(RAND())*'Monte Carlo VaR'!$C$18</f>
        <v>0.1231666722180661</v>
      </c>
      <c r="C5903" s="18">
        <f t="shared" ca="1" si="92"/>
        <v>13.107292367095225</v>
      </c>
      <c r="D5903" s="19">
        <f ca="1">'Monte Carlo VaR'!$B$9*(EXP(B5903)-1)</f>
        <v>17.764313345124158</v>
      </c>
      <c r="E5903" t="str">
        <f ca="1">IF(B5903&lt;='Monte Carlo VaR'!$B$25,"YES ◀ TAIL","")</f>
        <v/>
      </c>
    </row>
    <row r="5904" spans="1:5" x14ac:dyDescent="0.2">
      <c r="A5904">
        <v>5903</v>
      </c>
      <c r="B5904" s="17">
        <f ca="1">'Monte Carlo VaR'!$C$17+_xlfn.NORM.S.INV(RAND())*'Monte Carlo VaR'!$C$18</f>
        <v>0.29302347462286044</v>
      </c>
      <c r="C5904" s="18">
        <f t="shared" ca="1" si="92"/>
        <v>34.04742571899866</v>
      </c>
      <c r="D5904" s="19">
        <f ca="1">'Monte Carlo VaR'!$B$9*(EXP(B5904)-1)</f>
        <v>46.144476076958881</v>
      </c>
      <c r="E5904" t="str">
        <f ca="1">IF(B5904&lt;='Monte Carlo VaR'!$B$25,"YES ◀ TAIL","")</f>
        <v/>
      </c>
    </row>
    <row r="5905" spans="1:5" x14ac:dyDescent="0.2">
      <c r="A5905">
        <v>5904</v>
      </c>
      <c r="B5905" s="17">
        <f ca="1">'Monte Carlo VaR'!$C$17+_xlfn.NORM.S.INV(RAND())*'Monte Carlo VaR'!$C$18</f>
        <v>0.27250699861013894</v>
      </c>
      <c r="C5905" s="18">
        <f t="shared" ca="1" si="92"/>
        <v>31.32526498236361</v>
      </c>
      <c r="D5905" s="19">
        <f ca="1">'Monte Carlo VaR'!$B$9*(EXP(B5905)-1)</f>
        <v>42.4551316305974</v>
      </c>
      <c r="E5905" t="str">
        <f ca="1">IF(B5905&lt;='Monte Carlo VaR'!$B$25,"YES ◀ TAIL","")</f>
        <v/>
      </c>
    </row>
    <row r="5906" spans="1:5" x14ac:dyDescent="0.2">
      <c r="A5906">
        <v>5905</v>
      </c>
      <c r="B5906" s="17">
        <f ca="1">'Monte Carlo VaR'!$C$17+_xlfn.NORM.S.INV(RAND())*'Monte Carlo VaR'!$C$18</f>
        <v>3.3322068572659361E-2</v>
      </c>
      <c r="C5906" s="18">
        <f t="shared" ca="1" si="92"/>
        <v>3.3883466998156031</v>
      </c>
      <c r="D5906" s="19">
        <f ca="1">'Monte Carlo VaR'!$B$9*(EXP(B5906)-1)</f>
        <v>4.5922262822600866</v>
      </c>
      <c r="E5906" t="str">
        <f ca="1">IF(B5906&lt;='Monte Carlo VaR'!$B$25,"YES ◀ TAIL","")</f>
        <v/>
      </c>
    </row>
    <row r="5907" spans="1:5" x14ac:dyDescent="0.2">
      <c r="A5907">
        <v>5906</v>
      </c>
      <c r="B5907" s="17">
        <f ca="1">'Monte Carlo VaR'!$C$17+_xlfn.NORM.S.INV(RAND())*'Monte Carlo VaR'!$C$18</f>
        <v>-9.6311417185983225E-2</v>
      </c>
      <c r="C5907" s="18">
        <f t="shared" ca="1" si="92"/>
        <v>-9.1818851191595829</v>
      </c>
      <c r="D5907" s="19">
        <f ca="1">'Monte Carlo VaR'!$B$9*(EXP(B5907)-1)</f>
        <v>-12.444208901996983</v>
      </c>
      <c r="E5907" t="str">
        <f ca="1">IF(B5907&lt;='Monte Carlo VaR'!$B$25,"YES ◀ TAIL","")</f>
        <v/>
      </c>
    </row>
    <row r="5908" spans="1:5" x14ac:dyDescent="0.2">
      <c r="A5908">
        <v>5907</v>
      </c>
      <c r="B5908" s="17">
        <f ca="1">'Monte Carlo VaR'!$C$17+_xlfn.NORM.S.INV(RAND())*'Monte Carlo VaR'!$C$18</f>
        <v>9.1515465750123981E-2</v>
      </c>
      <c r="C5908" s="18">
        <f t="shared" ca="1" si="92"/>
        <v>9.5833724452045743</v>
      </c>
      <c r="D5908" s="19">
        <f ca="1">'Monte Carlo VaR'!$B$9*(EXP(B5908)-1)</f>
        <v>12.988344674985759</v>
      </c>
      <c r="E5908" t="str">
        <f ca="1">IF(B5908&lt;='Monte Carlo VaR'!$B$25,"YES ◀ TAIL","")</f>
        <v/>
      </c>
    </row>
    <row r="5909" spans="1:5" x14ac:dyDescent="0.2">
      <c r="A5909">
        <v>5908</v>
      </c>
      <c r="B5909" s="17">
        <f ca="1">'Monte Carlo VaR'!$C$17+_xlfn.NORM.S.INV(RAND())*'Monte Carlo VaR'!$C$18</f>
        <v>0.14950611901568889</v>
      </c>
      <c r="C5909" s="18">
        <f t="shared" ca="1" si="92"/>
        <v>16.126057656194416</v>
      </c>
      <c r="D5909" s="19">
        <f ca="1">'Monte Carlo VaR'!$B$9*(EXP(B5909)-1)</f>
        <v>21.85564594144029</v>
      </c>
      <c r="E5909" t="str">
        <f ca="1">IF(B5909&lt;='Monte Carlo VaR'!$B$25,"YES ◀ TAIL","")</f>
        <v/>
      </c>
    </row>
    <row r="5910" spans="1:5" x14ac:dyDescent="0.2">
      <c r="A5910">
        <v>5909</v>
      </c>
      <c r="B5910" s="17">
        <f ca="1">'Monte Carlo VaR'!$C$17+_xlfn.NORM.S.INV(RAND())*'Monte Carlo VaR'!$C$18</f>
        <v>0.41384436578717976</v>
      </c>
      <c r="C5910" s="18">
        <f t="shared" ca="1" si="92"/>
        <v>51.262169287761083</v>
      </c>
      <c r="D5910" s="19">
        <f ca="1">'Monte Carlo VaR'!$B$9*(EXP(B5910)-1)</f>
        <v>69.475618035702595</v>
      </c>
      <c r="E5910" t="str">
        <f ca="1">IF(B5910&lt;='Monte Carlo VaR'!$B$25,"YES ◀ TAIL","")</f>
        <v/>
      </c>
    </row>
    <row r="5911" spans="1:5" x14ac:dyDescent="0.2">
      <c r="A5911">
        <v>5910</v>
      </c>
      <c r="B5911" s="17">
        <f ca="1">'Monte Carlo VaR'!$C$17+_xlfn.NORM.S.INV(RAND())*'Monte Carlo VaR'!$C$18</f>
        <v>2.7980830191086783E-2</v>
      </c>
      <c r="C5911" s="18">
        <f t="shared" ca="1" si="92"/>
        <v>2.8375970461624433</v>
      </c>
      <c r="D5911" s="19">
        <f ca="1">'Monte Carlo VaR'!$B$9*(EXP(B5911)-1)</f>
        <v>3.8457952766639596</v>
      </c>
      <c r="E5911" t="str">
        <f ca="1">IF(B5911&lt;='Monte Carlo VaR'!$B$25,"YES ◀ TAIL","")</f>
        <v/>
      </c>
    </row>
    <row r="5912" spans="1:5" x14ac:dyDescent="0.2">
      <c r="A5912">
        <v>5911</v>
      </c>
      <c r="B5912" s="17">
        <f ca="1">'Monte Carlo VaR'!$C$17+_xlfn.NORM.S.INV(RAND())*'Monte Carlo VaR'!$C$18</f>
        <v>-6.3298571214025212E-3</v>
      </c>
      <c r="C5912" s="18">
        <f t="shared" ca="1" si="92"/>
        <v>-0.63098657788349666</v>
      </c>
      <c r="D5912" s="19">
        <f ca="1">'Monte Carlo VaR'!$B$9*(EXP(B5912)-1)</f>
        <v>-0.855176109005503</v>
      </c>
      <c r="E5912" t="str">
        <f ca="1">IF(B5912&lt;='Monte Carlo VaR'!$B$25,"YES ◀ TAIL","")</f>
        <v/>
      </c>
    </row>
    <row r="5913" spans="1:5" x14ac:dyDescent="0.2">
      <c r="A5913">
        <v>5912</v>
      </c>
      <c r="B5913" s="17">
        <f ca="1">'Monte Carlo VaR'!$C$17+_xlfn.NORM.S.INV(RAND())*'Monte Carlo VaR'!$C$18</f>
        <v>-0.1963661187308916</v>
      </c>
      <c r="C5913" s="18">
        <f t="shared" ca="1" si="92"/>
        <v>-17.828866431221179</v>
      </c>
      <c r="D5913" s="19">
        <f ca="1">'Monte Carlo VaR'!$B$9*(EXP(B5913)-1)</f>
        <v>-24.163462674234065</v>
      </c>
      <c r="E5913" t="str">
        <f ca="1">IF(B5913&lt;='Monte Carlo VaR'!$B$25,"YES ◀ TAIL","")</f>
        <v/>
      </c>
    </row>
    <row r="5914" spans="1:5" x14ac:dyDescent="0.2">
      <c r="A5914">
        <v>5913</v>
      </c>
      <c r="B5914" s="17">
        <f ca="1">'Monte Carlo VaR'!$C$17+_xlfn.NORM.S.INV(RAND())*'Monte Carlo VaR'!$C$18</f>
        <v>-4.9474125755254589E-2</v>
      </c>
      <c r="C5914" s="18">
        <f t="shared" ca="1" si="92"/>
        <v>-4.8270216892775881</v>
      </c>
      <c r="D5914" s="19">
        <f ca="1">'Monte Carlo VaR'!$B$9*(EXP(B5914)-1)</f>
        <v>-6.5420624954779161</v>
      </c>
      <c r="E5914" t="str">
        <f ca="1">IF(B5914&lt;='Monte Carlo VaR'!$B$25,"YES ◀ TAIL","")</f>
        <v/>
      </c>
    </row>
    <row r="5915" spans="1:5" x14ac:dyDescent="0.2">
      <c r="A5915">
        <v>5914</v>
      </c>
      <c r="B5915" s="17">
        <f ca="1">'Monte Carlo VaR'!$C$17+_xlfn.NORM.S.INV(RAND())*'Monte Carlo VaR'!$C$18</f>
        <v>0.14321013613138092</v>
      </c>
      <c r="C5915" s="18">
        <f t="shared" ca="1" si="92"/>
        <v>15.397226745771086</v>
      </c>
      <c r="D5915" s="19">
        <f ca="1">'Monte Carlo VaR'!$B$9*(EXP(B5915)-1)</f>
        <v>20.867861408543554</v>
      </c>
      <c r="E5915" t="str">
        <f ca="1">IF(B5915&lt;='Monte Carlo VaR'!$B$25,"YES ◀ TAIL","")</f>
        <v/>
      </c>
    </row>
    <row r="5916" spans="1:5" x14ac:dyDescent="0.2">
      <c r="A5916">
        <v>5915</v>
      </c>
      <c r="B5916" s="17">
        <f ca="1">'Monte Carlo VaR'!$C$17+_xlfn.NORM.S.INV(RAND())*'Monte Carlo VaR'!$C$18</f>
        <v>-0.1629990440781286</v>
      </c>
      <c r="C5916" s="18">
        <f t="shared" ca="1" si="92"/>
        <v>-15.040799944222282</v>
      </c>
      <c r="D5916" s="19">
        <f ca="1">'Monte Carlo VaR'!$B$9*(EXP(B5916)-1)</f>
        <v>-20.38479616440446</v>
      </c>
      <c r="E5916" t="str">
        <f ca="1">IF(B5916&lt;='Monte Carlo VaR'!$B$25,"YES ◀ TAIL","")</f>
        <v/>
      </c>
    </row>
    <row r="5917" spans="1:5" x14ac:dyDescent="0.2">
      <c r="A5917">
        <v>5916</v>
      </c>
      <c r="B5917" s="17">
        <f ca="1">'Monte Carlo VaR'!$C$17+_xlfn.NORM.S.INV(RAND())*'Monte Carlo VaR'!$C$18</f>
        <v>0.17549807064400158</v>
      </c>
      <c r="C5917" s="18">
        <f t="shared" ca="1" si="92"/>
        <v>19.183968916599035</v>
      </c>
      <c r="D5917" s="19">
        <f ca="1">'Monte Carlo VaR'!$B$9*(EXP(B5917)-1)</f>
        <v>26.000033072666675</v>
      </c>
      <c r="E5917" t="str">
        <f ca="1">IF(B5917&lt;='Monte Carlo VaR'!$B$25,"YES ◀ TAIL","")</f>
        <v/>
      </c>
    </row>
    <row r="5918" spans="1:5" x14ac:dyDescent="0.2">
      <c r="A5918">
        <v>5917</v>
      </c>
      <c r="B5918" s="17">
        <f ca="1">'Monte Carlo VaR'!$C$17+_xlfn.NORM.S.INV(RAND())*'Monte Carlo VaR'!$C$18</f>
        <v>0.12649141979141226</v>
      </c>
      <c r="C5918" s="18">
        <f t="shared" ca="1" si="92"/>
        <v>13.483971397283835</v>
      </c>
      <c r="D5918" s="19">
        <f ca="1">'Monte Carlo VaR'!$B$9*(EXP(B5918)-1)</f>
        <v>18.274826434738781</v>
      </c>
      <c r="E5918" t="str">
        <f ca="1">IF(B5918&lt;='Monte Carlo VaR'!$B$25,"YES ◀ TAIL","")</f>
        <v/>
      </c>
    </row>
    <row r="5919" spans="1:5" x14ac:dyDescent="0.2">
      <c r="A5919">
        <v>5918</v>
      </c>
      <c r="B5919" s="17">
        <f ca="1">'Monte Carlo VaR'!$C$17+_xlfn.NORM.S.INV(RAND())*'Monte Carlo VaR'!$C$18</f>
        <v>-5.6273332513178231E-2</v>
      </c>
      <c r="C5919" s="18">
        <f t="shared" ca="1" si="92"/>
        <v>-5.4719275380215144</v>
      </c>
      <c r="D5919" s="19">
        <f ca="1">'Monte Carlo VaR'!$B$9*(EXP(B5919)-1)</f>
        <v>-7.4161033922805588</v>
      </c>
      <c r="E5919" t="str">
        <f ca="1">IF(B5919&lt;='Monte Carlo VaR'!$B$25,"YES ◀ TAIL","")</f>
        <v/>
      </c>
    </row>
    <row r="5920" spans="1:5" x14ac:dyDescent="0.2">
      <c r="A5920">
        <v>5919</v>
      </c>
      <c r="B5920" s="17">
        <f ca="1">'Monte Carlo VaR'!$C$17+_xlfn.NORM.S.INV(RAND())*'Monte Carlo VaR'!$C$18</f>
        <v>0.22593363705662972</v>
      </c>
      <c r="C5920" s="18">
        <f t="shared" ca="1" si="92"/>
        <v>25.349247706763943</v>
      </c>
      <c r="D5920" s="19">
        <f ca="1">'Monte Carlo VaR'!$B$9*(EXP(B5920)-1)</f>
        <v>34.355835416977172</v>
      </c>
      <c r="E5920" t="str">
        <f ca="1">IF(B5920&lt;='Monte Carlo VaR'!$B$25,"YES ◀ TAIL","")</f>
        <v/>
      </c>
    </row>
    <row r="5921" spans="1:5" x14ac:dyDescent="0.2">
      <c r="A5921">
        <v>5920</v>
      </c>
      <c r="B5921" s="17">
        <f ca="1">'Monte Carlo VaR'!$C$17+_xlfn.NORM.S.INV(RAND())*'Monte Carlo VaR'!$C$18</f>
        <v>-0.14957216310134774</v>
      </c>
      <c r="C5921" s="18">
        <f t="shared" ca="1" si="92"/>
        <v>-13.892370215853521</v>
      </c>
      <c r="D5921" s="19">
        <f ca="1">'Monte Carlo VaR'!$B$9*(EXP(B5921)-1)</f>
        <v>-18.82832935354628</v>
      </c>
      <c r="E5921" t="str">
        <f ca="1">IF(B5921&lt;='Monte Carlo VaR'!$B$25,"YES ◀ TAIL","")</f>
        <v/>
      </c>
    </row>
    <row r="5922" spans="1:5" x14ac:dyDescent="0.2">
      <c r="A5922">
        <v>5921</v>
      </c>
      <c r="B5922" s="17">
        <f ca="1">'Monte Carlo VaR'!$C$17+_xlfn.NORM.S.INV(RAND())*'Monte Carlo VaR'!$C$18</f>
        <v>-6.7829990836622625E-2</v>
      </c>
      <c r="C5922" s="18">
        <f t="shared" ca="1" si="92"/>
        <v>-6.5580680079012632</v>
      </c>
      <c r="D5922" s="19">
        <f ca="1">'Monte Carlo VaR'!$B$9*(EXP(B5922)-1)</f>
        <v>-8.8881495711085829</v>
      </c>
      <c r="E5922" t="str">
        <f ca="1">IF(B5922&lt;='Monte Carlo VaR'!$B$25,"YES ◀ TAIL","")</f>
        <v/>
      </c>
    </row>
    <row r="5923" spans="1:5" x14ac:dyDescent="0.2">
      <c r="A5923">
        <v>5922</v>
      </c>
      <c r="B5923" s="17">
        <f ca="1">'Monte Carlo VaR'!$C$17+_xlfn.NORM.S.INV(RAND())*'Monte Carlo VaR'!$C$18</f>
        <v>0.18757117126291512</v>
      </c>
      <c r="C5923" s="18">
        <f t="shared" ca="1" si="92"/>
        <v>20.631610140625934</v>
      </c>
      <c r="D5923" s="19">
        <f ca="1">'Monte Carlo VaR'!$B$9*(EXP(B5923)-1)</f>
        <v>27.962021223590327</v>
      </c>
      <c r="E5923" t="str">
        <f ca="1">IF(B5923&lt;='Monte Carlo VaR'!$B$25,"YES ◀ TAIL","")</f>
        <v/>
      </c>
    </row>
    <row r="5924" spans="1:5" x14ac:dyDescent="0.2">
      <c r="A5924">
        <v>5923</v>
      </c>
      <c r="B5924" s="17">
        <f ca="1">'Monte Carlo VaR'!$C$17+_xlfn.NORM.S.INV(RAND())*'Monte Carlo VaR'!$C$18</f>
        <v>6.6516738515316559E-2</v>
      </c>
      <c r="C5924" s="18">
        <f t="shared" ca="1" si="92"/>
        <v>6.8778853696662923</v>
      </c>
      <c r="D5924" s="19">
        <f ca="1">'Monte Carlo VaR'!$B$9*(EXP(B5924)-1)</f>
        <v>9.3215980415087252</v>
      </c>
      <c r="E5924" t="str">
        <f ca="1">IF(B5924&lt;='Monte Carlo VaR'!$B$25,"YES ◀ TAIL","")</f>
        <v/>
      </c>
    </row>
    <row r="5925" spans="1:5" x14ac:dyDescent="0.2">
      <c r="A5925">
        <v>5924</v>
      </c>
      <c r="B5925" s="17">
        <f ca="1">'Monte Carlo VaR'!$C$17+_xlfn.NORM.S.INV(RAND())*'Monte Carlo VaR'!$C$18</f>
        <v>0.31826250541470852</v>
      </c>
      <c r="C5925" s="18">
        <f t="shared" ca="1" si="92"/>
        <v>37.473708979563483</v>
      </c>
      <c r="D5925" s="19">
        <f ca="1">'Monte Carlo VaR'!$B$9*(EXP(B5925)-1)</f>
        <v>50.788117780002388</v>
      </c>
      <c r="E5925" t="str">
        <f ca="1">IF(B5925&lt;='Monte Carlo VaR'!$B$25,"YES ◀ TAIL","")</f>
        <v/>
      </c>
    </row>
    <row r="5926" spans="1:5" x14ac:dyDescent="0.2">
      <c r="A5926">
        <v>5925</v>
      </c>
      <c r="B5926" s="17">
        <f ca="1">'Monte Carlo VaR'!$C$17+_xlfn.NORM.S.INV(RAND())*'Monte Carlo VaR'!$C$18</f>
        <v>0.15233350987128053</v>
      </c>
      <c r="C5926" s="18">
        <f t="shared" ca="1" si="92"/>
        <v>16.454856011400597</v>
      </c>
      <c r="D5926" s="19">
        <f ca="1">'Monte Carlo VaR'!$B$9*(EXP(B5926)-1)</f>
        <v>22.301266352251233</v>
      </c>
      <c r="E5926" t="str">
        <f ca="1">IF(B5926&lt;='Monte Carlo VaR'!$B$25,"YES ◀ TAIL","")</f>
        <v/>
      </c>
    </row>
    <row r="5927" spans="1:5" x14ac:dyDescent="0.2">
      <c r="A5927">
        <v>5926</v>
      </c>
      <c r="B5927" s="17">
        <f ca="1">'Monte Carlo VaR'!$C$17+_xlfn.NORM.S.INV(RAND())*'Monte Carlo VaR'!$C$18</f>
        <v>0.15950672650942777</v>
      </c>
      <c r="C5927" s="18">
        <f t="shared" ca="1" si="92"/>
        <v>17.293215193337108</v>
      </c>
      <c r="D5927" s="19">
        <f ca="1">'Monte Carlo VaR'!$B$9*(EXP(B5927)-1)</f>
        <v>23.437494551529785</v>
      </c>
      <c r="E5927" t="str">
        <f ca="1">IF(B5927&lt;='Monte Carlo VaR'!$B$25,"YES ◀ TAIL","")</f>
        <v/>
      </c>
    </row>
    <row r="5928" spans="1:5" x14ac:dyDescent="0.2">
      <c r="A5928">
        <v>5927</v>
      </c>
      <c r="B5928" s="17">
        <f ca="1">'Monte Carlo VaR'!$C$17+_xlfn.NORM.S.INV(RAND())*'Monte Carlo VaR'!$C$18</f>
        <v>5.6575226035121967E-2</v>
      </c>
      <c r="C5928" s="18">
        <f t="shared" ca="1" si="92"/>
        <v>5.8206216464135707</v>
      </c>
      <c r="D5928" s="19">
        <f ca="1">'Monte Carlo VaR'!$B$9*(EXP(B5928)-1)</f>
        <v>7.8886885173843124</v>
      </c>
      <c r="E5928" t="str">
        <f ca="1">IF(B5928&lt;='Monte Carlo VaR'!$B$25,"YES ◀ TAIL","")</f>
        <v/>
      </c>
    </row>
    <row r="5929" spans="1:5" x14ac:dyDescent="0.2">
      <c r="A5929">
        <v>5928</v>
      </c>
      <c r="B5929" s="17">
        <f ca="1">'Monte Carlo VaR'!$C$17+_xlfn.NORM.S.INV(RAND())*'Monte Carlo VaR'!$C$18</f>
        <v>-6.2879840622250383E-2</v>
      </c>
      <c r="C5929" s="18">
        <f t="shared" ca="1" si="92"/>
        <v>-6.0943696668692144</v>
      </c>
      <c r="D5929" s="19">
        <f ca="1">'Monte Carlo VaR'!$B$9*(EXP(B5929)-1)</f>
        <v>-8.259699209507847</v>
      </c>
      <c r="E5929" t="str">
        <f ca="1">IF(B5929&lt;='Monte Carlo VaR'!$B$25,"YES ◀ TAIL","")</f>
        <v/>
      </c>
    </row>
    <row r="5930" spans="1:5" x14ac:dyDescent="0.2">
      <c r="A5930">
        <v>5929</v>
      </c>
      <c r="B5930" s="17">
        <f ca="1">'Monte Carlo VaR'!$C$17+_xlfn.NORM.S.INV(RAND())*'Monte Carlo VaR'!$C$18</f>
        <v>6.1292696136104892E-2</v>
      </c>
      <c r="C5930" s="18">
        <f t="shared" ca="1" si="92"/>
        <v>6.3210066126711872</v>
      </c>
      <c r="D5930" s="19">
        <f ca="1">'Monte Carlo VaR'!$B$9*(EXP(B5930)-1)</f>
        <v>8.566860262153261</v>
      </c>
      <c r="E5930" t="str">
        <f ca="1">IF(B5930&lt;='Monte Carlo VaR'!$B$25,"YES ◀ TAIL","")</f>
        <v/>
      </c>
    </row>
    <row r="5931" spans="1:5" x14ac:dyDescent="0.2">
      <c r="A5931">
        <v>5930</v>
      </c>
      <c r="B5931" s="17">
        <f ca="1">'Monte Carlo VaR'!$C$17+_xlfn.NORM.S.INV(RAND())*'Monte Carlo VaR'!$C$18</f>
        <v>5.8430200931587968E-2</v>
      </c>
      <c r="C5931" s="18">
        <f t="shared" ca="1" si="92"/>
        <v>6.0170984164956254</v>
      </c>
      <c r="D5931" s="19">
        <f ca="1">'Monte Carlo VaR'!$B$9*(EXP(B5931)-1)</f>
        <v>8.1549734838765211</v>
      </c>
      <c r="E5931" t="str">
        <f ca="1">IF(B5931&lt;='Monte Carlo VaR'!$B$25,"YES ◀ TAIL","")</f>
        <v/>
      </c>
    </row>
    <row r="5932" spans="1:5" x14ac:dyDescent="0.2">
      <c r="A5932">
        <v>5931</v>
      </c>
      <c r="B5932" s="17">
        <f ca="1">'Monte Carlo VaR'!$C$17+_xlfn.NORM.S.INV(RAND())*'Monte Carlo VaR'!$C$18</f>
        <v>-6.3738513141523193E-2</v>
      </c>
      <c r="C5932" s="18">
        <f t="shared" ca="1" si="92"/>
        <v>-6.1749692417689577</v>
      </c>
      <c r="D5932" s="19">
        <f ca="1">'Monte Carlo VaR'!$B$9*(EXP(B5932)-1)</f>
        <v>-8.3689358133694682</v>
      </c>
      <c r="E5932" t="str">
        <f ca="1">IF(B5932&lt;='Monte Carlo VaR'!$B$25,"YES ◀ TAIL","")</f>
        <v/>
      </c>
    </row>
    <row r="5933" spans="1:5" x14ac:dyDescent="0.2">
      <c r="A5933">
        <v>5932</v>
      </c>
      <c r="B5933" s="17">
        <f ca="1">'Monte Carlo VaR'!$C$17+_xlfn.NORM.S.INV(RAND())*'Monte Carlo VaR'!$C$18</f>
        <v>5.7113843732665003E-2</v>
      </c>
      <c r="C5933" s="18">
        <f t="shared" ca="1" si="92"/>
        <v>5.8776338585122323</v>
      </c>
      <c r="D5933" s="19">
        <f ca="1">'Monte Carlo VaR'!$B$9*(EXP(B5933)-1)</f>
        <v>7.9659571684416282</v>
      </c>
      <c r="E5933" t="str">
        <f ca="1">IF(B5933&lt;='Monte Carlo VaR'!$B$25,"YES ◀ TAIL","")</f>
        <v/>
      </c>
    </row>
    <row r="5934" spans="1:5" x14ac:dyDescent="0.2">
      <c r="A5934">
        <v>5933</v>
      </c>
      <c r="B5934" s="17">
        <f ca="1">'Monte Carlo VaR'!$C$17+_xlfn.NORM.S.INV(RAND())*'Monte Carlo VaR'!$C$18</f>
        <v>1.9997986071724101E-2</v>
      </c>
      <c r="C5934" s="18">
        <f t="shared" ca="1" si="92"/>
        <v>2.0199285416498958</v>
      </c>
      <c r="D5934" s="19">
        <f ca="1">'Monte Carlo VaR'!$B$9*(EXP(B5934)-1)</f>
        <v>2.7376091524981039</v>
      </c>
      <c r="E5934" t="str">
        <f ca="1">IF(B5934&lt;='Monte Carlo VaR'!$B$25,"YES ◀ TAIL","")</f>
        <v/>
      </c>
    </row>
    <row r="5935" spans="1:5" x14ac:dyDescent="0.2">
      <c r="A5935">
        <v>5934</v>
      </c>
      <c r="B5935" s="17">
        <f ca="1">'Monte Carlo VaR'!$C$17+_xlfn.NORM.S.INV(RAND())*'Monte Carlo VaR'!$C$18</f>
        <v>-1.0428224678054446E-2</v>
      </c>
      <c r="C5935" s="18">
        <f t="shared" ca="1" si="92"/>
        <v>-1.0374039259228418</v>
      </c>
      <c r="D5935" s="19">
        <f ca="1">'Monte Carlo VaR'!$B$9*(EXP(B5935)-1)</f>
        <v>-1.4059935408032276</v>
      </c>
      <c r="E5935" t="str">
        <f ca="1">IF(B5935&lt;='Monte Carlo VaR'!$B$25,"YES ◀ TAIL","")</f>
        <v/>
      </c>
    </row>
    <row r="5936" spans="1:5" x14ac:dyDescent="0.2">
      <c r="A5936">
        <v>5935</v>
      </c>
      <c r="B5936" s="17">
        <f ca="1">'Monte Carlo VaR'!$C$17+_xlfn.NORM.S.INV(RAND())*'Monte Carlo VaR'!$C$18</f>
        <v>2.2114341705571687E-2</v>
      </c>
      <c r="C5936" s="18">
        <f t="shared" ca="1" si="92"/>
        <v>2.236067625094007</v>
      </c>
      <c r="D5936" s="19">
        <f ca="1">'Monte Carlo VaR'!$B$9*(EXP(B5936)-1)</f>
        <v>3.0305424522899078</v>
      </c>
      <c r="E5936" t="str">
        <f ca="1">IF(B5936&lt;='Monte Carlo VaR'!$B$25,"YES ◀ TAIL","")</f>
        <v/>
      </c>
    </row>
    <row r="5937" spans="1:5" x14ac:dyDescent="0.2">
      <c r="A5937">
        <v>5936</v>
      </c>
      <c r="B5937" s="17">
        <f ca="1">'Monte Carlo VaR'!$C$17+_xlfn.NORM.S.INV(RAND())*'Monte Carlo VaR'!$C$18</f>
        <v>-4.4376094648909917E-2</v>
      </c>
      <c r="C5937" s="18">
        <f t="shared" ca="1" si="92"/>
        <v>-4.3405880118874247</v>
      </c>
      <c r="D5937" s="19">
        <f ca="1">'Monte Carlo VaR'!$B$9*(EXP(B5937)-1)</f>
        <v>-5.8827989325110277</v>
      </c>
      <c r="E5937" t="str">
        <f ca="1">IF(B5937&lt;='Monte Carlo VaR'!$B$25,"YES ◀ TAIL","")</f>
        <v/>
      </c>
    </row>
    <row r="5938" spans="1:5" x14ac:dyDescent="0.2">
      <c r="A5938">
        <v>5937</v>
      </c>
      <c r="B5938" s="17">
        <f ca="1">'Monte Carlo VaR'!$C$17+_xlfn.NORM.S.INV(RAND())*'Monte Carlo VaR'!$C$18</f>
        <v>0.19918963147607199</v>
      </c>
      <c r="C5938" s="18">
        <f t="shared" ca="1" si="92"/>
        <v>22.04133727474602</v>
      </c>
      <c r="D5938" s="19">
        <f ca="1">'Monte Carlo VaR'!$B$9*(EXP(B5938)-1)</f>
        <v>29.872624408463281</v>
      </c>
      <c r="E5938" t="str">
        <f ca="1">IF(B5938&lt;='Monte Carlo VaR'!$B$25,"YES ◀ TAIL","")</f>
        <v/>
      </c>
    </row>
    <row r="5939" spans="1:5" x14ac:dyDescent="0.2">
      <c r="A5939">
        <v>5938</v>
      </c>
      <c r="B5939" s="17">
        <f ca="1">'Monte Carlo VaR'!$C$17+_xlfn.NORM.S.INV(RAND())*'Monte Carlo VaR'!$C$18</f>
        <v>9.4290014581601758E-2</v>
      </c>
      <c r="C5939" s="18">
        <f t="shared" ca="1" si="92"/>
        <v>9.8878390465799715</v>
      </c>
      <c r="D5939" s="19">
        <f ca="1">'Monte Carlo VaR'!$B$9*(EXP(B5939)-1)</f>
        <v>13.400988259829836</v>
      </c>
      <c r="E5939" t="str">
        <f ca="1">IF(B5939&lt;='Monte Carlo VaR'!$B$25,"YES ◀ TAIL","")</f>
        <v/>
      </c>
    </row>
    <row r="5940" spans="1:5" x14ac:dyDescent="0.2">
      <c r="A5940">
        <v>5939</v>
      </c>
      <c r="B5940" s="17">
        <f ca="1">'Monte Carlo VaR'!$C$17+_xlfn.NORM.S.INV(RAND())*'Monte Carlo VaR'!$C$18</f>
        <v>0.32085960101127176</v>
      </c>
      <c r="C5940" s="18">
        <f t="shared" ca="1" si="92"/>
        <v>37.831205369006994</v>
      </c>
      <c r="D5940" s="19">
        <f ca="1">'Monte Carlo VaR'!$B$9*(EXP(B5940)-1)</f>
        <v>51.272632636615178</v>
      </c>
      <c r="E5940" t="str">
        <f ca="1">IF(B5940&lt;='Monte Carlo VaR'!$B$25,"YES ◀ TAIL","")</f>
        <v/>
      </c>
    </row>
    <row r="5941" spans="1:5" x14ac:dyDescent="0.2">
      <c r="A5941">
        <v>5940</v>
      </c>
      <c r="B5941" s="17">
        <f ca="1">'Monte Carlo VaR'!$C$17+_xlfn.NORM.S.INV(RAND())*'Monte Carlo VaR'!$C$18</f>
        <v>7.7702756880634771E-2</v>
      </c>
      <c r="C5941" s="18">
        <f t="shared" ca="1" si="92"/>
        <v>8.0801350154342089</v>
      </c>
      <c r="D5941" s="19">
        <f ca="1">'Monte Carlo VaR'!$B$9*(EXP(B5941)-1)</f>
        <v>10.951006986417983</v>
      </c>
      <c r="E5941" t="str">
        <f ca="1">IF(B5941&lt;='Monte Carlo VaR'!$B$25,"YES ◀ TAIL","")</f>
        <v/>
      </c>
    </row>
    <row r="5942" spans="1:5" x14ac:dyDescent="0.2">
      <c r="A5942">
        <v>5941</v>
      </c>
      <c r="B5942" s="17">
        <f ca="1">'Monte Carlo VaR'!$C$17+_xlfn.NORM.S.INV(RAND())*'Monte Carlo VaR'!$C$18</f>
        <v>-0.15502390093330953</v>
      </c>
      <c r="C5942" s="18">
        <f t="shared" ca="1" si="92"/>
        <v>-14.360529139381518</v>
      </c>
      <c r="D5942" s="19">
        <f ca="1">'Monte Carlo VaR'!$B$9*(EXP(B5942)-1)</f>
        <v>-19.462825142603769</v>
      </c>
      <c r="E5942" t="str">
        <f ca="1">IF(B5942&lt;='Monte Carlo VaR'!$B$25,"YES ◀ TAIL","")</f>
        <v/>
      </c>
    </row>
    <row r="5943" spans="1:5" x14ac:dyDescent="0.2">
      <c r="A5943">
        <v>5942</v>
      </c>
      <c r="B5943" s="17">
        <f ca="1">'Monte Carlo VaR'!$C$17+_xlfn.NORM.S.INV(RAND())*'Monte Carlo VaR'!$C$18</f>
        <v>-9.0763001223122433E-2</v>
      </c>
      <c r="C5943" s="18">
        <f t="shared" ca="1" si="92"/>
        <v>-8.6765879376576542</v>
      </c>
      <c r="D5943" s="19">
        <f ca="1">'Monte Carlo VaR'!$B$9*(EXP(B5943)-1)</f>
        <v>-11.759379631907418</v>
      </c>
      <c r="E5943" t="str">
        <f ca="1">IF(B5943&lt;='Monte Carlo VaR'!$B$25,"YES ◀ TAIL","")</f>
        <v/>
      </c>
    </row>
    <row r="5944" spans="1:5" x14ac:dyDescent="0.2">
      <c r="A5944">
        <v>5943</v>
      </c>
      <c r="B5944" s="17">
        <f ca="1">'Monte Carlo VaR'!$C$17+_xlfn.NORM.S.INV(RAND())*'Monte Carlo VaR'!$C$18</f>
        <v>0.10963103315989285</v>
      </c>
      <c r="C5944" s="18">
        <f t="shared" ca="1" si="92"/>
        <v>11.586627684030004</v>
      </c>
      <c r="D5944" s="19">
        <f ca="1">'Monte Carlo VaR'!$B$9*(EXP(B5944)-1)</f>
        <v>15.703356500165865</v>
      </c>
      <c r="E5944" t="str">
        <f ca="1">IF(B5944&lt;='Monte Carlo VaR'!$B$25,"YES ◀ TAIL","")</f>
        <v/>
      </c>
    </row>
    <row r="5945" spans="1:5" x14ac:dyDescent="0.2">
      <c r="A5945">
        <v>5944</v>
      </c>
      <c r="B5945" s="17">
        <f ca="1">'Monte Carlo VaR'!$C$17+_xlfn.NORM.S.INV(RAND())*'Monte Carlo VaR'!$C$18</f>
        <v>1.538277328743104E-2</v>
      </c>
      <c r="C5945" s="18">
        <f t="shared" ca="1" si="92"/>
        <v>1.5501697154908456</v>
      </c>
      <c r="D5945" s="19">
        <f ca="1">'Monte Carlo VaR'!$B$9*(EXP(B5945)-1)</f>
        <v>2.1009450154047431</v>
      </c>
      <c r="E5945" t="str">
        <f ca="1">IF(B5945&lt;='Monte Carlo VaR'!$B$25,"YES ◀ TAIL","")</f>
        <v/>
      </c>
    </row>
    <row r="5946" spans="1:5" x14ac:dyDescent="0.2">
      <c r="A5946">
        <v>5945</v>
      </c>
      <c r="B5946" s="17">
        <f ca="1">'Monte Carlo VaR'!$C$17+_xlfn.NORM.S.INV(RAND())*'Monte Carlo VaR'!$C$18</f>
        <v>3.8070875461413155E-2</v>
      </c>
      <c r="C5946" s="18">
        <f t="shared" ca="1" si="92"/>
        <v>3.8804856042919278</v>
      </c>
      <c r="D5946" s="19">
        <f ca="1">'Monte Carlo VaR'!$B$9*(EXP(B5946)-1)</f>
        <v>5.2592221394968499</v>
      </c>
      <c r="E5946" t="str">
        <f ca="1">IF(B5946&lt;='Monte Carlo VaR'!$B$25,"YES ◀ TAIL","")</f>
        <v/>
      </c>
    </row>
    <row r="5947" spans="1:5" x14ac:dyDescent="0.2">
      <c r="A5947">
        <v>5946</v>
      </c>
      <c r="B5947" s="17">
        <f ca="1">'Monte Carlo VaR'!$C$17+_xlfn.NORM.S.INV(RAND())*'Monte Carlo VaR'!$C$18</f>
        <v>0.3021384283372211</v>
      </c>
      <c r="C5947" s="18">
        <f t="shared" ca="1" si="92"/>
        <v>35.274847247084608</v>
      </c>
      <c r="D5947" s="19">
        <f ca="1">'Monte Carlo VaR'!$B$9*(EXP(B5947)-1)</f>
        <v>47.80800047397377</v>
      </c>
      <c r="E5947" t="str">
        <f ca="1">IF(B5947&lt;='Monte Carlo VaR'!$B$25,"YES ◀ TAIL","")</f>
        <v/>
      </c>
    </row>
    <row r="5948" spans="1:5" x14ac:dyDescent="0.2">
      <c r="A5948">
        <v>5947</v>
      </c>
      <c r="B5948" s="17">
        <f ca="1">'Monte Carlo VaR'!$C$17+_xlfn.NORM.S.INV(RAND())*'Monte Carlo VaR'!$C$18</f>
        <v>0.40354996650449648</v>
      </c>
      <c r="C5948" s="18">
        <f t="shared" ca="1" si="92"/>
        <v>49.713003666478663</v>
      </c>
      <c r="D5948" s="19">
        <f ca="1">'Monte Carlo VaR'!$B$9*(EXP(B5948)-1)</f>
        <v>67.376033869178528</v>
      </c>
      <c r="E5948" t="str">
        <f ca="1">IF(B5948&lt;='Monte Carlo VaR'!$B$25,"YES ◀ TAIL","")</f>
        <v/>
      </c>
    </row>
    <row r="5949" spans="1:5" x14ac:dyDescent="0.2">
      <c r="A5949">
        <v>5948</v>
      </c>
      <c r="B5949" s="17">
        <f ca="1">'Monte Carlo VaR'!$C$17+_xlfn.NORM.S.INV(RAND())*'Monte Carlo VaR'!$C$18</f>
        <v>-0.3470367909965244</v>
      </c>
      <c r="C5949" s="18">
        <f t="shared" ca="1" si="92"/>
        <v>-29.322067533627393</v>
      </c>
      <c r="D5949" s="19">
        <f ca="1">'Monte Carlo VaR'!$B$9*(EXP(B5949)-1)</f>
        <v>-39.740198128325204</v>
      </c>
      <c r="E5949" t="str">
        <f ca="1">IF(B5949&lt;='Monte Carlo VaR'!$B$25,"YES ◀ TAIL","")</f>
        <v>YES ◀ TAIL</v>
      </c>
    </row>
    <row r="5950" spans="1:5" x14ac:dyDescent="0.2">
      <c r="A5950">
        <v>5949</v>
      </c>
      <c r="B5950" s="17">
        <f ca="1">'Monte Carlo VaR'!$C$17+_xlfn.NORM.S.INV(RAND())*'Monte Carlo VaR'!$C$18</f>
        <v>0.29235170223139439</v>
      </c>
      <c r="C5950" s="18">
        <f t="shared" ca="1" si="92"/>
        <v>33.957406598818672</v>
      </c>
      <c r="D5950" s="19">
        <f ca="1">'Monte Carlo VaR'!$B$9*(EXP(B5950)-1)</f>
        <v>46.022473163378947</v>
      </c>
      <c r="E5950" t="str">
        <f ca="1">IF(B5950&lt;='Monte Carlo VaR'!$B$25,"YES ◀ TAIL","")</f>
        <v/>
      </c>
    </row>
    <row r="5951" spans="1:5" x14ac:dyDescent="0.2">
      <c r="A5951">
        <v>5950</v>
      </c>
      <c r="B5951" s="17">
        <f ca="1">'Monte Carlo VaR'!$C$17+_xlfn.NORM.S.INV(RAND())*'Monte Carlo VaR'!$C$18</f>
        <v>0.28137235761870344</v>
      </c>
      <c r="C5951" s="18">
        <f t="shared" ca="1" si="92"/>
        <v>32.494686615457539</v>
      </c>
      <c r="D5951" s="19">
        <f ca="1">'Monte Carlo VaR'!$B$9*(EXP(B5951)-1)</f>
        <v>44.040048769929598</v>
      </c>
      <c r="E5951" t="str">
        <f ca="1">IF(B5951&lt;='Monte Carlo VaR'!$B$25,"YES ◀ TAIL","")</f>
        <v/>
      </c>
    </row>
    <row r="5952" spans="1:5" x14ac:dyDescent="0.2">
      <c r="A5952">
        <v>5951</v>
      </c>
      <c r="B5952" s="17">
        <f ca="1">'Monte Carlo VaR'!$C$17+_xlfn.NORM.S.INV(RAND())*'Monte Carlo VaR'!$C$18</f>
        <v>-4.4985965498879649E-2</v>
      </c>
      <c r="C5952" s="18">
        <f t="shared" ca="1" si="92"/>
        <v>-4.3989101125019747</v>
      </c>
      <c r="D5952" s="19">
        <f ca="1">'Monte Carlo VaR'!$B$9*(EXP(B5952)-1)</f>
        <v>-5.9618428754739261</v>
      </c>
      <c r="E5952" t="str">
        <f ca="1">IF(B5952&lt;='Monte Carlo VaR'!$B$25,"YES ◀ TAIL","")</f>
        <v/>
      </c>
    </row>
    <row r="5953" spans="1:5" x14ac:dyDescent="0.2">
      <c r="A5953">
        <v>5952</v>
      </c>
      <c r="B5953" s="17">
        <f ca="1">'Monte Carlo VaR'!$C$17+_xlfn.NORM.S.INV(RAND())*'Monte Carlo VaR'!$C$18</f>
        <v>0.40889388918446917</v>
      </c>
      <c r="C5953" s="18">
        <f t="shared" ca="1" si="92"/>
        <v>50.515199910550379</v>
      </c>
      <c r="D5953" s="19">
        <f ca="1">'Monte Carlo VaR'!$B$9*(EXP(B5953)-1)</f>
        <v>68.463250438768924</v>
      </c>
      <c r="E5953" t="str">
        <f ca="1">IF(B5953&lt;='Monte Carlo VaR'!$B$25,"YES ◀ TAIL","")</f>
        <v/>
      </c>
    </row>
    <row r="5954" spans="1:5" x14ac:dyDescent="0.2">
      <c r="A5954">
        <v>5953</v>
      </c>
      <c r="B5954" s="17">
        <f ca="1">'Monte Carlo VaR'!$C$17+_xlfn.NORM.S.INV(RAND())*'Monte Carlo VaR'!$C$18</f>
        <v>-0.14634996729925853</v>
      </c>
      <c r="C5954" s="18">
        <f t="shared" ca="1" si="92"/>
        <v>-13.614467083927783</v>
      </c>
      <c r="D5954" s="19">
        <f ca="1">'Monte Carlo VaR'!$B$9*(EXP(B5954)-1)</f>
        <v>-18.451687238847324</v>
      </c>
      <c r="E5954" t="str">
        <f ca="1">IF(B5954&lt;='Monte Carlo VaR'!$B$25,"YES ◀ TAIL","")</f>
        <v/>
      </c>
    </row>
    <row r="5955" spans="1:5" x14ac:dyDescent="0.2">
      <c r="A5955">
        <v>5954</v>
      </c>
      <c r="B5955" s="17">
        <f ca="1">'Monte Carlo VaR'!$C$17+_xlfn.NORM.S.INV(RAND())*'Monte Carlo VaR'!$C$18</f>
        <v>-6.2343852270907579E-2</v>
      </c>
      <c r="C5955" s="18">
        <f t="shared" ref="C5955:C6018" ca="1" si="93">(EXP(B5955)-1)*100</f>
        <v>-6.0440238517052158</v>
      </c>
      <c r="D5955" s="19">
        <f ca="1">'Monte Carlo VaR'!$B$9*(EXP(B5955)-1)</f>
        <v>-8.1914655262160796</v>
      </c>
      <c r="E5955" t="str">
        <f ca="1">IF(B5955&lt;='Monte Carlo VaR'!$B$25,"YES ◀ TAIL","")</f>
        <v/>
      </c>
    </row>
    <row r="5956" spans="1:5" x14ac:dyDescent="0.2">
      <c r="A5956">
        <v>5955</v>
      </c>
      <c r="B5956" s="17">
        <f ca="1">'Monte Carlo VaR'!$C$17+_xlfn.NORM.S.INV(RAND())*'Monte Carlo VaR'!$C$18</f>
        <v>1.7515602796228852E-2</v>
      </c>
      <c r="C5956" s="18">
        <f t="shared" ca="1" si="93"/>
        <v>1.7669900522974125</v>
      </c>
      <c r="D5956" s="19">
        <f ca="1">'Monte Carlo VaR'!$B$9*(EXP(B5956)-1)</f>
        <v>2.3948016178786831</v>
      </c>
      <c r="E5956" t="str">
        <f ca="1">IF(B5956&lt;='Monte Carlo VaR'!$B$25,"YES ◀ TAIL","")</f>
        <v/>
      </c>
    </row>
    <row r="5957" spans="1:5" x14ac:dyDescent="0.2">
      <c r="A5957">
        <v>5956</v>
      </c>
      <c r="B5957" s="17">
        <f ca="1">'Monte Carlo VaR'!$C$17+_xlfn.NORM.S.INV(RAND())*'Monte Carlo VaR'!$C$18</f>
        <v>0.22815445004028023</v>
      </c>
      <c r="C5957" s="18">
        <f t="shared" ca="1" si="93"/>
        <v>25.62793428440655</v>
      </c>
      <c r="D5957" s="19">
        <f ca="1">'Monte Carlo VaR'!$B$9*(EXP(B5957)-1)</f>
        <v>34.733539335656197</v>
      </c>
      <c r="E5957" t="str">
        <f ca="1">IF(B5957&lt;='Monte Carlo VaR'!$B$25,"YES ◀ TAIL","")</f>
        <v/>
      </c>
    </row>
    <row r="5958" spans="1:5" x14ac:dyDescent="0.2">
      <c r="A5958">
        <v>5957</v>
      </c>
      <c r="B5958" s="17">
        <f ca="1">'Monte Carlo VaR'!$C$17+_xlfn.NORM.S.INV(RAND())*'Monte Carlo VaR'!$C$18</f>
        <v>7.8455170082563155E-3</v>
      </c>
      <c r="C5958" s="18">
        <f t="shared" ca="1" si="93"/>
        <v>0.78763737196518857</v>
      </c>
      <c r="D5958" s="19">
        <f ca="1">'Monte Carlo VaR'!$B$9*(EXP(B5958)-1)</f>
        <v>1.06748493022442</v>
      </c>
      <c r="E5958" t="str">
        <f ca="1">IF(B5958&lt;='Monte Carlo VaR'!$B$25,"YES ◀ TAIL","")</f>
        <v/>
      </c>
    </row>
    <row r="5959" spans="1:5" x14ac:dyDescent="0.2">
      <c r="A5959">
        <v>5958</v>
      </c>
      <c r="B5959" s="17">
        <f ca="1">'Monte Carlo VaR'!$C$17+_xlfn.NORM.S.INV(RAND())*'Monte Carlo VaR'!$C$18</f>
        <v>-0.19192471668096844</v>
      </c>
      <c r="C5959" s="18">
        <f t="shared" ca="1" si="93"/>
        <v>-17.463099732923371</v>
      </c>
      <c r="D5959" s="19">
        <f ca="1">'Monte Carlo VaR'!$B$9*(EXP(B5959)-1)</f>
        <v>-23.667739068031043</v>
      </c>
      <c r="E5959" t="str">
        <f ca="1">IF(B5959&lt;='Monte Carlo VaR'!$B$25,"YES ◀ TAIL","")</f>
        <v/>
      </c>
    </row>
    <row r="5960" spans="1:5" x14ac:dyDescent="0.2">
      <c r="A5960">
        <v>5959</v>
      </c>
      <c r="B5960" s="17">
        <f ca="1">'Monte Carlo VaR'!$C$17+_xlfn.NORM.S.INV(RAND())*'Monte Carlo VaR'!$C$18</f>
        <v>6.1485786790234268E-2</v>
      </c>
      <c r="C5960" s="18">
        <f t="shared" ca="1" si="93"/>
        <v>6.3415381875495225</v>
      </c>
      <c r="D5960" s="19">
        <f ca="1">'Monte Carlo VaR'!$B$9*(EXP(B5960)-1)</f>
        <v>8.5946867055858682</v>
      </c>
      <c r="E5960" t="str">
        <f ca="1">IF(B5960&lt;='Monte Carlo VaR'!$B$25,"YES ◀ TAIL","")</f>
        <v/>
      </c>
    </row>
    <row r="5961" spans="1:5" x14ac:dyDescent="0.2">
      <c r="A5961">
        <v>5960</v>
      </c>
      <c r="B5961" s="17">
        <f ca="1">'Monte Carlo VaR'!$C$17+_xlfn.NORM.S.INV(RAND())*'Monte Carlo VaR'!$C$18</f>
        <v>0.32429541637378057</v>
      </c>
      <c r="C5961" s="18">
        <f t="shared" ca="1" si="93"/>
        <v>38.305582411149942</v>
      </c>
      <c r="D5961" s="19">
        <f ca="1">'Monte Carlo VaR'!$B$9*(EXP(B5961)-1)</f>
        <v>51.915555841831512</v>
      </c>
      <c r="E5961" t="str">
        <f ca="1">IF(B5961&lt;='Monte Carlo VaR'!$B$25,"YES ◀ TAIL","")</f>
        <v/>
      </c>
    </row>
    <row r="5962" spans="1:5" x14ac:dyDescent="0.2">
      <c r="A5962">
        <v>5961</v>
      </c>
      <c r="B5962" s="17">
        <f ca="1">'Monte Carlo VaR'!$C$17+_xlfn.NORM.S.INV(RAND())*'Monte Carlo VaR'!$C$18</f>
        <v>-6.947365480971178E-2</v>
      </c>
      <c r="C5962" s="18">
        <f t="shared" ca="1" si="93"/>
        <v>-6.7115289913980192</v>
      </c>
      <c r="D5962" s="19">
        <f ca="1">'Monte Carlo VaR'!$B$9*(EXP(B5962)-1)</f>
        <v>-9.0961352420417363</v>
      </c>
      <c r="E5962" t="str">
        <f ca="1">IF(B5962&lt;='Monte Carlo VaR'!$B$25,"YES ◀ TAIL","")</f>
        <v/>
      </c>
    </row>
    <row r="5963" spans="1:5" x14ac:dyDescent="0.2">
      <c r="A5963">
        <v>5962</v>
      </c>
      <c r="B5963" s="17">
        <f ca="1">'Monte Carlo VaR'!$C$17+_xlfn.NORM.S.INV(RAND())*'Monte Carlo VaR'!$C$18</f>
        <v>-0.13850636009733575</v>
      </c>
      <c r="C5963" s="18">
        <f t="shared" ca="1" si="93"/>
        <v>-12.934228621629895</v>
      </c>
      <c r="D5963" s="19">
        <f ca="1">'Monte Carlo VaR'!$B$9*(EXP(B5963)-1)</f>
        <v>-17.529760050894996</v>
      </c>
      <c r="E5963" t="str">
        <f ca="1">IF(B5963&lt;='Monte Carlo VaR'!$B$25,"YES ◀ TAIL","")</f>
        <v/>
      </c>
    </row>
    <row r="5964" spans="1:5" x14ac:dyDescent="0.2">
      <c r="A5964">
        <v>5963</v>
      </c>
      <c r="B5964" s="17">
        <f ca="1">'Monte Carlo VaR'!$C$17+_xlfn.NORM.S.INV(RAND())*'Monte Carlo VaR'!$C$18</f>
        <v>9.2573300570475275E-3</v>
      </c>
      <c r="C5964" s="18">
        <f t="shared" ca="1" si="93"/>
        <v>0.93003116662064844</v>
      </c>
      <c r="D5964" s="19">
        <f ca="1">'Monte Carlo VaR'!$B$9*(EXP(B5964)-1)</f>
        <v>1.2604712401209648</v>
      </c>
      <c r="E5964" t="str">
        <f ca="1">IF(B5964&lt;='Monte Carlo VaR'!$B$25,"YES ◀ TAIL","")</f>
        <v/>
      </c>
    </row>
    <row r="5965" spans="1:5" x14ac:dyDescent="0.2">
      <c r="A5965">
        <v>5964</v>
      </c>
      <c r="B5965" s="17">
        <f ca="1">'Monte Carlo VaR'!$C$17+_xlfn.NORM.S.INV(RAND())*'Monte Carlo VaR'!$C$18</f>
        <v>0.54356520562155908</v>
      </c>
      <c r="C5965" s="18">
        <f t="shared" ca="1" si="93"/>
        <v>72.213569828520278</v>
      </c>
      <c r="D5965" s="19">
        <f ca="1">'Monte Carlo VaR'!$B$9*(EXP(B5965)-1)</f>
        <v>97.871051188593526</v>
      </c>
      <c r="E5965" t="str">
        <f ca="1">IF(B5965&lt;='Monte Carlo VaR'!$B$25,"YES ◀ TAIL","")</f>
        <v/>
      </c>
    </row>
    <row r="5966" spans="1:5" x14ac:dyDescent="0.2">
      <c r="A5966">
        <v>5965</v>
      </c>
      <c r="B5966" s="17">
        <f ca="1">'Monte Carlo VaR'!$C$17+_xlfn.NORM.S.INV(RAND())*'Monte Carlo VaR'!$C$18</f>
        <v>0.14852470253034597</v>
      </c>
      <c r="C5966" s="18">
        <f t="shared" ca="1" si="93"/>
        <v>16.012145535592403</v>
      </c>
      <c r="D5966" s="19">
        <f ca="1">'Monte Carlo VaR'!$B$9*(EXP(B5966)-1)</f>
        <v>21.701260844388386</v>
      </c>
      <c r="E5966" t="str">
        <f ca="1">IF(B5966&lt;='Monte Carlo VaR'!$B$25,"YES ◀ TAIL","")</f>
        <v/>
      </c>
    </row>
    <row r="5967" spans="1:5" x14ac:dyDescent="0.2">
      <c r="A5967">
        <v>5966</v>
      </c>
      <c r="B5967" s="17">
        <f ca="1">'Monte Carlo VaR'!$C$17+_xlfn.NORM.S.INV(RAND())*'Monte Carlo VaR'!$C$18</f>
        <v>-8.9423598458873418E-2</v>
      </c>
      <c r="C5967" s="18">
        <f t="shared" ca="1" si="93"/>
        <v>-8.5541871534252412</v>
      </c>
      <c r="D5967" s="19">
        <f ca="1">'Monte Carlo VaR'!$B$9*(EXP(B5967)-1)</f>
        <v>-11.59348984903723</v>
      </c>
      <c r="E5967" t="str">
        <f ca="1">IF(B5967&lt;='Monte Carlo VaR'!$B$25,"YES ◀ TAIL","")</f>
        <v/>
      </c>
    </row>
    <row r="5968" spans="1:5" x14ac:dyDescent="0.2">
      <c r="A5968">
        <v>5967</v>
      </c>
      <c r="B5968" s="17">
        <f ca="1">'Monte Carlo VaR'!$C$17+_xlfn.NORM.S.INV(RAND())*'Monte Carlo VaR'!$C$18</f>
        <v>0.23154456940610291</v>
      </c>
      <c r="C5968" s="18">
        <f t="shared" ca="1" si="93"/>
        <v>26.054550709025271</v>
      </c>
      <c r="D5968" s="19">
        <f ca="1">'Monte Carlo VaR'!$B$9*(EXP(B5968)-1)</f>
        <v>35.311732575941946</v>
      </c>
      <c r="E5968" t="str">
        <f ca="1">IF(B5968&lt;='Monte Carlo VaR'!$B$25,"YES ◀ TAIL","")</f>
        <v/>
      </c>
    </row>
    <row r="5969" spans="1:5" x14ac:dyDescent="0.2">
      <c r="A5969">
        <v>5968</v>
      </c>
      <c r="B5969" s="17">
        <f ca="1">'Monte Carlo VaR'!$C$17+_xlfn.NORM.S.INV(RAND())*'Monte Carlo VaR'!$C$18</f>
        <v>7.0225047320802286E-4</v>
      </c>
      <c r="C5969" s="18">
        <f t="shared" ca="1" si="93"/>
        <v>7.0249710880143645E-2</v>
      </c>
      <c r="D5969" s="19">
        <f ca="1">'Monte Carlo VaR'!$B$9*(EXP(B5969)-1)</f>
        <v>9.5209433155858683E-2</v>
      </c>
      <c r="E5969" t="str">
        <f ca="1">IF(B5969&lt;='Monte Carlo VaR'!$B$25,"YES ◀ TAIL","")</f>
        <v/>
      </c>
    </row>
    <row r="5970" spans="1:5" x14ac:dyDescent="0.2">
      <c r="A5970">
        <v>5969</v>
      </c>
      <c r="B5970" s="17">
        <f ca="1">'Monte Carlo VaR'!$C$17+_xlfn.NORM.S.INV(RAND())*'Monte Carlo VaR'!$C$18</f>
        <v>0.45325538668133764</v>
      </c>
      <c r="C5970" s="18">
        <f t="shared" ca="1" si="93"/>
        <v>57.342596724337255</v>
      </c>
      <c r="D5970" s="19">
        <f ca="1">'Monte Carlo VaR'!$B$9*(EXP(B5970)-1)</f>
        <v>77.716421340494293</v>
      </c>
      <c r="E5970" t="str">
        <f ca="1">IF(B5970&lt;='Monte Carlo VaR'!$B$25,"YES ◀ TAIL","")</f>
        <v/>
      </c>
    </row>
    <row r="5971" spans="1:5" x14ac:dyDescent="0.2">
      <c r="A5971">
        <v>5970</v>
      </c>
      <c r="B5971" s="17">
        <f ca="1">'Monte Carlo VaR'!$C$17+_xlfn.NORM.S.INV(RAND())*'Monte Carlo VaR'!$C$18</f>
        <v>0.56457380745245012</v>
      </c>
      <c r="C5971" s="18">
        <f t="shared" ca="1" si="93"/>
        <v>75.86980789594422</v>
      </c>
      <c r="D5971" s="19">
        <f ca="1">'Monte Carlo VaR'!$B$9*(EXP(B5971)-1)</f>
        <v>102.8263506413732</v>
      </c>
      <c r="E5971" t="str">
        <f ca="1">IF(B5971&lt;='Monte Carlo VaR'!$B$25,"YES ◀ TAIL","")</f>
        <v/>
      </c>
    </row>
    <row r="5972" spans="1:5" x14ac:dyDescent="0.2">
      <c r="A5972">
        <v>5971</v>
      </c>
      <c r="B5972" s="17">
        <f ca="1">'Monte Carlo VaR'!$C$17+_xlfn.NORM.S.INV(RAND())*'Monte Carlo VaR'!$C$18</f>
        <v>7.5007740748165672E-2</v>
      </c>
      <c r="C5972" s="18">
        <f t="shared" ca="1" si="93"/>
        <v>7.789249454668834</v>
      </c>
      <c r="D5972" s="19">
        <f ca="1">'Monte Carlo VaR'!$B$9*(EXP(B5972)-1)</f>
        <v>10.556769785912671</v>
      </c>
      <c r="E5972" t="str">
        <f ca="1">IF(B5972&lt;='Monte Carlo VaR'!$B$25,"YES ◀ TAIL","")</f>
        <v/>
      </c>
    </row>
    <row r="5973" spans="1:5" x14ac:dyDescent="0.2">
      <c r="A5973">
        <v>5972</v>
      </c>
      <c r="B5973" s="17">
        <f ca="1">'Monte Carlo VaR'!$C$17+_xlfn.NORM.S.INV(RAND())*'Monte Carlo VaR'!$C$18</f>
        <v>0.17557318856868973</v>
      </c>
      <c r="C5973" s="18">
        <f t="shared" ca="1" si="93"/>
        <v>19.192922105268416</v>
      </c>
      <c r="D5973" s="19">
        <f ca="1">'Monte Carlo VaR'!$B$9*(EXP(B5973)-1)</f>
        <v>26.012167329270287</v>
      </c>
      <c r="E5973" t="str">
        <f ca="1">IF(B5973&lt;='Monte Carlo VaR'!$B$25,"YES ◀ TAIL","")</f>
        <v/>
      </c>
    </row>
    <row r="5974" spans="1:5" x14ac:dyDescent="0.2">
      <c r="A5974">
        <v>5973</v>
      </c>
      <c r="B5974" s="17">
        <f ca="1">'Monte Carlo VaR'!$C$17+_xlfn.NORM.S.INV(RAND())*'Monte Carlo VaR'!$C$18</f>
        <v>3.8044994289628258E-2</v>
      </c>
      <c r="C5974" s="18">
        <f t="shared" ca="1" si="93"/>
        <v>3.8777970903900005</v>
      </c>
      <c r="D5974" s="19">
        <f ca="1">'Monte Carlo VaR'!$B$9*(EXP(B5974)-1)</f>
        <v>5.2555783966055678</v>
      </c>
      <c r="E5974" t="str">
        <f ca="1">IF(B5974&lt;='Monte Carlo VaR'!$B$25,"YES ◀ TAIL","")</f>
        <v/>
      </c>
    </row>
    <row r="5975" spans="1:5" x14ac:dyDescent="0.2">
      <c r="A5975">
        <v>5974</v>
      </c>
      <c r="B5975" s="17">
        <f ca="1">'Monte Carlo VaR'!$C$17+_xlfn.NORM.S.INV(RAND())*'Monte Carlo VaR'!$C$18</f>
        <v>0.22999770917029483</v>
      </c>
      <c r="C5975" s="18">
        <f t="shared" ca="1" si="93"/>
        <v>25.859712669449063</v>
      </c>
      <c r="D5975" s="19">
        <f ca="1">'Monte Carlo VaR'!$B$9*(EXP(B5975)-1)</f>
        <v>35.047668580904315</v>
      </c>
      <c r="E5975" t="str">
        <f ca="1">IF(B5975&lt;='Monte Carlo VaR'!$B$25,"YES ◀ TAIL","")</f>
        <v/>
      </c>
    </row>
    <row r="5976" spans="1:5" x14ac:dyDescent="0.2">
      <c r="A5976">
        <v>5975</v>
      </c>
      <c r="B5976" s="17">
        <f ca="1">'Monte Carlo VaR'!$C$17+_xlfn.NORM.S.INV(RAND())*'Monte Carlo VaR'!$C$18</f>
        <v>0.16481965934591974</v>
      </c>
      <c r="C5976" s="18">
        <f t="shared" ca="1" si="93"/>
        <v>17.918044536234625</v>
      </c>
      <c r="D5976" s="19">
        <f ca="1">'Monte Carlo VaR'!$B$9*(EXP(B5976)-1)</f>
        <v>24.284325759958787</v>
      </c>
      <c r="E5976" t="str">
        <f ca="1">IF(B5976&lt;='Monte Carlo VaR'!$B$25,"YES ◀ TAIL","")</f>
        <v/>
      </c>
    </row>
    <row r="5977" spans="1:5" x14ac:dyDescent="0.2">
      <c r="A5977">
        <v>5976</v>
      </c>
      <c r="B5977" s="17">
        <f ca="1">'Monte Carlo VaR'!$C$17+_xlfn.NORM.S.INV(RAND())*'Monte Carlo VaR'!$C$18</f>
        <v>-0.12931203006434983</v>
      </c>
      <c r="C5977" s="18">
        <f t="shared" ca="1" si="93"/>
        <v>-12.130025797223198</v>
      </c>
      <c r="D5977" s="19">
        <f ca="1">'Monte Carlo VaR'!$B$9*(EXP(B5977)-1)</f>
        <v>-16.4398239629766</v>
      </c>
      <c r="E5977" t="str">
        <f ca="1">IF(B5977&lt;='Monte Carlo VaR'!$B$25,"YES ◀ TAIL","")</f>
        <v/>
      </c>
    </row>
    <row r="5978" spans="1:5" x14ac:dyDescent="0.2">
      <c r="A5978">
        <v>5977</v>
      </c>
      <c r="B5978" s="17">
        <f ca="1">'Monte Carlo VaR'!$C$17+_xlfn.NORM.S.INV(RAND())*'Monte Carlo VaR'!$C$18</f>
        <v>0.26231506983384112</v>
      </c>
      <c r="C5978" s="18">
        <f t="shared" ca="1" si="93"/>
        <v>29.993604854930211</v>
      </c>
      <c r="D5978" s="19">
        <f ca="1">'Monte Carlo VaR'!$B$9*(EXP(B5978)-1)</f>
        <v>40.650332659886914</v>
      </c>
      <c r="E5978" t="str">
        <f ca="1">IF(B5978&lt;='Monte Carlo VaR'!$B$25,"YES ◀ TAIL","")</f>
        <v/>
      </c>
    </row>
    <row r="5979" spans="1:5" x14ac:dyDescent="0.2">
      <c r="A5979">
        <v>5978</v>
      </c>
      <c r="B5979" s="17">
        <f ca="1">'Monte Carlo VaR'!$C$17+_xlfn.NORM.S.INV(RAND())*'Monte Carlo VaR'!$C$18</f>
        <v>0.1699227833346047</v>
      </c>
      <c r="C5979" s="18">
        <f t="shared" ca="1" si="93"/>
        <v>18.521332956581759</v>
      </c>
      <c r="D5979" s="19">
        <f ca="1">'Monte Carlo VaR'!$B$9*(EXP(B5979)-1)</f>
        <v>25.101962556055259</v>
      </c>
      <c r="E5979" t="str">
        <f ca="1">IF(B5979&lt;='Monte Carlo VaR'!$B$25,"YES ◀ TAIL","")</f>
        <v/>
      </c>
    </row>
    <row r="5980" spans="1:5" x14ac:dyDescent="0.2">
      <c r="A5980">
        <v>5979</v>
      </c>
      <c r="B5980" s="17">
        <f ca="1">'Monte Carlo VaR'!$C$17+_xlfn.NORM.S.INV(RAND())*'Monte Carlo VaR'!$C$18</f>
        <v>1.8974856932616718E-2</v>
      </c>
      <c r="C5980" s="18">
        <f t="shared" ca="1" si="93"/>
        <v>1.9156023586688331</v>
      </c>
      <c r="D5980" s="19">
        <f ca="1">'Monte Carlo VaR'!$B$9*(EXP(B5980)-1)</f>
        <v>2.5962158767038694</v>
      </c>
      <c r="E5980" t="str">
        <f ca="1">IF(B5980&lt;='Monte Carlo VaR'!$B$25,"YES ◀ TAIL","")</f>
        <v/>
      </c>
    </row>
    <row r="5981" spans="1:5" x14ac:dyDescent="0.2">
      <c r="A5981">
        <v>5980</v>
      </c>
      <c r="B5981" s="17">
        <f ca="1">'Monte Carlo VaR'!$C$17+_xlfn.NORM.S.INV(RAND())*'Monte Carlo VaR'!$C$18</f>
        <v>0.41346252803562522</v>
      </c>
      <c r="C5981" s="18">
        <f t="shared" ca="1" si="93"/>
        <v>51.204422706758912</v>
      </c>
      <c r="D5981" s="19">
        <f ca="1">'Monte Carlo VaR'!$B$9*(EXP(B5981)-1)</f>
        <v>69.397354094470359</v>
      </c>
      <c r="E5981" t="str">
        <f ca="1">IF(B5981&lt;='Monte Carlo VaR'!$B$25,"YES ◀ TAIL","")</f>
        <v/>
      </c>
    </row>
    <row r="5982" spans="1:5" x14ac:dyDescent="0.2">
      <c r="A5982">
        <v>5981</v>
      </c>
      <c r="B5982" s="17">
        <f ca="1">'Monte Carlo VaR'!$C$17+_xlfn.NORM.S.INV(RAND())*'Monte Carlo VaR'!$C$18</f>
        <v>0.11130429399924037</v>
      </c>
      <c r="C5982" s="18">
        <f t="shared" ca="1" si="93"/>
        <v>11.773497515714372</v>
      </c>
      <c r="D5982" s="19">
        <f ca="1">'Monte Carlo VaR'!$B$9*(EXP(B5982)-1)</f>
        <v>15.956621183047687</v>
      </c>
      <c r="E5982" t="str">
        <f ca="1">IF(B5982&lt;='Monte Carlo VaR'!$B$25,"YES ◀ TAIL","")</f>
        <v/>
      </c>
    </row>
    <row r="5983" spans="1:5" x14ac:dyDescent="0.2">
      <c r="A5983">
        <v>5982</v>
      </c>
      <c r="B5983" s="17">
        <f ca="1">'Monte Carlo VaR'!$C$17+_xlfn.NORM.S.INV(RAND())*'Monte Carlo VaR'!$C$18</f>
        <v>5.0556164544025388E-2</v>
      </c>
      <c r="C5983" s="18">
        <f t="shared" ca="1" si="93"/>
        <v>5.1855938705195559</v>
      </c>
      <c r="D5983" s="19">
        <f ca="1">'Monte Carlo VaR'!$B$9*(EXP(B5983)-1)</f>
        <v>7.0280353727151539</v>
      </c>
      <c r="E5983" t="str">
        <f ca="1">IF(B5983&lt;='Monte Carlo VaR'!$B$25,"YES ◀ TAIL","")</f>
        <v/>
      </c>
    </row>
    <row r="5984" spans="1:5" x14ac:dyDescent="0.2">
      <c r="A5984">
        <v>5983</v>
      </c>
      <c r="B5984" s="17">
        <f ca="1">'Monte Carlo VaR'!$C$17+_xlfn.NORM.S.INV(RAND())*'Monte Carlo VaR'!$C$18</f>
        <v>-0.14743890478060456</v>
      </c>
      <c r="C5984" s="18">
        <f t="shared" ca="1" si="93"/>
        <v>-13.708484329824323</v>
      </c>
      <c r="D5984" s="19">
        <f ca="1">'Monte Carlo VaR'!$B$9*(EXP(B5984)-1)</f>
        <v>-18.579108812210904</v>
      </c>
      <c r="E5984" t="str">
        <f ca="1">IF(B5984&lt;='Monte Carlo VaR'!$B$25,"YES ◀ TAIL","")</f>
        <v/>
      </c>
    </row>
    <row r="5985" spans="1:5" x14ac:dyDescent="0.2">
      <c r="A5985">
        <v>5984</v>
      </c>
      <c r="B5985" s="17">
        <f ca="1">'Monte Carlo VaR'!$C$17+_xlfn.NORM.S.INV(RAND())*'Monte Carlo VaR'!$C$18</f>
        <v>4.057136249661486E-2</v>
      </c>
      <c r="C5985" s="18">
        <f t="shared" ca="1" si="93"/>
        <v>4.1405624356189108</v>
      </c>
      <c r="D5985" s="19">
        <f ca="1">'Monte Carlo VaR'!$B$9*(EXP(B5985)-1)</f>
        <v>5.61170426899431</v>
      </c>
      <c r="E5985" t="str">
        <f ca="1">IF(B5985&lt;='Monte Carlo VaR'!$B$25,"YES ◀ TAIL","")</f>
        <v/>
      </c>
    </row>
    <row r="5986" spans="1:5" x14ac:dyDescent="0.2">
      <c r="A5986">
        <v>5985</v>
      </c>
      <c r="B5986" s="17">
        <f ca="1">'Monte Carlo VaR'!$C$17+_xlfn.NORM.S.INV(RAND())*'Monte Carlo VaR'!$C$18</f>
        <v>0.19595215707574137</v>
      </c>
      <c r="C5986" s="18">
        <f t="shared" ca="1" si="93"/>
        <v>21.646870452198531</v>
      </c>
      <c r="D5986" s="19">
        <f ca="1">'Monte Carlo VaR'!$B$9*(EXP(B5986)-1)</f>
        <v>29.338003523864668</v>
      </c>
      <c r="E5986" t="str">
        <f ca="1">IF(B5986&lt;='Monte Carlo VaR'!$B$25,"YES ◀ TAIL","")</f>
        <v/>
      </c>
    </row>
    <row r="5987" spans="1:5" x14ac:dyDescent="0.2">
      <c r="A5987">
        <v>5986</v>
      </c>
      <c r="B5987" s="17">
        <f ca="1">'Monte Carlo VaR'!$C$17+_xlfn.NORM.S.INV(RAND())*'Monte Carlo VaR'!$C$18</f>
        <v>0.17233014474009939</v>
      </c>
      <c r="C5987" s="18">
        <f t="shared" ca="1" si="93"/>
        <v>18.807000353639669</v>
      </c>
      <c r="D5987" s="19">
        <f ca="1">'Monte Carlo VaR'!$B$9*(EXP(B5987)-1)</f>
        <v>25.489127579287842</v>
      </c>
      <c r="E5987" t="str">
        <f ca="1">IF(B5987&lt;='Monte Carlo VaR'!$B$25,"YES ◀ TAIL","")</f>
        <v/>
      </c>
    </row>
    <row r="5988" spans="1:5" x14ac:dyDescent="0.2">
      <c r="A5988">
        <v>5987</v>
      </c>
      <c r="B5988" s="17">
        <f ca="1">'Monte Carlo VaR'!$C$17+_xlfn.NORM.S.INV(RAND())*'Monte Carlo VaR'!$C$18</f>
        <v>4.9646117174955186E-2</v>
      </c>
      <c r="C5988" s="18">
        <f t="shared" ca="1" si="93"/>
        <v>5.0899135409731233</v>
      </c>
      <c r="D5988" s="19">
        <f ca="1">'Monte Carlo VaR'!$B$9*(EXP(B5988)-1)</f>
        <v>6.8983598220808737</v>
      </c>
      <c r="E5988" t="str">
        <f ca="1">IF(B5988&lt;='Monte Carlo VaR'!$B$25,"YES ◀ TAIL","")</f>
        <v/>
      </c>
    </row>
    <row r="5989" spans="1:5" x14ac:dyDescent="0.2">
      <c r="A5989">
        <v>5988</v>
      </c>
      <c r="B5989" s="17">
        <f ca="1">'Monte Carlo VaR'!$C$17+_xlfn.NORM.S.INV(RAND())*'Monte Carlo VaR'!$C$18</f>
        <v>-0.21483895515368007</v>
      </c>
      <c r="C5989" s="18">
        <f t="shared" ca="1" si="93"/>
        <v>-19.332866002082305</v>
      </c>
      <c r="D5989" s="19">
        <f ca="1">'Monte Carlo VaR'!$B$9*(EXP(B5989)-1)</f>
        <v>-26.201833292622148</v>
      </c>
      <c r="E5989" t="str">
        <f ca="1">IF(B5989&lt;='Monte Carlo VaR'!$B$25,"YES ◀ TAIL","")</f>
        <v/>
      </c>
    </row>
    <row r="5990" spans="1:5" x14ac:dyDescent="0.2">
      <c r="A5990">
        <v>5989</v>
      </c>
      <c r="B5990" s="17">
        <f ca="1">'Monte Carlo VaR'!$C$17+_xlfn.NORM.S.INV(RAND())*'Monte Carlo VaR'!$C$18</f>
        <v>7.885055762287585E-2</v>
      </c>
      <c r="C5990" s="18">
        <f t="shared" ca="1" si="93"/>
        <v>8.2042606967736234</v>
      </c>
      <c r="D5990" s="19">
        <f ca="1">'Monte Carlo VaR'!$B$9*(EXP(B5990)-1)</f>
        <v>11.119234522337292</v>
      </c>
      <c r="E5990" t="str">
        <f ca="1">IF(B5990&lt;='Monte Carlo VaR'!$B$25,"YES ◀ TAIL","")</f>
        <v/>
      </c>
    </row>
    <row r="5991" spans="1:5" x14ac:dyDescent="0.2">
      <c r="A5991">
        <v>5990</v>
      </c>
      <c r="B5991" s="17">
        <f ca="1">'Monte Carlo VaR'!$C$17+_xlfn.NORM.S.INV(RAND())*'Monte Carlo VaR'!$C$18</f>
        <v>0.10867671869010709</v>
      </c>
      <c r="C5991" s="18">
        <f t="shared" ca="1" si="93"/>
        <v>11.480189746306468</v>
      </c>
      <c r="D5991" s="19">
        <f ca="1">'Monte Carlo VaR'!$B$9*(EXP(B5991)-1)</f>
        <v>15.559101163169156</v>
      </c>
      <c r="E5991" t="str">
        <f ca="1">IF(B5991&lt;='Monte Carlo VaR'!$B$25,"YES ◀ TAIL","")</f>
        <v/>
      </c>
    </row>
    <row r="5992" spans="1:5" x14ac:dyDescent="0.2">
      <c r="A5992">
        <v>5991</v>
      </c>
      <c r="B5992" s="17">
        <f ca="1">'Monte Carlo VaR'!$C$17+_xlfn.NORM.S.INV(RAND())*'Monte Carlo VaR'!$C$18</f>
        <v>-0.11859119011182691</v>
      </c>
      <c r="C5992" s="18">
        <f t="shared" ca="1" si="93"/>
        <v>-11.182918043251844</v>
      </c>
      <c r="D5992" s="19">
        <f ca="1">'Monte Carlo VaR'!$B$9*(EXP(B5992)-1)</f>
        <v>-15.156208824019224</v>
      </c>
      <c r="E5992" t="str">
        <f ca="1">IF(B5992&lt;='Monte Carlo VaR'!$B$25,"YES ◀ TAIL","")</f>
        <v/>
      </c>
    </row>
    <row r="5993" spans="1:5" x14ac:dyDescent="0.2">
      <c r="A5993">
        <v>5992</v>
      </c>
      <c r="B5993" s="17">
        <f ca="1">'Monte Carlo VaR'!$C$17+_xlfn.NORM.S.INV(RAND())*'Monte Carlo VaR'!$C$18</f>
        <v>0.37204314921777665</v>
      </c>
      <c r="C5993" s="18">
        <f t="shared" ca="1" si="93"/>
        <v>45.069557632203619</v>
      </c>
      <c r="D5993" s="19">
        <f ca="1">'Monte Carlo VaR'!$B$9*(EXP(B5993)-1)</f>
        <v>61.082771458925563</v>
      </c>
      <c r="E5993" t="str">
        <f ca="1">IF(B5993&lt;='Monte Carlo VaR'!$B$25,"YES ◀ TAIL","")</f>
        <v/>
      </c>
    </row>
    <row r="5994" spans="1:5" x14ac:dyDescent="0.2">
      <c r="A5994">
        <v>5993</v>
      </c>
      <c r="B5994" s="17">
        <f ca="1">'Monte Carlo VaR'!$C$17+_xlfn.NORM.S.INV(RAND())*'Monte Carlo VaR'!$C$18</f>
        <v>-0.23614961045569499</v>
      </c>
      <c r="C5994" s="18">
        <f t="shared" ca="1" si="93"/>
        <v>-21.033747667521986</v>
      </c>
      <c r="D5994" s="19">
        <f ca="1">'Monte Carlo VaR'!$B$9*(EXP(B5994)-1)</f>
        <v>-28.507038213792548</v>
      </c>
      <c r="E5994" t="str">
        <f ca="1">IF(B5994&lt;='Monte Carlo VaR'!$B$25,"YES ◀ TAIL","")</f>
        <v/>
      </c>
    </row>
    <row r="5995" spans="1:5" x14ac:dyDescent="0.2">
      <c r="A5995">
        <v>5994</v>
      </c>
      <c r="B5995" s="17">
        <f ca="1">'Monte Carlo VaR'!$C$17+_xlfn.NORM.S.INV(RAND())*'Monte Carlo VaR'!$C$18</f>
        <v>-1.2740625119428375E-2</v>
      </c>
      <c r="C5995" s="18">
        <f t="shared" ca="1" si="93"/>
        <v>-1.2659806944001706</v>
      </c>
      <c r="D5995" s="19">
        <f ca="1">'Monte Carlo VaR'!$B$9*(EXP(B5995)-1)</f>
        <v>-1.7157836351205511</v>
      </c>
      <c r="E5995" t="str">
        <f ca="1">IF(B5995&lt;='Monte Carlo VaR'!$B$25,"YES ◀ TAIL","")</f>
        <v/>
      </c>
    </row>
    <row r="5996" spans="1:5" x14ac:dyDescent="0.2">
      <c r="A5996">
        <v>5995</v>
      </c>
      <c r="B5996" s="17">
        <f ca="1">'Monte Carlo VaR'!$C$17+_xlfn.NORM.S.INV(RAND())*'Monte Carlo VaR'!$C$18</f>
        <v>0.15979189466561217</v>
      </c>
      <c r="C5996" s="18">
        <f t="shared" ca="1" si="93"/>
        <v>17.326668252893683</v>
      </c>
      <c r="D5996" s="19">
        <f ca="1">'Monte Carlo VaR'!$B$9*(EXP(B5996)-1)</f>
        <v>23.482833483146809</v>
      </c>
      <c r="E5996" t="str">
        <f ca="1">IF(B5996&lt;='Monte Carlo VaR'!$B$25,"YES ◀ TAIL","")</f>
        <v/>
      </c>
    </row>
    <row r="5997" spans="1:5" x14ac:dyDescent="0.2">
      <c r="A5997">
        <v>5996</v>
      </c>
      <c r="B5997" s="17">
        <f ca="1">'Monte Carlo VaR'!$C$17+_xlfn.NORM.S.INV(RAND())*'Monte Carlo VaR'!$C$18</f>
        <v>0.30665042661875769</v>
      </c>
      <c r="C5997" s="18">
        <f t="shared" ca="1" si="93"/>
        <v>35.886586170061904</v>
      </c>
      <c r="D5997" s="19">
        <f ca="1">'Monte Carlo VaR'!$B$9*(EXP(B5997)-1)</f>
        <v>48.637090236284905</v>
      </c>
      <c r="E5997" t="str">
        <f ca="1">IF(B5997&lt;='Monte Carlo VaR'!$B$25,"YES ◀ TAIL","")</f>
        <v/>
      </c>
    </row>
    <row r="5998" spans="1:5" x14ac:dyDescent="0.2">
      <c r="A5998">
        <v>5997</v>
      </c>
      <c r="B5998" s="17">
        <f ca="1">'Monte Carlo VaR'!$C$17+_xlfn.NORM.S.INV(RAND())*'Monte Carlo VaR'!$C$18</f>
        <v>-0.33075942111617102</v>
      </c>
      <c r="C5998" s="18">
        <f t="shared" ca="1" si="93"/>
        <v>-28.162202517562395</v>
      </c>
      <c r="D5998" s="19">
        <f ca="1">'Monte Carlo VaR'!$B$9*(EXP(B5998)-1)</f>
        <v>-38.168233072052317</v>
      </c>
      <c r="E5998" t="str">
        <f ca="1">IF(B5998&lt;='Monte Carlo VaR'!$B$25,"YES ◀ TAIL","")</f>
        <v>YES ◀ TAIL</v>
      </c>
    </row>
    <row r="5999" spans="1:5" x14ac:dyDescent="0.2">
      <c r="A5999">
        <v>5998</v>
      </c>
      <c r="B5999" s="17">
        <f ca="1">'Monte Carlo VaR'!$C$17+_xlfn.NORM.S.INV(RAND())*'Monte Carlo VaR'!$C$18</f>
        <v>0.24523083271078067</v>
      </c>
      <c r="C5999" s="18">
        <f t="shared" ca="1" si="93"/>
        <v>27.791626403680514</v>
      </c>
      <c r="D5999" s="19">
        <f ca="1">'Monte Carlo VaR'!$B$9*(EXP(B5999)-1)</f>
        <v>37.6659912649082</v>
      </c>
      <c r="E5999" t="str">
        <f ca="1">IF(B5999&lt;='Monte Carlo VaR'!$B$25,"YES ◀ TAIL","")</f>
        <v/>
      </c>
    </row>
    <row r="6000" spans="1:5" x14ac:dyDescent="0.2">
      <c r="A6000">
        <v>5999</v>
      </c>
      <c r="B6000" s="17">
        <f ca="1">'Monte Carlo VaR'!$C$17+_xlfn.NORM.S.INV(RAND())*'Monte Carlo VaR'!$C$18</f>
        <v>0.38674825370604676</v>
      </c>
      <c r="C6000" s="18">
        <f t="shared" ca="1" si="93"/>
        <v>47.218582729242002</v>
      </c>
      <c r="D6000" s="19">
        <f ca="1">'Monte Carlo VaR'!$B$9*(EXP(B6000)-1)</f>
        <v>63.995345172941683</v>
      </c>
      <c r="E6000" t="str">
        <f ca="1">IF(B6000&lt;='Monte Carlo VaR'!$B$25,"YES ◀ TAIL","")</f>
        <v/>
      </c>
    </row>
    <row r="6001" spans="1:5" x14ac:dyDescent="0.2">
      <c r="A6001">
        <v>6000</v>
      </c>
      <c r="B6001" s="17">
        <f ca="1">'Monte Carlo VaR'!$C$17+_xlfn.NORM.S.INV(RAND())*'Monte Carlo VaR'!$C$18</f>
        <v>4.0070065067968841E-2</v>
      </c>
      <c r="C6001" s="18">
        <f t="shared" ca="1" si="93"/>
        <v>4.0883701224813551</v>
      </c>
      <c r="D6001" s="19">
        <f ca="1">'Monte Carlo VaR'!$B$9*(EXP(B6001)-1)</f>
        <v>5.5409680269989803</v>
      </c>
      <c r="E6001" t="str">
        <f ca="1">IF(B6001&lt;='Monte Carlo VaR'!$B$25,"YES ◀ TAIL","")</f>
        <v/>
      </c>
    </row>
    <row r="6002" spans="1:5" x14ac:dyDescent="0.2">
      <c r="A6002">
        <v>6001</v>
      </c>
      <c r="B6002" s="17">
        <f ca="1">'Monte Carlo VaR'!$C$17+_xlfn.NORM.S.INV(RAND())*'Monte Carlo VaR'!$C$18</f>
        <v>0.21038261461042029</v>
      </c>
      <c r="C6002" s="18">
        <f t="shared" ca="1" si="93"/>
        <v>23.415017352005172</v>
      </c>
      <c r="D6002" s="19">
        <f ca="1">'Monte Carlo VaR'!$B$9*(EXP(B6002)-1)</f>
        <v>31.734373017172611</v>
      </c>
      <c r="E6002" t="str">
        <f ca="1">IF(B6002&lt;='Monte Carlo VaR'!$B$25,"YES ◀ TAIL","")</f>
        <v/>
      </c>
    </row>
    <row r="6003" spans="1:5" x14ac:dyDescent="0.2">
      <c r="A6003">
        <v>6002</v>
      </c>
      <c r="B6003" s="17">
        <f ca="1">'Monte Carlo VaR'!$C$17+_xlfn.NORM.S.INV(RAND())*'Monte Carlo VaR'!$C$18</f>
        <v>9.4616121186418656E-2</v>
      </c>
      <c r="C6003" s="18">
        <f t="shared" ca="1" si="93"/>
        <v>9.923680040356885</v>
      </c>
      <c r="D6003" s="19">
        <f ca="1">'Monte Carlo VaR'!$B$9*(EXP(B6003)-1)</f>
        <v>13.449563558695688</v>
      </c>
      <c r="E6003" t="str">
        <f ca="1">IF(B6003&lt;='Monte Carlo VaR'!$B$25,"YES ◀ TAIL","")</f>
        <v/>
      </c>
    </row>
    <row r="6004" spans="1:5" x14ac:dyDescent="0.2">
      <c r="A6004">
        <v>6003</v>
      </c>
      <c r="B6004" s="17">
        <f ca="1">'Monte Carlo VaR'!$C$17+_xlfn.NORM.S.INV(RAND())*'Monte Carlo VaR'!$C$18</f>
        <v>0.26533633855776917</v>
      </c>
      <c r="C6004" s="18">
        <f t="shared" ca="1" si="93"/>
        <v>30.386944360559866</v>
      </c>
      <c r="D6004" s="19">
        <f ca="1">'Monte Carlo VaR'!$B$9*(EXP(B6004)-1)</f>
        <v>41.183425691866788</v>
      </c>
      <c r="E6004" t="str">
        <f ca="1">IF(B6004&lt;='Monte Carlo VaR'!$B$25,"YES ◀ TAIL","")</f>
        <v/>
      </c>
    </row>
    <row r="6005" spans="1:5" x14ac:dyDescent="0.2">
      <c r="A6005">
        <v>6004</v>
      </c>
      <c r="B6005" s="17">
        <f ca="1">'Monte Carlo VaR'!$C$17+_xlfn.NORM.S.INV(RAND())*'Monte Carlo VaR'!$C$18</f>
        <v>0.21734559524096242</v>
      </c>
      <c r="C6005" s="18">
        <f t="shared" ca="1" si="93"/>
        <v>24.277352454599676</v>
      </c>
      <c r="D6005" s="19">
        <f ca="1">'Monte Carlo VaR'!$B$9*(EXP(B6005)-1)</f>
        <v>32.903095781718939</v>
      </c>
      <c r="E6005" t="str">
        <f ca="1">IF(B6005&lt;='Monte Carlo VaR'!$B$25,"YES ◀ TAIL","")</f>
        <v/>
      </c>
    </row>
    <row r="6006" spans="1:5" x14ac:dyDescent="0.2">
      <c r="A6006">
        <v>6005</v>
      </c>
      <c r="B6006" s="17">
        <f ca="1">'Monte Carlo VaR'!$C$17+_xlfn.NORM.S.INV(RAND())*'Monte Carlo VaR'!$C$18</f>
        <v>-0.11704684253075763</v>
      </c>
      <c r="C6006" s="18">
        <f t="shared" ca="1" si="93"/>
        <v>-11.045647628240218</v>
      </c>
      <c r="D6006" s="19">
        <f ca="1">'Monte Carlo VaR'!$B$9*(EXP(B6006)-1)</f>
        <v>-14.970166230553968</v>
      </c>
      <c r="E6006" t="str">
        <f ca="1">IF(B6006&lt;='Monte Carlo VaR'!$B$25,"YES ◀ TAIL","")</f>
        <v/>
      </c>
    </row>
    <row r="6007" spans="1:5" x14ac:dyDescent="0.2">
      <c r="A6007">
        <v>6006</v>
      </c>
      <c r="B6007" s="17">
        <f ca="1">'Monte Carlo VaR'!$C$17+_xlfn.NORM.S.INV(RAND())*'Monte Carlo VaR'!$C$18</f>
        <v>0.25307904244953816</v>
      </c>
      <c r="C6007" s="18">
        <f t="shared" ca="1" si="93"/>
        <v>28.79850783068165</v>
      </c>
      <c r="D6007" s="19">
        <f ca="1">'Monte Carlo VaR'!$B$9*(EXP(B6007)-1)</f>
        <v>39.030617662922843</v>
      </c>
      <c r="E6007" t="str">
        <f ca="1">IF(B6007&lt;='Monte Carlo VaR'!$B$25,"YES ◀ TAIL","")</f>
        <v/>
      </c>
    </row>
    <row r="6008" spans="1:5" x14ac:dyDescent="0.2">
      <c r="A6008">
        <v>6007</v>
      </c>
      <c r="B6008" s="17">
        <f ca="1">'Monte Carlo VaR'!$C$17+_xlfn.NORM.S.INV(RAND())*'Monte Carlo VaR'!$C$18</f>
        <v>0.14535151837232291</v>
      </c>
      <c r="C6008" s="18">
        <f t="shared" ca="1" si="93"/>
        <v>15.644601084758335</v>
      </c>
      <c r="D6008" s="19">
        <f ca="1">'Monte Carlo VaR'!$B$9*(EXP(B6008)-1)</f>
        <v>21.203127850172972</v>
      </c>
      <c r="E6008" t="str">
        <f ca="1">IF(B6008&lt;='Monte Carlo VaR'!$B$25,"YES ◀ TAIL","")</f>
        <v/>
      </c>
    </row>
    <row r="6009" spans="1:5" x14ac:dyDescent="0.2">
      <c r="A6009">
        <v>6008</v>
      </c>
      <c r="B6009" s="17">
        <f ca="1">'Monte Carlo VaR'!$C$17+_xlfn.NORM.S.INV(RAND())*'Monte Carlo VaR'!$C$18</f>
        <v>-0.16058661745531372</v>
      </c>
      <c r="C6009" s="18">
        <f t="shared" ca="1" si="93"/>
        <v>-14.835594686362219</v>
      </c>
      <c r="D6009" s="19">
        <f ca="1">'Monte Carlo VaR'!$B$9*(EXP(B6009)-1)</f>
        <v>-20.106681478426715</v>
      </c>
      <c r="E6009" t="str">
        <f ca="1">IF(B6009&lt;='Monte Carlo VaR'!$B$25,"YES ◀ TAIL","")</f>
        <v/>
      </c>
    </row>
    <row r="6010" spans="1:5" x14ac:dyDescent="0.2">
      <c r="A6010">
        <v>6009</v>
      </c>
      <c r="B6010" s="17">
        <f ca="1">'Monte Carlo VaR'!$C$17+_xlfn.NORM.S.INV(RAND())*'Monte Carlo VaR'!$C$18</f>
        <v>8.5665012443776806E-2</v>
      </c>
      <c r="C6010" s="18">
        <f t="shared" ca="1" si="93"/>
        <v>8.9441317886840501</v>
      </c>
      <c r="D6010" s="19">
        <f ca="1">'Monte Carlo VaR'!$B$9*(EXP(B6010)-1)</f>
        <v>12.121981813203494</v>
      </c>
      <c r="E6010" t="str">
        <f ca="1">IF(B6010&lt;='Monte Carlo VaR'!$B$25,"YES ◀ TAIL","")</f>
        <v/>
      </c>
    </row>
    <row r="6011" spans="1:5" x14ac:dyDescent="0.2">
      <c r="A6011">
        <v>6010</v>
      </c>
      <c r="B6011" s="17">
        <f ca="1">'Monte Carlo VaR'!$C$17+_xlfn.NORM.S.INV(RAND())*'Monte Carlo VaR'!$C$18</f>
        <v>0.23617612464433579</v>
      </c>
      <c r="C6011" s="18">
        <f t="shared" ca="1" si="93"/>
        <v>26.639733430637214</v>
      </c>
      <c r="D6011" s="19">
        <f ca="1">'Monte Carlo VaR'!$B$9*(EXP(B6011)-1)</f>
        <v>36.104830718542615</v>
      </c>
      <c r="E6011" t="str">
        <f ca="1">IF(B6011&lt;='Monte Carlo VaR'!$B$25,"YES ◀ TAIL","")</f>
        <v/>
      </c>
    </row>
    <row r="6012" spans="1:5" x14ac:dyDescent="0.2">
      <c r="A6012">
        <v>6011</v>
      </c>
      <c r="B6012" s="17">
        <f ca="1">'Monte Carlo VaR'!$C$17+_xlfn.NORM.S.INV(RAND())*'Monte Carlo VaR'!$C$18</f>
        <v>0.13972569070675975</v>
      </c>
      <c r="C6012" s="18">
        <f t="shared" ca="1" si="93"/>
        <v>14.995831133698756</v>
      </c>
      <c r="D6012" s="19">
        <f ca="1">'Monte Carlo VaR'!$B$9*(EXP(B6012)-1)</f>
        <v>20.323849935501926</v>
      </c>
      <c r="E6012" t="str">
        <f ca="1">IF(B6012&lt;='Monte Carlo VaR'!$B$25,"YES ◀ TAIL","")</f>
        <v/>
      </c>
    </row>
    <row r="6013" spans="1:5" x14ac:dyDescent="0.2">
      <c r="A6013">
        <v>6012</v>
      </c>
      <c r="B6013" s="17">
        <f ca="1">'Monte Carlo VaR'!$C$17+_xlfn.NORM.S.INV(RAND())*'Monte Carlo VaR'!$C$18</f>
        <v>-0.17203179750810838</v>
      </c>
      <c r="C6013" s="18">
        <f t="shared" ca="1" si="93"/>
        <v>-15.804759924543577</v>
      </c>
      <c r="D6013" s="19">
        <f ca="1">'Monte Carlo VaR'!$B$9*(EXP(B6013)-1)</f>
        <v>-21.420191125733911</v>
      </c>
      <c r="E6013" t="str">
        <f ca="1">IF(B6013&lt;='Monte Carlo VaR'!$B$25,"YES ◀ TAIL","")</f>
        <v/>
      </c>
    </row>
    <row r="6014" spans="1:5" x14ac:dyDescent="0.2">
      <c r="A6014">
        <v>6013</v>
      </c>
      <c r="B6014" s="17">
        <f ca="1">'Monte Carlo VaR'!$C$17+_xlfn.NORM.S.INV(RAND())*'Monte Carlo VaR'!$C$18</f>
        <v>9.6272444888936631E-2</v>
      </c>
      <c r="C6014" s="18">
        <f t="shared" ca="1" si="93"/>
        <v>10.105900103121579</v>
      </c>
      <c r="D6014" s="19">
        <f ca="1">'Monte Carlo VaR'!$B$9*(EXP(B6014)-1)</f>
        <v>13.696526409760676</v>
      </c>
      <c r="E6014" t="str">
        <f ca="1">IF(B6014&lt;='Monte Carlo VaR'!$B$25,"YES ◀ TAIL","")</f>
        <v/>
      </c>
    </row>
    <row r="6015" spans="1:5" x14ac:dyDescent="0.2">
      <c r="A6015">
        <v>6014</v>
      </c>
      <c r="B6015" s="17">
        <f ca="1">'Monte Carlo VaR'!$C$17+_xlfn.NORM.S.INV(RAND())*'Monte Carlo VaR'!$C$18</f>
        <v>-0.10035306597471207</v>
      </c>
      <c r="C6015" s="18">
        <f t="shared" ca="1" si="93"/>
        <v>-9.5481992879114195</v>
      </c>
      <c r="D6015" s="19">
        <f ca="1">'Monte Carlo VaR'!$B$9*(EXP(B6015)-1)</f>
        <v>-12.940674494906347</v>
      </c>
      <c r="E6015" t="str">
        <f ca="1">IF(B6015&lt;='Monte Carlo VaR'!$B$25,"YES ◀ TAIL","")</f>
        <v/>
      </c>
    </row>
    <row r="6016" spans="1:5" x14ac:dyDescent="0.2">
      <c r="A6016">
        <v>6015</v>
      </c>
      <c r="B6016" s="17">
        <f ca="1">'Monte Carlo VaR'!$C$17+_xlfn.NORM.S.INV(RAND())*'Monte Carlo VaR'!$C$18</f>
        <v>0.13848625966007166</v>
      </c>
      <c r="C6016" s="18">
        <f t="shared" ca="1" si="93"/>
        <v>14.853390021555013</v>
      </c>
      <c r="D6016" s="19">
        <f ca="1">'Monte Carlo VaR'!$B$9*(EXP(B6016)-1)</f>
        <v>20.130799496213509</v>
      </c>
      <c r="E6016" t="str">
        <f ca="1">IF(B6016&lt;='Monte Carlo VaR'!$B$25,"YES ◀ TAIL","")</f>
        <v/>
      </c>
    </row>
    <row r="6017" spans="1:5" x14ac:dyDescent="0.2">
      <c r="A6017">
        <v>6016</v>
      </c>
      <c r="B6017" s="17">
        <f ca="1">'Monte Carlo VaR'!$C$17+_xlfn.NORM.S.INV(RAND())*'Monte Carlo VaR'!$C$18</f>
        <v>0.3279520797691175</v>
      </c>
      <c r="C6017" s="18">
        <f t="shared" ca="1" si="93"/>
        <v>38.812245154720905</v>
      </c>
      <c r="D6017" s="19">
        <f ca="1">'Monte Carlo VaR'!$B$9*(EXP(B6017)-1)</f>
        <v>52.602235858193239</v>
      </c>
      <c r="E6017" t="str">
        <f ca="1">IF(B6017&lt;='Monte Carlo VaR'!$B$25,"YES ◀ TAIL","")</f>
        <v/>
      </c>
    </row>
    <row r="6018" spans="1:5" x14ac:dyDescent="0.2">
      <c r="A6018">
        <v>6017</v>
      </c>
      <c r="B6018" s="17">
        <f ca="1">'Monte Carlo VaR'!$C$17+_xlfn.NORM.S.INV(RAND())*'Monte Carlo VaR'!$C$18</f>
        <v>5.2683288623266364E-2</v>
      </c>
      <c r="C6018" s="18">
        <f t="shared" ca="1" si="93"/>
        <v>5.409574813205964</v>
      </c>
      <c r="D6018" s="19">
        <f ca="1">'Monte Carlo VaR'!$B$9*(EXP(B6018)-1)</f>
        <v>7.331596744338043</v>
      </c>
      <c r="E6018" t="str">
        <f ca="1">IF(B6018&lt;='Monte Carlo VaR'!$B$25,"YES ◀ TAIL","")</f>
        <v/>
      </c>
    </row>
    <row r="6019" spans="1:5" x14ac:dyDescent="0.2">
      <c r="A6019">
        <v>6018</v>
      </c>
      <c r="B6019" s="17">
        <f ca="1">'Monte Carlo VaR'!$C$17+_xlfn.NORM.S.INV(RAND())*'Monte Carlo VaR'!$C$18</f>
        <v>5.6351517369953821E-2</v>
      </c>
      <c r="C6019" s="18">
        <f t="shared" ref="C6019:C6082" ca="1" si="94">(EXP(B6019)-1)*100</f>
        <v>5.7969513041268517</v>
      </c>
      <c r="D6019" s="19">
        <f ca="1">'Monte Carlo VaR'!$B$9*(EXP(B6019)-1)</f>
        <v>7.856608102483122</v>
      </c>
      <c r="E6019" t="str">
        <f ca="1">IF(B6019&lt;='Monte Carlo VaR'!$B$25,"YES ◀ TAIL","")</f>
        <v/>
      </c>
    </row>
    <row r="6020" spans="1:5" x14ac:dyDescent="0.2">
      <c r="A6020">
        <v>6019</v>
      </c>
      <c r="B6020" s="17">
        <f ca="1">'Monte Carlo VaR'!$C$17+_xlfn.NORM.S.INV(RAND())*'Monte Carlo VaR'!$C$18</f>
        <v>-0.17906557397294248</v>
      </c>
      <c r="C6020" s="18">
        <f t="shared" ca="1" si="94"/>
        <v>-16.394892559102281</v>
      </c>
      <c r="D6020" s="19">
        <f ca="1">'Monte Carlo VaR'!$B$9*(EXP(B6020)-1)</f>
        <v>-22.219997885351322</v>
      </c>
      <c r="E6020" t="str">
        <f ca="1">IF(B6020&lt;='Monte Carlo VaR'!$B$25,"YES ◀ TAIL","")</f>
        <v/>
      </c>
    </row>
    <row r="6021" spans="1:5" x14ac:dyDescent="0.2">
      <c r="A6021">
        <v>6020</v>
      </c>
      <c r="B6021" s="17">
        <f ca="1">'Monte Carlo VaR'!$C$17+_xlfn.NORM.S.INV(RAND())*'Monte Carlo VaR'!$C$18</f>
        <v>0.20341390674780269</v>
      </c>
      <c r="C6021" s="18">
        <f t="shared" ca="1" si="94"/>
        <v>22.55796389621041</v>
      </c>
      <c r="D6021" s="19">
        <f ca="1">'Monte Carlo VaR'!$B$9*(EXP(B6021)-1)</f>
        <v>30.572808468533967</v>
      </c>
      <c r="E6021" t="str">
        <f ca="1">IF(B6021&lt;='Monte Carlo VaR'!$B$25,"YES ◀ TAIL","")</f>
        <v/>
      </c>
    </row>
    <row r="6022" spans="1:5" x14ac:dyDescent="0.2">
      <c r="A6022">
        <v>6021</v>
      </c>
      <c r="B6022" s="17">
        <f ca="1">'Monte Carlo VaR'!$C$17+_xlfn.NORM.S.INV(RAND())*'Monte Carlo VaR'!$C$18</f>
        <v>-4.2334177938682577E-2</v>
      </c>
      <c r="C6022" s="18">
        <f t="shared" ca="1" si="94"/>
        <v>-4.1450599019374863</v>
      </c>
      <c r="D6022" s="19">
        <f ca="1">'Monte Carlo VaR'!$B$9*(EXP(B6022)-1)</f>
        <v>-5.6177996850958758</v>
      </c>
      <c r="E6022" t="str">
        <f ca="1">IF(B6022&lt;='Monte Carlo VaR'!$B$25,"YES ◀ TAIL","")</f>
        <v/>
      </c>
    </row>
    <row r="6023" spans="1:5" x14ac:dyDescent="0.2">
      <c r="A6023">
        <v>6022</v>
      </c>
      <c r="B6023" s="17">
        <f ca="1">'Monte Carlo VaR'!$C$17+_xlfn.NORM.S.INV(RAND())*'Monte Carlo VaR'!$C$18</f>
        <v>0.29225823266276663</v>
      </c>
      <c r="C6023" s="18">
        <f t="shared" ca="1" si="94"/>
        <v>33.944886242954617</v>
      </c>
      <c r="D6023" s="19">
        <f ca="1">'Monte Carlo VaR'!$B$9*(EXP(B6023)-1)</f>
        <v>46.005504325076394</v>
      </c>
      <c r="E6023" t="str">
        <f ca="1">IF(B6023&lt;='Monte Carlo VaR'!$B$25,"YES ◀ TAIL","")</f>
        <v/>
      </c>
    </row>
    <row r="6024" spans="1:5" x14ac:dyDescent="0.2">
      <c r="A6024">
        <v>6023</v>
      </c>
      <c r="B6024" s="17">
        <f ca="1">'Monte Carlo VaR'!$C$17+_xlfn.NORM.S.INV(RAND())*'Monte Carlo VaR'!$C$18</f>
        <v>-9.4723405812308634E-2</v>
      </c>
      <c r="C6024" s="18">
        <f t="shared" ca="1" si="94"/>
        <v>-9.0375503474953263</v>
      </c>
      <c r="D6024" s="19">
        <f ca="1">'Monte Carlo VaR'!$B$9*(EXP(B6024)-1)</f>
        <v>-12.248591985960417</v>
      </c>
      <c r="E6024" t="str">
        <f ca="1">IF(B6024&lt;='Monte Carlo VaR'!$B$25,"YES ◀ TAIL","")</f>
        <v/>
      </c>
    </row>
    <row r="6025" spans="1:5" x14ac:dyDescent="0.2">
      <c r="A6025">
        <v>6024</v>
      </c>
      <c r="B6025" s="17">
        <f ca="1">'Monte Carlo VaR'!$C$17+_xlfn.NORM.S.INV(RAND())*'Monte Carlo VaR'!$C$18</f>
        <v>-7.1675565448788323E-2</v>
      </c>
      <c r="C6025" s="18">
        <f t="shared" ca="1" si="94"/>
        <v>-6.916715883711932</v>
      </c>
      <c r="D6025" s="19">
        <f ca="1">'Monte Carlo VaR'!$B$9*(EXP(B6025)-1)</f>
        <v>-9.3742250371947815</v>
      </c>
      <c r="E6025" t="str">
        <f ca="1">IF(B6025&lt;='Monte Carlo VaR'!$B$25,"YES ◀ TAIL","")</f>
        <v/>
      </c>
    </row>
    <row r="6026" spans="1:5" x14ac:dyDescent="0.2">
      <c r="A6026">
        <v>6025</v>
      </c>
      <c r="B6026" s="17">
        <f ca="1">'Monte Carlo VaR'!$C$17+_xlfn.NORM.S.INV(RAND())*'Monte Carlo VaR'!$C$18</f>
        <v>9.2768696802025541E-2</v>
      </c>
      <c r="C6026" s="18">
        <f t="shared" ca="1" si="94"/>
        <v>9.7207918214539557</v>
      </c>
      <c r="D6026" s="19">
        <f ca="1">'Monte Carlo VaR'!$B$9*(EXP(B6026)-1)</f>
        <v>13.174589155616546</v>
      </c>
      <c r="E6026" t="str">
        <f ca="1">IF(B6026&lt;='Monte Carlo VaR'!$B$25,"YES ◀ TAIL","")</f>
        <v/>
      </c>
    </row>
    <row r="6027" spans="1:5" x14ac:dyDescent="0.2">
      <c r="A6027">
        <v>6026</v>
      </c>
      <c r="B6027" s="17">
        <f ca="1">'Monte Carlo VaR'!$C$17+_xlfn.NORM.S.INV(RAND())*'Monte Carlo VaR'!$C$18</f>
        <v>5.7078545155764181E-2</v>
      </c>
      <c r="C6027" s="18">
        <f t="shared" ca="1" si="94"/>
        <v>5.8738965946718347</v>
      </c>
      <c r="D6027" s="19">
        <f ca="1">'Monte Carlo VaR'!$B$9*(EXP(B6027)-1)</f>
        <v>7.9608920547587374</v>
      </c>
      <c r="E6027" t="str">
        <f ca="1">IF(B6027&lt;='Monte Carlo VaR'!$B$25,"YES ◀ TAIL","")</f>
        <v/>
      </c>
    </row>
    <row r="6028" spans="1:5" x14ac:dyDescent="0.2">
      <c r="A6028">
        <v>6027</v>
      </c>
      <c r="B6028" s="17">
        <f ca="1">'Monte Carlo VaR'!$C$17+_xlfn.NORM.S.INV(RAND())*'Monte Carlo VaR'!$C$18</f>
        <v>-0.24690095921892941</v>
      </c>
      <c r="C6028" s="18">
        <f t="shared" ca="1" si="94"/>
        <v>-21.878193785294929</v>
      </c>
      <c r="D6028" s="19">
        <f ca="1">'Monte Carlo VaR'!$B$9*(EXP(B6028)-1)</f>
        <v>-29.651516037210218</v>
      </c>
      <c r="E6028" t="str">
        <f ca="1">IF(B6028&lt;='Monte Carlo VaR'!$B$25,"YES ◀ TAIL","")</f>
        <v/>
      </c>
    </row>
    <row r="6029" spans="1:5" x14ac:dyDescent="0.2">
      <c r="A6029">
        <v>6028</v>
      </c>
      <c r="B6029" s="17">
        <f ca="1">'Monte Carlo VaR'!$C$17+_xlfn.NORM.S.INV(RAND())*'Monte Carlo VaR'!$C$18</f>
        <v>8.3289435084681354E-2</v>
      </c>
      <c r="C6029" s="18">
        <f t="shared" ca="1" si="94"/>
        <v>8.6856337384249471</v>
      </c>
      <c r="D6029" s="19">
        <f ca="1">'Monte Carlo VaR'!$B$9*(EXP(B6029)-1)</f>
        <v>11.771639405687331</v>
      </c>
      <c r="E6029" t="str">
        <f ca="1">IF(B6029&lt;='Monte Carlo VaR'!$B$25,"YES ◀ TAIL","")</f>
        <v/>
      </c>
    </row>
    <row r="6030" spans="1:5" x14ac:dyDescent="0.2">
      <c r="A6030">
        <v>6029</v>
      </c>
      <c r="B6030" s="17">
        <f ca="1">'Monte Carlo VaR'!$C$17+_xlfn.NORM.S.INV(RAND())*'Monte Carlo VaR'!$C$18</f>
        <v>5.7502426667250667E-3</v>
      </c>
      <c r="C6030" s="18">
        <f t="shared" ca="1" si="94"/>
        <v>0.57668070466030397</v>
      </c>
      <c r="D6030" s="19">
        <f ca="1">'Monte Carlo VaR'!$B$9*(EXP(B6030)-1)</f>
        <v>0.78157535902610997</v>
      </c>
      <c r="E6030" t="str">
        <f ca="1">IF(B6030&lt;='Monte Carlo VaR'!$B$25,"YES ◀ TAIL","")</f>
        <v/>
      </c>
    </row>
    <row r="6031" spans="1:5" x14ac:dyDescent="0.2">
      <c r="A6031">
        <v>6030</v>
      </c>
      <c r="B6031" s="17">
        <f ca="1">'Monte Carlo VaR'!$C$17+_xlfn.NORM.S.INV(RAND())*'Monte Carlo VaR'!$C$18</f>
        <v>5.1807822839230147E-2</v>
      </c>
      <c r="C6031" s="18">
        <f t="shared" ca="1" si="94"/>
        <v>5.3173327204367293</v>
      </c>
      <c r="D6031" s="19">
        <f ca="1">'Monte Carlo VaR'!$B$9*(EXP(B6031)-1)</f>
        <v>7.2065810360078997</v>
      </c>
      <c r="E6031" t="str">
        <f ca="1">IF(B6031&lt;='Monte Carlo VaR'!$B$25,"YES ◀ TAIL","")</f>
        <v/>
      </c>
    </row>
    <row r="6032" spans="1:5" x14ac:dyDescent="0.2">
      <c r="A6032">
        <v>6031</v>
      </c>
      <c r="B6032" s="17">
        <f ca="1">'Monte Carlo VaR'!$C$17+_xlfn.NORM.S.INV(RAND())*'Monte Carlo VaR'!$C$18</f>
        <v>-2.0126489242469209E-2</v>
      </c>
      <c r="C6032" s="18">
        <f t="shared" ca="1" si="94"/>
        <v>-1.9925303439872866</v>
      </c>
      <c r="D6032" s="19">
        <f ca="1">'Monte Carlo VaR'!$B$9*(EXP(B6032)-1)</f>
        <v>-2.7004763752059695</v>
      </c>
      <c r="E6032" t="str">
        <f ca="1">IF(B6032&lt;='Monte Carlo VaR'!$B$25,"YES ◀ TAIL","")</f>
        <v/>
      </c>
    </row>
    <row r="6033" spans="1:5" x14ac:dyDescent="0.2">
      <c r="A6033">
        <v>6032</v>
      </c>
      <c r="B6033" s="17">
        <f ca="1">'Monte Carlo VaR'!$C$17+_xlfn.NORM.S.INV(RAND())*'Monte Carlo VaR'!$C$18</f>
        <v>0.18095508265055274</v>
      </c>
      <c r="C6033" s="18">
        <f t="shared" ca="1" si="94"/>
        <v>19.836135086873252</v>
      </c>
      <c r="D6033" s="19">
        <f ca="1">'Monte Carlo VaR'!$B$9*(EXP(B6033)-1)</f>
        <v>26.88391388323932</v>
      </c>
      <c r="E6033" t="str">
        <f ca="1">IF(B6033&lt;='Monte Carlo VaR'!$B$25,"YES ◀ TAIL","")</f>
        <v/>
      </c>
    </row>
    <row r="6034" spans="1:5" x14ac:dyDescent="0.2">
      <c r="A6034">
        <v>6033</v>
      </c>
      <c r="B6034" s="17">
        <f ca="1">'Monte Carlo VaR'!$C$17+_xlfn.NORM.S.INV(RAND())*'Monte Carlo VaR'!$C$18</f>
        <v>-5.786895627927173E-2</v>
      </c>
      <c r="C6034" s="18">
        <f t="shared" ca="1" si="94"/>
        <v>-5.622638506027644</v>
      </c>
      <c r="D6034" s="19">
        <f ca="1">'Monte Carlo VaR'!$B$9*(EXP(B6034)-1)</f>
        <v>-7.6203619672192664</v>
      </c>
      <c r="E6034" t="str">
        <f ca="1">IF(B6034&lt;='Monte Carlo VaR'!$B$25,"YES ◀ TAIL","")</f>
        <v/>
      </c>
    </row>
    <row r="6035" spans="1:5" x14ac:dyDescent="0.2">
      <c r="A6035">
        <v>6034</v>
      </c>
      <c r="B6035" s="17">
        <f ca="1">'Monte Carlo VaR'!$C$17+_xlfn.NORM.S.INV(RAND())*'Monte Carlo VaR'!$C$18</f>
        <v>4.5478751663510231E-3</v>
      </c>
      <c r="C6035" s="18">
        <f t="shared" ca="1" si="94"/>
        <v>0.4558232445867727</v>
      </c>
      <c r="D6035" s="19">
        <f ca="1">'Monte Carlo VaR'!$B$9*(EXP(B6035)-1)</f>
        <v>0.61777724338845308</v>
      </c>
      <c r="E6035" t="str">
        <f ca="1">IF(B6035&lt;='Monte Carlo VaR'!$B$25,"YES ◀ TAIL","")</f>
        <v/>
      </c>
    </row>
    <row r="6036" spans="1:5" x14ac:dyDescent="0.2">
      <c r="A6036">
        <v>6035</v>
      </c>
      <c r="B6036" s="17">
        <f ca="1">'Monte Carlo VaR'!$C$17+_xlfn.NORM.S.INV(RAND())*'Monte Carlo VaR'!$C$18</f>
        <v>0.13017022958827709</v>
      </c>
      <c r="C6036" s="18">
        <f t="shared" ca="1" si="94"/>
        <v>13.902226211291847</v>
      </c>
      <c r="D6036" s="19">
        <f ca="1">'Monte Carlo VaR'!$B$9*(EXP(B6036)-1)</f>
        <v>18.841687184163838</v>
      </c>
      <c r="E6036" t="str">
        <f ca="1">IF(B6036&lt;='Monte Carlo VaR'!$B$25,"YES ◀ TAIL","")</f>
        <v/>
      </c>
    </row>
    <row r="6037" spans="1:5" x14ac:dyDescent="0.2">
      <c r="A6037">
        <v>6036</v>
      </c>
      <c r="B6037" s="17">
        <f ca="1">'Monte Carlo VaR'!$C$17+_xlfn.NORM.S.INV(RAND())*'Monte Carlo VaR'!$C$18</f>
        <v>0.22701061412499074</v>
      </c>
      <c r="C6037" s="18">
        <f t="shared" ca="1" si="94"/>
        <v>25.484318693202425</v>
      </c>
      <c r="D6037" s="19">
        <f ca="1">'Monte Carlo VaR'!$B$9*(EXP(B6037)-1)</f>
        <v>34.538897124897247</v>
      </c>
      <c r="E6037" t="str">
        <f ca="1">IF(B6037&lt;='Monte Carlo VaR'!$B$25,"YES ◀ TAIL","")</f>
        <v/>
      </c>
    </row>
    <row r="6038" spans="1:5" x14ac:dyDescent="0.2">
      <c r="A6038">
        <v>6037</v>
      </c>
      <c r="B6038" s="17">
        <f ca="1">'Monte Carlo VaR'!$C$17+_xlfn.NORM.S.INV(RAND())*'Monte Carlo VaR'!$C$18</f>
        <v>-8.25784740985787E-2</v>
      </c>
      <c r="C6038" s="18">
        <f t="shared" ca="1" si="94"/>
        <v>-7.9260819155553168</v>
      </c>
      <c r="D6038" s="19">
        <f ca="1">'Monte Carlo VaR'!$B$9*(EXP(B6038)-1)</f>
        <v>-10.74221882015212</v>
      </c>
      <c r="E6038" t="str">
        <f ca="1">IF(B6038&lt;='Monte Carlo VaR'!$B$25,"YES ◀ TAIL","")</f>
        <v/>
      </c>
    </row>
    <row r="6039" spans="1:5" x14ac:dyDescent="0.2">
      <c r="A6039">
        <v>6038</v>
      </c>
      <c r="B6039" s="17">
        <f ca="1">'Monte Carlo VaR'!$C$17+_xlfn.NORM.S.INV(RAND())*'Monte Carlo VaR'!$C$18</f>
        <v>0.25063268958287577</v>
      </c>
      <c r="C6039" s="18">
        <f t="shared" ca="1" si="94"/>
        <v>28.483806324242412</v>
      </c>
      <c r="D6039" s="19">
        <f ca="1">'Monte Carlo VaR'!$B$9*(EXP(B6039)-1)</f>
        <v>38.604102711245737</v>
      </c>
      <c r="E6039" t="str">
        <f ca="1">IF(B6039&lt;='Monte Carlo VaR'!$B$25,"YES ◀ TAIL","")</f>
        <v/>
      </c>
    </row>
    <row r="6040" spans="1:5" x14ac:dyDescent="0.2">
      <c r="A6040">
        <v>6039</v>
      </c>
      <c r="B6040" s="17">
        <f ca="1">'Monte Carlo VaR'!$C$17+_xlfn.NORM.S.INV(RAND())*'Monte Carlo VaR'!$C$18</f>
        <v>0.24705734438378452</v>
      </c>
      <c r="C6040" s="18">
        <f t="shared" ca="1" si="94"/>
        <v>28.025252596552285</v>
      </c>
      <c r="D6040" s="19">
        <f ca="1">'Monte Carlo VaR'!$B$9*(EXP(B6040)-1)</f>
        <v>37.982624844107313</v>
      </c>
      <c r="E6040" t="str">
        <f ca="1">IF(B6040&lt;='Monte Carlo VaR'!$B$25,"YES ◀ TAIL","")</f>
        <v/>
      </c>
    </row>
    <row r="6041" spans="1:5" x14ac:dyDescent="0.2">
      <c r="A6041">
        <v>6040</v>
      </c>
      <c r="B6041" s="17">
        <f ca="1">'Monte Carlo VaR'!$C$17+_xlfn.NORM.S.INV(RAND())*'Monte Carlo VaR'!$C$18</f>
        <v>-2.2274410811907563E-2</v>
      </c>
      <c r="C6041" s="18">
        <f t="shared" ca="1" si="94"/>
        <v>-2.2028167817922162</v>
      </c>
      <c r="D6041" s="19">
        <f ca="1">'Monte Carlo VaR'!$B$9*(EXP(B6041)-1)</f>
        <v>-2.9854775843629908</v>
      </c>
      <c r="E6041" t="str">
        <f ca="1">IF(B6041&lt;='Monte Carlo VaR'!$B$25,"YES ◀ TAIL","")</f>
        <v/>
      </c>
    </row>
    <row r="6042" spans="1:5" x14ac:dyDescent="0.2">
      <c r="A6042">
        <v>6041</v>
      </c>
      <c r="B6042" s="17">
        <f ca="1">'Monte Carlo VaR'!$C$17+_xlfn.NORM.S.INV(RAND())*'Monte Carlo VaR'!$C$18</f>
        <v>-4.5767151659029837E-2</v>
      </c>
      <c r="C6042" s="18">
        <f t="shared" ca="1" si="94"/>
        <v>-4.4735631980423074</v>
      </c>
      <c r="D6042" s="19">
        <f ca="1">'Monte Carlo VaR'!$B$9*(EXP(B6042)-1)</f>
        <v>-6.0630202023067392</v>
      </c>
      <c r="E6042" t="str">
        <f ca="1">IF(B6042&lt;='Monte Carlo VaR'!$B$25,"YES ◀ TAIL","")</f>
        <v/>
      </c>
    </row>
    <row r="6043" spans="1:5" x14ac:dyDescent="0.2">
      <c r="A6043">
        <v>6042</v>
      </c>
      <c r="B6043" s="17">
        <f ca="1">'Monte Carlo VaR'!$C$17+_xlfn.NORM.S.INV(RAND())*'Monte Carlo VaR'!$C$18</f>
        <v>6.9668701161251345E-2</v>
      </c>
      <c r="C6043" s="18">
        <f t="shared" ca="1" si="94"/>
        <v>7.2152919391389236</v>
      </c>
      <c r="D6043" s="19">
        <f ca="1">'Monte Carlo VaR'!$B$9*(EXP(B6043)-1)</f>
        <v>9.7788851651149837</v>
      </c>
      <c r="E6043" t="str">
        <f ca="1">IF(B6043&lt;='Monte Carlo VaR'!$B$25,"YES ◀ TAIL","")</f>
        <v/>
      </c>
    </row>
    <row r="6044" spans="1:5" x14ac:dyDescent="0.2">
      <c r="A6044">
        <v>6043</v>
      </c>
      <c r="B6044" s="17">
        <f ca="1">'Monte Carlo VaR'!$C$17+_xlfn.NORM.S.INV(RAND())*'Monte Carlo VaR'!$C$18</f>
        <v>0.12629866439982584</v>
      </c>
      <c r="C6044" s="18">
        <f t="shared" ca="1" si="94"/>
        <v>13.462098858031023</v>
      </c>
      <c r="D6044" s="19">
        <f ca="1">'Monte Carlo VaR'!$B$9*(EXP(B6044)-1)</f>
        <v>18.245182582289448</v>
      </c>
      <c r="E6044" t="str">
        <f ca="1">IF(B6044&lt;='Monte Carlo VaR'!$B$25,"YES ◀ TAIL","")</f>
        <v/>
      </c>
    </row>
    <row r="6045" spans="1:5" x14ac:dyDescent="0.2">
      <c r="A6045">
        <v>6044</v>
      </c>
      <c r="B6045" s="17">
        <f ca="1">'Monte Carlo VaR'!$C$17+_xlfn.NORM.S.INV(RAND())*'Monte Carlo VaR'!$C$18</f>
        <v>-3.8727941649342207E-2</v>
      </c>
      <c r="C6045" s="18">
        <f t="shared" ca="1" si="94"/>
        <v>-3.7987602946382815</v>
      </c>
      <c r="D6045" s="19">
        <f ca="1">'Monte Carlo VaR'!$B$9*(EXP(B6045)-1)</f>
        <v>-5.1484598273232631</v>
      </c>
      <c r="E6045" t="str">
        <f ca="1">IF(B6045&lt;='Monte Carlo VaR'!$B$25,"YES ◀ TAIL","")</f>
        <v/>
      </c>
    </row>
    <row r="6046" spans="1:5" x14ac:dyDescent="0.2">
      <c r="A6046">
        <v>6045</v>
      </c>
      <c r="B6046" s="17">
        <f ca="1">'Monte Carlo VaR'!$C$17+_xlfn.NORM.S.INV(RAND())*'Monte Carlo VaR'!$C$18</f>
        <v>1.1289843002632735E-2</v>
      </c>
      <c r="C6046" s="18">
        <f t="shared" ca="1" si="94"/>
        <v>1.1353813793543388</v>
      </c>
      <c r="D6046" s="19">
        <f ca="1">'Monte Carlo VaR'!$B$9*(EXP(B6046)-1)</f>
        <v>1.5387823834389354</v>
      </c>
      <c r="E6046" t="str">
        <f ca="1">IF(B6046&lt;='Monte Carlo VaR'!$B$25,"YES ◀ TAIL","")</f>
        <v/>
      </c>
    </row>
    <row r="6047" spans="1:5" x14ac:dyDescent="0.2">
      <c r="A6047">
        <v>6046</v>
      </c>
      <c r="B6047" s="17">
        <f ca="1">'Monte Carlo VaR'!$C$17+_xlfn.NORM.S.INV(RAND())*'Monte Carlo VaR'!$C$18</f>
        <v>-6.0271329117902034E-3</v>
      </c>
      <c r="C6047" s="18">
        <f t="shared" ca="1" si="94"/>
        <v>-0.60090061819091378</v>
      </c>
      <c r="D6047" s="19">
        <f ca="1">'Monte Carlo VaR'!$B$9*(EXP(B6047)-1)</f>
        <v>-0.81440060783414547</v>
      </c>
      <c r="E6047" t="str">
        <f ca="1">IF(B6047&lt;='Monte Carlo VaR'!$B$25,"YES ◀ TAIL","")</f>
        <v/>
      </c>
    </row>
    <row r="6048" spans="1:5" x14ac:dyDescent="0.2">
      <c r="A6048">
        <v>6047</v>
      </c>
      <c r="B6048" s="17">
        <f ca="1">'Monte Carlo VaR'!$C$17+_xlfn.NORM.S.INV(RAND())*'Monte Carlo VaR'!$C$18</f>
        <v>-9.868381950869741E-2</v>
      </c>
      <c r="C6048" s="18">
        <f t="shared" ca="1" si="94"/>
        <v>-9.3970868523666979</v>
      </c>
      <c r="D6048" s="19">
        <f ca="1">'Monte Carlo VaR'!$B$9*(EXP(B6048)-1)</f>
        <v>-12.735871811012586</v>
      </c>
      <c r="E6048" t="str">
        <f ca="1">IF(B6048&lt;='Monte Carlo VaR'!$B$25,"YES ◀ TAIL","")</f>
        <v/>
      </c>
    </row>
    <row r="6049" spans="1:5" x14ac:dyDescent="0.2">
      <c r="A6049">
        <v>6048</v>
      </c>
      <c r="B6049" s="17">
        <f ca="1">'Monte Carlo VaR'!$C$17+_xlfn.NORM.S.INV(RAND())*'Monte Carlo VaR'!$C$18</f>
        <v>-0.18673892541710968</v>
      </c>
      <c r="C6049" s="18">
        <f t="shared" ca="1" si="94"/>
        <v>-17.033968866721139</v>
      </c>
      <c r="D6049" s="19">
        <f ca="1">'Monte Carlo VaR'!$B$9*(EXP(B6049)-1)</f>
        <v>-23.086138005067159</v>
      </c>
      <c r="E6049" t="str">
        <f ca="1">IF(B6049&lt;='Monte Carlo VaR'!$B$25,"YES ◀ TAIL","")</f>
        <v/>
      </c>
    </row>
    <row r="6050" spans="1:5" x14ac:dyDescent="0.2">
      <c r="A6050">
        <v>6049</v>
      </c>
      <c r="B6050" s="17">
        <f ca="1">'Monte Carlo VaR'!$C$17+_xlfn.NORM.S.INV(RAND())*'Monte Carlo VaR'!$C$18</f>
        <v>-0.20017716131877772</v>
      </c>
      <c r="C6050" s="18">
        <f t="shared" ca="1" si="94"/>
        <v>-18.141428149431992</v>
      </c>
      <c r="D6050" s="19">
        <f ca="1">'Monte Carlo VaR'!$B$9*(EXP(B6050)-1)</f>
        <v>-24.587077570925182</v>
      </c>
      <c r="E6050" t="str">
        <f ca="1">IF(B6050&lt;='Monte Carlo VaR'!$B$25,"YES ◀ TAIL","")</f>
        <v/>
      </c>
    </row>
    <row r="6051" spans="1:5" x14ac:dyDescent="0.2">
      <c r="A6051">
        <v>6050</v>
      </c>
      <c r="B6051" s="17">
        <f ca="1">'Monte Carlo VaR'!$C$17+_xlfn.NORM.S.INV(RAND())*'Monte Carlo VaR'!$C$18</f>
        <v>0.25375543040344112</v>
      </c>
      <c r="C6051" s="18">
        <f t="shared" ca="1" si="94"/>
        <v>28.885655059204307</v>
      </c>
      <c r="D6051" s="19">
        <f ca="1">'Monte Carlo VaR'!$B$9*(EXP(B6051)-1)</f>
        <v>39.148728301739595</v>
      </c>
      <c r="E6051" t="str">
        <f ca="1">IF(B6051&lt;='Monte Carlo VaR'!$B$25,"YES ◀ TAIL","")</f>
        <v/>
      </c>
    </row>
    <row r="6052" spans="1:5" x14ac:dyDescent="0.2">
      <c r="A6052">
        <v>6051</v>
      </c>
      <c r="B6052" s="17">
        <f ca="1">'Monte Carlo VaR'!$C$17+_xlfn.NORM.S.INV(RAND())*'Monte Carlo VaR'!$C$18</f>
        <v>3.3814219992255756E-2</v>
      </c>
      <c r="C6052" s="18">
        <f t="shared" ca="1" si="94"/>
        <v>3.4392419444698064</v>
      </c>
      <c r="D6052" s="19">
        <f ca="1">'Monte Carlo VaR'!$B$9*(EXP(B6052)-1)</f>
        <v>4.6612046073399283</v>
      </c>
      <c r="E6052" t="str">
        <f ca="1">IF(B6052&lt;='Monte Carlo VaR'!$B$25,"YES ◀ TAIL","")</f>
        <v/>
      </c>
    </row>
    <row r="6053" spans="1:5" x14ac:dyDescent="0.2">
      <c r="A6053">
        <v>6052</v>
      </c>
      <c r="B6053" s="17">
        <f ca="1">'Monte Carlo VaR'!$C$17+_xlfn.NORM.S.INV(RAND())*'Monte Carlo VaR'!$C$18</f>
        <v>0.22112871889132174</v>
      </c>
      <c r="C6053" s="18">
        <f t="shared" ca="1" si="94"/>
        <v>24.748399498678218</v>
      </c>
      <c r="D6053" s="19">
        <f ca="1">'Monte Carlo VaR'!$B$9*(EXP(B6053)-1)</f>
        <v>33.541505840558592</v>
      </c>
      <c r="E6053" t="str">
        <f ca="1">IF(B6053&lt;='Monte Carlo VaR'!$B$25,"YES ◀ TAIL","")</f>
        <v/>
      </c>
    </row>
    <row r="6054" spans="1:5" x14ac:dyDescent="0.2">
      <c r="A6054">
        <v>6053</v>
      </c>
      <c r="B6054" s="17">
        <f ca="1">'Monte Carlo VaR'!$C$17+_xlfn.NORM.S.INV(RAND())*'Monte Carlo VaR'!$C$18</f>
        <v>6.990717625423809E-2</v>
      </c>
      <c r="C6054" s="18">
        <f t="shared" ca="1" si="94"/>
        <v>7.2408631647827404</v>
      </c>
      <c r="D6054" s="19">
        <f ca="1">'Monte Carlo VaR'!$B$9*(EXP(B6054)-1)</f>
        <v>9.8135418472300486</v>
      </c>
      <c r="E6054" t="str">
        <f ca="1">IF(B6054&lt;='Monte Carlo VaR'!$B$25,"YES ◀ TAIL","")</f>
        <v/>
      </c>
    </row>
    <row r="6055" spans="1:5" x14ac:dyDescent="0.2">
      <c r="A6055">
        <v>6054</v>
      </c>
      <c r="B6055" s="17">
        <f ca="1">'Monte Carlo VaR'!$C$17+_xlfn.NORM.S.INV(RAND())*'Monte Carlo VaR'!$C$18</f>
        <v>0.34738189746672871</v>
      </c>
      <c r="C6055" s="18">
        <f t="shared" ca="1" si="94"/>
        <v>41.535714347931815</v>
      </c>
      <c r="D6055" s="19">
        <f ca="1">'Monte Carlo VaR'!$B$9*(EXP(B6055)-1)</f>
        <v>56.293353655751993</v>
      </c>
      <c r="E6055" t="str">
        <f ca="1">IF(B6055&lt;='Monte Carlo VaR'!$B$25,"YES ◀ TAIL","")</f>
        <v/>
      </c>
    </row>
    <row r="6056" spans="1:5" x14ac:dyDescent="0.2">
      <c r="A6056">
        <v>6055</v>
      </c>
      <c r="B6056" s="17">
        <f ca="1">'Monte Carlo VaR'!$C$17+_xlfn.NORM.S.INV(RAND())*'Monte Carlo VaR'!$C$18</f>
        <v>0.39432713987755597</v>
      </c>
      <c r="C6056" s="18">
        <f t="shared" ca="1" si="94"/>
        <v>48.338574393770649</v>
      </c>
      <c r="D6056" s="19">
        <f ca="1">'Monte Carlo VaR'!$B$9*(EXP(B6056)-1)</f>
        <v>65.513269875877356</v>
      </c>
      <c r="E6056" t="str">
        <f ca="1">IF(B6056&lt;='Monte Carlo VaR'!$B$25,"YES ◀ TAIL","")</f>
        <v/>
      </c>
    </row>
    <row r="6057" spans="1:5" x14ac:dyDescent="0.2">
      <c r="A6057">
        <v>6056</v>
      </c>
      <c r="B6057" s="17">
        <f ca="1">'Monte Carlo VaR'!$C$17+_xlfn.NORM.S.INV(RAND())*'Monte Carlo VaR'!$C$18</f>
        <v>0.15939910332509499</v>
      </c>
      <c r="C6057" s="18">
        <f t="shared" ca="1" si="94"/>
        <v>17.280592403281993</v>
      </c>
      <c r="D6057" s="19">
        <f ca="1">'Monte Carlo VaR'!$B$9*(EXP(B6057)-1)</f>
        <v>23.420386884168082</v>
      </c>
      <c r="E6057" t="str">
        <f ca="1">IF(B6057&lt;='Monte Carlo VaR'!$B$25,"YES ◀ TAIL","")</f>
        <v/>
      </c>
    </row>
    <row r="6058" spans="1:5" x14ac:dyDescent="0.2">
      <c r="A6058">
        <v>6057</v>
      </c>
      <c r="B6058" s="17">
        <f ca="1">'Monte Carlo VaR'!$C$17+_xlfn.NORM.S.INV(RAND())*'Monte Carlo VaR'!$C$18</f>
        <v>-1.7482385040636261E-2</v>
      </c>
      <c r="C6058" s="18">
        <f t="shared" ca="1" si="94"/>
        <v>-1.7330454803273998</v>
      </c>
      <c r="D6058" s="19">
        <f ca="1">'Monte Carlo VaR'!$B$9*(EXP(B6058)-1)</f>
        <v>-2.3487965394877248</v>
      </c>
      <c r="E6058" t="str">
        <f ca="1">IF(B6058&lt;='Monte Carlo VaR'!$B$25,"YES ◀ TAIL","")</f>
        <v/>
      </c>
    </row>
    <row r="6059" spans="1:5" x14ac:dyDescent="0.2">
      <c r="A6059">
        <v>6058</v>
      </c>
      <c r="B6059" s="17">
        <f ca="1">'Monte Carlo VaR'!$C$17+_xlfn.NORM.S.INV(RAND())*'Monte Carlo VaR'!$C$18</f>
        <v>-0.16208690894689609</v>
      </c>
      <c r="C6059" s="18">
        <f t="shared" ca="1" si="94"/>
        <v>-14.963270319758227</v>
      </c>
      <c r="D6059" s="19">
        <f ca="1">'Monte Carlo VaR'!$B$9*(EXP(B6059)-1)</f>
        <v>-20.279720264368326</v>
      </c>
      <c r="E6059" t="str">
        <f ca="1">IF(B6059&lt;='Monte Carlo VaR'!$B$25,"YES ◀ TAIL","")</f>
        <v/>
      </c>
    </row>
    <row r="6060" spans="1:5" x14ac:dyDescent="0.2">
      <c r="A6060">
        <v>6059</v>
      </c>
      <c r="B6060" s="17">
        <f ca="1">'Monte Carlo VaR'!$C$17+_xlfn.NORM.S.INV(RAND())*'Monte Carlo VaR'!$C$18</f>
        <v>0.48122197310073961</v>
      </c>
      <c r="C6060" s="18">
        <f t="shared" ca="1" si="94"/>
        <v>61.805040870868751</v>
      </c>
      <c r="D6060" s="19">
        <f ca="1">'Monte Carlo VaR'!$B$9*(EXP(B6060)-1)</f>
        <v>83.764371892288423</v>
      </c>
      <c r="E6060" t="str">
        <f ca="1">IF(B6060&lt;='Monte Carlo VaR'!$B$25,"YES ◀ TAIL","")</f>
        <v/>
      </c>
    </row>
    <row r="6061" spans="1:5" x14ac:dyDescent="0.2">
      <c r="A6061">
        <v>6060</v>
      </c>
      <c r="B6061" s="17">
        <f ca="1">'Monte Carlo VaR'!$C$17+_xlfn.NORM.S.INV(RAND())*'Monte Carlo VaR'!$C$18</f>
        <v>-0.23594230567331548</v>
      </c>
      <c r="C6061" s="18">
        <f t="shared" ca="1" si="94"/>
        <v>-21.017375888851507</v>
      </c>
      <c r="D6061" s="19">
        <f ca="1">'Monte Carlo VaR'!$B$9*(EXP(B6061)-1)</f>
        <v>-28.48484954216045</v>
      </c>
      <c r="E6061" t="str">
        <f ca="1">IF(B6061&lt;='Monte Carlo VaR'!$B$25,"YES ◀ TAIL","")</f>
        <v/>
      </c>
    </row>
    <row r="6062" spans="1:5" x14ac:dyDescent="0.2">
      <c r="A6062">
        <v>6061</v>
      </c>
      <c r="B6062" s="17">
        <f ca="1">'Monte Carlo VaR'!$C$17+_xlfn.NORM.S.INV(RAND())*'Monte Carlo VaR'!$C$18</f>
        <v>-0.23724763454148862</v>
      </c>
      <c r="C6062" s="18">
        <f t="shared" ca="1" si="94"/>
        <v>-21.120406928863023</v>
      </c>
      <c r="D6062" s="19">
        <f ca="1">'Monte Carlo VaR'!$B$9*(EXP(B6062)-1)</f>
        <v>-28.624487510688056</v>
      </c>
      <c r="E6062" t="str">
        <f ca="1">IF(B6062&lt;='Monte Carlo VaR'!$B$25,"YES ◀ TAIL","")</f>
        <v/>
      </c>
    </row>
    <row r="6063" spans="1:5" x14ac:dyDescent="0.2">
      <c r="A6063">
        <v>6062</v>
      </c>
      <c r="B6063" s="17">
        <f ca="1">'Monte Carlo VaR'!$C$17+_xlfn.NORM.S.INV(RAND())*'Monte Carlo VaR'!$C$18</f>
        <v>-0.41126933390346626</v>
      </c>
      <c r="C6063" s="18">
        <f t="shared" ca="1" si="94"/>
        <v>-33.719160921288136</v>
      </c>
      <c r="D6063" s="19">
        <f ca="1">'Monte Carlo VaR'!$B$9*(EXP(B6063)-1)</f>
        <v>-45.699578796621815</v>
      </c>
      <c r="E6063" t="str">
        <f ca="1">IF(B6063&lt;='Monte Carlo VaR'!$B$25,"YES ◀ TAIL","")</f>
        <v>YES ◀ TAIL</v>
      </c>
    </row>
    <row r="6064" spans="1:5" x14ac:dyDescent="0.2">
      <c r="A6064">
        <v>6063</v>
      </c>
      <c r="B6064" s="17">
        <f ca="1">'Monte Carlo VaR'!$C$17+_xlfn.NORM.S.INV(RAND())*'Monte Carlo VaR'!$C$18</f>
        <v>-7.6757120019643674E-2</v>
      </c>
      <c r="C6064" s="18">
        <f t="shared" ca="1" si="94"/>
        <v>-7.3885238972399181</v>
      </c>
      <c r="D6064" s="19">
        <f ca="1">'Monte Carlo VaR'!$B$9*(EXP(B6064)-1)</f>
        <v>-10.013666437929261</v>
      </c>
      <c r="E6064" t="str">
        <f ca="1">IF(B6064&lt;='Monte Carlo VaR'!$B$25,"YES ◀ TAIL","")</f>
        <v/>
      </c>
    </row>
    <row r="6065" spans="1:5" x14ac:dyDescent="0.2">
      <c r="A6065">
        <v>6064</v>
      </c>
      <c r="B6065" s="17">
        <f ca="1">'Monte Carlo VaR'!$C$17+_xlfn.NORM.S.INV(RAND())*'Monte Carlo VaR'!$C$18</f>
        <v>0.19606428039263474</v>
      </c>
      <c r="C6065" s="18">
        <f t="shared" ca="1" si="94"/>
        <v>21.660510667482136</v>
      </c>
      <c r="D6065" s="19">
        <f ca="1">'Monte Carlo VaR'!$B$9*(EXP(B6065)-1)</f>
        <v>29.356490107638539</v>
      </c>
      <c r="E6065" t="str">
        <f ca="1">IF(B6065&lt;='Monte Carlo VaR'!$B$25,"YES ◀ TAIL","")</f>
        <v/>
      </c>
    </row>
    <row r="6066" spans="1:5" x14ac:dyDescent="0.2">
      <c r="A6066">
        <v>6065</v>
      </c>
      <c r="B6066" s="17">
        <f ca="1">'Monte Carlo VaR'!$C$17+_xlfn.NORM.S.INV(RAND())*'Monte Carlo VaR'!$C$18</f>
        <v>-0.10747125965499658</v>
      </c>
      <c r="C6066" s="18">
        <f t="shared" ca="1" si="94"/>
        <v>-10.189766614919026</v>
      </c>
      <c r="D6066" s="19">
        <f ca="1">'Monte Carlo VaR'!$B$9*(EXP(B6066)-1)</f>
        <v>-13.810190693199758</v>
      </c>
      <c r="E6066" t="str">
        <f ca="1">IF(B6066&lt;='Monte Carlo VaR'!$B$25,"YES ◀ TAIL","")</f>
        <v/>
      </c>
    </row>
    <row r="6067" spans="1:5" x14ac:dyDescent="0.2">
      <c r="A6067">
        <v>6066</v>
      </c>
      <c r="B6067" s="17">
        <f ca="1">'Monte Carlo VaR'!$C$17+_xlfn.NORM.S.INV(RAND())*'Monte Carlo VaR'!$C$18</f>
        <v>0.17782236130127158</v>
      </c>
      <c r="C6067" s="18">
        <f t="shared" ca="1" si="94"/>
        <v>19.461309287007222</v>
      </c>
      <c r="D6067" s="19">
        <f ca="1">'Monte Carlo VaR'!$B$9*(EXP(B6067)-1)</f>
        <v>26.375912476680888</v>
      </c>
      <c r="E6067" t="str">
        <f ca="1">IF(B6067&lt;='Monte Carlo VaR'!$B$25,"YES ◀ TAIL","")</f>
        <v/>
      </c>
    </row>
    <row r="6068" spans="1:5" x14ac:dyDescent="0.2">
      <c r="A6068">
        <v>6067</v>
      </c>
      <c r="B6068" s="17">
        <f ca="1">'Monte Carlo VaR'!$C$17+_xlfn.NORM.S.INV(RAND())*'Monte Carlo VaR'!$C$18</f>
        <v>0.10265783728352396</v>
      </c>
      <c r="C6068" s="18">
        <f t="shared" ca="1" si="94"/>
        <v>10.811218952538294</v>
      </c>
      <c r="D6068" s="19">
        <f ca="1">'Monte Carlo VaR'!$B$9*(EXP(B6068)-1)</f>
        <v>14.652445046375149</v>
      </c>
      <c r="E6068" t="str">
        <f ca="1">IF(B6068&lt;='Monte Carlo VaR'!$B$25,"YES ◀ TAIL","")</f>
        <v/>
      </c>
    </row>
    <row r="6069" spans="1:5" x14ac:dyDescent="0.2">
      <c r="A6069">
        <v>6068</v>
      </c>
      <c r="B6069" s="17">
        <f ca="1">'Monte Carlo VaR'!$C$17+_xlfn.NORM.S.INV(RAND())*'Monte Carlo VaR'!$C$18</f>
        <v>3.28576018252697E-2</v>
      </c>
      <c r="C6069" s="18">
        <f t="shared" ca="1" si="94"/>
        <v>3.3403374009304931</v>
      </c>
      <c r="D6069" s="19">
        <f ca="1">'Monte Carlo VaR'!$B$9*(EXP(B6069)-1)</f>
        <v>4.5271592794810971</v>
      </c>
      <c r="E6069" t="str">
        <f ca="1">IF(B6069&lt;='Monte Carlo VaR'!$B$25,"YES ◀ TAIL","")</f>
        <v/>
      </c>
    </row>
    <row r="6070" spans="1:5" x14ac:dyDescent="0.2">
      <c r="A6070">
        <v>6069</v>
      </c>
      <c r="B6070" s="17">
        <f ca="1">'Monte Carlo VaR'!$C$17+_xlfn.NORM.S.INV(RAND())*'Monte Carlo VaR'!$C$18</f>
        <v>7.8876961982273314E-2</v>
      </c>
      <c r="C6070" s="18">
        <f t="shared" ca="1" si="94"/>
        <v>8.2071177986811961</v>
      </c>
      <c r="D6070" s="19">
        <f ca="1">'Monte Carlo VaR'!$B$9*(EXP(B6070)-1)</f>
        <v>11.123106752552625</v>
      </c>
      <c r="E6070" t="str">
        <f ca="1">IF(B6070&lt;='Monte Carlo VaR'!$B$25,"YES ◀ TAIL","")</f>
        <v/>
      </c>
    </row>
    <row r="6071" spans="1:5" x14ac:dyDescent="0.2">
      <c r="A6071">
        <v>6070</v>
      </c>
      <c r="B6071" s="17">
        <f ca="1">'Monte Carlo VaR'!$C$17+_xlfn.NORM.S.INV(RAND())*'Monte Carlo VaR'!$C$18</f>
        <v>-6.2126266315552139E-2</v>
      </c>
      <c r="C6071" s="18">
        <f t="shared" ca="1" si="94"/>
        <v>-6.0235781266029909</v>
      </c>
      <c r="D6071" s="19">
        <f ca="1">'Monte Carlo VaR'!$B$9*(EXP(B6071)-1)</f>
        <v>-8.163755434985033</v>
      </c>
      <c r="E6071" t="str">
        <f ca="1">IF(B6071&lt;='Monte Carlo VaR'!$B$25,"YES ◀ TAIL","")</f>
        <v/>
      </c>
    </row>
    <row r="6072" spans="1:5" x14ac:dyDescent="0.2">
      <c r="A6072">
        <v>6071</v>
      </c>
      <c r="B6072" s="17">
        <f ca="1">'Monte Carlo VaR'!$C$17+_xlfn.NORM.S.INV(RAND())*'Monte Carlo VaR'!$C$18</f>
        <v>5.0160015188962924E-2</v>
      </c>
      <c r="C6072" s="18">
        <f t="shared" ca="1" si="94"/>
        <v>5.1439329178704751</v>
      </c>
      <c r="D6072" s="19">
        <f ca="1">'Monte Carlo VaR'!$B$9*(EXP(B6072)-1)</f>
        <v>6.9715722835898548</v>
      </c>
      <c r="E6072" t="str">
        <f ca="1">IF(B6072&lt;='Monte Carlo VaR'!$B$25,"YES ◀ TAIL","")</f>
        <v/>
      </c>
    </row>
    <row r="6073" spans="1:5" x14ac:dyDescent="0.2">
      <c r="A6073">
        <v>6072</v>
      </c>
      <c r="B6073" s="17">
        <f ca="1">'Monte Carlo VaR'!$C$17+_xlfn.NORM.S.INV(RAND())*'Monte Carlo VaR'!$C$18</f>
        <v>1.2592315298096818E-4</v>
      </c>
      <c r="C6073" s="18">
        <f t="shared" ca="1" si="94"/>
        <v>1.259310816339454E-2</v>
      </c>
      <c r="D6073" s="19">
        <f ca="1">'Monte Carlo VaR'!$B$9*(EXP(B6073)-1)</f>
        <v>1.7067439493848618E-2</v>
      </c>
      <c r="E6073" t="str">
        <f ca="1">IF(B6073&lt;='Monte Carlo VaR'!$B$25,"YES ◀ TAIL","")</f>
        <v/>
      </c>
    </row>
    <row r="6074" spans="1:5" x14ac:dyDescent="0.2">
      <c r="A6074">
        <v>6073</v>
      </c>
      <c r="B6074" s="17">
        <f ca="1">'Monte Carlo VaR'!$C$17+_xlfn.NORM.S.INV(RAND())*'Monte Carlo VaR'!$C$18</f>
        <v>0.36214084351426717</v>
      </c>
      <c r="C6074" s="18">
        <f t="shared" ca="1" si="94"/>
        <v>43.640123551205726</v>
      </c>
      <c r="D6074" s="19">
        <f ca="1">'Monte Carlo VaR'!$B$9*(EXP(B6074)-1)</f>
        <v>59.145459448949119</v>
      </c>
      <c r="E6074" t="str">
        <f ca="1">IF(B6074&lt;='Monte Carlo VaR'!$B$25,"YES ◀ TAIL","")</f>
        <v/>
      </c>
    </row>
    <row r="6075" spans="1:5" x14ac:dyDescent="0.2">
      <c r="A6075">
        <v>6074</v>
      </c>
      <c r="B6075" s="17">
        <f ca="1">'Monte Carlo VaR'!$C$17+_xlfn.NORM.S.INV(RAND())*'Monte Carlo VaR'!$C$18</f>
        <v>-0.15508070154955428</v>
      </c>
      <c r="C6075" s="18">
        <f t="shared" ca="1" si="94"/>
        <v>-14.365393375954149</v>
      </c>
      <c r="D6075" s="19">
        <f ca="1">'Monte Carlo VaR'!$B$9*(EXP(B6075)-1)</f>
        <v>-19.46941764243066</v>
      </c>
      <c r="E6075" t="str">
        <f ca="1">IF(B6075&lt;='Monte Carlo VaR'!$B$25,"YES ◀ TAIL","")</f>
        <v/>
      </c>
    </row>
    <row r="6076" spans="1:5" x14ac:dyDescent="0.2">
      <c r="A6076">
        <v>6075</v>
      </c>
      <c r="B6076" s="17">
        <f ca="1">'Monte Carlo VaR'!$C$17+_xlfn.NORM.S.INV(RAND())*'Monte Carlo VaR'!$C$18</f>
        <v>-0.20249720971910179</v>
      </c>
      <c r="C6076" s="18">
        <f t="shared" ca="1" si="94"/>
        <v>-18.331123861401764</v>
      </c>
      <c r="D6076" s="19">
        <f ca="1">'Monte Carlo VaR'!$B$9*(EXP(B6076)-1)</f>
        <v>-24.844172169357812</v>
      </c>
      <c r="E6076" t="str">
        <f ca="1">IF(B6076&lt;='Monte Carlo VaR'!$B$25,"YES ◀ TAIL","")</f>
        <v/>
      </c>
    </row>
    <row r="6077" spans="1:5" x14ac:dyDescent="0.2">
      <c r="A6077">
        <v>6076</v>
      </c>
      <c r="B6077" s="17">
        <f ca="1">'Monte Carlo VaR'!$C$17+_xlfn.NORM.S.INV(RAND())*'Monte Carlo VaR'!$C$18</f>
        <v>9.7779982459818227E-2</v>
      </c>
      <c r="C6077" s="18">
        <f t="shared" ca="1" si="94"/>
        <v>10.2720140643614</v>
      </c>
      <c r="D6077" s="19">
        <f ca="1">'Monte Carlo VaR'!$B$9*(EXP(B6077)-1)</f>
        <v>13.921660661429007</v>
      </c>
      <c r="E6077" t="str">
        <f ca="1">IF(B6077&lt;='Monte Carlo VaR'!$B$25,"YES ◀ TAIL","")</f>
        <v/>
      </c>
    </row>
    <row r="6078" spans="1:5" x14ac:dyDescent="0.2">
      <c r="A6078">
        <v>6077</v>
      </c>
      <c r="B6078" s="17">
        <f ca="1">'Monte Carlo VaR'!$C$17+_xlfn.NORM.S.INV(RAND())*'Monte Carlo VaR'!$C$18</f>
        <v>0.22986180944293039</v>
      </c>
      <c r="C6078" s="18">
        <f t="shared" ca="1" si="94"/>
        <v>25.842609530993379</v>
      </c>
      <c r="D6078" s="19">
        <f ca="1">'Monte Carlo VaR'!$B$9*(EXP(B6078)-1)</f>
        <v>35.024488697355324</v>
      </c>
      <c r="E6078" t="str">
        <f ca="1">IF(B6078&lt;='Monte Carlo VaR'!$B$25,"YES ◀ TAIL","")</f>
        <v/>
      </c>
    </row>
    <row r="6079" spans="1:5" x14ac:dyDescent="0.2">
      <c r="A6079">
        <v>6078</v>
      </c>
      <c r="B6079" s="17">
        <f ca="1">'Monte Carlo VaR'!$C$17+_xlfn.NORM.S.INV(RAND())*'Monte Carlo VaR'!$C$18</f>
        <v>6.5814719281646658E-2</v>
      </c>
      <c r="C6079" s="18">
        <f t="shared" ca="1" si="94"/>
        <v>6.8028813686888068</v>
      </c>
      <c r="D6079" s="19">
        <f ca="1">'Monte Carlo VaR'!$B$9*(EXP(B6079)-1)</f>
        <v>9.2199451189839401</v>
      </c>
      <c r="E6079" t="str">
        <f ca="1">IF(B6079&lt;='Monte Carlo VaR'!$B$25,"YES ◀ TAIL","")</f>
        <v/>
      </c>
    </row>
    <row r="6080" spans="1:5" x14ac:dyDescent="0.2">
      <c r="A6080">
        <v>6079</v>
      </c>
      <c r="B6080" s="17">
        <f ca="1">'Monte Carlo VaR'!$C$17+_xlfn.NORM.S.INV(RAND())*'Monte Carlo VaR'!$C$18</f>
        <v>-4.3691887867793391E-2</v>
      </c>
      <c r="C6080" s="18">
        <f t="shared" ca="1" si="94"/>
        <v>-4.2751147974731012</v>
      </c>
      <c r="D6080" s="19">
        <f ca="1">'Monte Carlo VaR'!$B$9*(EXP(B6080)-1)</f>
        <v>-5.7940630850152939</v>
      </c>
      <c r="E6080" t="str">
        <f ca="1">IF(B6080&lt;='Monte Carlo VaR'!$B$25,"YES ◀ TAIL","")</f>
        <v/>
      </c>
    </row>
    <row r="6081" spans="1:5" x14ac:dyDescent="0.2">
      <c r="A6081">
        <v>6080</v>
      </c>
      <c r="B6081" s="17">
        <f ca="1">'Monte Carlo VaR'!$C$17+_xlfn.NORM.S.INV(RAND())*'Monte Carlo VaR'!$C$18</f>
        <v>9.5185304525473205E-2</v>
      </c>
      <c r="C6081" s="18">
        <f t="shared" ca="1" si="94"/>
        <v>9.9862645769515535</v>
      </c>
      <c r="D6081" s="19">
        <f ca="1">'Monte Carlo VaR'!$B$9*(EXP(B6081)-1)</f>
        <v>13.534384381142441</v>
      </c>
      <c r="E6081" t="str">
        <f ca="1">IF(B6081&lt;='Monte Carlo VaR'!$B$25,"YES ◀ TAIL","")</f>
        <v/>
      </c>
    </row>
    <row r="6082" spans="1:5" x14ac:dyDescent="0.2">
      <c r="A6082">
        <v>6081</v>
      </c>
      <c r="B6082" s="17">
        <f ca="1">'Monte Carlo VaR'!$C$17+_xlfn.NORM.S.INV(RAND())*'Monte Carlo VaR'!$C$18</f>
        <v>2.2890524851844417E-2</v>
      </c>
      <c r="C6082" s="18">
        <f t="shared" ca="1" si="94"/>
        <v>2.3154523422800777</v>
      </c>
      <c r="D6082" s="19">
        <f ca="1">'Monte Carlo VaR'!$B$9*(EXP(B6082)-1)</f>
        <v>3.1381325594921892</v>
      </c>
      <c r="E6082" t="str">
        <f ca="1">IF(B6082&lt;='Monte Carlo VaR'!$B$25,"YES ◀ TAIL","")</f>
        <v/>
      </c>
    </row>
    <row r="6083" spans="1:5" x14ac:dyDescent="0.2">
      <c r="A6083">
        <v>6082</v>
      </c>
      <c r="B6083" s="17">
        <f ca="1">'Monte Carlo VaR'!$C$17+_xlfn.NORM.S.INV(RAND())*'Monte Carlo VaR'!$C$18</f>
        <v>-0.16368923030266036</v>
      </c>
      <c r="C6083" s="18">
        <f t="shared" ref="C6083:C6146" ca="1" si="95">(EXP(B6083)-1)*100</f>
        <v>-15.099417382946756</v>
      </c>
      <c r="D6083" s="19">
        <f ca="1">'Monte Carlo VaR'!$B$9*(EXP(B6083)-1)</f>
        <v>-20.464240379107739</v>
      </c>
      <c r="E6083" t="str">
        <f ca="1">IF(B6083&lt;='Monte Carlo VaR'!$B$25,"YES ◀ TAIL","")</f>
        <v/>
      </c>
    </row>
    <row r="6084" spans="1:5" x14ac:dyDescent="0.2">
      <c r="A6084">
        <v>6083</v>
      </c>
      <c r="B6084" s="17">
        <f ca="1">'Monte Carlo VaR'!$C$17+_xlfn.NORM.S.INV(RAND())*'Monte Carlo VaR'!$C$18</f>
        <v>4.1588124687841357E-2</v>
      </c>
      <c r="C6084" s="18">
        <f t="shared" ca="1" si="95"/>
        <v>4.2465024708609134</v>
      </c>
      <c r="D6084" s="19">
        <f ca="1">'Monte Carlo VaR'!$B$9*(EXP(B6084)-1)</f>
        <v>5.7552847987577955</v>
      </c>
      <c r="E6084" t="str">
        <f ca="1">IF(B6084&lt;='Monte Carlo VaR'!$B$25,"YES ◀ TAIL","")</f>
        <v/>
      </c>
    </row>
    <row r="6085" spans="1:5" x14ac:dyDescent="0.2">
      <c r="A6085">
        <v>6084</v>
      </c>
      <c r="B6085" s="17">
        <f ca="1">'Monte Carlo VaR'!$C$17+_xlfn.NORM.S.INV(RAND())*'Monte Carlo VaR'!$C$18</f>
        <v>4.6083950538103324E-4</v>
      </c>
      <c r="C6085" s="18">
        <f t="shared" ca="1" si="95"/>
        <v>4.6094570821941794E-2</v>
      </c>
      <c r="D6085" s="19">
        <f ca="1">'Monte Carlo VaR'!$B$9*(EXP(B6085)-1)</f>
        <v>6.2471971834977713E-2</v>
      </c>
      <c r="E6085" t="str">
        <f ca="1">IF(B6085&lt;='Monte Carlo VaR'!$B$25,"YES ◀ TAIL","")</f>
        <v/>
      </c>
    </row>
    <row r="6086" spans="1:5" x14ac:dyDescent="0.2">
      <c r="A6086">
        <v>6085</v>
      </c>
      <c r="B6086" s="17">
        <f ca="1">'Monte Carlo VaR'!$C$17+_xlfn.NORM.S.INV(RAND())*'Monte Carlo VaR'!$C$18</f>
        <v>-2.3382261981130248E-3</v>
      </c>
      <c r="C6086" s="18">
        <f t="shared" ca="1" si="95"/>
        <v>-0.23354946766227513</v>
      </c>
      <c r="D6086" s="19">
        <f ca="1">'Monte Carlo VaR'!$B$9*(EXP(B6086)-1)</f>
        <v>-0.31652959352268151</v>
      </c>
      <c r="E6086" t="str">
        <f ca="1">IF(B6086&lt;='Monte Carlo VaR'!$B$25,"YES ◀ TAIL","")</f>
        <v/>
      </c>
    </row>
    <row r="6087" spans="1:5" x14ac:dyDescent="0.2">
      <c r="A6087">
        <v>6086</v>
      </c>
      <c r="B6087" s="17">
        <f ca="1">'Monte Carlo VaR'!$C$17+_xlfn.NORM.S.INV(RAND())*'Monte Carlo VaR'!$C$18</f>
        <v>0.10103197885386121</v>
      </c>
      <c r="C6087" s="18">
        <f t="shared" ca="1" si="95"/>
        <v>10.631201978815197</v>
      </c>
      <c r="D6087" s="19">
        <f ca="1">'Monte Carlo VaR'!$B$9*(EXP(B6087)-1)</f>
        <v>14.408468041888236</v>
      </c>
      <c r="E6087" t="str">
        <f ca="1">IF(B6087&lt;='Monte Carlo VaR'!$B$25,"YES ◀ TAIL","")</f>
        <v/>
      </c>
    </row>
    <row r="6088" spans="1:5" x14ac:dyDescent="0.2">
      <c r="A6088">
        <v>6087</v>
      </c>
      <c r="B6088" s="17">
        <f ca="1">'Monte Carlo VaR'!$C$17+_xlfn.NORM.S.INV(RAND())*'Monte Carlo VaR'!$C$18</f>
        <v>4.418174610292705E-2</v>
      </c>
      <c r="C6088" s="18">
        <f t="shared" ca="1" si="95"/>
        <v>4.5172293618861437</v>
      </c>
      <c r="D6088" s="19">
        <f ca="1">'Monte Carlo VaR'!$B$9*(EXP(B6088)-1)</f>
        <v>6.1222009541642901</v>
      </c>
      <c r="E6088" t="str">
        <f ca="1">IF(B6088&lt;='Monte Carlo VaR'!$B$25,"YES ◀ TAIL","")</f>
        <v/>
      </c>
    </row>
    <row r="6089" spans="1:5" x14ac:dyDescent="0.2">
      <c r="A6089">
        <v>6088</v>
      </c>
      <c r="B6089" s="17">
        <f ca="1">'Monte Carlo VaR'!$C$17+_xlfn.NORM.S.INV(RAND())*'Monte Carlo VaR'!$C$18</f>
        <v>-4.8154036853817084E-2</v>
      </c>
      <c r="C6089" s="18">
        <f t="shared" ca="1" si="95"/>
        <v>-4.7013019345233387</v>
      </c>
      <c r="D6089" s="19">
        <f ca="1">'Monte Carlo VaR'!$B$9*(EXP(B6089)-1)</f>
        <v>-6.3716745118594806</v>
      </c>
      <c r="E6089" t="str">
        <f ca="1">IF(B6089&lt;='Monte Carlo VaR'!$B$25,"YES ◀ TAIL","")</f>
        <v/>
      </c>
    </row>
    <row r="6090" spans="1:5" x14ac:dyDescent="0.2">
      <c r="A6090">
        <v>6089</v>
      </c>
      <c r="B6090" s="17">
        <f ca="1">'Monte Carlo VaR'!$C$17+_xlfn.NORM.S.INV(RAND())*'Monte Carlo VaR'!$C$18</f>
        <v>0.40078240857563813</v>
      </c>
      <c r="C6090" s="18">
        <f t="shared" ca="1" si="95"/>
        <v>49.299237081723966</v>
      </c>
      <c r="D6090" s="19">
        <f ca="1">'Monte Carlo VaR'!$B$9*(EXP(B6090)-1)</f>
        <v>66.815256016860488</v>
      </c>
      <c r="E6090" t="str">
        <f ca="1">IF(B6090&lt;='Monte Carlo VaR'!$B$25,"YES ◀ TAIL","")</f>
        <v/>
      </c>
    </row>
    <row r="6091" spans="1:5" x14ac:dyDescent="0.2">
      <c r="A6091">
        <v>6090</v>
      </c>
      <c r="B6091" s="17">
        <f ca="1">'Monte Carlo VaR'!$C$17+_xlfn.NORM.S.INV(RAND())*'Monte Carlo VaR'!$C$18</f>
        <v>-0.22808612116311872</v>
      </c>
      <c r="C6091" s="18">
        <f t="shared" ca="1" si="95"/>
        <v>-20.394430035950606</v>
      </c>
      <c r="D6091" s="19">
        <f ca="1">'Monte Carlo VaR'!$B$9*(EXP(B6091)-1)</f>
        <v>-27.640571027723855</v>
      </c>
      <c r="E6091" t="str">
        <f ca="1">IF(B6091&lt;='Monte Carlo VaR'!$B$25,"YES ◀ TAIL","")</f>
        <v/>
      </c>
    </row>
    <row r="6092" spans="1:5" x14ac:dyDescent="0.2">
      <c r="A6092">
        <v>6091</v>
      </c>
      <c r="B6092" s="17">
        <f ca="1">'Monte Carlo VaR'!$C$17+_xlfn.NORM.S.INV(RAND())*'Monte Carlo VaR'!$C$18</f>
        <v>-0.2902392866109858</v>
      </c>
      <c r="C6092" s="18">
        <f t="shared" ca="1" si="95"/>
        <v>-25.191546045428492</v>
      </c>
      <c r="D6092" s="19">
        <f ca="1">'Monte Carlo VaR'!$B$9*(EXP(B6092)-1)</f>
        <v>-34.142102355369239</v>
      </c>
      <c r="E6092" t="str">
        <f ca="1">IF(B6092&lt;='Monte Carlo VaR'!$B$25,"YES ◀ TAIL","")</f>
        <v>YES ◀ TAIL</v>
      </c>
    </row>
    <row r="6093" spans="1:5" x14ac:dyDescent="0.2">
      <c r="A6093">
        <v>6092</v>
      </c>
      <c r="B6093" s="17">
        <f ca="1">'Monte Carlo VaR'!$C$17+_xlfn.NORM.S.INV(RAND())*'Monte Carlo VaR'!$C$18</f>
        <v>-0.19594986080110616</v>
      </c>
      <c r="C6093" s="18">
        <f t="shared" ca="1" si="95"/>
        <v>-17.794654925362408</v>
      </c>
      <c r="D6093" s="19">
        <f ca="1">'Monte Carlo VaR'!$B$9*(EXP(B6093)-1)</f>
        <v>-24.117095820343671</v>
      </c>
      <c r="E6093" t="str">
        <f ca="1">IF(B6093&lt;='Monte Carlo VaR'!$B$25,"YES ◀ TAIL","")</f>
        <v/>
      </c>
    </row>
    <row r="6094" spans="1:5" x14ac:dyDescent="0.2">
      <c r="A6094">
        <v>6093</v>
      </c>
      <c r="B6094" s="17">
        <f ca="1">'Monte Carlo VaR'!$C$17+_xlfn.NORM.S.INV(RAND())*'Monte Carlo VaR'!$C$18</f>
        <v>0.15147937955825447</v>
      </c>
      <c r="C6094" s="18">
        <f t="shared" ca="1" si="95"/>
        <v>16.355430855846322</v>
      </c>
      <c r="D6094" s="19">
        <f ca="1">'Monte Carlo VaR'!$B$9*(EXP(B6094)-1)</f>
        <v>22.166515438928517</v>
      </c>
      <c r="E6094" t="str">
        <f ca="1">IF(B6094&lt;='Monte Carlo VaR'!$B$25,"YES ◀ TAIL","")</f>
        <v/>
      </c>
    </row>
    <row r="6095" spans="1:5" x14ac:dyDescent="0.2">
      <c r="A6095">
        <v>6094</v>
      </c>
      <c r="B6095" s="17">
        <f ca="1">'Monte Carlo VaR'!$C$17+_xlfn.NORM.S.INV(RAND())*'Monte Carlo VaR'!$C$18</f>
        <v>0.38802561422970894</v>
      </c>
      <c r="C6095" s="18">
        <f t="shared" ca="1" si="95"/>
        <v>47.406754090918547</v>
      </c>
      <c r="D6095" s="19">
        <f ca="1">'Monte Carlo VaR'!$B$9*(EXP(B6095)-1)</f>
        <v>64.25037381942191</v>
      </c>
      <c r="E6095" t="str">
        <f ca="1">IF(B6095&lt;='Monte Carlo VaR'!$B$25,"YES ◀ TAIL","")</f>
        <v/>
      </c>
    </row>
    <row r="6096" spans="1:5" x14ac:dyDescent="0.2">
      <c r="A6096">
        <v>6095</v>
      </c>
      <c r="B6096" s="17">
        <f ca="1">'Monte Carlo VaR'!$C$17+_xlfn.NORM.S.INV(RAND())*'Monte Carlo VaR'!$C$18</f>
        <v>-6.8958228147565762E-2</v>
      </c>
      <c r="C6096" s="18">
        <f t="shared" ca="1" si="95"/>
        <v>-6.6634332323158407</v>
      </c>
      <c r="D6096" s="19">
        <f ca="1">'Monte Carlo VaR'!$B$9*(EXP(B6096)-1)</f>
        <v>-9.0309510597576583</v>
      </c>
      <c r="E6096" t="str">
        <f ca="1">IF(B6096&lt;='Monte Carlo VaR'!$B$25,"YES ◀ TAIL","")</f>
        <v/>
      </c>
    </row>
    <row r="6097" spans="1:5" x14ac:dyDescent="0.2">
      <c r="A6097">
        <v>6096</v>
      </c>
      <c r="B6097" s="17">
        <f ca="1">'Monte Carlo VaR'!$C$17+_xlfn.NORM.S.INV(RAND())*'Monte Carlo VaR'!$C$18</f>
        <v>6.3944694452565162E-2</v>
      </c>
      <c r="C6097" s="18">
        <f t="shared" ca="1" si="95"/>
        <v>6.6033439568175867</v>
      </c>
      <c r="D6097" s="19">
        <f ca="1">'Monte Carlo VaR'!$B$9*(EXP(B6097)-1)</f>
        <v>8.9495120646748756</v>
      </c>
      <c r="E6097" t="str">
        <f ca="1">IF(B6097&lt;='Monte Carlo VaR'!$B$25,"YES ◀ TAIL","")</f>
        <v/>
      </c>
    </row>
    <row r="6098" spans="1:5" x14ac:dyDescent="0.2">
      <c r="A6098">
        <v>6097</v>
      </c>
      <c r="B6098" s="17">
        <f ca="1">'Monte Carlo VaR'!$C$17+_xlfn.NORM.S.INV(RAND())*'Monte Carlo VaR'!$C$18</f>
        <v>-0.12583516321818106</v>
      </c>
      <c r="C6098" s="18">
        <f t="shared" ca="1" si="95"/>
        <v>-11.823981868452716</v>
      </c>
      <c r="D6098" s="19">
        <f ca="1">'Monte Carlo VaR'!$B$9*(EXP(B6098)-1)</f>
        <v>-16.025042626313965</v>
      </c>
      <c r="E6098" t="str">
        <f ca="1">IF(B6098&lt;='Monte Carlo VaR'!$B$25,"YES ◀ TAIL","")</f>
        <v/>
      </c>
    </row>
    <row r="6099" spans="1:5" x14ac:dyDescent="0.2">
      <c r="A6099">
        <v>6098</v>
      </c>
      <c r="B6099" s="17">
        <f ca="1">'Monte Carlo VaR'!$C$17+_xlfn.NORM.S.INV(RAND())*'Monte Carlo VaR'!$C$18</f>
        <v>-0.17618162004633231</v>
      </c>
      <c r="C6099" s="18">
        <f t="shared" ca="1" si="95"/>
        <v>-16.153431266949227</v>
      </c>
      <c r="D6099" s="19">
        <f ca="1">'Monte Carlo VaR'!$B$9*(EXP(B6099)-1)</f>
        <v>-21.892745396096284</v>
      </c>
      <c r="E6099" t="str">
        <f ca="1">IF(B6099&lt;='Monte Carlo VaR'!$B$25,"YES ◀ TAIL","")</f>
        <v/>
      </c>
    </row>
    <row r="6100" spans="1:5" x14ac:dyDescent="0.2">
      <c r="A6100">
        <v>6099</v>
      </c>
      <c r="B6100" s="17">
        <f ca="1">'Monte Carlo VaR'!$C$17+_xlfn.NORM.S.INV(RAND())*'Monte Carlo VaR'!$C$18</f>
        <v>0.16438297425194121</v>
      </c>
      <c r="C6100" s="18">
        <f t="shared" ca="1" si="95"/>
        <v>17.866562725362378</v>
      </c>
      <c r="D6100" s="19">
        <f ca="1">'Monte Carlo VaR'!$B$9*(EXP(B6100)-1)</f>
        <v>24.214552461683631</v>
      </c>
      <c r="E6100" t="str">
        <f ca="1">IF(B6100&lt;='Monte Carlo VaR'!$B$25,"YES ◀ TAIL","")</f>
        <v/>
      </c>
    </row>
    <row r="6101" spans="1:5" x14ac:dyDescent="0.2">
      <c r="A6101">
        <v>6100</v>
      </c>
      <c r="B6101" s="17">
        <f ca="1">'Monte Carlo VaR'!$C$17+_xlfn.NORM.S.INV(RAND())*'Monte Carlo VaR'!$C$18</f>
        <v>0.15770997786924462</v>
      </c>
      <c r="C6101" s="18">
        <f t="shared" ca="1" si="95"/>
        <v>17.082657984270554</v>
      </c>
      <c r="D6101" s="19">
        <f ca="1">'Monte Carlo VaR'!$B$9*(EXP(B6101)-1)</f>
        <v>23.152126366081884</v>
      </c>
      <c r="E6101" t="str">
        <f ca="1">IF(B6101&lt;='Monte Carlo VaR'!$B$25,"YES ◀ TAIL","")</f>
        <v/>
      </c>
    </row>
    <row r="6102" spans="1:5" x14ac:dyDescent="0.2">
      <c r="A6102">
        <v>6101</v>
      </c>
      <c r="B6102" s="17">
        <f ca="1">'Monte Carlo VaR'!$C$17+_xlfn.NORM.S.INV(RAND())*'Monte Carlo VaR'!$C$18</f>
        <v>5.2098466434320215E-2</v>
      </c>
      <c r="C6102" s="18">
        <f t="shared" ca="1" si="95"/>
        <v>5.3479469773472399</v>
      </c>
      <c r="D6102" s="19">
        <f ca="1">'Monte Carlo VaR'!$B$9*(EXP(B6102)-1)</f>
        <v>7.2480725383987146</v>
      </c>
      <c r="E6102" t="str">
        <f ca="1">IF(B6102&lt;='Monte Carlo VaR'!$B$25,"YES ◀ TAIL","")</f>
        <v/>
      </c>
    </row>
    <row r="6103" spans="1:5" x14ac:dyDescent="0.2">
      <c r="A6103">
        <v>6102</v>
      </c>
      <c r="B6103" s="17">
        <f ca="1">'Monte Carlo VaR'!$C$17+_xlfn.NORM.S.INV(RAND())*'Monte Carlo VaR'!$C$18</f>
        <v>-0.19755326808795581</v>
      </c>
      <c r="C6103" s="18">
        <f t="shared" ca="1" si="95"/>
        <v>-17.926357959654183</v>
      </c>
      <c r="D6103" s="19">
        <f ca="1">'Monte Carlo VaR'!$B$9*(EXP(B6103)-1)</f>
        <v>-24.295592942719313</v>
      </c>
      <c r="E6103" t="str">
        <f ca="1">IF(B6103&lt;='Monte Carlo VaR'!$B$25,"YES ◀ TAIL","")</f>
        <v/>
      </c>
    </row>
    <row r="6104" spans="1:5" x14ac:dyDescent="0.2">
      <c r="A6104">
        <v>6103</v>
      </c>
      <c r="B6104" s="17">
        <f ca="1">'Monte Carlo VaR'!$C$17+_xlfn.NORM.S.INV(RAND())*'Monte Carlo VaR'!$C$18</f>
        <v>-5.1024953464636133E-2</v>
      </c>
      <c r="C6104" s="18">
        <f t="shared" ca="1" si="95"/>
        <v>-4.9745041916917536</v>
      </c>
      <c r="D6104" s="19">
        <f ca="1">'Monte Carlo VaR'!$B$9*(EXP(B6104)-1)</f>
        <v>-6.7419455309998328</v>
      </c>
      <c r="E6104" t="str">
        <f ca="1">IF(B6104&lt;='Monte Carlo VaR'!$B$25,"YES ◀ TAIL","")</f>
        <v/>
      </c>
    </row>
    <row r="6105" spans="1:5" x14ac:dyDescent="0.2">
      <c r="A6105">
        <v>6104</v>
      </c>
      <c r="B6105" s="17">
        <f ca="1">'Monte Carlo VaR'!$C$17+_xlfn.NORM.S.INV(RAND())*'Monte Carlo VaR'!$C$18</f>
        <v>2.0664223050301148E-2</v>
      </c>
      <c r="C6105" s="18">
        <f t="shared" ca="1" si="95"/>
        <v>2.0879206375054027</v>
      </c>
      <c r="D6105" s="19">
        <f ca="1">'Monte Carlo VaR'!$B$9*(EXP(B6105)-1)</f>
        <v>2.8297588400110723</v>
      </c>
      <c r="E6105" t="str">
        <f ca="1">IF(B6105&lt;='Monte Carlo VaR'!$B$25,"YES ◀ TAIL","")</f>
        <v/>
      </c>
    </row>
    <row r="6106" spans="1:5" x14ac:dyDescent="0.2">
      <c r="A6106">
        <v>6105</v>
      </c>
      <c r="B6106" s="17">
        <f ca="1">'Monte Carlo VaR'!$C$17+_xlfn.NORM.S.INV(RAND())*'Monte Carlo VaR'!$C$18</f>
        <v>-0.11755291953735676</v>
      </c>
      <c r="C6106" s="18">
        <f t="shared" ca="1" si="95"/>
        <v>-11.090653991309175</v>
      </c>
      <c r="D6106" s="19">
        <f ca="1">'Monte Carlo VaR'!$B$9*(EXP(B6106)-1)</f>
        <v>-15.031163354421324</v>
      </c>
      <c r="E6106" t="str">
        <f ca="1">IF(B6106&lt;='Monte Carlo VaR'!$B$25,"YES ◀ TAIL","")</f>
        <v/>
      </c>
    </row>
    <row r="6107" spans="1:5" x14ac:dyDescent="0.2">
      <c r="A6107">
        <v>6106</v>
      </c>
      <c r="B6107" s="17">
        <f ca="1">'Monte Carlo VaR'!$C$17+_xlfn.NORM.S.INV(RAND())*'Monte Carlo VaR'!$C$18</f>
        <v>-0.24477230579006515</v>
      </c>
      <c r="C6107" s="18">
        <f t="shared" ca="1" si="95"/>
        <v>-21.711722417562175</v>
      </c>
      <c r="D6107" s="19">
        <f ca="1">'Monte Carlo VaR'!$B$9*(EXP(B6107)-1)</f>
        <v>-29.425897392522014</v>
      </c>
      <c r="E6107" t="str">
        <f ca="1">IF(B6107&lt;='Monte Carlo VaR'!$B$25,"YES ◀ TAIL","")</f>
        <v/>
      </c>
    </row>
    <row r="6108" spans="1:5" x14ac:dyDescent="0.2">
      <c r="A6108">
        <v>6107</v>
      </c>
      <c r="B6108" s="17">
        <f ca="1">'Monte Carlo VaR'!$C$17+_xlfn.NORM.S.INV(RAND())*'Monte Carlo VaR'!$C$18</f>
        <v>6.4929002235063829E-2</v>
      </c>
      <c r="C6108" s="18">
        <f t="shared" ca="1" si="95"/>
        <v>6.7083261168171315</v>
      </c>
      <c r="D6108" s="19">
        <f ca="1">'Monte Carlo VaR'!$B$9*(EXP(B6108)-1)</f>
        <v>9.0917943861222579</v>
      </c>
      <c r="E6108" t="str">
        <f ca="1">IF(B6108&lt;='Monte Carlo VaR'!$B$25,"YES ◀ TAIL","")</f>
        <v/>
      </c>
    </row>
    <row r="6109" spans="1:5" x14ac:dyDescent="0.2">
      <c r="A6109">
        <v>6108</v>
      </c>
      <c r="B6109" s="17">
        <f ca="1">'Monte Carlo VaR'!$C$17+_xlfn.NORM.S.INV(RAND())*'Monte Carlo VaR'!$C$18</f>
        <v>-0.23739793900839606</v>
      </c>
      <c r="C6109" s="18">
        <f t="shared" ca="1" si="95"/>
        <v>-21.132261993092584</v>
      </c>
      <c r="D6109" s="19">
        <f ca="1">'Monte Carlo VaR'!$B$9*(EXP(B6109)-1)</f>
        <v>-28.640554679238377</v>
      </c>
      <c r="E6109" t="str">
        <f ca="1">IF(B6109&lt;='Monte Carlo VaR'!$B$25,"YES ◀ TAIL","")</f>
        <v/>
      </c>
    </row>
    <row r="6110" spans="1:5" x14ac:dyDescent="0.2">
      <c r="A6110">
        <v>6109</v>
      </c>
      <c r="B6110" s="17">
        <f ca="1">'Monte Carlo VaR'!$C$17+_xlfn.NORM.S.INV(RAND())*'Monte Carlo VaR'!$C$18</f>
        <v>0.36866105358938883</v>
      </c>
      <c r="C6110" s="18">
        <f t="shared" ca="1" si="95"/>
        <v>44.579747275151369</v>
      </c>
      <c r="D6110" s="19">
        <f ca="1">'Monte Carlo VaR'!$B$9*(EXP(B6110)-1)</f>
        <v>60.418931482012653</v>
      </c>
      <c r="E6110" t="str">
        <f ca="1">IF(B6110&lt;='Monte Carlo VaR'!$B$25,"YES ◀ TAIL","")</f>
        <v/>
      </c>
    </row>
    <row r="6111" spans="1:5" x14ac:dyDescent="0.2">
      <c r="A6111">
        <v>6110</v>
      </c>
      <c r="B6111" s="17">
        <f ca="1">'Monte Carlo VaR'!$C$17+_xlfn.NORM.S.INV(RAND())*'Monte Carlo VaR'!$C$18</f>
        <v>0.24871529391419483</v>
      </c>
      <c r="C6111" s="18">
        <f t="shared" ca="1" si="95"/>
        <v>28.23768805895115</v>
      </c>
      <c r="D6111" s="19">
        <f ca="1">'Monte Carlo VaR'!$B$9*(EXP(B6111)-1)</f>
        <v>38.270538626296492</v>
      </c>
      <c r="E6111" t="str">
        <f ca="1">IF(B6111&lt;='Monte Carlo VaR'!$B$25,"YES ◀ TAIL","")</f>
        <v/>
      </c>
    </row>
    <row r="6112" spans="1:5" x14ac:dyDescent="0.2">
      <c r="A6112">
        <v>6111</v>
      </c>
      <c r="B6112" s="17">
        <f ca="1">'Monte Carlo VaR'!$C$17+_xlfn.NORM.S.INV(RAND())*'Monte Carlo VaR'!$C$18</f>
        <v>0.20313526668117443</v>
      </c>
      <c r="C6112" s="18">
        <f t="shared" ca="1" si="95"/>
        <v>22.5238190942604</v>
      </c>
      <c r="D6112" s="19">
        <f ca="1">'Monte Carlo VaR'!$B$9*(EXP(B6112)-1)</f>
        <v>30.526532018451121</v>
      </c>
      <c r="E6112" t="str">
        <f ca="1">IF(B6112&lt;='Monte Carlo VaR'!$B$25,"YES ◀ TAIL","")</f>
        <v/>
      </c>
    </row>
    <row r="6113" spans="1:5" x14ac:dyDescent="0.2">
      <c r="A6113">
        <v>6112</v>
      </c>
      <c r="B6113" s="17">
        <f ca="1">'Monte Carlo VaR'!$C$17+_xlfn.NORM.S.INV(RAND())*'Monte Carlo VaR'!$C$18</f>
        <v>-0.13126916740458983</v>
      </c>
      <c r="C6113" s="18">
        <f t="shared" ca="1" si="95"/>
        <v>-12.301831226570759</v>
      </c>
      <c r="D6113" s="19">
        <f ca="1">'Monte Carlo VaR'!$B$9*(EXP(B6113)-1)</f>
        <v>-16.672671861371349</v>
      </c>
      <c r="E6113" t="str">
        <f ca="1">IF(B6113&lt;='Monte Carlo VaR'!$B$25,"YES ◀ TAIL","")</f>
        <v/>
      </c>
    </row>
    <row r="6114" spans="1:5" x14ac:dyDescent="0.2">
      <c r="A6114">
        <v>6113</v>
      </c>
      <c r="B6114" s="17">
        <f ca="1">'Monte Carlo VaR'!$C$17+_xlfn.NORM.S.INV(RAND())*'Monte Carlo VaR'!$C$18</f>
        <v>-5.2976109098902255E-2</v>
      </c>
      <c r="C6114" s="18">
        <f t="shared" ca="1" si="95"/>
        <v>-5.159732959396246</v>
      </c>
      <c r="D6114" s="19">
        <f ca="1">'Monte Carlo VaR'!$B$9*(EXP(B6114)-1)</f>
        <v>-6.9929860798697323</v>
      </c>
      <c r="E6114" t="str">
        <f ca="1">IF(B6114&lt;='Monte Carlo VaR'!$B$25,"YES ◀ TAIL","")</f>
        <v/>
      </c>
    </row>
    <row r="6115" spans="1:5" x14ac:dyDescent="0.2">
      <c r="A6115">
        <v>6114</v>
      </c>
      <c r="B6115" s="17">
        <f ca="1">'Monte Carlo VaR'!$C$17+_xlfn.NORM.S.INV(RAND())*'Monte Carlo VaR'!$C$18</f>
        <v>0.36558869237276254</v>
      </c>
      <c r="C6115" s="18">
        <f t="shared" ca="1" si="95"/>
        <v>44.136227741899873</v>
      </c>
      <c r="D6115" s="19">
        <f ca="1">'Monte Carlo VaR'!$B$9*(EXP(B6115)-1)</f>
        <v>59.817829458596897</v>
      </c>
      <c r="E6115" t="str">
        <f ca="1">IF(B6115&lt;='Monte Carlo VaR'!$B$25,"YES ◀ TAIL","")</f>
        <v/>
      </c>
    </row>
    <row r="6116" spans="1:5" x14ac:dyDescent="0.2">
      <c r="A6116">
        <v>6115</v>
      </c>
      <c r="B6116" s="17">
        <f ca="1">'Monte Carlo VaR'!$C$17+_xlfn.NORM.S.INV(RAND())*'Monte Carlo VaR'!$C$18</f>
        <v>-0.10902973265721906</v>
      </c>
      <c r="C6116" s="18">
        <f t="shared" ca="1" si="95"/>
        <v>-10.329624428352114</v>
      </c>
      <c r="D6116" s="19">
        <f ca="1">'Monte Carlo VaR'!$B$9*(EXP(B6116)-1)</f>
        <v>-13.999739987745619</v>
      </c>
      <c r="E6116" t="str">
        <f ca="1">IF(B6116&lt;='Monte Carlo VaR'!$B$25,"YES ◀ TAIL","")</f>
        <v/>
      </c>
    </row>
    <row r="6117" spans="1:5" x14ac:dyDescent="0.2">
      <c r="A6117">
        <v>6116</v>
      </c>
      <c r="B6117" s="17">
        <f ca="1">'Monte Carlo VaR'!$C$17+_xlfn.NORM.S.INV(RAND())*'Monte Carlo VaR'!$C$18</f>
        <v>0.19674204671111645</v>
      </c>
      <c r="C6117" s="18">
        <f t="shared" ca="1" si="95"/>
        <v>21.742996013638937</v>
      </c>
      <c r="D6117" s="19">
        <f ca="1">'Monte Carlo VaR'!$B$9*(EXP(B6117)-1)</f>
        <v>29.468282497284854</v>
      </c>
      <c r="E6117" t="str">
        <f ca="1">IF(B6117&lt;='Monte Carlo VaR'!$B$25,"YES ◀ TAIL","")</f>
        <v/>
      </c>
    </row>
    <row r="6118" spans="1:5" x14ac:dyDescent="0.2">
      <c r="A6118">
        <v>6117</v>
      </c>
      <c r="B6118" s="17">
        <f ca="1">'Monte Carlo VaR'!$C$17+_xlfn.NORM.S.INV(RAND())*'Monte Carlo VaR'!$C$18</f>
        <v>0.13470573313115575</v>
      </c>
      <c r="C6118" s="18">
        <f t="shared" ca="1" si="95"/>
        <v>14.420003464507714</v>
      </c>
      <c r="D6118" s="19">
        <f ca="1">'Monte Carlo VaR'!$B$9*(EXP(B6118)-1)</f>
        <v>19.543430695447306</v>
      </c>
      <c r="E6118" t="str">
        <f ca="1">IF(B6118&lt;='Monte Carlo VaR'!$B$25,"YES ◀ TAIL","")</f>
        <v/>
      </c>
    </row>
    <row r="6119" spans="1:5" x14ac:dyDescent="0.2">
      <c r="A6119">
        <v>6118</v>
      </c>
      <c r="B6119" s="17">
        <f ca="1">'Monte Carlo VaR'!$C$17+_xlfn.NORM.S.INV(RAND())*'Monte Carlo VaR'!$C$18</f>
        <v>9.1808646800849311E-2</v>
      </c>
      <c r="C6119" s="18">
        <f t="shared" ca="1" si="95"/>
        <v>9.6155049235668208</v>
      </c>
      <c r="D6119" s="19">
        <f ca="1">'Monte Carlo VaR'!$B$9*(EXP(B6119)-1)</f>
        <v>13.031893822910112</v>
      </c>
      <c r="E6119" t="str">
        <f ca="1">IF(B6119&lt;='Monte Carlo VaR'!$B$25,"YES ◀ TAIL","")</f>
        <v/>
      </c>
    </row>
    <row r="6120" spans="1:5" x14ac:dyDescent="0.2">
      <c r="A6120">
        <v>6119</v>
      </c>
      <c r="B6120" s="17">
        <f ca="1">'Monte Carlo VaR'!$C$17+_xlfn.NORM.S.INV(RAND())*'Monte Carlo VaR'!$C$18</f>
        <v>0.14261650109035662</v>
      </c>
      <c r="C6120" s="18">
        <f t="shared" ca="1" si="95"/>
        <v>15.328743237454056</v>
      </c>
      <c r="D6120" s="19">
        <f ca="1">'Monte Carlo VaR'!$B$9*(EXP(B6120)-1)</f>
        <v>20.775045709721482</v>
      </c>
      <c r="E6120" t="str">
        <f ca="1">IF(B6120&lt;='Monte Carlo VaR'!$B$25,"YES ◀ TAIL","")</f>
        <v/>
      </c>
    </row>
    <row r="6121" spans="1:5" x14ac:dyDescent="0.2">
      <c r="A6121">
        <v>6120</v>
      </c>
      <c r="B6121" s="17">
        <f ca="1">'Monte Carlo VaR'!$C$17+_xlfn.NORM.S.INV(RAND())*'Monte Carlo VaR'!$C$18</f>
        <v>-0.34617664914396679</v>
      </c>
      <c r="C6121" s="18">
        <f t="shared" ca="1" si="95"/>
        <v>-29.261248333040612</v>
      </c>
      <c r="D6121" s="19">
        <f ca="1">'Monte Carlo VaR'!$B$9*(EXP(B6121)-1)</f>
        <v>-39.657769865769943</v>
      </c>
      <c r="E6121" t="str">
        <f ca="1">IF(B6121&lt;='Monte Carlo VaR'!$B$25,"YES ◀ TAIL","")</f>
        <v>YES ◀ TAIL</v>
      </c>
    </row>
    <row r="6122" spans="1:5" x14ac:dyDescent="0.2">
      <c r="A6122">
        <v>6121</v>
      </c>
      <c r="B6122" s="17">
        <f ca="1">'Monte Carlo VaR'!$C$17+_xlfn.NORM.S.INV(RAND())*'Monte Carlo VaR'!$C$18</f>
        <v>-1.4748410946772914E-3</v>
      </c>
      <c r="C6122" s="18">
        <f t="shared" ca="1" si="95"/>
        <v>-0.14737540510212366</v>
      </c>
      <c r="D6122" s="19">
        <f ca="1">'Monte Carlo VaR'!$B$9*(EXP(B6122)-1)</f>
        <v>-0.1997378865349082</v>
      </c>
      <c r="E6122" t="str">
        <f ca="1">IF(B6122&lt;='Monte Carlo VaR'!$B$25,"YES ◀ TAIL","")</f>
        <v/>
      </c>
    </row>
    <row r="6123" spans="1:5" x14ac:dyDescent="0.2">
      <c r="A6123">
        <v>6122</v>
      </c>
      <c r="B6123" s="17">
        <f ca="1">'Monte Carlo VaR'!$C$17+_xlfn.NORM.S.INV(RAND())*'Monte Carlo VaR'!$C$18</f>
        <v>7.676323134562385E-2</v>
      </c>
      <c r="C6123" s="18">
        <f t="shared" ca="1" si="95"/>
        <v>7.9786386554367095</v>
      </c>
      <c r="D6123" s="19">
        <f ca="1">'Monte Carlo VaR'!$B$9*(EXP(B6123)-1)</f>
        <v>10.813448969713372</v>
      </c>
      <c r="E6123" t="str">
        <f ca="1">IF(B6123&lt;='Monte Carlo VaR'!$B$25,"YES ◀ TAIL","")</f>
        <v/>
      </c>
    </row>
    <row r="6124" spans="1:5" x14ac:dyDescent="0.2">
      <c r="A6124">
        <v>6123</v>
      </c>
      <c r="B6124" s="17">
        <f ca="1">'Monte Carlo VaR'!$C$17+_xlfn.NORM.S.INV(RAND())*'Monte Carlo VaR'!$C$18</f>
        <v>-7.91625038474605E-2</v>
      </c>
      <c r="C6124" s="18">
        <f t="shared" ca="1" si="95"/>
        <v>-7.6110223397711119</v>
      </c>
      <c r="D6124" s="19">
        <f ca="1">'Monte Carlo VaR'!$B$9*(EXP(B6124)-1)</f>
        <v>-10.315218577091787</v>
      </c>
      <c r="E6124" t="str">
        <f ca="1">IF(B6124&lt;='Monte Carlo VaR'!$B$25,"YES ◀ TAIL","")</f>
        <v/>
      </c>
    </row>
    <row r="6125" spans="1:5" x14ac:dyDescent="0.2">
      <c r="A6125">
        <v>6124</v>
      </c>
      <c r="B6125" s="17">
        <f ca="1">'Monte Carlo VaR'!$C$17+_xlfn.NORM.S.INV(RAND())*'Monte Carlo VaR'!$C$18</f>
        <v>0.10433854878498199</v>
      </c>
      <c r="C6125" s="18">
        <f t="shared" ca="1" si="95"/>
        <v>10.99761723971695</v>
      </c>
      <c r="D6125" s="19">
        <f ca="1">'Monte Carlo VaR'!$B$9*(EXP(B6125)-1)</f>
        <v>14.905070644988383</v>
      </c>
      <c r="E6125" t="str">
        <f ca="1">IF(B6125&lt;='Monte Carlo VaR'!$B$25,"YES ◀ TAIL","")</f>
        <v/>
      </c>
    </row>
    <row r="6126" spans="1:5" x14ac:dyDescent="0.2">
      <c r="A6126">
        <v>6125</v>
      </c>
      <c r="B6126" s="17">
        <f ca="1">'Monte Carlo VaR'!$C$17+_xlfn.NORM.S.INV(RAND())*'Monte Carlo VaR'!$C$18</f>
        <v>0.10720607561272594</v>
      </c>
      <c r="C6126" s="18">
        <f t="shared" ca="1" si="95"/>
        <v>11.316362672094193</v>
      </c>
      <c r="D6126" s="19">
        <f ca="1">'Monte Carlo VaR'!$B$9*(EXP(B6126)-1)</f>
        <v>15.337066329489261</v>
      </c>
      <c r="E6126" t="str">
        <f ca="1">IF(B6126&lt;='Monte Carlo VaR'!$B$25,"YES ◀ TAIL","")</f>
        <v/>
      </c>
    </row>
    <row r="6127" spans="1:5" x14ac:dyDescent="0.2">
      <c r="A6127">
        <v>6126</v>
      </c>
      <c r="B6127" s="17">
        <f ca="1">'Monte Carlo VaR'!$C$17+_xlfn.NORM.S.INV(RAND())*'Monte Carlo VaR'!$C$18</f>
        <v>-0.11738059043768885</v>
      </c>
      <c r="C6127" s="18">
        <f t="shared" ca="1" si="95"/>
        <v>-11.075331003499</v>
      </c>
      <c r="D6127" s="19">
        <f ca="1">'Monte Carlo VaR'!$B$9*(EXP(B6127)-1)</f>
        <v>-15.010396109042196</v>
      </c>
      <c r="E6127" t="str">
        <f ca="1">IF(B6127&lt;='Monte Carlo VaR'!$B$25,"YES ◀ TAIL","")</f>
        <v/>
      </c>
    </row>
    <row r="6128" spans="1:5" x14ac:dyDescent="0.2">
      <c r="A6128">
        <v>6127</v>
      </c>
      <c r="B6128" s="17">
        <f ca="1">'Monte Carlo VaR'!$C$17+_xlfn.NORM.S.INV(RAND())*'Monte Carlo VaR'!$C$18</f>
        <v>-0.20432550076466233</v>
      </c>
      <c r="C6128" s="18">
        <f t="shared" ca="1" si="95"/>
        <v>-18.480301924334487</v>
      </c>
      <c r="D6128" s="19">
        <f ca="1">'Monte Carlo VaR'!$B$9*(EXP(B6128)-1)</f>
        <v>-25.046353198050529</v>
      </c>
      <c r="E6128" t="str">
        <f ca="1">IF(B6128&lt;='Monte Carlo VaR'!$B$25,"YES ◀ TAIL","")</f>
        <v/>
      </c>
    </row>
    <row r="6129" spans="1:5" x14ac:dyDescent="0.2">
      <c r="A6129">
        <v>6128</v>
      </c>
      <c r="B6129" s="17">
        <f ca="1">'Monte Carlo VaR'!$C$17+_xlfn.NORM.S.INV(RAND())*'Monte Carlo VaR'!$C$18</f>
        <v>0.22464687821350526</v>
      </c>
      <c r="C6129" s="18">
        <f t="shared" ca="1" si="95"/>
        <v>25.188057182705315</v>
      </c>
      <c r="D6129" s="19">
        <f ca="1">'Monte Carlo VaR'!$B$9*(EXP(B6129)-1)</f>
        <v>34.137373899720515</v>
      </c>
      <c r="E6129" t="str">
        <f ca="1">IF(B6129&lt;='Monte Carlo VaR'!$B$25,"YES ◀ TAIL","")</f>
        <v/>
      </c>
    </row>
    <row r="6130" spans="1:5" x14ac:dyDescent="0.2">
      <c r="A6130">
        <v>6129</v>
      </c>
      <c r="B6130" s="17">
        <f ca="1">'Monte Carlo VaR'!$C$17+_xlfn.NORM.S.INV(RAND())*'Monte Carlo VaR'!$C$18</f>
        <v>-4.4994032489164754E-2</v>
      </c>
      <c r="C6130" s="18">
        <f t="shared" ca="1" si="95"/>
        <v>-4.3996813224546631</v>
      </c>
      <c r="D6130" s="19">
        <f ca="1">'Monte Carlo VaR'!$B$9*(EXP(B6130)-1)</f>
        <v>-5.9628880963228044</v>
      </c>
      <c r="E6130" t="str">
        <f ca="1">IF(B6130&lt;='Monte Carlo VaR'!$B$25,"YES ◀ TAIL","")</f>
        <v/>
      </c>
    </row>
    <row r="6131" spans="1:5" x14ac:dyDescent="0.2">
      <c r="A6131">
        <v>6130</v>
      </c>
      <c r="B6131" s="17">
        <f ca="1">'Monte Carlo VaR'!$C$17+_xlfn.NORM.S.INV(RAND())*'Monte Carlo VaR'!$C$18</f>
        <v>0.11238833226231471</v>
      </c>
      <c r="C6131" s="18">
        <f t="shared" ca="1" si="95"/>
        <v>11.894729962252359</v>
      </c>
      <c r="D6131" s="19">
        <f ca="1">'Monte Carlo VaR'!$B$9*(EXP(B6131)-1)</f>
        <v>16.120927517840624</v>
      </c>
      <c r="E6131" t="str">
        <f ca="1">IF(B6131&lt;='Monte Carlo VaR'!$B$25,"YES ◀ TAIL","")</f>
        <v/>
      </c>
    </row>
    <row r="6132" spans="1:5" x14ac:dyDescent="0.2">
      <c r="A6132">
        <v>6131</v>
      </c>
      <c r="B6132" s="17">
        <f ca="1">'Monte Carlo VaR'!$C$17+_xlfn.NORM.S.INV(RAND())*'Monte Carlo VaR'!$C$18</f>
        <v>0.26985958324547504</v>
      </c>
      <c r="C6132" s="18">
        <f t="shared" ca="1" si="95"/>
        <v>30.978052269012402</v>
      </c>
      <c r="D6132" s="19">
        <f ca="1">'Monte Carlo VaR'!$B$9*(EXP(B6132)-1)</f>
        <v>41.984554240192509</v>
      </c>
      <c r="E6132" t="str">
        <f ca="1">IF(B6132&lt;='Monte Carlo VaR'!$B$25,"YES ◀ TAIL","")</f>
        <v/>
      </c>
    </row>
    <row r="6133" spans="1:5" x14ac:dyDescent="0.2">
      <c r="A6133">
        <v>6132</v>
      </c>
      <c r="B6133" s="17">
        <f ca="1">'Monte Carlo VaR'!$C$17+_xlfn.NORM.S.INV(RAND())*'Monte Carlo VaR'!$C$18</f>
        <v>-0.12315620159768099</v>
      </c>
      <c r="C6133" s="18">
        <f t="shared" ca="1" si="95"/>
        <v>-11.587445004905639</v>
      </c>
      <c r="D6133" s="19">
        <f ca="1">'Monte Carlo VaR'!$B$9*(EXP(B6133)-1)</f>
        <v>-15.704464215148612</v>
      </c>
      <c r="E6133" t="str">
        <f ca="1">IF(B6133&lt;='Monte Carlo VaR'!$B$25,"YES ◀ TAIL","")</f>
        <v/>
      </c>
    </row>
    <row r="6134" spans="1:5" x14ac:dyDescent="0.2">
      <c r="A6134">
        <v>6133</v>
      </c>
      <c r="B6134" s="17">
        <f ca="1">'Monte Carlo VaR'!$C$17+_xlfn.NORM.S.INV(RAND())*'Monte Carlo VaR'!$C$18</f>
        <v>3.6545761185423575E-2</v>
      </c>
      <c r="C6134" s="18">
        <f t="shared" ca="1" si="95"/>
        <v>3.7221767429375108</v>
      </c>
      <c r="D6134" s="19">
        <f ca="1">'Monte Carlo VaR'!$B$9*(EXP(B6134)-1)</f>
        <v>5.0446661397032084</v>
      </c>
      <c r="E6134" t="str">
        <f ca="1">IF(B6134&lt;='Monte Carlo VaR'!$B$25,"YES ◀ TAIL","")</f>
        <v/>
      </c>
    </row>
    <row r="6135" spans="1:5" x14ac:dyDescent="0.2">
      <c r="A6135">
        <v>6134</v>
      </c>
      <c r="B6135" s="17">
        <f ca="1">'Monte Carlo VaR'!$C$17+_xlfn.NORM.S.INV(RAND())*'Monte Carlo VaR'!$C$18</f>
        <v>6.5029535768597463E-2</v>
      </c>
      <c r="C6135" s="18">
        <f t="shared" ca="1" si="95"/>
        <v>6.7190544211672476</v>
      </c>
      <c r="D6135" s="19">
        <f ca="1">'Monte Carlo VaR'!$B$9*(EXP(B6135)-1)</f>
        <v>9.1063344570079714</v>
      </c>
      <c r="E6135" t="str">
        <f ca="1">IF(B6135&lt;='Monte Carlo VaR'!$B$25,"YES ◀ TAIL","")</f>
        <v/>
      </c>
    </row>
    <row r="6136" spans="1:5" x14ac:dyDescent="0.2">
      <c r="A6136">
        <v>6135</v>
      </c>
      <c r="B6136" s="17">
        <f ca="1">'Monte Carlo VaR'!$C$17+_xlfn.NORM.S.INV(RAND())*'Monte Carlo VaR'!$C$18</f>
        <v>9.5075721260997101E-2</v>
      </c>
      <c r="C6136" s="18">
        <f t="shared" ca="1" si="95"/>
        <v>9.9742125833921502</v>
      </c>
      <c r="D6136" s="19">
        <f ca="1">'Monte Carlo VaR'!$B$9*(EXP(B6136)-1)</f>
        <v>13.518050314271381</v>
      </c>
      <c r="E6136" t="str">
        <f ca="1">IF(B6136&lt;='Monte Carlo VaR'!$B$25,"YES ◀ TAIL","")</f>
        <v/>
      </c>
    </row>
    <row r="6137" spans="1:5" x14ac:dyDescent="0.2">
      <c r="A6137">
        <v>6136</v>
      </c>
      <c r="B6137" s="17">
        <f ca="1">'Monte Carlo VaR'!$C$17+_xlfn.NORM.S.INV(RAND())*'Monte Carlo VaR'!$C$18</f>
        <v>3.9924001939233886E-2</v>
      </c>
      <c r="C6137" s="18">
        <f t="shared" ca="1" si="95"/>
        <v>4.0731677597557026</v>
      </c>
      <c r="D6137" s="19">
        <f ca="1">'Monte Carlo VaR'!$B$9*(EXP(B6137)-1)</f>
        <v>5.5203642647969033</v>
      </c>
      <c r="E6137" t="str">
        <f ca="1">IF(B6137&lt;='Monte Carlo VaR'!$B$25,"YES ◀ TAIL","")</f>
        <v/>
      </c>
    </row>
    <row r="6138" spans="1:5" x14ac:dyDescent="0.2">
      <c r="A6138">
        <v>6137</v>
      </c>
      <c r="B6138" s="17">
        <f ca="1">'Monte Carlo VaR'!$C$17+_xlfn.NORM.S.INV(RAND())*'Monte Carlo VaR'!$C$18</f>
        <v>-7.9353721441026703E-3</v>
      </c>
      <c r="C6138" s="18">
        <f t="shared" ca="1" si="95"/>
        <v>-0.79039701955175845</v>
      </c>
      <c r="D6138" s="19">
        <f ca="1">'Monte Carlo VaR'!$B$9*(EXP(B6138)-1)</f>
        <v>-1.0712250805984982</v>
      </c>
      <c r="E6138" t="str">
        <f ca="1">IF(B6138&lt;='Monte Carlo VaR'!$B$25,"YES ◀ TAIL","")</f>
        <v/>
      </c>
    </row>
    <row r="6139" spans="1:5" x14ac:dyDescent="0.2">
      <c r="A6139">
        <v>6138</v>
      </c>
      <c r="B6139" s="17">
        <f ca="1">'Monte Carlo VaR'!$C$17+_xlfn.NORM.S.INV(RAND())*'Monte Carlo VaR'!$C$18</f>
        <v>0.21965477804710526</v>
      </c>
      <c r="C6139" s="18">
        <f t="shared" ca="1" si="95"/>
        <v>24.564663178903579</v>
      </c>
      <c r="D6139" s="19">
        <f ca="1">'Monte Carlo VaR'!$B$9*(EXP(B6139)-1)</f>
        <v>33.292488006368018</v>
      </c>
      <c r="E6139" t="str">
        <f ca="1">IF(B6139&lt;='Monte Carlo VaR'!$B$25,"YES ◀ TAIL","")</f>
        <v/>
      </c>
    </row>
    <row r="6140" spans="1:5" x14ac:dyDescent="0.2">
      <c r="A6140">
        <v>6139</v>
      </c>
      <c r="B6140" s="17">
        <f ca="1">'Monte Carlo VaR'!$C$17+_xlfn.NORM.S.INV(RAND())*'Monte Carlo VaR'!$C$18</f>
        <v>-0.1337359899031868</v>
      </c>
      <c r="C6140" s="18">
        <f t="shared" ca="1" si="95"/>
        <v>-12.517900430630979</v>
      </c>
      <c r="D6140" s="19">
        <f ca="1">'Monte Carlo VaR'!$B$9*(EXP(B6140)-1)</f>
        <v>-16.965510453634167</v>
      </c>
      <c r="E6140" t="str">
        <f ca="1">IF(B6140&lt;='Monte Carlo VaR'!$B$25,"YES ◀ TAIL","")</f>
        <v/>
      </c>
    </row>
    <row r="6141" spans="1:5" x14ac:dyDescent="0.2">
      <c r="A6141">
        <v>6140</v>
      </c>
      <c r="B6141" s="17">
        <f ca="1">'Monte Carlo VaR'!$C$17+_xlfn.NORM.S.INV(RAND())*'Monte Carlo VaR'!$C$18</f>
        <v>0.32154943723988311</v>
      </c>
      <c r="C6141" s="18">
        <f t="shared" ca="1" si="95"/>
        <v>37.926319130591146</v>
      </c>
      <c r="D6141" s="19">
        <f ca="1">'Monte Carlo VaR'!$B$9*(EXP(B6141)-1)</f>
        <v>51.401540317690184</v>
      </c>
      <c r="E6141" t="str">
        <f ca="1">IF(B6141&lt;='Monte Carlo VaR'!$B$25,"YES ◀ TAIL","")</f>
        <v/>
      </c>
    </row>
    <row r="6142" spans="1:5" x14ac:dyDescent="0.2">
      <c r="A6142">
        <v>6141</v>
      </c>
      <c r="B6142" s="17">
        <f ca="1">'Monte Carlo VaR'!$C$17+_xlfn.NORM.S.INV(RAND())*'Monte Carlo VaR'!$C$18</f>
        <v>0.39844267749875761</v>
      </c>
      <c r="C6142" s="18">
        <f t="shared" ca="1" si="95"/>
        <v>48.950325355945054</v>
      </c>
      <c r="D6142" s="19">
        <f ca="1">'Monte Carlo VaR'!$B$9*(EXP(B6142)-1)</f>
        <v>66.342375954912342</v>
      </c>
      <c r="E6142" t="str">
        <f ca="1">IF(B6142&lt;='Monte Carlo VaR'!$B$25,"YES ◀ TAIL","")</f>
        <v/>
      </c>
    </row>
    <row r="6143" spans="1:5" x14ac:dyDescent="0.2">
      <c r="A6143">
        <v>6142</v>
      </c>
      <c r="B6143" s="17">
        <f ca="1">'Monte Carlo VaR'!$C$17+_xlfn.NORM.S.INV(RAND())*'Monte Carlo VaR'!$C$18</f>
        <v>0.21008660294225728</v>
      </c>
      <c r="C6143" s="18">
        <f t="shared" ca="1" si="95"/>
        <v>23.378490473300296</v>
      </c>
      <c r="D6143" s="19">
        <f ca="1">'Monte Carlo VaR'!$B$9*(EXP(B6143)-1)</f>
        <v>31.684868138463891</v>
      </c>
      <c r="E6143" t="str">
        <f ca="1">IF(B6143&lt;='Monte Carlo VaR'!$B$25,"YES ◀ TAIL","")</f>
        <v/>
      </c>
    </row>
    <row r="6144" spans="1:5" x14ac:dyDescent="0.2">
      <c r="A6144">
        <v>6143</v>
      </c>
      <c r="B6144" s="17">
        <f ca="1">'Monte Carlo VaR'!$C$17+_xlfn.NORM.S.INV(RAND())*'Monte Carlo VaR'!$C$18</f>
        <v>0.10519208396204305</v>
      </c>
      <c r="C6144" s="18">
        <f t="shared" ca="1" si="95"/>
        <v>11.092398054226503</v>
      </c>
      <c r="D6144" s="19">
        <f ca="1">'Monte Carlo VaR'!$B$9*(EXP(B6144)-1)</f>
        <v>15.033527082893182</v>
      </c>
      <c r="E6144" t="str">
        <f ca="1">IF(B6144&lt;='Monte Carlo VaR'!$B$25,"YES ◀ TAIL","")</f>
        <v/>
      </c>
    </row>
    <row r="6145" spans="1:5" x14ac:dyDescent="0.2">
      <c r="A6145">
        <v>6144</v>
      </c>
      <c r="B6145" s="17">
        <f ca="1">'Monte Carlo VaR'!$C$17+_xlfn.NORM.S.INV(RAND())*'Monte Carlo VaR'!$C$18</f>
        <v>0.13423544686201844</v>
      </c>
      <c r="C6145" s="18">
        <f t="shared" ca="1" si="95"/>
        <v>14.366205959069301</v>
      </c>
      <c r="D6145" s="19">
        <f ca="1">'Monte Carlo VaR'!$B$9*(EXP(B6145)-1)</f>
        <v>19.470518936326624</v>
      </c>
      <c r="E6145" t="str">
        <f ca="1">IF(B6145&lt;='Monte Carlo VaR'!$B$25,"YES ◀ TAIL","")</f>
        <v/>
      </c>
    </row>
    <row r="6146" spans="1:5" x14ac:dyDescent="0.2">
      <c r="A6146">
        <v>6145</v>
      </c>
      <c r="B6146" s="17">
        <f ca="1">'Monte Carlo VaR'!$C$17+_xlfn.NORM.S.INV(RAND())*'Monte Carlo VaR'!$C$18</f>
        <v>0.10042211375837071</v>
      </c>
      <c r="C6146" s="18">
        <f t="shared" ca="1" si="95"/>
        <v>10.563752439906459</v>
      </c>
      <c r="D6146" s="19">
        <f ca="1">'Monte Carlo VaR'!$B$9*(EXP(B6146)-1)</f>
        <v>14.317053681805225</v>
      </c>
      <c r="E6146" t="str">
        <f ca="1">IF(B6146&lt;='Monte Carlo VaR'!$B$25,"YES ◀ TAIL","")</f>
        <v/>
      </c>
    </row>
    <row r="6147" spans="1:5" x14ac:dyDescent="0.2">
      <c r="A6147">
        <v>6146</v>
      </c>
      <c r="B6147" s="17">
        <f ca="1">'Monte Carlo VaR'!$C$17+_xlfn.NORM.S.INV(RAND())*'Monte Carlo VaR'!$C$18</f>
        <v>0.28259556795790713</v>
      </c>
      <c r="C6147" s="18">
        <f t="shared" ref="C6147:C6210" ca="1" si="96">(EXP(B6147)-1)*100</f>
        <v>32.656854648602284</v>
      </c>
      <c r="D6147" s="19">
        <f ca="1">'Monte Carlo VaR'!$B$9*(EXP(B6147)-1)</f>
        <v>44.25983510525068</v>
      </c>
      <c r="E6147" t="str">
        <f ca="1">IF(B6147&lt;='Monte Carlo VaR'!$B$25,"YES ◀ TAIL","")</f>
        <v/>
      </c>
    </row>
    <row r="6148" spans="1:5" x14ac:dyDescent="0.2">
      <c r="A6148">
        <v>6147</v>
      </c>
      <c r="B6148" s="17">
        <f ca="1">'Monte Carlo VaR'!$C$17+_xlfn.NORM.S.INV(RAND())*'Monte Carlo VaR'!$C$18</f>
        <v>0.14716144337024267</v>
      </c>
      <c r="C6148" s="18">
        <f t="shared" ca="1" si="96"/>
        <v>15.854098669403992</v>
      </c>
      <c r="D6148" s="19">
        <f ca="1">'Monte Carlo VaR'!$B$9*(EXP(B6148)-1)</f>
        <v>21.487059926643234</v>
      </c>
      <c r="E6148" t="str">
        <f ca="1">IF(B6148&lt;='Monte Carlo VaR'!$B$25,"YES ◀ TAIL","")</f>
        <v/>
      </c>
    </row>
    <row r="6149" spans="1:5" x14ac:dyDescent="0.2">
      <c r="A6149">
        <v>6148</v>
      </c>
      <c r="B6149" s="17">
        <f ca="1">'Monte Carlo VaR'!$C$17+_xlfn.NORM.S.INV(RAND())*'Monte Carlo VaR'!$C$18</f>
        <v>0.12799677747840352</v>
      </c>
      <c r="C6149" s="18">
        <f t="shared" ca="1" si="96"/>
        <v>13.654934013636488</v>
      </c>
      <c r="D6149" s="19">
        <f ca="1">'Monte Carlo VaR'!$B$9*(EXP(B6149)-1)</f>
        <v>18.506532068681533</v>
      </c>
      <c r="E6149" t="str">
        <f ca="1">IF(B6149&lt;='Monte Carlo VaR'!$B$25,"YES ◀ TAIL","")</f>
        <v/>
      </c>
    </row>
    <row r="6150" spans="1:5" x14ac:dyDescent="0.2">
      <c r="A6150">
        <v>6149</v>
      </c>
      <c r="B6150" s="17">
        <f ca="1">'Monte Carlo VaR'!$C$17+_xlfn.NORM.S.INV(RAND())*'Monte Carlo VaR'!$C$18</f>
        <v>-0.20150793722232346</v>
      </c>
      <c r="C6150" s="18">
        <f t="shared" ca="1" si="96"/>
        <v>-18.25029111217955</v>
      </c>
      <c r="D6150" s="19">
        <f ca="1">'Monte Carlo VaR'!$B$9*(EXP(B6150)-1)</f>
        <v>-24.734619544336944</v>
      </c>
      <c r="E6150" t="str">
        <f ca="1">IF(B6150&lt;='Monte Carlo VaR'!$B$25,"YES ◀ TAIL","")</f>
        <v/>
      </c>
    </row>
    <row r="6151" spans="1:5" x14ac:dyDescent="0.2">
      <c r="A6151">
        <v>6150</v>
      </c>
      <c r="B6151" s="17">
        <f ca="1">'Monte Carlo VaR'!$C$17+_xlfn.NORM.S.INV(RAND())*'Monte Carlo VaR'!$C$18</f>
        <v>0.29658889685609047</v>
      </c>
      <c r="C6151" s="18">
        <f t="shared" ca="1" si="96"/>
        <v>34.526214425708247</v>
      </c>
      <c r="D6151" s="19">
        <f ca="1">'Monte Carlo VaR'!$B$9*(EXP(B6151)-1)</f>
        <v>46.793378411162386</v>
      </c>
      <c r="E6151" t="str">
        <f ca="1">IF(B6151&lt;='Monte Carlo VaR'!$B$25,"YES ◀ TAIL","")</f>
        <v/>
      </c>
    </row>
    <row r="6152" spans="1:5" x14ac:dyDescent="0.2">
      <c r="A6152">
        <v>6151</v>
      </c>
      <c r="B6152" s="17">
        <f ca="1">'Monte Carlo VaR'!$C$17+_xlfn.NORM.S.INV(RAND())*'Monte Carlo VaR'!$C$18</f>
        <v>-8.2580490243906055E-2</v>
      </c>
      <c r="C6152" s="18">
        <f t="shared" ca="1" si="96"/>
        <v>-7.9262675497679069</v>
      </c>
      <c r="D6152" s="19">
        <f ca="1">'Monte Carlo VaR'!$B$9*(EXP(B6152)-1)</f>
        <v>-10.742470410200445</v>
      </c>
      <c r="E6152" t="str">
        <f ca="1">IF(B6152&lt;='Monte Carlo VaR'!$B$25,"YES ◀ TAIL","")</f>
        <v/>
      </c>
    </row>
    <row r="6153" spans="1:5" x14ac:dyDescent="0.2">
      <c r="A6153">
        <v>6152</v>
      </c>
      <c r="B6153" s="17">
        <f ca="1">'Monte Carlo VaR'!$C$17+_xlfn.NORM.S.INV(RAND())*'Monte Carlo VaR'!$C$18</f>
        <v>-1.7750817329294247E-2</v>
      </c>
      <c r="C6153" s="18">
        <f t="shared" ca="1" si="96"/>
        <v>-1.759419963788722</v>
      </c>
      <c r="D6153" s="19">
        <f ca="1">'Monte Carlo VaR'!$B$9*(EXP(B6153)-1)</f>
        <v>-2.3845418769228548</v>
      </c>
      <c r="E6153" t="str">
        <f ca="1">IF(B6153&lt;='Monte Carlo VaR'!$B$25,"YES ◀ TAIL","")</f>
        <v/>
      </c>
    </row>
    <row r="6154" spans="1:5" x14ac:dyDescent="0.2">
      <c r="A6154">
        <v>6153</v>
      </c>
      <c r="B6154" s="17">
        <f ca="1">'Monte Carlo VaR'!$C$17+_xlfn.NORM.S.INV(RAND())*'Monte Carlo VaR'!$C$18</f>
        <v>0.43173395416129023</v>
      </c>
      <c r="C6154" s="18">
        <f t="shared" ca="1" si="96"/>
        <v>53.992536992144458</v>
      </c>
      <c r="D6154" s="19">
        <f ca="1">'Monte Carlo VaR'!$B$9*(EXP(B6154)-1)</f>
        <v>73.176085385453391</v>
      </c>
      <c r="E6154" t="str">
        <f ca="1">IF(B6154&lt;='Monte Carlo VaR'!$B$25,"YES ◀ TAIL","")</f>
        <v/>
      </c>
    </row>
    <row r="6155" spans="1:5" x14ac:dyDescent="0.2">
      <c r="A6155">
        <v>6154</v>
      </c>
      <c r="B6155" s="17">
        <f ca="1">'Monte Carlo VaR'!$C$17+_xlfn.NORM.S.INV(RAND())*'Monte Carlo VaR'!$C$18</f>
        <v>-0.21416266408864781</v>
      </c>
      <c r="C6155" s="18">
        <f t="shared" ca="1" si="96"/>
        <v>-19.278293088610866</v>
      </c>
      <c r="D6155" s="19">
        <f ca="1">'Monte Carlo VaR'!$B$9*(EXP(B6155)-1)</f>
        <v>-26.127870622994305</v>
      </c>
      <c r="E6155" t="str">
        <f ca="1">IF(B6155&lt;='Monte Carlo VaR'!$B$25,"YES ◀ TAIL","")</f>
        <v/>
      </c>
    </row>
    <row r="6156" spans="1:5" x14ac:dyDescent="0.2">
      <c r="A6156">
        <v>6155</v>
      </c>
      <c r="B6156" s="17">
        <f ca="1">'Monte Carlo VaR'!$C$17+_xlfn.NORM.S.INV(RAND())*'Monte Carlo VaR'!$C$18</f>
        <v>-0.10042241141758494</v>
      </c>
      <c r="C6156" s="18">
        <f t="shared" ca="1" si="96"/>
        <v>-9.5544714906135919</v>
      </c>
      <c r="D6156" s="19">
        <f ca="1">'Monte Carlo VaR'!$B$9*(EXP(B6156)-1)</f>
        <v>-12.949175211228601</v>
      </c>
      <c r="E6156" t="str">
        <f ca="1">IF(B6156&lt;='Monte Carlo VaR'!$B$25,"YES ◀ TAIL","")</f>
        <v/>
      </c>
    </row>
    <row r="6157" spans="1:5" x14ac:dyDescent="0.2">
      <c r="A6157">
        <v>6156</v>
      </c>
      <c r="B6157" s="17">
        <f ca="1">'Monte Carlo VaR'!$C$17+_xlfn.NORM.S.INV(RAND())*'Monte Carlo VaR'!$C$18</f>
        <v>1.5263505567955291E-3</v>
      </c>
      <c r="C6157" s="18">
        <f t="shared" ca="1" si="96"/>
        <v>0.15275160227010698</v>
      </c>
      <c r="D6157" s="19">
        <f ca="1">'Monte Carlo VaR'!$B$9*(EXP(B6157)-1)</f>
        <v>0.20702424655667598</v>
      </c>
      <c r="E6157" t="str">
        <f ca="1">IF(B6157&lt;='Monte Carlo VaR'!$B$25,"YES ◀ TAIL","")</f>
        <v/>
      </c>
    </row>
    <row r="6158" spans="1:5" x14ac:dyDescent="0.2">
      <c r="A6158">
        <v>6157</v>
      </c>
      <c r="B6158" s="17">
        <f ca="1">'Monte Carlo VaR'!$C$17+_xlfn.NORM.S.INV(RAND())*'Monte Carlo VaR'!$C$18</f>
        <v>-0.11159917716496166</v>
      </c>
      <c r="C6158" s="18">
        <f t="shared" ca="1" si="96"/>
        <v>-10.55973173180017</v>
      </c>
      <c r="D6158" s="19">
        <f ca="1">'Monte Carlo VaR'!$B$9*(EXP(B6158)-1)</f>
        <v>-14.311604416108771</v>
      </c>
      <c r="E6158" t="str">
        <f ca="1">IF(B6158&lt;='Monte Carlo VaR'!$B$25,"YES ◀ TAIL","")</f>
        <v/>
      </c>
    </row>
    <row r="6159" spans="1:5" x14ac:dyDescent="0.2">
      <c r="A6159">
        <v>6158</v>
      </c>
      <c r="B6159" s="17">
        <f ca="1">'Monte Carlo VaR'!$C$17+_xlfn.NORM.S.INV(RAND())*'Monte Carlo VaR'!$C$18</f>
        <v>-0.17675883239792411</v>
      </c>
      <c r="C6159" s="18">
        <f t="shared" ca="1" si="96"/>
        <v>-16.201814576995112</v>
      </c>
      <c r="D6159" s="19">
        <f ca="1">'Monte Carlo VaR'!$B$9*(EXP(B6159)-1)</f>
        <v>-21.958319296201473</v>
      </c>
      <c r="E6159" t="str">
        <f ca="1">IF(B6159&lt;='Monte Carlo VaR'!$B$25,"YES ◀ TAIL","")</f>
        <v/>
      </c>
    </row>
    <row r="6160" spans="1:5" x14ac:dyDescent="0.2">
      <c r="A6160">
        <v>6159</v>
      </c>
      <c r="B6160" s="17">
        <f ca="1">'Monte Carlo VaR'!$C$17+_xlfn.NORM.S.INV(RAND())*'Monte Carlo VaR'!$C$18</f>
        <v>-0.12765900795197577</v>
      </c>
      <c r="C6160" s="18">
        <f t="shared" ca="1" si="96"/>
        <v>-11.984654669109629</v>
      </c>
      <c r="D6160" s="19">
        <f ca="1">'Monte Carlo VaR'!$B$9*(EXP(B6160)-1)</f>
        <v>-16.242802473044279</v>
      </c>
      <c r="E6160" t="str">
        <f ca="1">IF(B6160&lt;='Monte Carlo VaR'!$B$25,"YES ◀ TAIL","")</f>
        <v/>
      </c>
    </row>
    <row r="6161" spans="1:5" x14ac:dyDescent="0.2">
      <c r="A6161">
        <v>6160</v>
      </c>
      <c r="B6161" s="17">
        <f ca="1">'Monte Carlo VaR'!$C$17+_xlfn.NORM.S.INV(RAND())*'Monte Carlo VaR'!$C$18</f>
        <v>0.14382329418414774</v>
      </c>
      <c r="C6161" s="18">
        <f t="shared" ca="1" si="96"/>
        <v>15.468005181583644</v>
      </c>
      <c r="D6161" s="19">
        <f ca="1">'Monte Carlo VaR'!$B$9*(EXP(B6161)-1)</f>
        <v>20.963787422600312</v>
      </c>
      <c r="E6161" t="str">
        <f ca="1">IF(B6161&lt;='Monte Carlo VaR'!$B$25,"YES ◀ TAIL","")</f>
        <v/>
      </c>
    </row>
    <row r="6162" spans="1:5" x14ac:dyDescent="0.2">
      <c r="A6162">
        <v>6161</v>
      </c>
      <c r="B6162" s="17">
        <f ca="1">'Monte Carlo VaR'!$C$17+_xlfn.NORM.S.INV(RAND())*'Monte Carlo VaR'!$C$18</f>
        <v>3.5500677397652447E-2</v>
      </c>
      <c r="C6162" s="18">
        <f t="shared" ca="1" si="96"/>
        <v>3.613835000551302</v>
      </c>
      <c r="D6162" s="19">
        <f ca="1">'Monte Carlo VaR'!$B$9*(EXP(B6162)-1)</f>
        <v>4.8978305762471797</v>
      </c>
      <c r="E6162" t="str">
        <f ca="1">IF(B6162&lt;='Monte Carlo VaR'!$B$25,"YES ◀ TAIL","")</f>
        <v/>
      </c>
    </row>
    <row r="6163" spans="1:5" x14ac:dyDescent="0.2">
      <c r="A6163">
        <v>6162</v>
      </c>
      <c r="B6163" s="17">
        <f ca="1">'Monte Carlo VaR'!$C$17+_xlfn.NORM.S.INV(RAND())*'Monte Carlo VaR'!$C$18</f>
        <v>-0.26058588524307119</v>
      </c>
      <c r="C6163" s="18">
        <f t="shared" ca="1" si="96"/>
        <v>-22.940002963187457</v>
      </c>
      <c r="D6163" s="19">
        <f ca="1">'Monte Carlo VaR'!$B$9*(EXP(B6163)-1)</f>
        <v>-31.090586016007958</v>
      </c>
      <c r="E6163" t="str">
        <f ca="1">IF(B6163&lt;='Monte Carlo VaR'!$B$25,"YES ◀ TAIL","")</f>
        <v>YES ◀ TAIL</v>
      </c>
    </row>
    <row r="6164" spans="1:5" x14ac:dyDescent="0.2">
      <c r="A6164">
        <v>6163</v>
      </c>
      <c r="B6164" s="17">
        <f ca="1">'Monte Carlo VaR'!$C$17+_xlfn.NORM.S.INV(RAND())*'Monte Carlo VaR'!$C$18</f>
        <v>-5.0254207581228477E-2</v>
      </c>
      <c r="C6164" s="18">
        <f t="shared" ca="1" si="96"/>
        <v>-4.9012354498152444</v>
      </c>
      <c r="D6164" s="19">
        <f ca="1">'Monte Carlo VaR'!$B$9*(EXP(B6164)-1)</f>
        <v>-6.6426444051346012</v>
      </c>
      <c r="E6164" t="str">
        <f ca="1">IF(B6164&lt;='Monte Carlo VaR'!$B$25,"YES ◀ TAIL","")</f>
        <v/>
      </c>
    </row>
    <row r="6165" spans="1:5" x14ac:dyDescent="0.2">
      <c r="A6165">
        <v>6164</v>
      </c>
      <c r="B6165" s="17">
        <f ca="1">'Monte Carlo VaR'!$C$17+_xlfn.NORM.S.INV(RAND())*'Monte Carlo VaR'!$C$18</f>
        <v>0.23781893807484056</v>
      </c>
      <c r="C6165" s="18">
        <f t="shared" ca="1" si="96"/>
        <v>26.847949869104902</v>
      </c>
      <c r="D6165" s="19">
        <f ca="1">'Monte Carlo VaR'!$B$9*(EXP(B6165)-1)</f>
        <v>36.387026457597877</v>
      </c>
      <c r="E6165" t="str">
        <f ca="1">IF(B6165&lt;='Monte Carlo VaR'!$B$25,"YES ◀ TAIL","")</f>
        <v/>
      </c>
    </row>
    <row r="6166" spans="1:5" x14ac:dyDescent="0.2">
      <c r="A6166">
        <v>6165</v>
      </c>
      <c r="B6166" s="17">
        <f ca="1">'Monte Carlo VaR'!$C$17+_xlfn.NORM.S.INV(RAND())*'Monte Carlo VaR'!$C$18</f>
        <v>0.11421002722470122</v>
      </c>
      <c r="C6166" s="18">
        <f t="shared" ca="1" si="96"/>
        <v>12.098753806324346</v>
      </c>
      <c r="D6166" s="19">
        <f ca="1">'Monte Carlo VaR'!$B$9*(EXP(B6166)-1)</f>
        <v>16.397441033711388</v>
      </c>
      <c r="E6166" t="str">
        <f ca="1">IF(B6166&lt;='Monte Carlo VaR'!$B$25,"YES ◀ TAIL","")</f>
        <v/>
      </c>
    </row>
    <row r="6167" spans="1:5" x14ac:dyDescent="0.2">
      <c r="A6167">
        <v>6166</v>
      </c>
      <c r="B6167" s="17">
        <f ca="1">'Monte Carlo VaR'!$C$17+_xlfn.NORM.S.INV(RAND())*'Monte Carlo VaR'!$C$18</f>
        <v>0.1305405853689531</v>
      </c>
      <c r="C6167" s="18">
        <f t="shared" ca="1" si="96"/>
        <v>13.944418371774049</v>
      </c>
      <c r="D6167" s="19">
        <f ca="1">'Monte Carlo VaR'!$B$9*(EXP(B6167)-1)</f>
        <v>18.898870219265365</v>
      </c>
      <c r="E6167" t="str">
        <f ca="1">IF(B6167&lt;='Monte Carlo VaR'!$B$25,"YES ◀ TAIL","")</f>
        <v/>
      </c>
    </row>
    <row r="6168" spans="1:5" x14ac:dyDescent="0.2">
      <c r="A6168">
        <v>6167</v>
      </c>
      <c r="B6168" s="17">
        <f ca="1">'Monte Carlo VaR'!$C$17+_xlfn.NORM.S.INV(RAND())*'Monte Carlo VaR'!$C$18</f>
        <v>2.4845786127634592E-3</v>
      </c>
      <c r="C6168" s="18">
        <f t="shared" ca="1" si="96"/>
        <v>0.24876677360650135</v>
      </c>
      <c r="D6168" s="19">
        <f ca="1">'Monte Carlo VaR'!$B$9*(EXP(B6168)-1)</f>
        <v>0.33715360826889129</v>
      </c>
      <c r="E6168" t="str">
        <f ca="1">IF(B6168&lt;='Monte Carlo VaR'!$B$25,"YES ◀ TAIL","")</f>
        <v/>
      </c>
    </row>
    <row r="6169" spans="1:5" x14ac:dyDescent="0.2">
      <c r="A6169">
        <v>6168</v>
      </c>
      <c r="B6169" s="17">
        <f ca="1">'Monte Carlo VaR'!$C$17+_xlfn.NORM.S.INV(RAND())*'Monte Carlo VaR'!$C$18</f>
        <v>0.37996881703772267</v>
      </c>
      <c r="C6169" s="18">
        <f t="shared" ca="1" si="96"/>
        <v>46.223899177997211</v>
      </c>
      <c r="D6169" s="19">
        <f ca="1">'Monte Carlo VaR'!$B$9*(EXP(B6169)-1)</f>
        <v>62.647250555939614</v>
      </c>
      <c r="E6169" t="str">
        <f ca="1">IF(B6169&lt;='Monte Carlo VaR'!$B$25,"YES ◀ TAIL","")</f>
        <v/>
      </c>
    </row>
    <row r="6170" spans="1:5" x14ac:dyDescent="0.2">
      <c r="A6170">
        <v>6169</v>
      </c>
      <c r="B6170" s="17">
        <f ca="1">'Monte Carlo VaR'!$C$17+_xlfn.NORM.S.INV(RAND())*'Monte Carlo VaR'!$C$18</f>
        <v>6.4744391471116033E-2</v>
      </c>
      <c r="C6170" s="18">
        <f t="shared" ca="1" si="96"/>
        <v>6.6886284294715992</v>
      </c>
      <c r="D6170" s="19">
        <f ca="1">'Monte Carlo VaR'!$B$9*(EXP(B6170)-1)</f>
        <v>9.0650981104628592</v>
      </c>
      <c r="E6170" t="str">
        <f ca="1">IF(B6170&lt;='Monte Carlo VaR'!$B$25,"YES ◀ TAIL","")</f>
        <v/>
      </c>
    </row>
    <row r="6171" spans="1:5" x14ac:dyDescent="0.2">
      <c r="A6171">
        <v>6170</v>
      </c>
      <c r="B6171" s="17">
        <f ca="1">'Monte Carlo VaR'!$C$17+_xlfn.NORM.S.INV(RAND())*'Monte Carlo VaR'!$C$18</f>
        <v>-0.32666023113307691</v>
      </c>
      <c r="C6171" s="18">
        <f t="shared" ca="1" si="96"/>
        <v>-27.867121354036072</v>
      </c>
      <c r="D6171" s="19">
        <f ca="1">'Monte Carlo VaR'!$B$9*(EXP(B6171)-1)</f>
        <v>-37.768309571125087</v>
      </c>
      <c r="E6171" t="str">
        <f ca="1">IF(B6171&lt;='Monte Carlo VaR'!$B$25,"YES ◀ TAIL","")</f>
        <v>YES ◀ TAIL</v>
      </c>
    </row>
    <row r="6172" spans="1:5" x14ac:dyDescent="0.2">
      <c r="A6172">
        <v>6171</v>
      </c>
      <c r="B6172" s="17">
        <f ca="1">'Monte Carlo VaR'!$C$17+_xlfn.NORM.S.INV(RAND())*'Monte Carlo VaR'!$C$18</f>
        <v>-4.3518431832073365E-2</v>
      </c>
      <c r="C6172" s="18">
        <f t="shared" ca="1" si="96"/>
        <v>-4.2585092982457162</v>
      </c>
      <c r="D6172" s="19">
        <f ca="1">'Monte Carlo VaR'!$B$9*(EXP(B6172)-1)</f>
        <v>-5.7715576519124197</v>
      </c>
      <c r="E6172" t="str">
        <f ca="1">IF(B6172&lt;='Monte Carlo VaR'!$B$25,"YES ◀ TAIL","")</f>
        <v/>
      </c>
    </row>
    <row r="6173" spans="1:5" x14ac:dyDescent="0.2">
      <c r="A6173">
        <v>6172</v>
      </c>
      <c r="B6173" s="17">
        <f ca="1">'Monte Carlo VaR'!$C$17+_xlfn.NORM.S.INV(RAND())*'Monte Carlo VaR'!$C$18</f>
        <v>0.20677072265056451</v>
      </c>
      <c r="C6173" s="18">
        <f t="shared" ca="1" si="96"/>
        <v>22.97005969632977</v>
      </c>
      <c r="D6173" s="19">
        <f ca="1">'Monte Carlo VaR'!$B$9*(EXP(B6173)-1)</f>
        <v>31.131321906435737</v>
      </c>
      <c r="E6173" t="str">
        <f ca="1">IF(B6173&lt;='Monte Carlo VaR'!$B$25,"YES ◀ TAIL","")</f>
        <v/>
      </c>
    </row>
    <row r="6174" spans="1:5" x14ac:dyDescent="0.2">
      <c r="A6174">
        <v>6173</v>
      </c>
      <c r="B6174" s="17">
        <f ca="1">'Monte Carlo VaR'!$C$17+_xlfn.NORM.S.INV(RAND())*'Monte Carlo VaR'!$C$18</f>
        <v>-0.11306671973061568</v>
      </c>
      <c r="C6174" s="18">
        <f t="shared" ca="1" si="96"/>
        <v>-10.690892866753076</v>
      </c>
      <c r="D6174" s="19">
        <f ca="1">'Monte Carlo VaR'!$B$9*(EXP(B6174)-1)</f>
        <v>-14.489367102310444</v>
      </c>
      <c r="E6174" t="str">
        <f ca="1">IF(B6174&lt;='Monte Carlo VaR'!$B$25,"YES ◀ TAIL","")</f>
        <v/>
      </c>
    </row>
    <row r="6175" spans="1:5" x14ac:dyDescent="0.2">
      <c r="A6175">
        <v>6174</v>
      </c>
      <c r="B6175" s="17">
        <f ca="1">'Monte Carlo VaR'!$C$17+_xlfn.NORM.S.INV(RAND())*'Monte Carlo VaR'!$C$18</f>
        <v>3.8804102003617162E-2</v>
      </c>
      <c r="C6175" s="18">
        <f t="shared" ca="1" si="96"/>
        <v>3.9566814645539017</v>
      </c>
      <c r="D6175" s="19">
        <f ca="1">'Monte Carlo VaR'!$B$9*(EXP(B6175)-1)</f>
        <v>5.3624903889099027</v>
      </c>
      <c r="E6175" t="str">
        <f ca="1">IF(B6175&lt;='Monte Carlo VaR'!$B$25,"YES ◀ TAIL","")</f>
        <v/>
      </c>
    </row>
    <row r="6176" spans="1:5" x14ac:dyDescent="0.2">
      <c r="A6176">
        <v>6175</v>
      </c>
      <c r="B6176" s="17">
        <f ca="1">'Monte Carlo VaR'!$C$17+_xlfn.NORM.S.INV(RAND())*'Monte Carlo VaR'!$C$18</f>
        <v>7.5504717099751206E-2</v>
      </c>
      <c r="C6176" s="18">
        <f t="shared" ca="1" si="96"/>
        <v>7.8428314759988682</v>
      </c>
      <c r="D6176" s="19">
        <f ca="1">'Monte Carlo VaR'!$B$9*(EXP(B6176)-1)</f>
        <v>10.629389499421267</v>
      </c>
      <c r="E6176" t="str">
        <f ca="1">IF(B6176&lt;='Monte Carlo VaR'!$B$25,"YES ◀ TAIL","")</f>
        <v/>
      </c>
    </row>
    <row r="6177" spans="1:5" x14ac:dyDescent="0.2">
      <c r="A6177">
        <v>6176</v>
      </c>
      <c r="B6177" s="17">
        <f ca="1">'Monte Carlo VaR'!$C$17+_xlfn.NORM.S.INV(RAND())*'Monte Carlo VaR'!$C$18</f>
        <v>-1.7064887427969438E-2</v>
      </c>
      <c r="C6177" s="18">
        <f t="shared" ca="1" si="96"/>
        <v>-1.6920106960452097</v>
      </c>
      <c r="D6177" s="19">
        <f ca="1">'Monte Carlo VaR'!$B$9*(EXP(B6177)-1)</f>
        <v>-2.2931820963500726</v>
      </c>
      <c r="E6177" t="str">
        <f ca="1">IF(B6177&lt;='Monte Carlo VaR'!$B$25,"YES ◀ TAIL","")</f>
        <v/>
      </c>
    </row>
    <row r="6178" spans="1:5" x14ac:dyDescent="0.2">
      <c r="A6178">
        <v>6177</v>
      </c>
      <c r="B6178" s="17">
        <f ca="1">'Monte Carlo VaR'!$C$17+_xlfn.NORM.S.INV(RAND())*'Monte Carlo VaR'!$C$18</f>
        <v>-0.16998524203066923</v>
      </c>
      <c r="C6178" s="18">
        <f t="shared" ca="1" si="96"/>
        <v>-15.632273253225293</v>
      </c>
      <c r="D6178" s="19">
        <f ca="1">'Monte Carlo VaR'!$B$9*(EXP(B6178)-1)</f>
        <v>-21.18641994009624</v>
      </c>
      <c r="E6178" t="str">
        <f ca="1">IF(B6178&lt;='Monte Carlo VaR'!$B$25,"YES ◀ TAIL","")</f>
        <v/>
      </c>
    </row>
    <row r="6179" spans="1:5" x14ac:dyDescent="0.2">
      <c r="A6179">
        <v>6178</v>
      </c>
      <c r="B6179" s="17">
        <f ca="1">'Monte Carlo VaR'!$C$17+_xlfn.NORM.S.INV(RAND())*'Monte Carlo VaR'!$C$18</f>
        <v>-9.389305492279694E-2</v>
      </c>
      <c r="C6179" s="18">
        <f t="shared" ca="1" si="96"/>
        <v>-8.9619882293197506</v>
      </c>
      <c r="D6179" s="19">
        <f ca="1">'Monte Carlo VaR'!$B$9*(EXP(B6179)-1)</f>
        <v>-12.146182647197058</v>
      </c>
      <c r="E6179" t="str">
        <f ca="1">IF(B6179&lt;='Monte Carlo VaR'!$B$25,"YES ◀ TAIL","")</f>
        <v/>
      </c>
    </row>
    <row r="6180" spans="1:5" x14ac:dyDescent="0.2">
      <c r="A6180">
        <v>6179</v>
      </c>
      <c r="B6180" s="17">
        <f ca="1">'Monte Carlo VaR'!$C$17+_xlfn.NORM.S.INV(RAND())*'Monte Carlo VaR'!$C$18</f>
        <v>0.15973532804164975</v>
      </c>
      <c r="C6180" s="18">
        <f t="shared" ca="1" si="96"/>
        <v>17.32003166707625</v>
      </c>
      <c r="D6180" s="19">
        <f ca="1">'Monte Carlo VaR'!$B$9*(EXP(B6180)-1)</f>
        <v>23.473838918388445</v>
      </c>
      <c r="E6180" t="str">
        <f ca="1">IF(B6180&lt;='Monte Carlo VaR'!$B$25,"YES ◀ TAIL","")</f>
        <v/>
      </c>
    </row>
    <row r="6181" spans="1:5" x14ac:dyDescent="0.2">
      <c r="A6181">
        <v>6180</v>
      </c>
      <c r="B6181" s="17">
        <f ca="1">'Monte Carlo VaR'!$C$17+_xlfn.NORM.S.INV(RAND())*'Monte Carlo VaR'!$C$18</f>
        <v>0.15072539562203666</v>
      </c>
      <c r="C6181" s="18">
        <f t="shared" ca="1" si="96"/>
        <v>16.267733795331353</v>
      </c>
      <c r="D6181" s="19">
        <f ca="1">'Monte Carlo VaR'!$B$9*(EXP(B6181)-1)</f>
        <v>22.047659612812581</v>
      </c>
      <c r="E6181" t="str">
        <f ca="1">IF(B6181&lt;='Monte Carlo VaR'!$B$25,"YES ◀ TAIL","")</f>
        <v/>
      </c>
    </row>
    <row r="6182" spans="1:5" x14ac:dyDescent="0.2">
      <c r="A6182">
        <v>6181</v>
      </c>
      <c r="B6182" s="17">
        <f ca="1">'Monte Carlo VaR'!$C$17+_xlfn.NORM.S.INV(RAND())*'Monte Carlo VaR'!$C$18</f>
        <v>8.3891103980072851E-2</v>
      </c>
      <c r="C6182" s="18">
        <f t="shared" ca="1" si="96"/>
        <v>8.7510461799636943</v>
      </c>
      <c r="D6182" s="19">
        <f ca="1">'Monte Carlo VaR'!$B$9*(EXP(B6182)-1)</f>
        <v>11.860292887704796</v>
      </c>
      <c r="E6182" t="str">
        <f ca="1">IF(B6182&lt;='Monte Carlo VaR'!$B$25,"YES ◀ TAIL","")</f>
        <v/>
      </c>
    </row>
    <row r="6183" spans="1:5" x14ac:dyDescent="0.2">
      <c r="A6183">
        <v>6182</v>
      </c>
      <c r="B6183" s="17">
        <f ca="1">'Monte Carlo VaR'!$C$17+_xlfn.NORM.S.INV(RAND())*'Monte Carlo VaR'!$C$18</f>
        <v>9.7363489093894501E-2</v>
      </c>
      <c r="C6183" s="18">
        <f t="shared" ca="1" si="96"/>
        <v>10.226096064991385</v>
      </c>
      <c r="D6183" s="19">
        <f ca="1">'Monte Carlo VaR'!$B$9*(EXP(B6183)-1)</f>
        <v>13.859427996882825</v>
      </c>
      <c r="E6183" t="str">
        <f ca="1">IF(B6183&lt;='Monte Carlo VaR'!$B$25,"YES ◀ TAIL","")</f>
        <v/>
      </c>
    </row>
    <row r="6184" spans="1:5" x14ac:dyDescent="0.2">
      <c r="A6184">
        <v>6183</v>
      </c>
      <c r="B6184" s="17">
        <f ca="1">'Monte Carlo VaR'!$C$17+_xlfn.NORM.S.INV(RAND())*'Monte Carlo VaR'!$C$18</f>
        <v>0.21348210768758652</v>
      </c>
      <c r="C6184" s="18">
        <f t="shared" ca="1" si="96"/>
        <v>23.798134772088876</v>
      </c>
      <c r="D6184" s="19">
        <f ca="1">'Monte Carlo VaR'!$B$9*(EXP(B6184)-1)</f>
        <v>32.253612056612049</v>
      </c>
      <c r="E6184" t="str">
        <f ca="1">IF(B6184&lt;='Monte Carlo VaR'!$B$25,"YES ◀ TAIL","")</f>
        <v/>
      </c>
    </row>
    <row r="6185" spans="1:5" x14ac:dyDescent="0.2">
      <c r="A6185">
        <v>6184</v>
      </c>
      <c r="B6185" s="17">
        <f ca="1">'Monte Carlo VaR'!$C$17+_xlfn.NORM.S.INV(RAND())*'Monte Carlo VaR'!$C$18</f>
        <v>1.0865266399885769E-2</v>
      </c>
      <c r="C6185" s="18">
        <f t="shared" ca="1" si="96"/>
        <v>1.0924507770203373</v>
      </c>
      <c r="D6185" s="19">
        <f ca="1">'Monte Carlo VaR'!$B$9*(EXP(B6185)-1)</f>
        <v>1.4805985380956632</v>
      </c>
      <c r="E6185" t="str">
        <f ca="1">IF(B6185&lt;='Monte Carlo VaR'!$B$25,"YES ◀ TAIL","")</f>
        <v/>
      </c>
    </row>
    <row r="6186" spans="1:5" x14ac:dyDescent="0.2">
      <c r="A6186">
        <v>6185</v>
      </c>
      <c r="B6186" s="17">
        <f ca="1">'Monte Carlo VaR'!$C$17+_xlfn.NORM.S.INV(RAND())*'Monte Carlo VaR'!$C$18</f>
        <v>2.6599835537616273E-2</v>
      </c>
      <c r="C6186" s="18">
        <f t="shared" ca="1" si="96"/>
        <v>2.69567689250787</v>
      </c>
      <c r="D6186" s="19">
        <f ca="1">'Monte Carlo VaR'!$B$9*(EXP(B6186)-1)</f>
        <v>3.6534508924159161</v>
      </c>
      <c r="E6186" t="str">
        <f ca="1">IF(B6186&lt;='Monte Carlo VaR'!$B$25,"YES ◀ TAIL","")</f>
        <v/>
      </c>
    </row>
    <row r="6187" spans="1:5" x14ac:dyDescent="0.2">
      <c r="A6187">
        <v>6186</v>
      </c>
      <c r="B6187" s="17">
        <f ca="1">'Monte Carlo VaR'!$C$17+_xlfn.NORM.S.INV(RAND())*'Monte Carlo VaR'!$C$18</f>
        <v>-0.25363421920392731</v>
      </c>
      <c r="C6187" s="18">
        <f t="shared" ca="1" si="96"/>
        <v>-22.40244128902653</v>
      </c>
      <c r="D6187" s="19">
        <f ca="1">'Monte Carlo VaR'!$B$9*(EXP(B6187)-1)</f>
        <v>-30.362028679017659</v>
      </c>
      <c r="E6187" t="str">
        <f ca="1">IF(B6187&lt;='Monte Carlo VaR'!$B$25,"YES ◀ TAIL","")</f>
        <v>YES ◀ TAIL</v>
      </c>
    </row>
    <row r="6188" spans="1:5" x14ac:dyDescent="0.2">
      <c r="A6188">
        <v>6187</v>
      </c>
      <c r="B6188" s="17">
        <f ca="1">'Monte Carlo VaR'!$C$17+_xlfn.NORM.S.INV(RAND())*'Monte Carlo VaR'!$C$18</f>
        <v>-2.4857301082638006E-2</v>
      </c>
      <c r="C6188" s="18">
        <f t="shared" ca="1" si="96"/>
        <v>-2.4550902372547534</v>
      </c>
      <c r="D6188" s="19">
        <f ca="1">'Monte Carlo VaR'!$B$9*(EXP(B6188)-1)</f>
        <v>-3.3273837985513675</v>
      </c>
      <c r="E6188" t="str">
        <f ca="1">IF(B6188&lt;='Monte Carlo VaR'!$B$25,"YES ◀ TAIL","")</f>
        <v/>
      </c>
    </row>
    <row r="6189" spans="1:5" x14ac:dyDescent="0.2">
      <c r="A6189">
        <v>6188</v>
      </c>
      <c r="B6189" s="17">
        <f ca="1">'Monte Carlo VaR'!$C$17+_xlfn.NORM.S.INV(RAND())*'Monte Carlo VaR'!$C$18</f>
        <v>0.19470036950194292</v>
      </c>
      <c r="C6189" s="18">
        <f t="shared" ca="1" si="96"/>
        <v>21.494689680246569</v>
      </c>
      <c r="D6189" s="19">
        <f ca="1">'Monte Carlo VaR'!$B$9*(EXP(B6189)-1)</f>
        <v>29.131752923638178</v>
      </c>
      <c r="E6189" t="str">
        <f ca="1">IF(B6189&lt;='Monte Carlo VaR'!$B$25,"YES ◀ TAIL","")</f>
        <v/>
      </c>
    </row>
    <row r="6190" spans="1:5" x14ac:dyDescent="0.2">
      <c r="A6190">
        <v>6189</v>
      </c>
      <c r="B6190" s="17">
        <f ca="1">'Monte Carlo VaR'!$C$17+_xlfn.NORM.S.INV(RAND())*'Monte Carlo VaR'!$C$18</f>
        <v>-0.13302993404541508</v>
      </c>
      <c r="C6190" s="18">
        <f t="shared" ca="1" si="96"/>
        <v>-12.456111371083034</v>
      </c>
      <c r="D6190" s="19">
        <f ca="1">'Monte Carlo VaR'!$B$9*(EXP(B6190)-1)</f>
        <v>-16.881767741228835</v>
      </c>
      <c r="E6190" t="str">
        <f ca="1">IF(B6190&lt;='Monte Carlo VaR'!$B$25,"YES ◀ TAIL","")</f>
        <v/>
      </c>
    </row>
    <row r="6191" spans="1:5" x14ac:dyDescent="0.2">
      <c r="A6191">
        <v>6190</v>
      </c>
      <c r="B6191" s="17">
        <f ca="1">'Monte Carlo VaR'!$C$17+_xlfn.NORM.S.INV(RAND())*'Monte Carlo VaR'!$C$18</f>
        <v>-0.29526999888747762</v>
      </c>
      <c r="C6191" s="18">
        <f t="shared" ca="1" si="96"/>
        <v>-25.566940809888795</v>
      </c>
      <c r="D6191" s="19">
        <f ca="1">'Monte Carlo VaR'!$B$9*(EXP(B6191)-1)</f>
        <v>-34.650874879642281</v>
      </c>
      <c r="E6191" t="str">
        <f ca="1">IF(B6191&lt;='Monte Carlo VaR'!$B$25,"YES ◀ TAIL","")</f>
        <v>YES ◀ TAIL</v>
      </c>
    </row>
    <row r="6192" spans="1:5" x14ac:dyDescent="0.2">
      <c r="A6192">
        <v>6191</v>
      </c>
      <c r="B6192" s="17">
        <f ca="1">'Monte Carlo VaR'!$C$17+_xlfn.NORM.S.INV(RAND())*'Monte Carlo VaR'!$C$18</f>
        <v>-9.4269981897247709E-2</v>
      </c>
      <c r="C6192" s="18">
        <f t="shared" ca="1" si="96"/>
        <v>-8.9962964454042513</v>
      </c>
      <c r="D6192" s="19">
        <f ca="1">'Monte Carlo VaR'!$B$9*(EXP(B6192)-1)</f>
        <v>-12.19268057245638</v>
      </c>
      <c r="E6192" t="str">
        <f ca="1">IF(B6192&lt;='Monte Carlo VaR'!$B$25,"YES ◀ TAIL","")</f>
        <v/>
      </c>
    </row>
    <row r="6193" spans="1:5" x14ac:dyDescent="0.2">
      <c r="A6193">
        <v>6192</v>
      </c>
      <c r="B6193" s="17">
        <f ca="1">'Monte Carlo VaR'!$C$17+_xlfn.NORM.S.INV(RAND())*'Monte Carlo VaR'!$C$18</f>
        <v>0.15393391786424446</v>
      </c>
      <c r="C6193" s="18">
        <f t="shared" ca="1" si="96"/>
        <v>16.64138051161903</v>
      </c>
      <c r="D6193" s="19">
        <f ca="1">'Monte Carlo VaR'!$B$9*(EXP(B6193)-1)</f>
        <v>22.554063007397271</v>
      </c>
      <c r="E6193" t="str">
        <f ca="1">IF(B6193&lt;='Monte Carlo VaR'!$B$25,"YES ◀ TAIL","")</f>
        <v/>
      </c>
    </row>
    <row r="6194" spans="1:5" x14ac:dyDescent="0.2">
      <c r="A6194">
        <v>6193</v>
      </c>
      <c r="B6194" s="17">
        <f ca="1">'Monte Carlo VaR'!$C$17+_xlfn.NORM.S.INV(RAND())*'Monte Carlo VaR'!$C$18</f>
        <v>6.2576146116762071E-2</v>
      </c>
      <c r="C6194" s="18">
        <f t="shared" ca="1" si="96"/>
        <v>6.4575519123391434</v>
      </c>
      <c r="D6194" s="19">
        <f ca="1">'Monte Carlo VaR'!$B$9*(EXP(B6194)-1)</f>
        <v>8.7519201067932411</v>
      </c>
      <c r="E6194" t="str">
        <f ca="1">IF(B6194&lt;='Monte Carlo VaR'!$B$25,"YES ◀ TAIL","")</f>
        <v/>
      </c>
    </row>
    <row r="6195" spans="1:5" x14ac:dyDescent="0.2">
      <c r="A6195">
        <v>6194</v>
      </c>
      <c r="B6195" s="17">
        <f ca="1">'Monte Carlo VaR'!$C$17+_xlfn.NORM.S.INV(RAND())*'Monte Carlo VaR'!$C$18</f>
        <v>6.1879082943154362E-2</v>
      </c>
      <c r="C6195" s="18">
        <f t="shared" ca="1" si="96"/>
        <v>6.3833701310463065</v>
      </c>
      <c r="D6195" s="19">
        <f ca="1">'Monte Carlo VaR'!$B$9*(EXP(B6195)-1)</f>
        <v>8.6513815386070601</v>
      </c>
      <c r="E6195" t="str">
        <f ca="1">IF(B6195&lt;='Monte Carlo VaR'!$B$25,"YES ◀ TAIL","")</f>
        <v/>
      </c>
    </row>
    <row r="6196" spans="1:5" x14ac:dyDescent="0.2">
      <c r="A6196">
        <v>6195</v>
      </c>
      <c r="B6196" s="17">
        <f ca="1">'Monte Carlo VaR'!$C$17+_xlfn.NORM.S.INV(RAND())*'Monte Carlo VaR'!$C$18</f>
        <v>4.0254985325591186E-2</v>
      </c>
      <c r="C6196" s="18">
        <f t="shared" ca="1" si="96"/>
        <v>4.1076199504866295</v>
      </c>
      <c r="D6196" s="19">
        <f ca="1">'Monte Carlo VaR'!$B$9*(EXP(B6196)-1)</f>
        <v>5.5670573188945287</v>
      </c>
      <c r="E6196" t="str">
        <f ca="1">IF(B6196&lt;='Monte Carlo VaR'!$B$25,"YES ◀ TAIL","")</f>
        <v/>
      </c>
    </row>
    <row r="6197" spans="1:5" x14ac:dyDescent="0.2">
      <c r="A6197">
        <v>6196</v>
      </c>
      <c r="B6197" s="17">
        <f ca="1">'Monte Carlo VaR'!$C$17+_xlfn.NORM.S.INV(RAND())*'Monte Carlo VaR'!$C$18</f>
        <v>-0.56557784295786862</v>
      </c>
      <c r="C6197" s="18">
        <f t="shared" ca="1" si="96"/>
        <v>-43.196818128063839</v>
      </c>
      <c r="D6197" s="19">
        <f ca="1">'Monte Carlo VaR'!$B$9*(EXP(B6197)-1)</f>
        <v>-58.544647608964922</v>
      </c>
      <c r="E6197" t="str">
        <f ca="1">IF(B6197&lt;='Monte Carlo VaR'!$B$25,"YES ◀ TAIL","")</f>
        <v>YES ◀ TAIL</v>
      </c>
    </row>
    <row r="6198" spans="1:5" x14ac:dyDescent="0.2">
      <c r="A6198">
        <v>6197</v>
      </c>
      <c r="B6198" s="17">
        <f ca="1">'Monte Carlo VaR'!$C$17+_xlfn.NORM.S.INV(RAND())*'Monte Carlo VaR'!$C$18</f>
        <v>-0.24053121414722395</v>
      </c>
      <c r="C6198" s="18">
        <f t="shared" ca="1" si="96"/>
        <v>-21.378989581283957</v>
      </c>
      <c r="D6198" s="19">
        <f ca="1">'Monte Carlo VaR'!$B$9*(EXP(B6198)-1)</f>
        <v>-28.974944579514148</v>
      </c>
      <c r="E6198" t="str">
        <f ca="1">IF(B6198&lt;='Monte Carlo VaR'!$B$25,"YES ◀ TAIL","")</f>
        <v/>
      </c>
    </row>
    <row r="6199" spans="1:5" x14ac:dyDescent="0.2">
      <c r="A6199">
        <v>6198</v>
      </c>
      <c r="B6199" s="17">
        <f ca="1">'Monte Carlo VaR'!$C$17+_xlfn.NORM.S.INV(RAND())*'Monte Carlo VaR'!$C$18</f>
        <v>-0.17031878554186808</v>
      </c>
      <c r="C6199" s="18">
        <f t="shared" ca="1" si="96"/>
        <v>-15.66040886854948</v>
      </c>
      <c r="D6199" s="19">
        <f ca="1">'Monte Carlo VaR'!$B$9*(EXP(B6199)-1)</f>
        <v>-21.224552139545111</v>
      </c>
      <c r="E6199" t="str">
        <f ca="1">IF(B6199&lt;='Monte Carlo VaR'!$B$25,"YES ◀ TAIL","")</f>
        <v/>
      </c>
    </row>
    <row r="6200" spans="1:5" x14ac:dyDescent="0.2">
      <c r="A6200">
        <v>6199</v>
      </c>
      <c r="B6200" s="17">
        <f ca="1">'Monte Carlo VaR'!$C$17+_xlfn.NORM.S.INV(RAND())*'Monte Carlo VaR'!$C$18</f>
        <v>0.48808492063033543</v>
      </c>
      <c r="C6200" s="18">
        <f t="shared" ca="1" si="96"/>
        <v>62.919319621142677</v>
      </c>
      <c r="D6200" s="19">
        <f ca="1">'Monte Carlo VaR'!$B$9*(EXP(B6200)-1)</f>
        <v>85.274553882534676</v>
      </c>
      <c r="E6200" t="str">
        <f ca="1">IF(B6200&lt;='Monte Carlo VaR'!$B$25,"YES ◀ TAIL","")</f>
        <v/>
      </c>
    </row>
    <row r="6201" spans="1:5" x14ac:dyDescent="0.2">
      <c r="A6201">
        <v>6200</v>
      </c>
      <c r="B6201" s="17">
        <f ca="1">'Monte Carlo VaR'!$C$17+_xlfn.NORM.S.INV(RAND())*'Monte Carlo VaR'!$C$18</f>
        <v>-6.7872693744292542E-2</v>
      </c>
      <c r="C6201" s="18">
        <f t="shared" ca="1" si="96"/>
        <v>-6.5620581648993648</v>
      </c>
      <c r="D6201" s="19">
        <f ca="1">'Monte Carlo VaR'!$B$9*(EXP(B6201)-1)</f>
        <v>-8.8935574308881087</v>
      </c>
      <c r="E6201" t="str">
        <f ca="1">IF(B6201&lt;='Monte Carlo VaR'!$B$25,"YES ◀ TAIL","")</f>
        <v/>
      </c>
    </row>
    <row r="6202" spans="1:5" x14ac:dyDescent="0.2">
      <c r="A6202">
        <v>6201</v>
      </c>
      <c r="B6202" s="17">
        <f ca="1">'Monte Carlo VaR'!$C$17+_xlfn.NORM.S.INV(RAND())*'Monte Carlo VaR'!$C$18</f>
        <v>5.8993024685925544E-2</v>
      </c>
      <c r="C6202" s="18">
        <f t="shared" ca="1" si="96"/>
        <v>6.0767841525498412</v>
      </c>
      <c r="D6202" s="19">
        <f ca="1">'Monte Carlo VaR'!$B$9*(EXP(B6202)-1)</f>
        <v>8.2358655619507992</v>
      </c>
      <c r="E6202" t="str">
        <f ca="1">IF(B6202&lt;='Monte Carlo VaR'!$B$25,"YES ◀ TAIL","")</f>
        <v/>
      </c>
    </row>
    <row r="6203" spans="1:5" x14ac:dyDescent="0.2">
      <c r="A6203">
        <v>6202</v>
      </c>
      <c r="B6203" s="17">
        <f ca="1">'Monte Carlo VaR'!$C$17+_xlfn.NORM.S.INV(RAND())*'Monte Carlo VaR'!$C$18</f>
        <v>-1.0617480258615336E-2</v>
      </c>
      <c r="C6203" s="18">
        <f t="shared" ca="1" si="96"/>
        <v>-1.0561313773034153</v>
      </c>
      <c r="D6203" s="19">
        <f ca="1">'Monte Carlo VaR'!$B$9*(EXP(B6203)-1)</f>
        <v>-1.4313748556593189</v>
      </c>
      <c r="E6203" t="str">
        <f ca="1">IF(B6203&lt;='Monte Carlo VaR'!$B$25,"YES ◀ TAIL","")</f>
        <v/>
      </c>
    </row>
    <row r="6204" spans="1:5" x14ac:dyDescent="0.2">
      <c r="A6204">
        <v>6203</v>
      </c>
      <c r="B6204" s="17">
        <f ca="1">'Monte Carlo VaR'!$C$17+_xlfn.NORM.S.INV(RAND())*'Monte Carlo VaR'!$C$18</f>
        <v>0.44675958620240019</v>
      </c>
      <c r="C6204" s="18">
        <f t="shared" ca="1" si="96"/>
        <v>56.323843001863459</v>
      </c>
      <c r="D6204" s="19">
        <f ca="1">'Monte Carlo VaR'!$B$9*(EXP(B6204)-1)</f>
        <v>76.335704420425543</v>
      </c>
      <c r="E6204" t="str">
        <f ca="1">IF(B6204&lt;='Monte Carlo VaR'!$B$25,"YES ◀ TAIL","")</f>
        <v/>
      </c>
    </row>
    <row r="6205" spans="1:5" x14ac:dyDescent="0.2">
      <c r="A6205">
        <v>6204</v>
      </c>
      <c r="B6205" s="17">
        <f ca="1">'Monte Carlo VaR'!$C$17+_xlfn.NORM.S.INV(RAND())*'Monte Carlo VaR'!$C$18</f>
        <v>0.17248780933932237</v>
      </c>
      <c r="C6205" s="18">
        <f t="shared" ca="1" si="96"/>
        <v>18.825733488472586</v>
      </c>
      <c r="D6205" s="19">
        <f ca="1">'Monte Carlo VaR'!$B$9*(EXP(B6205)-1)</f>
        <v>25.514516596926896</v>
      </c>
      <c r="E6205" t="str">
        <f ca="1">IF(B6205&lt;='Monte Carlo VaR'!$B$25,"YES ◀ TAIL","")</f>
        <v/>
      </c>
    </row>
    <row r="6206" spans="1:5" x14ac:dyDescent="0.2">
      <c r="A6206">
        <v>6205</v>
      </c>
      <c r="B6206" s="17">
        <f ca="1">'Monte Carlo VaR'!$C$17+_xlfn.NORM.S.INV(RAND())*'Monte Carlo VaR'!$C$18</f>
        <v>0.33760664342714808</v>
      </c>
      <c r="C6206" s="18">
        <f t="shared" ca="1" si="96"/>
        <v>40.158907068419715</v>
      </c>
      <c r="D6206" s="19">
        <f ca="1">'Monte Carlo VaR'!$B$9*(EXP(B6206)-1)</f>
        <v>54.42736674982924</v>
      </c>
      <c r="E6206" t="str">
        <f ca="1">IF(B6206&lt;='Monte Carlo VaR'!$B$25,"YES ◀ TAIL","")</f>
        <v/>
      </c>
    </row>
    <row r="6207" spans="1:5" x14ac:dyDescent="0.2">
      <c r="A6207">
        <v>6206</v>
      </c>
      <c r="B6207" s="17">
        <f ca="1">'Monte Carlo VaR'!$C$17+_xlfn.NORM.S.INV(RAND())*'Monte Carlo VaR'!$C$18</f>
        <v>0.16673293122218114</v>
      </c>
      <c r="C6207" s="18">
        <f t="shared" ca="1" si="96"/>
        <v>18.143869778203591</v>
      </c>
      <c r="D6207" s="19">
        <f ca="1">'Monte Carlo VaR'!$B$9*(EXP(B6207)-1)</f>
        <v>24.590386710399329</v>
      </c>
      <c r="E6207" t="str">
        <f ca="1">IF(B6207&lt;='Monte Carlo VaR'!$B$25,"YES ◀ TAIL","")</f>
        <v/>
      </c>
    </row>
    <row r="6208" spans="1:5" x14ac:dyDescent="0.2">
      <c r="A6208">
        <v>6207</v>
      </c>
      <c r="B6208" s="17">
        <f ca="1">'Monte Carlo VaR'!$C$17+_xlfn.NORM.S.INV(RAND())*'Monte Carlo VaR'!$C$18</f>
        <v>5.8564273582002911E-2</v>
      </c>
      <c r="C6208" s="18">
        <f t="shared" ca="1" si="96"/>
        <v>6.0313133627660998</v>
      </c>
      <c r="D6208" s="19">
        <f ca="1">'Monte Carlo VaR'!$B$9*(EXP(B6208)-1)</f>
        <v>8.174239000556895</v>
      </c>
      <c r="E6208" t="str">
        <f ca="1">IF(B6208&lt;='Monte Carlo VaR'!$B$25,"YES ◀ TAIL","")</f>
        <v/>
      </c>
    </row>
    <row r="6209" spans="1:5" x14ac:dyDescent="0.2">
      <c r="A6209">
        <v>6208</v>
      </c>
      <c r="B6209" s="17">
        <f ca="1">'Monte Carlo VaR'!$C$17+_xlfn.NORM.S.INV(RAND())*'Monte Carlo VaR'!$C$18</f>
        <v>0.15435876697217332</v>
      </c>
      <c r="C6209" s="18">
        <f t="shared" ca="1" si="96"/>
        <v>16.690946026263774</v>
      </c>
      <c r="D6209" s="19">
        <f ca="1">'Monte Carlo VaR'!$B$9*(EXP(B6209)-1)</f>
        <v>22.621239149395294</v>
      </c>
      <c r="E6209" t="str">
        <f ca="1">IF(B6209&lt;='Monte Carlo VaR'!$B$25,"YES ◀ TAIL","")</f>
        <v/>
      </c>
    </row>
    <row r="6210" spans="1:5" x14ac:dyDescent="0.2">
      <c r="A6210">
        <v>6209</v>
      </c>
      <c r="B6210" s="17">
        <f ca="1">'Monte Carlo VaR'!$C$17+_xlfn.NORM.S.INV(RAND())*'Monte Carlo VaR'!$C$18</f>
        <v>-3.2117893459080185E-2</v>
      </c>
      <c r="C6210" s="18">
        <f t="shared" ca="1" si="96"/>
        <v>-3.1607591781597777</v>
      </c>
      <c r="D6210" s="19">
        <f ca="1">'Monte Carlo VaR'!$B$9*(EXP(B6210)-1)</f>
        <v>-4.2837769141599464</v>
      </c>
      <c r="E6210" t="str">
        <f ca="1">IF(B6210&lt;='Monte Carlo VaR'!$B$25,"YES ◀ TAIL","")</f>
        <v/>
      </c>
    </row>
    <row r="6211" spans="1:5" x14ac:dyDescent="0.2">
      <c r="A6211">
        <v>6210</v>
      </c>
      <c r="B6211" s="17">
        <f ca="1">'Monte Carlo VaR'!$C$17+_xlfn.NORM.S.INV(RAND())*'Monte Carlo VaR'!$C$18</f>
        <v>4.0695049436450872E-2</v>
      </c>
      <c r="C6211" s="18">
        <f t="shared" ref="C6211:C6274" ca="1" si="97">(EXP(B6211)-1)*100</f>
        <v>4.1534440597272848</v>
      </c>
      <c r="D6211" s="19">
        <f ca="1">'Monte Carlo VaR'!$B$9*(EXP(B6211)-1)</f>
        <v>5.6291627341483892</v>
      </c>
      <c r="E6211" t="str">
        <f ca="1">IF(B6211&lt;='Monte Carlo VaR'!$B$25,"YES ◀ TAIL","")</f>
        <v/>
      </c>
    </row>
    <row r="6212" spans="1:5" x14ac:dyDescent="0.2">
      <c r="A6212">
        <v>6211</v>
      </c>
      <c r="B6212" s="17">
        <f ca="1">'Monte Carlo VaR'!$C$17+_xlfn.NORM.S.INV(RAND())*'Monte Carlo VaR'!$C$18</f>
        <v>-5.9587374142370877E-2</v>
      </c>
      <c r="C6212" s="18">
        <f t="shared" ca="1" si="97"/>
        <v>-5.7846789833907124</v>
      </c>
      <c r="D6212" s="19">
        <f ca="1">'Monte Carlo VaR'!$B$9*(EXP(B6212)-1)</f>
        <v>-7.8399754261894321</v>
      </c>
      <c r="E6212" t="str">
        <f ca="1">IF(B6212&lt;='Monte Carlo VaR'!$B$25,"YES ◀ TAIL","")</f>
        <v/>
      </c>
    </row>
    <row r="6213" spans="1:5" x14ac:dyDescent="0.2">
      <c r="A6213">
        <v>6212</v>
      </c>
      <c r="B6213" s="17">
        <f ca="1">'Monte Carlo VaR'!$C$17+_xlfn.NORM.S.INV(RAND())*'Monte Carlo VaR'!$C$18</f>
        <v>0.1344819113776613</v>
      </c>
      <c r="C6213" s="18">
        <f t="shared" ca="1" si="97"/>
        <v>14.394396644486029</v>
      </c>
      <c r="D6213" s="19">
        <f ca="1">'Monte Carlo VaR'!$B$9*(EXP(B6213)-1)</f>
        <v>19.508725772271916</v>
      </c>
      <c r="E6213" t="str">
        <f ca="1">IF(B6213&lt;='Monte Carlo VaR'!$B$25,"YES ◀ TAIL","")</f>
        <v/>
      </c>
    </row>
    <row r="6214" spans="1:5" x14ac:dyDescent="0.2">
      <c r="A6214">
        <v>6213</v>
      </c>
      <c r="B6214" s="17">
        <f ca="1">'Monte Carlo VaR'!$C$17+_xlfn.NORM.S.INV(RAND())*'Monte Carlo VaR'!$C$18</f>
        <v>0.10603399828960863</v>
      </c>
      <c r="C6214" s="18">
        <f t="shared" ca="1" si="97"/>
        <v>11.185967719125722</v>
      </c>
      <c r="D6214" s="19">
        <f ca="1">'Monte Carlo VaR'!$B$9*(EXP(B6214)-1)</f>
        <v>15.160342049731092</v>
      </c>
      <c r="E6214" t="str">
        <f ca="1">IF(B6214&lt;='Monte Carlo VaR'!$B$25,"YES ◀ TAIL","")</f>
        <v/>
      </c>
    </row>
    <row r="6215" spans="1:5" x14ac:dyDescent="0.2">
      <c r="A6215">
        <v>6214</v>
      </c>
      <c r="B6215" s="17">
        <f ca="1">'Monte Carlo VaR'!$C$17+_xlfn.NORM.S.INV(RAND())*'Monte Carlo VaR'!$C$18</f>
        <v>-5.9539969190912187E-2</v>
      </c>
      <c r="C6215" s="18">
        <f t="shared" ca="1" si="97"/>
        <v>-5.780212604807855</v>
      </c>
      <c r="D6215" s="19">
        <f ca="1">'Monte Carlo VaR'!$B$9*(EXP(B6215)-1)</f>
        <v>-7.8339221432960864</v>
      </c>
      <c r="E6215" t="str">
        <f ca="1">IF(B6215&lt;='Monte Carlo VaR'!$B$25,"YES ◀ TAIL","")</f>
        <v/>
      </c>
    </row>
    <row r="6216" spans="1:5" x14ac:dyDescent="0.2">
      <c r="A6216">
        <v>6215</v>
      </c>
      <c r="B6216" s="17">
        <f ca="1">'Monte Carlo VaR'!$C$17+_xlfn.NORM.S.INV(RAND())*'Monte Carlo VaR'!$C$18</f>
        <v>0.14676989072619462</v>
      </c>
      <c r="C6216" s="18">
        <f t="shared" ca="1" si="97"/>
        <v>15.808744570584278</v>
      </c>
      <c r="D6216" s="19">
        <f ca="1">'Monte Carlo VaR'!$B$9*(EXP(B6216)-1)</f>
        <v>21.425591516512871</v>
      </c>
      <c r="E6216" t="str">
        <f ca="1">IF(B6216&lt;='Monte Carlo VaR'!$B$25,"YES ◀ TAIL","")</f>
        <v/>
      </c>
    </row>
    <row r="6217" spans="1:5" x14ac:dyDescent="0.2">
      <c r="A6217">
        <v>6216</v>
      </c>
      <c r="B6217" s="17">
        <f ca="1">'Monte Carlo VaR'!$C$17+_xlfn.NORM.S.INV(RAND())*'Monte Carlo VaR'!$C$18</f>
        <v>0.37241721767318642</v>
      </c>
      <c r="C6217" s="18">
        <f t="shared" ca="1" si="97"/>
        <v>45.123833728408911</v>
      </c>
      <c r="D6217" s="19">
        <f ca="1">'Monte Carlo VaR'!$B$9*(EXP(B6217)-1)</f>
        <v>61.156331852112601</v>
      </c>
      <c r="E6217" t="str">
        <f ca="1">IF(B6217&lt;='Monte Carlo VaR'!$B$25,"YES ◀ TAIL","")</f>
        <v/>
      </c>
    </row>
    <row r="6218" spans="1:5" x14ac:dyDescent="0.2">
      <c r="A6218">
        <v>6217</v>
      </c>
      <c r="B6218" s="17">
        <f ca="1">'Monte Carlo VaR'!$C$17+_xlfn.NORM.S.INV(RAND())*'Monte Carlo VaR'!$C$18</f>
        <v>0.32151632624385817</v>
      </c>
      <c r="C6218" s="18">
        <f t="shared" ca="1" si="97"/>
        <v>37.921752328392785</v>
      </c>
      <c r="D6218" s="19">
        <f ca="1">'Monte Carlo VaR'!$B$9*(EXP(B6218)-1)</f>
        <v>51.395350930670745</v>
      </c>
      <c r="E6218" t="str">
        <f ca="1">IF(B6218&lt;='Monte Carlo VaR'!$B$25,"YES ◀ TAIL","")</f>
        <v/>
      </c>
    </row>
    <row r="6219" spans="1:5" x14ac:dyDescent="0.2">
      <c r="A6219">
        <v>6218</v>
      </c>
      <c r="B6219" s="17">
        <f ca="1">'Monte Carlo VaR'!$C$17+_xlfn.NORM.S.INV(RAND())*'Monte Carlo VaR'!$C$18</f>
        <v>-0.20164581948138011</v>
      </c>
      <c r="C6219" s="18">
        <f t="shared" ca="1" si="97"/>
        <v>-18.261562169660937</v>
      </c>
      <c r="D6219" s="19">
        <f ca="1">'Monte Carlo VaR'!$B$9*(EXP(B6219)-1)</f>
        <v>-24.749895208541471</v>
      </c>
      <c r="E6219" t="str">
        <f ca="1">IF(B6219&lt;='Monte Carlo VaR'!$B$25,"YES ◀ TAIL","")</f>
        <v/>
      </c>
    </row>
    <row r="6220" spans="1:5" x14ac:dyDescent="0.2">
      <c r="A6220">
        <v>6219</v>
      </c>
      <c r="B6220" s="17">
        <f ca="1">'Monte Carlo VaR'!$C$17+_xlfn.NORM.S.INV(RAND())*'Monte Carlo VaR'!$C$18</f>
        <v>0.14536238087903766</v>
      </c>
      <c r="C6220" s="18">
        <f t="shared" ca="1" si="97"/>
        <v>15.645857281836872</v>
      </c>
      <c r="D6220" s="19">
        <f ca="1">'Monte Carlo VaR'!$B$9*(EXP(B6220)-1)</f>
        <v>21.204830374073513</v>
      </c>
      <c r="E6220" t="str">
        <f ca="1">IF(B6220&lt;='Monte Carlo VaR'!$B$25,"YES ◀ TAIL","")</f>
        <v/>
      </c>
    </row>
    <row r="6221" spans="1:5" x14ac:dyDescent="0.2">
      <c r="A6221">
        <v>6220</v>
      </c>
      <c r="B6221" s="17">
        <f ca="1">'Monte Carlo VaR'!$C$17+_xlfn.NORM.S.INV(RAND())*'Monte Carlo VaR'!$C$18</f>
        <v>2.1558648655273696E-2</v>
      </c>
      <c r="C6221" s="18">
        <f t="shared" ca="1" si="97"/>
        <v>2.1792715348827763</v>
      </c>
      <c r="D6221" s="19">
        <f ca="1">'Monte Carlo VaR'!$B$9*(EXP(B6221)-1)</f>
        <v>2.9535667112266268</v>
      </c>
      <c r="E6221" t="str">
        <f ca="1">IF(B6221&lt;='Monte Carlo VaR'!$B$25,"YES ◀ TAIL","")</f>
        <v/>
      </c>
    </row>
    <row r="6222" spans="1:5" x14ac:dyDescent="0.2">
      <c r="A6222">
        <v>6221</v>
      </c>
      <c r="B6222" s="17">
        <f ca="1">'Monte Carlo VaR'!$C$17+_xlfn.NORM.S.INV(RAND())*'Monte Carlo VaR'!$C$18</f>
        <v>0.11887512165236452</v>
      </c>
      <c r="C6222" s="18">
        <f t="shared" ca="1" si="97"/>
        <v>12.622926785641031</v>
      </c>
      <c r="D6222" s="19">
        <f ca="1">'Monte Carlo VaR'!$B$9*(EXP(B6222)-1)</f>
        <v>17.107852672579291</v>
      </c>
      <c r="E6222" t="str">
        <f ca="1">IF(B6222&lt;='Monte Carlo VaR'!$B$25,"YES ◀ TAIL","")</f>
        <v/>
      </c>
    </row>
    <row r="6223" spans="1:5" x14ac:dyDescent="0.2">
      <c r="A6223">
        <v>6222</v>
      </c>
      <c r="B6223" s="17">
        <f ca="1">'Monte Carlo VaR'!$C$17+_xlfn.NORM.S.INV(RAND())*'Monte Carlo VaR'!$C$18</f>
        <v>5.446853289864826E-2</v>
      </c>
      <c r="C6223" s="18">
        <f t="shared" ca="1" si="97"/>
        <v>5.5979247284915878</v>
      </c>
      <c r="D6223" s="19">
        <f ca="1">'Monte Carlo VaR'!$B$9*(EXP(B6223)-1)</f>
        <v>7.5868673845246493</v>
      </c>
      <c r="E6223" t="str">
        <f ca="1">IF(B6223&lt;='Monte Carlo VaR'!$B$25,"YES ◀ TAIL","")</f>
        <v/>
      </c>
    </row>
    <row r="6224" spans="1:5" x14ac:dyDescent="0.2">
      <c r="A6224">
        <v>6223</v>
      </c>
      <c r="B6224" s="17">
        <f ca="1">'Monte Carlo VaR'!$C$17+_xlfn.NORM.S.INV(RAND())*'Monte Carlo VaR'!$C$18</f>
        <v>-0.18456918199220734</v>
      </c>
      <c r="C6224" s="18">
        <f t="shared" ca="1" si="97"/>
        <v>-16.853758431675548</v>
      </c>
      <c r="D6224" s="19">
        <f ca="1">'Monte Carlo VaR'!$B$9*(EXP(B6224)-1)</f>
        <v>-22.841898802449869</v>
      </c>
      <c r="E6224" t="str">
        <f ca="1">IF(B6224&lt;='Monte Carlo VaR'!$B$25,"YES ◀ TAIL","")</f>
        <v/>
      </c>
    </row>
    <row r="6225" spans="1:5" x14ac:dyDescent="0.2">
      <c r="A6225">
        <v>6224</v>
      </c>
      <c r="B6225" s="17">
        <f ca="1">'Monte Carlo VaR'!$C$17+_xlfn.NORM.S.INV(RAND())*'Monte Carlo VaR'!$C$18</f>
        <v>2.5019938172123959E-2</v>
      </c>
      <c r="C6225" s="18">
        <f t="shared" ca="1" si="97"/>
        <v>2.5335563637581604</v>
      </c>
      <c r="D6225" s="19">
        <f ca="1">'Monte Carlo VaR'!$B$9*(EXP(B6225)-1)</f>
        <v>3.4337289398014348</v>
      </c>
      <c r="E6225" t="str">
        <f ca="1">IF(B6225&lt;='Monte Carlo VaR'!$B$25,"YES ◀ TAIL","")</f>
        <v/>
      </c>
    </row>
    <row r="6226" spans="1:5" x14ac:dyDescent="0.2">
      <c r="A6226">
        <v>6225</v>
      </c>
      <c r="B6226" s="17">
        <f ca="1">'Monte Carlo VaR'!$C$17+_xlfn.NORM.S.INV(RAND())*'Monte Carlo VaR'!$C$18</f>
        <v>-0.27151560031994093</v>
      </c>
      <c r="C6226" s="18">
        <f t="shared" ca="1" si="97"/>
        <v>-23.777660755350116</v>
      </c>
      <c r="D6226" s="19">
        <f ca="1">'Monte Carlo VaR'!$B$9*(EXP(B6226)-1)</f>
        <v>-32.225863621726013</v>
      </c>
      <c r="E6226" t="str">
        <f ca="1">IF(B6226&lt;='Monte Carlo VaR'!$B$25,"YES ◀ TAIL","")</f>
        <v>YES ◀ TAIL</v>
      </c>
    </row>
    <row r="6227" spans="1:5" x14ac:dyDescent="0.2">
      <c r="A6227">
        <v>6226</v>
      </c>
      <c r="B6227" s="17">
        <f ca="1">'Monte Carlo VaR'!$C$17+_xlfn.NORM.S.INV(RAND())*'Monte Carlo VaR'!$C$18</f>
        <v>9.3273323351703852E-3</v>
      </c>
      <c r="C6227" s="18">
        <f t="shared" ca="1" si="97"/>
        <v>0.93709674603377202</v>
      </c>
      <c r="D6227" s="19">
        <f ca="1">'Monte Carlo VaR'!$B$9*(EXP(B6227)-1)</f>
        <v>1.2700472198995711</v>
      </c>
      <c r="E6227" t="str">
        <f ca="1">IF(B6227&lt;='Monte Carlo VaR'!$B$25,"YES ◀ TAIL","")</f>
        <v/>
      </c>
    </row>
    <row r="6228" spans="1:5" x14ac:dyDescent="0.2">
      <c r="A6228">
        <v>6227</v>
      </c>
      <c r="B6228" s="17">
        <f ca="1">'Monte Carlo VaR'!$C$17+_xlfn.NORM.S.INV(RAND())*'Monte Carlo VaR'!$C$18</f>
        <v>0.17951948312513522</v>
      </c>
      <c r="C6228" s="18">
        <f t="shared" ca="1" si="97"/>
        <v>19.664221817044279</v>
      </c>
      <c r="D6228" s="19">
        <f ca="1">'Monte Carlo VaR'!$B$9*(EXP(B6228)-1)</f>
        <v>26.650919828640113</v>
      </c>
      <c r="E6228" t="str">
        <f ca="1">IF(B6228&lt;='Monte Carlo VaR'!$B$25,"YES ◀ TAIL","")</f>
        <v/>
      </c>
    </row>
    <row r="6229" spans="1:5" x14ac:dyDescent="0.2">
      <c r="A6229">
        <v>6228</v>
      </c>
      <c r="B6229" s="17">
        <f ca="1">'Monte Carlo VaR'!$C$17+_xlfn.NORM.S.INV(RAND())*'Monte Carlo VaR'!$C$18</f>
        <v>-0.11277862596298817</v>
      </c>
      <c r="C6229" s="18">
        <f t="shared" ca="1" si="97"/>
        <v>-10.665159763000187</v>
      </c>
      <c r="D6229" s="19">
        <f ca="1">'Monte Carlo VaR'!$B$9*(EXP(B6229)-1)</f>
        <v>-14.454491026794154</v>
      </c>
      <c r="E6229" t="str">
        <f ca="1">IF(B6229&lt;='Monte Carlo VaR'!$B$25,"YES ◀ TAIL","")</f>
        <v/>
      </c>
    </row>
    <row r="6230" spans="1:5" x14ac:dyDescent="0.2">
      <c r="A6230">
        <v>6229</v>
      </c>
      <c r="B6230" s="17">
        <f ca="1">'Monte Carlo VaR'!$C$17+_xlfn.NORM.S.INV(RAND())*'Monte Carlo VaR'!$C$18</f>
        <v>0.34098813367082598</v>
      </c>
      <c r="C6230" s="18">
        <f t="shared" ca="1" si="97"/>
        <v>40.633655271069188</v>
      </c>
      <c r="D6230" s="19">
        <f ca="1">'Monte Carlo VaR'!$B$9*(EXP(B6230)-1)</f>
        <v>55.070792988880072</v>
      </c>
      <c r="E6230" t="str">
        <f ca="1">IF(B6230&lt;='Monte Carlo VaR'!$B$25,"YES ◀ TAIL","")</f>
        <v/>
      </c>
    </row>
    <row r="6231" spans="1:5" x14ac:dyDescent="0.2">
      <c r="A6231">
        <v>6230</v>
      </c>
      <c r="B6231" s="17">
        <f ca="1">'Monte Carlo VaR'!$C$17+_xlfn.NORM.S.INV(RAND())*'Monte Carlo VaR'!$C$18</f>
        <v>-0.13442574795671908</v>
      </c>
      <c r="C6231" s="18">
        <f t="shared" ca="1" si="97"/>
        <v>-12.578221107620946</v>
      </c>
      <c r="D6231" s="19">
        <f ca="1">'Monte Carlo VaR'!$B$9*(EXP(B6231)-1)</f>
        <v>-17.047263067158667</v>
      </c>
      <c r="E6231" t="str">
        <f ca="1">IF(B6231&lt;='Monte Carlo VaR'!$B$25,"YES ◀ TAIL","")</f>
        <v/>
      </c>
    </row>
    <row r="6232" spans="1:5" x14ac:dyDescent="0.2">
      <c r="A6232">
        <v>6231</v>
      </c>
      <c r="B6232" s="17">
        <f ca="1">'Monte Carlo VaR'!$C$17+_xlfn.NORM.S.INV(RAND())*'Monte Carlo VaR'!$C$18</f>
        <v>0.10959849110637779</v>
      </c>
      <c r="C6232" s="18">
        <f t="shared" ca="1" si="97"/>
        <v>11.58299648510399</v>
      </c>
      <c r="D6232" s="19">
        <f ca="1">'Monte Carlo VaR'!$B$9*(EXP(B6232)-1)</f>
        <v>15.698435136261439</v>
      </c>
      <c r="E6232" t="str">
        <f ca="1">IF(B6232&lt;='Monte Carlo VaR'!$B$25,"YES ◀ TAIL","")</f>
        <v/>
      </c>
    </row>
    <row r="6233" spans="1:5" x14ac:dyDescent="0.2">
      <c r="A6233">
        <v>6232</v>
      </c>
      <c r="B6233" s="17">
        <f ca="1">'Monte Carlo VaR'!$C$17+_xlfn.NORM.S.INV(RAND())*'Monte Carlo VaR'!$C$18</f>
        <v>4.5099171112652686E-2</v>
      </c>
      <c r="C6233" s="18">
        <f t="shared" ca="1" si="97"/>
        <v>4.6131600799414585</v>
      </c>
      <c r="D6233" s="19">
        <f ca="1">'Monte Carlo VaR'!$B$9*(EXP(B6233)-1)</f>
        <v>6.2522158563446588</v>
      </c>
      <c r="E6233" t="str">
        <f ca="1">IF(B6233&lt;='Monte Carlo VaR'!$B$25,"YES ◀ TAIL","")</f>
        <v/>
      </c>
    </row>
    <row r="6234" spans="1:5" x14ac:dyDescent="0.2">
      <c r="A6234">
        <v>6233</v>
      </c>
      <c r="B6234" s="17">
        <f ca="1">'Monte Carlo VaR'!$C$17+_xlfn.NORM.S.INV(RAND())*'Monte Carlo VaR'!$C$18</f>
        <v>0.34179152740672591</v>
      </c>
      <c r="C6234" s="18">
        <f t="shared" ca="1" si="97"/>
        <v>40.74668486632558</v>
      </c>
      <c r="D6234" s="19">
        <f ca="1">'Monte Carlo VaR'!$B$9*(EXP(B6234)-1)</f>
        <v>55.223981999331059</v>
      </c>
      <c r="E6234" t="str">
        <f ca="1">IF(B6234&lt;='Monte Carlo VaR'!$B$25,"YES ◀ TAIL","")</f>
        <v/>
      </c>
    </row>
    <row r="6235" spans="1:5" x14ac:dyDescent="0.2">
      <c r="A6235">
        <v>6234</v>
      </c>
      <c r="B6235" s="17">
        <f ca="1">'Monte Carlo VaR'!$C$17+_xlfn.NORM.S.INV(RAND())*'Monte Carlo VaR'!$C$18</f>
        <v>-4.9463520458906535E-3</v>
      </c>
      <c r="C6235" s="18">
        <f t="shared" ca="1" si="97"/>
        <v>-0.49341389915958933</v>
      </c>
      <c r="D6235" s="19">
        <f ca="1">'Monte Carlo VaR'!$B$9*(EXP(B6235)-1)</f>
        <v>-0.66872385753099139</v>
      </c>
      <c r="E6235" t="str">
        <f ca="1">IF(B6235&lt;='Monte Carlo VaR'!$B$25,"YES ◀ TAIL","")</f>
        <v/>
      </c>
    </row>
    <row r="6236" spans="1:5" x14ac:dyDescent="0.2">
      <c r="A6236">
        <v>6235</v>
      </c>
      <c r="B6236" s="17">
        <f ca="1">'Monte Carlo VaR'!$C$17+_xlfn.NORM.S.INV(RAND())*'Monte Carlo VaR'!$C$18</f>
        <v>0.18812473470487084</v>
      </c>
      <c r="C6236" s="18">
        <f t="shared" ca="1" si="97"/>
        <v>20.69840587607694</v>
      </c>
      <c r="D6236" s="19">
        <f ca="1">'Monte Carlo VaR'!$B$9*(EXP(B6236)-1)</f>
        <v>28.052549483847081</v>
      </c>
      <c r="E6236" t="str">
        <f ca="1">IF(B6236&lt;='Monte Carlo VaR'!$B$25,"YES ◀ TAIL","")</f>
        <v/>
      </c>
    </row>
    <row r="6237" spans="1:5" x14ac:dyDescent="0.2">
      <c r="A6237">
        <v>6236</v>
      </c>
      <c r="B6237" s="17">
        <f ca="1">'Monte Carlo VaR'!$C$17+_xlfn.NORM.S.INV(RAND())*'Monte Carlo VaR'!$C$18</f>
        <v>0.28402270862242834</v>
      </c>
      <c r="C6237" s="18">
        <f t="shared" ca="1" si="97"/>
        <v>32.846309797716742</v>
      </c>
      <c r="D6237" s="19">
        <f ca="1">'Monte Carlo VaR'!$B$9*(EXP(B6237)-1)</f>
        <v>44.516603668845505</v>
      </c>
      <c r="E6237" t="str">
        <f ca="1">IF(B6237&lt;='Monte Carlo VaR'!$B$25,"YES ◀ TAIL","")</f>
        <v/>
      </c>
    </row>
    <row r="6238" spans="1:5" x14ac:dyDescent="0.2">
      <c r="A6238">
        <v>6237</v>
      </c>
      <c r="B6238" s="17">
        <f ca="1">'Monte Carlo VaR'!$C$17+_xlfn.NORM.S.INV(RAND())*'Monte Carlo VaR'!$C$18</f>
        <v>0.25937535099043973</v>
      </c>
      <c r="C6238" s="18">
        <f t="shared" ca="1" si="97"/>
        <v>29.612021354122309</v>
      </c>
      <c r="D6238" s="19">
        <f ca="1">'Monte Carlo VaR'!$B$9*(EXP(B6238)-1)</f>
        <v>40.133172541241969</v>
      </c>
      <c r="E6238" t="str">
        <f ca="1">IF(B6238&lt;='Monte Carlo VaR'!$B$25,"YES ◀ TAIL","")</f>
        <v/>
      </c>
    </row>
    <row r="6239" spans="1:5" x14ac:dyDescent="0.2">
      <c r="A6239">
        <v>6238</v>
      </c>
      <c r="B6239" s="17">
        <f ca="1">'Monte Carlo VaR'!$C$17+_xlfn.NORM.S.INV(RAND())*'Monte Carlo VaR'!$C$18</f>
        <v>-0.20724205710961752</v>
      </c>
      <c r="C6239" s="18">
        <f t="shared" ca="1" si="97"/>
        <v>-18.717712338280979</v>
      </c>
      <c r="D6239" s="19">
        <f ca="1">'Monte Carlo VaR'!$B$9*(EXP(B6239)-1)</f>
        <v>-25.36811553207221</v>
      </c>
      <c r="E6239" t="str">
        <f ca="1">IF(B6239&lt;='Monte Carlo VaR'!$B$25,"YES ◀ TAIL","")</f>
        <v/>
      </c>
    </row>
    <row r="6240" spans="1:5" x14ac:dyDescent="0.2">
      <c r="A6240">
        <v>6239</v>
      </c>
      <c r="B6240" s="17">
        <f ca="1">'Monte Carlo VaR'!$C$17+_xlfn.NORM.S.INV(RAND())*'Monte Carlo VaR'!$C$18</f>
        <v>0.20784963634048714</v>
      </c>
      <c r="C6240" s="18">
        <f t="shared" ca="1" si="97"/>
        <v>23.102805374874723</v>
      </c>
      <c r="D6240" s="19">
        <f ca="1">'Monte Carlo VaR'!$B$9*(EXP(B6240)-1)</f>
        <v>31.311232124567713</v>
      </c>
      <c r="E6240" t="str">
        <f ca="1">IF(B6240&lt;='Monte Carlo VaR'!$B$25,"YES ◀ TAIL","")</f>
        <v/>
      </c>
    </row>
    <row r="6241" spans="1:5" x14ac:dyDescent="0.2">
      <c r="A6241">
        <v>6240</v>
      </c>
      <c r="B6241" s="17">
        <f ca="1">'Monte Carlo VaR'!$C$17+_xlfn.NORM.S.INV(RAND())*'Monte Carlo VaR'!$C$18</f>
        <v>-4.7956580127751711E-2</v>
      </c>
      <c r="C6241" s="18">
        <f t="shared" ca="1" si="97"/>
        <v>-4.6824827076747289</v>
      </c>
      <c r="D6241" s="19">
        <f ca="1">'Monte Carlo VaR'!$B$9*(EXP(B6241)-1)</f>
        <v>-6.3461688137115599</v>
      </c>
      <c r="E6241" t="str">
        <f ca="1">IF(B6241&lt;='Monte Carlo VaR'!$B$25,"YES ◀ TAIL","")</f>
        <v/>
      </c>
    </row>
    <row r="6242" spans="1:5" x14ac:dyDescent="0.2">
      <c r="A6242">
        <v>6241</v>
      </c>
      <c r="B6242" s="17">
        <f ca="1">'Monte Carlo VaR'!$C$17+_xlfn.NORM.S.INV(RAND())*'Monte Carlo VaR'!$C$18</f>
        <v>0.15931420314443739</v>
      </c>
      <c r="C6242" s="18">
        <f t="shared" ca="1" si="97"/>
        <v>17.270635682469006</v>
      </c>
      <c r="D6242" s="19">
        <f ca="1">'Monte Carlo VaR'!$B$9*(EXP(B6242)-1)</f>
        <v>23.40689254045024</v>
      </c>
      <c r="E6242" t="str">
        <f ca="1">IF(B6242&lt;='Monte Carlo VaR'!$B$25,"YES ◀ TAIL","")</f>
        <v/>
      </c>
    </row>
    <row r="6243" spans="1:5" x14ac:dyDescent="0.2">
      <c r="A6243">
        <v>6242</v>
      </c>
      <c r="B6243" s="17">
        <f ca="1">'Monte Carlo VaR'!$C$17+_xlfn.NORM.S.INV(RAND())*'Monte Carlo VaR'!$C$18</f>
        <v>1.1672567118190376E-2</v>
      </c>
      <c r="C6243" s="18">
        <f t="shared" ca="1" si="97"/>
        <v>1.1740957367308624</v>
      </c>
      <c r="D6243" s="19">
        <f ca="1">'Monte Carlo VaR'!$B$9*(EXP(B6243)-1)</f>
        <v>1.591251951991338</v>
      </c>
      <c r="E6243" t="str">
        <f ca="1">IF(B6243&lt;='Monte Carlo VaR'!$B$25,"YES ◀ TAIL","")</f>
        <v/>
      </c>
    </row>
    <row r="6244" spans="1:5" x14ac:dyDescent="0.2">
      <c r="A6244">
        <v>6243</v>
      </c>
      <c r="B6244" s="17">
        <f ca="1">'Monte Carlo VaR'!$C$17+_xlfn.NORM.S.INV(RAND())*'Monte Carlo VaR'!$C$18</f>
        <v>9.6738101799171916E-2</v>
      </c>
      <c r="C6244" s="18">
        <f t="shared" ca="1" si="97"/>
        <v>10.157183615696619</v>
      </c>
      <c r="D6244" s="19">
        <f ca="1">'Monte Carlo VaR'!$B$9*(EXP(B6244)-1)</f>
        <v>13.766030954353628</v>
      </c>
      <c r="E6244" t="str">
        <f ca="1">IF(B6244&lt;='Monte Carlo VaR'!$B$25,"YES ◀ TAIL","")</f>
        <v/>
      </c>
    </row>
    <row r="6245" spans="1:5" x14ac:dyDescent="0.2">
      <c r="A6245">
        <v>6244</v>
      </c>
      <c r="B6245" s="17">
        <f ca="1">'Monte Carlo VaR'!$C$17+_xlfn.NORM.S.INV(RAND())*'Monte Carlo VaR'!$C$18</f>
        <v>-0.17927162447355094</v>
      </c>
      <c r="C6245" s="18">
        <f t="shared" ca="1" si="97"/>
        <v>-16.412117658662762</v>
      </c>
      <c r="D6245" s="19">
        <f ca="1">'Monte Carlo VaR'!$B$9*(EXP(B6245)-1)</f>
        <v>-22.243343062785641</v>
      </c>
      <c r="E6245" t="str">
        <f ca="1">IF(B6245&lt;='Monte Carlo VaR'!$B$25,"YES ◀ TAIL","")</f>
        <v/>
      </c>
    </row>
    <row r="6246" spans="1:5" x14ac:dyDescent="0.2">
      <c r="A6246">
        <v>6245</v>
      </c>
      <c r="B6246" s="17">
        <f ca="1">'Monte Carlo VaR'!$C$17+_xlfn.NORM.S.INV(RAND())*'Monte Carlo VaR'!$C$18</f>
        <v>0.34031973281854311</v>
      </c>
      <c r="C6246" s="18">
        <f t="shared" ca="1" si="97"/>
        <v>40.539687023753082</v>
      </c>
      <c r="D6246" s="19">
        <f ca="1">'Monte Carlo VaR'!$B$9*(EXP(B6246)-1)</f>
        <v>54.943437823292548</v>
      </c>
      <c r="E6246" t="str">
        <f ca="1">IF(B6246&lt;='Monte Carlo VaR'!$B$25,"YES ◀ TAIL","")</f>
        <v/>
      </c>
    </row>
    <row r="6247" spans="1:5" x14ac:dyDescent="0.2">
      <c r="A6247">
        <v>6246</v>
      </c>
      <c r="B6247" s="17">
        <f ca="1">'Monte Carlo VaR'!$C$17+_xlfn.NORM.S.INV(RAND())*'Monte Carlo VaR'!$C$18</f>
        <v>-3.7021064435532769E-2</v>
      </c>
      <c r="C6247" s="18">
        <f t="shared" ca="1" si="97"/>
        <v>-3.634416373097904</v>
      </c>
      <c r="D6247" s="19">
        <f ca="1">'Monte Carlo VaR'!$B$9*(EXP(B6247)-1)</f>
        <v>-4.925724510459589</v>
      </c>
      <c r="E6247" t="str">
        <f ca="1">IF(B6247&lt;='Monte Carlo VaR'!$B$25,"YES ◀ TAIL","")</f>
        <v/>
      </c>
    </row>
    <row r="6248" spans="1:5" x14ac:dyDescent="0.2">
      <c r="A6248">
        <v>6247</v>
      </c>
      <c r="B6248" s="17">
        <f ca="1">'Monte Carlo VaR'!$C$17+_xlfn.NORM.S.INV(RAND())*'Monte Carlo VaR'!$C$18</f>
        <v>0.21006287164605492</v>
      </c>
      <c r="C6248" s="18">
        <f t="shared" ca="1" si="97"/>
        <v>23.375562576539409</v>
      </c>
      <c r="D6248" s="19">
        <f ca="1">'Monte Carlo VaR'!$B$9*(EXP(B6248)-1)</f>
        <v>31.680899959983861</v>
      </c>
      <c r="E6248" t="str">
        <f ca="1">IF(B6248&lt;='Monte Carlo VaR'!$B$25,"YES ◀ TAIL","")</f>
        <v/>
      </c>
    </row>
    <row r="6249" spans="1:5" x14ac:dyDescent="0.2">
      <c r="A6249">
        <v>6248</v>
      </c>
      <c r="B6249" s="17">
        <f ca="1">'Monte Carlo VaR'!$C$17+_xlfn.NORM.S.INV(RAND())*'Monte Carlo VaR'!$C$18</f>
        <v>-2.0899949832071732E-3</v>
      </c>
      <c r="C6249" s="18">
        <f t="shared" ca="1" si="97"/>
        <v>-0.2087812464441452</v>
      </c>
      <c r="D6249" s="19">
        <f ca="1">'Monte Carlo VaR'!$B$9*(EXP(B6249)-1)</f>
        <v>-0.28296122330574996</v>
      </c>
      <c r="E6249" t="str">
        <f ca="1">IF(B6249&lt;='Monte Carlo VaR'!$B$25,"YES ◀ TAIL","")</f>
        <v/>
      </c>
    </row>
    <row r="6250" spans="1:5" x14ac:dyDescent="0.2">
      <c r="A6250">
        <v>6249</v>
      </c>
      <c r="B6250" s="17">
        <f ca="1">'Monte Carlo VaR'!$C$17+_xlfn.NORM.S.INV(RAND())*'Monte Carlo VaR'!$C$18</f>
        <v>4.2567804143609361E-2</v>
      </c>
      <c r="C6250" s="18">
        <f t="shared" ca="1" si="97"/>
        <v>4.3486806704364556</v>
      </c>
      <c r="D6250" s="19">
        <f ca="1">'Monte Carlo VaR'!$B$9*(EXP(B6250)-1)</f>
        <v>5.8937669126425281</v>
      </c>
      <c r="E6250" t="str">
        <f ca="1">IF(B6250&lt;='Monte Carlo VaR'!$B$25,"YES ◀ TAIL","")</f>
        <v/>
      </c>
    </row>
    <row r="6251" spans="1:5" x14ac:dyDescent="0.2">
      <c r="A6251">
        <v>6250</v>
      </c>
      <c r="B6251" s="17">
        <f ca="1">'Monte Carlo VaR'!$C$17+_xlfn.NORM.S.INV(RAND())*'Monte Carlo VaR'!$C$18</f>
        <v>-4.1312176597715231E-2</v>
      </c>
      <c r="C6251" s="18">
        <f t="shared" ca="1" si="97"/>
        <v>-4.0470459479539089</v>
      </c>
      <c r="D6251" s="19">
        <f ca="1">'Monte Carlo VaR'!$B$9*(EXP(B6251)-1)</f>
        <v>-5.4849613732619327</v>
      </c>
      <c r="E6251" t="str">
        <f ca="1">IF(B6251&lt;='Monte Carlo VaR'!$B$25,"YES ◀ TAIL","")</f>
        <v/>
      </c>
    </row>
    <row r="6252" spans="1:5" x14ac:dyDescent="0.2">
      <c r="A6252">
        <v>6251</v>
      </c>
      <c r="B6252" s="17">
        <f ca="1">'Monte Carlo VaR'!$C$17+_xlfn.NORM.S.INV(RAND())*'Monte Carlo VaR'!$C$18</f>
        <v>-7.144032367835669E-2</v>
      </c>
      <c r="C6252" s="18">
        <f t="shared" ca="1" si="97"/>
        <v>-6.8948162314033334</v>
      </c>
      <c r="D6252" s="19">
        <f ca="1">'Monte Carlo VaR'!$B$9*(EXP(B6252)-1)</f>
        <v>-9.3445444384209377</v>
      </c>
      <c r="E6252" t="str">
        <f ca="1">IF(B6252&lt;='Monte Carlo VaR'!$B$25,"YES ◀ TAIL","")</f>
        <v/>
      </c>
    </row>
    <row r="6253" spans="1:5" x14ac:dyDescent="0.2">
      <c r="A6253">
        <v>6252</v>
      </c>
      <c r="B6253" s="17">
        <f ca="1">'Monte Carlo VaR'!$C$17+_xlfn.NORM.S.INV(RAND())*'Monte Carlo VaR'!$C$18</f>
        <v>0.29218472041099691</v>
      </c>
      <c r="C6253" s="18">
        <f t="shared" ca="1" si="97"/>
        <v>33.935040014667493</v>
      </c>
      <c r="D6253" s="19">
        <f ca="1">'Monte Carlo VaR'!$B$9*(EXP(B6253)-1)</f>
        <v>45.992159731878857</v>
      </c>
      <c r="E6253" t="str">
        <f ca="1">IF(B6253&lt;='Monte Carlo VaR'!$B$25,"YES ◀ TAIL","")</f>
        <v/>
      </c>
    </row>
    <row r="6254" spans="1:5" x14ac:dyDescent="0.2">
      <c r="A6254">
        <v>6253</v>
      </c>
      <c r="B6254" s="17">
        <f ca="1">'Monte Carlo VaR'!$C$17+_xlfn.NORM.S.INV(RAND())*'Monte Carlo VaR'!$C$18</f>
        <v>-0.30548665192015645</v>
      </c>
      <c r="C6254" s="18">
        <f t="shared" ca="1" si="97"/>
        <v>-26.32352608415718</v>
      </c>
      <c r="D6254" s="19">
        <f ca="1">'Monte Carlo VaR'!$B$9*(EXP(B6254)-1)</f>
        <v>-35.676274901858221</v>
      </c>
      <c r="E6254" t="str">
        <f ca="1">IF(B6254&lt;='Monte Carlo VaR'!$B$25,"YES ◀ TAIL","")</f>
        <v>YES ◀ TAIL</v>
      </c>
    </row>
    <row r="6255" spans="1:5" x14ac:dyDescent="0.2">
      <c r="A6255">
        <v>6254</v>
      </c>
      <c r="B6255" s="17">
        <f ca="1">'Monte Carlo VaR'!$C$17+_xlfn.NORM.S.INV(RAND())*'Monte Carlo VaR'!$C$18</f>
        <v>-9.9084646960612685E-2</v>
      </c>
      <c r="C6255" s="18">
        <f t="shared" ca="1" si="97"/>
        <v>-9.4333957099002284</v>
      </c>
      <c r="D6255" s="19">
        <f ca="1">'Monte Carlo VaR'!$B$9*(EXP(B6255)-1)</f>
        <v>-12.785081205627778</v>
      </c>
      <c r="E6255" t="str">
        <f ca="1">IF(B6255&lt;='Monte Carlo VaR'!$B$25,"YES ◀ TAIL","")</f>
        <v/>
      </c>
    </row>
    <row r="6256" spans="1:5" x14ac:dyDescent="0.2">
      <c r="A6256">
        <v>6255</v>
      </c>
      <c r="B6256" s="17">
        <f ca="1">'Monte Carlo VaR'!$C$17+_xlfn.NORM.S.INV(RAND())*'Monte Carlo VaR'!$C$18</f>
        <v>-0.31130622998081386</v>
      </c>
      <c r="C6256" s="18">
        <f t="shared" ca="1" si="97"/>
        <v>-26.7510468734542</v>
      </c>
      <c r="D6256" s="19">
        <f ca="1">'Monte Carlo VaR'!$B$9*(EXP(B6256)-1)</f>
        <v>-36.255693827592474</v>
      </c>
      <c r="E6256" t="str">
        <f ca="1">IF(B6256&lt;='Monte Carlo VaR'!$B$25,"YES ◀ TAIL","")</f>
        <v>YES ◀ TAIL</v>
      </c>
    </row>
    <row r="6257" spans="1:5" x14ac:dyDescent="0.2">
      <c r="A6257">
        <v>6256</v>
      </c>
      <c r="B6257" s="17">
        <f ca="1">'Monte Carlo VaR'!$C$17+_xlfn.NORM.S.INV(RAND())*'Monte Carlo VaR'!$C$18</f>
        <v>0.1415599355204526</v>
      </c>
      <c r="C6257" s="18">
        <f t="shared" ca="1" si="97"/>
        <v>15.20695520797808</v>
      </c>
      <c r="D6257" s="19">
        <f ca="1">'Monte Carlo VaR'!$B$9*(EXP(B6257)-1)</f>
        <v>20.60998639337269</v>
      </c>
      <c r="E6257" t="str">
        <f ca="1">IF(B6257&lt;='Monte Carlo VaR'!$B$25,"YES ◀ TAIL","")</f>
        <v/>
      </c>
    </row>
    <row r="6258" spans="1:5" x14ac:dyDescent="0.2">
      <c r="A6258">
        <v>6257</v>
      </c>
      <c r="B6258" s="17">
        <f ca="1">'Monte Carlo VaR'!$C$17+_xlfn.NORM.S.INV(RAND())*'Monte Carlo VaR'!$C$18</f>
        <v>6.0423824026989238E-2</v>
      </c>
      <c r="C6258" s="18">
        <f t="shared" ca="1" si="97"/>
        <v>6.2286673767148804</v>
      </c>
      <c r="D6258" s="19">
        <f ca="1">'Monte Carlo VaR'!$B$9*(EXP(B6258)-1)</f>
        <v>8.4417128956616772</v>
      </c>
      <c r="E6258" t="str">
        <f ca="1">IF(B6258&lt;='Monte Carlo VaR'!$B$25,"YES ◀ TAIL","")</f>
        <v/>
      </c>
    </row>
    <row r="6259" spans="1:5" x14ac:dyDescent="0.2">
      <c r="A6259">
        <v>6258</v>
      </c>
      <c r="B6259" s="17">
        <f ca="1">'Monte Carlo VaR'!$C$17+_xlfn.NORM.S.INV(RAND())*'Monte Carlo VaR'!$C$18</f>
        <v>-0.17255752399944252</v>
      </c>
      <c r="C6259" s="18">
        <f t="shared" ca="1" si="97"/>
        <v>-15.849011959442727</v>
      </c>
      <c r="D6259" s="19">
        <f ca="1">'Monte Carlo VaR'!$B$9*(EXP(B6259)-1)</f>
        <v>-21.480165908632728</v>
      </c>
      <c r="E6259" t="str">
        <f ca="1">IF(B6259&lt;='Monte Carlo VaR'!$B$25,"YES ◀ TAIL","")</f>
        <v/>
      </c>
    </row>
    <row r="6260" spans="1:5" x14ac:dyDescent="0.2">
      <c r="A6260">
        <v>6259</v>
      </c>
      <c r="B6260" s="17">
        <f ca="1">'Monte Carlo VaR'!$C$17+_xlfn.NORM.S.INV(RAND())*'Monte Carlo VaR'!$C$18</f>
        <v>0.30509180934114033</v>
      </c>
      <c r="C6260" s="18">
        <f t="shared" ca="1" si="97"/>
        <v>35.674955957156506</v>
      </c>
      <c r="D6260" s="19">
        <f ca="1">'Monte Carlo VaR'!$B$9*(EXP(B6260)-1)</f>
        <v>48.350267808734216</v>
      </c>
      <c r="E6260" t="str">
        <f ca="1">IF(B6260&lt;='Monte Carlo VaR'!$B$25,"YES ◀ TAIL","")</f>
        <v/>
      </c>
    </row>
    <row r="6261" spans="1:5" x14ac:dyDescent="0.2">
      <c r="A6261">
        <v>6260</v>
      </c>
      <c r="B6261" s="17">
        <f ca="1">'Monte Carlo VaR'!$C$17+_xlfn.NORM.S.INV(RAND())*'Monte Carlo VaR'!$C$18</f>
        <v>7.6473490848901579E-2</v>
      </c>
      <c r="C6261" s="18">
        <f t="shared" ca="1" si="97"/>
        <v>7.9473574029789384</v>
      </c>
      <c r="D6261" s="19">
        <f ca="1">'Monte Carlo VaR'!$B$9*(EXP(B6261)-1)</f>
        <v>10.771053488257355</v>
      </c>
      <c r="E6261" t="str">
        <f ca="1">IF(B6261&lt;='Monte Carlo VaR'!$B$25,"YES ◀ TAIL","")</f>
        <v/>
      </c>
    </row>
    <row r="6262" spans="1:5" x14ac:dyDescent="0.2">
      <c r="A6262">
        <v>6261</v>
      </c>
      <c r="B6262" s="17">
        <f ca="1">'Monte Carlo VaR'!$C$17+_xlfn.NORM.S.INV(RAND())*'Monte Carlo VaR'!$C$18</f>
        <v>6.1189091551467484E-2</v>
      </c>
      <c r="C6262" s="18">
        <f t="shared" ca="1" si="97"/>
        <v>6.3099918395431942</v>
      </c>
      <c r="D6262" s="19">
        <f ca="1">'Monte Carlo VaR'!$B$9*(EXP(B6262)-1)</f>
        <v>8.5519319401328904</v>
      </c>
      <c r="E6262" t="str">
        <f ca="1">IF(B6262&lt;='Monte Carlo VaR'!$B$25,"YES ◀ TAIL","")</f>
        <v/>
      </c>
    </row>
    <row r="6263" spans="1:5" x14ac:dyDescent="0.2">
      <c r="A6263">
        <v>6262</v>
      </c>
      <c r="B6263" s="17">
        <f ca="1">'Monte Carlo VaR'!$C$17+_xlfn.NORM.S.INV(RAND())*'Monte Carlo VaR'!$C$18</f>
        <v>0.1622343815021319</v>
      </c>
      <c r="C6263" s="18">
        <f t="shared" ca="1" si="97"/>
        <v>17.61358735109393</v>
      </c>
      <c r="D6263" s="19">
        <f ca="1">'Monte Carlo VaR'!$B$9*(EXP(B6263)-1)</f>
        <v>23.871694936937601</v>
      </c>
      <c r="E6263" t="str">
        <f ca="1">IF(B6263&lt;='Monte Carlo VaR'!$B$25,"YES ◀ TAIL","")</f>
        <v/>
      </c>
    </row>
    <row r="6264" spans="1:5" x14ac:dyDescent="0.2">
      <c r="A6264">
        <v>6263</v>
      </c>
      <c r="B6264" s="17">
        <f ca="1">'Monte Carlo VaR'!$C$17+_xlfn.NORM.S.INV(RAND())*'Monte Carlo VaR'!$C$18</f>
        <v>0.194561253994048</v>
      </c>
      <c r="C6264" s="18">
        <f t="shared" ca="1" si="97"/>
        <v>21.477789060381582</v>
      </c>
      <c r="D6264" s="19">
        <f ca="1">'Monte Carlo VaR'!$B$9*(EXP(B6264)-1)</f>
        <v>29.108847513535157</v>
      </c>
      <c r="E6264" t="str">
        <f ca="1">IF(B6264&lt;='Monte Carlo VaR'!$B$25,"YES ◀ TAIL","")</f>
        <v/>
      </c>
    </row>
    <row r="6265" spans="1:5" x14ac:dyDescent="0.2">
      <c r="A6265">
        <v>6264</v>
      </c>
      <c r="B6265" s="17">
        <f ca="1">'Monte Carlo VaR'!$C$17+_xlfn.NORM.S.INV(RAND())*'Monte Carlo VaR'!$C$18</f>
        <v>0.14018475117670059</v>
      </c>
      <c r="C6265" s="18">
        <f t="shared" ca="1" si="97"/>
        <v>15.048633292744928</v>
      </c>
      <c r="D6265" s="19">
        <f ca="1">'Monte Carlo VaR'!$B$9*(EXP(B6265)-1)</f>
        <v>20.3954127016572</v>
      </c>
      <c r="E6265" t="str">
        <f ca="1">IF(B6265&lt;='Monte Carlo VaR'!$B$25,"YES ◀ TAIL","")</f>
        <v/>
      </c>
    </row>
    <row r="6266" spans="1:5" x14ac:dyDescent="0.2">
      <c r="A6266">
        <v>6265</v>
      </c>
      <c r="B6266" s="17">
        <f ca="1">'Monte Carlo VaR'!$C$17+_xlfn.NORM.S.INV(RAND())*'Monte Carlo VaR'!$C$18</f>
        <v>0.25042442613794436</v>
      </c>
      <c r="C6266" s="18">
        <f t="shared" ca="1" si="97"/>
        <v>28.457050630332613</v>
      </c>
      <c r="D6266" s="19">
        <f ca="1">'Monte Carlo VaR'!$B$9*(EXP(B6266)-1)</f>
        <v>38.567840719289791</v>
      </c>
      <c r="E6266" t="str">
        <f ca="1">IF(B6266&lt;='Monte Carlo VaR'!$B$25,"YES ◀ TAIL","")</f>
        <v/>
      </c>
    </row>
    <row r="6267" spans="1:5" x14ac:dyDescent="0.2">
      <c r="A6267">
        <v>6266</v>
      </c>
      <c r="B6267" s="17">
        <f ca="1">'Monte Carlo VaR'!$C$17+_xlfn.NORM.S.INV(RAND())*'Monte Carlo VaR'!$C$18</f>
        <v>-8.755552791410208E-2</v>
      </c>
      <c r="C6267" s="18">
        <f t="shared" ca="1" si="97"/>
        <v>-8.3832002659440903</v>
      </c>
      <c r="D6267" s="19">
        <f ca="1">'Monte Carlo VaR'!$B$9*(EXP(B6267)-1)</f>
        <v>-11.361751320434026</v>
      </c>
      <c r="E6267" t="str">
        <f ca="1">IF(B6267&lt;='Monte Carlo VaR'!$B$25,"YES ◀ TAIL","")</f>
        <v/>
      </c>
    </row>
    <row r="6268" spans="1:5" x14ac:dyDescent="0.2">
      <c r="A6268">
        <v>6267</v>
      </c>
      <c r="B6268" s="17">
        <f ca="1">'Monte Carlo VaR'!$C$17+_xlfn.NORM.S.INV(RAND())*'Monte Carlo VaR'!$C$18</f>
        <v>0.28315028009095689</v>
      </c>
      <c r="C6268" s="18">
        <f t="shared" ca="1" si="97"/>
        <v>32.730461428807665</v>
      </c>
      <c r="D6268" s="19">
        <f ca="1">'Monte Carlo VaR'!$B$9*(EXP(B6268)-1)</f>
        <v>44.359594374463029</v>
      </c>
      <c r="E6268" t="str">
        <f ca="1">IF(B6268&lt;='Monte Carlo VaR'!$B$25,"YES ◀ TAIL","")</f>
        <v/>
      </c>
    </row>
    <row r="6269" spans="1:5" x14ac:dyDescent="0.2">
      <c r="A6269">
        <v>6268</v>
      </c>
      <c r="B6269" s="17">
        <f ca="1">'Monte Carlo VaR'!$C$17+_xlfn.NORM.S.INV(RAND())*'Monte Carlo VaR'!$C$18</f>
        <v>-0.21550670548886797</v>
      </c>
      <c r="C6269" s="18">
        <f t="shared" ca="1" si="97"/>
        <v>-19.386713527495647</v>
      </c>
      <c r="D6269" s="19">
        <f ca="1">'Monte Carlo VaR'!$B$9*(EXP(B6269)-1)</f>
        <v>-26.27481284381485</v>
      </c>
      <c r="E6269" t="str">
        <f ca="1">IF(B6269&lt;='Monte Carlo VaR'!$B$25,"YES ◀ TAIL","")</f>
        <v/>
      </c>
    </row>
    <row r="6270" spans="1:5" x14ac:dyDescent="0.2">
      <c r="A6270">
        <v>6269</v>
      </c>
      <c r="B6270" s="17">
        <f ca="1">'Monte Carlo VaR'!$C$17+_xlfn.NORM.S.INV(RAND())*'Monte Carlo VaR'!$C$18</f>
        <v>0.12973499148364862</v>
      </c>
      <c r="C6270" s="18">
        <f t="shared" ca="1" si="97"/>
        <v>13.852662409052762</v>
      </c>
      <c r="D6270" s="19">
        <f ca="1">'Monte Carlo VaR'!$B$9*(EXP(B6270)-1)</f>
        <v>18.774513362989211</v>
      </c>
      <c r="E6270" t="str">
        <f ca="1">IF(B6270&lt;='Monte Carlo VaR'!$B$25,"YES ◀ TAIL","")</f>
        <v/>
      </c>
    </row>
    <row r="6271" spans="1:5" x14ac:dyDescent="0.2">
      <c r="A6271">
        <v>6270</v>
      </c>
      <c r="B6271" s="17">
        <f ca="1">'Monte Carlo VaR'!$C$17+_xlfn.NORM.S.INV(RAND())*'Monte Carlo VaR'!$C$18</f>
        <v>3.3732528465869202E-2</v>
      </c>
      <c r="C6271" s="18">
        <f t="shared" ca="1" si="97"/>
        <v>3.4307921800488694</v>
      </c>
      <c r="D6271" s="19">
        <f ca="1">'Monte Carlo VaR'!$B$9*(EXP(B6271)-1)</f>
        <v>4.6497526416202328</v>
      </c>
      <c r="E6271" t="str">
        <f ca="1">IF(B6271&lt;='Monte Carlo VaR'!$B$25,"YES ◀ TAIL","")</f>
        <v/>
      </c>
    </row>
    <row r="6272" spans="1:5" x14ac:dyDescent="0.2">
      <c r="A6272">
        <v>6271</v>
      </c>
      <c r="B6272" s="17">
        <f ca="1">'Monte Carlo VaR'!$C$17+_xlfn.NORM.S.INV(RAND())*'Monte Carlo VaR'!$C$18</f>
        <v>-2.4151710148023448E-2</v>
      </c>
      <c r="C6272" s="18">
        <f t="shared" ca="1" si="97"/>
        <v>-2.3862391457118548</v>
      </c>
      <c r="D6272" s="19">
        <f ca="1">'Monte Carlo VaR'!$B$9*(EXP(B6272)-1)</f>
        <v>-3.2340699141832769</v>
      </c>
      <c r="E6272" t="str">
        <f ca="1">IF(B6272&lt;='Monte Carlo VaR'!$B$25,"YES ◀ TAIL","")</f>
        <v/>
      </c>
    </row>
    <row r="6273" spans="1:5" x14ac:dyDescent="0.2">
      <c r="A6273">
        <v>6272</v>
      </c>
      <c r="B6273" s="17">
        <f ca="1">'Monte Carlo VaR'!$C$17+_xlfn.NORM.S.INV(RAND())*'Monte Carlo VaR'!$C$18</f>
        <v>0.47444720762292131</v>
      </c>
      <c r="C6273" s="18">
        <f t="shared" ca="1" si="97"/>
        <v>60.712554513792981</v>
      </c>
      <c r="D6273" s="19">
        <f ca="1">'Monte Carlo VaR'!$B$9*(EXP(B6273)-1)</f>
        <v>82.283725132543623</v>
      </c>
      <c r="E6273" t="str">
        <f ca="1">IF(B6273&lt;='Monte Carlo VaR'!$B$25,"YES ◀ TAIL","")</f>
        <v/>
      </c>
    </row>
    <row r="6274" spans="1:5" x14ac:dyDescent="0.2">
      <c r="A6274">
        <v>6273</v>
      </c>
      <c r="B6274" s="17">
        <f ca="1">'Monte Carlo VaR'!$C$17+_xlfn.NORM.S.INV(RAND())*'Monte Carlo VaR'!$C$18</f>
        <v>-0.10558065980159119</v>
      </c>
      <c r="C6274" s="18">
        <f t="shared" ca="1" si="97"/>
        <v>-10.019810792243888</v>
      </c>
      <c r="D6274" s="19">
        <f ca="1">'Monte Carlo VaR'!$B$9*(EXP(B6274)-1)</f>
        <v>-13.579849566728141</v>
      </c>
      <c r="E6274" t="str">
        <f ca="1">IF(B6274&lt;='Monte Carlo VaR'!$B$25,"YES ◀ TAIL","")</f>
        <v/>
      </c>
    </row>
    <row r="6275" spans="1:5" x14ac:dyDescent="0.2">
      <c r="A6275">
        <v>6274</v>
      </c>
      <c r="B6275" s="17">
        <f ca="1">'Monte Carlo VaR'!$C$17+_xlfn.NORM.S.INV(RAND())*'Monte Carlo VaR'!$C$18</f>
        <v>-0.19401710394004906</v>
      </c>
      <c r="C6275" s="18">
        <f t="shared" ref="C6275:C6338" ca="1" si="98">(EXP(B6275)-1)*100</f>
        <v>-17.635618340636093</v>
      </c>
      <c r="D6275" s="19">
        <f ca="1">'Monte Carlo VaR'!$B$9*(EXP(B6275)-1)</f>
        <v>-23.9015535370641</v>
      </c>
      <c r="E6275" t="str">
        <f ca="1">IF(B6275&lt;='Monte Carlo VaR'!$B$25,"YES ◀ TAIL","")</f>
        <v/>
      </c>
    </row>
    <row r="6276" spans="1:5" x14ac:dyDescent="0.2">
      <c r="A6276">
        <v>6275</v>
      </c>
      <c r="B6276" s="17">
        <f ca="1">'Monte Carlo VaR'!$C$17+_xlfn.NORM.S.INV(RAND())*'Monte Carlo VaR'!$C$18</f>
        <v>0.18202846432191197</v>
      </c>
      <c r="C6276" s="18">
        <f t="shared" ca="1" si="98"/>
        <v>19.964834057043191</v>
      </c>
      <c r="D6276" s="19">
        <f ca="1">'Monte Carlo VaR'!$B$9*(EXP(B6276)-1)</f>
        <v>27.058339597510635</v>
      </c>
      <c r="E6276" t="str">
        <f ca="1">IF(B6276&lt;='Monte Carlo VaR'!$B$25,"YES ◀ TAIL","")</f>
        <v/>
      </c>
    </row>
    <row r="6277" spans="1:5" x14ac:dyDescent="0.2">
      <c r="A6277">
        <v>6276</v>
      </c>
      <c r="B6277" s="17">
        <f ca="1">'Monte Carlo VaR'!$C$17+_xlfn.NORM.S.INV(RAND())*'Monte Carlo VaR'!$C$18</f>
        <v>-0.17896601686913666</v>
      </c>
      <c r="C6277" s="18">
        <f t="shared" ca="1" si="98"/>
        <v>-16.386568662397437</v>
      </c>
      <c r="D6277" s="19">
        <f ca="1">'Monte Carlo VaR'!$B$9*(EXP(B6277)-1)</f>
        <v>-22.208716508147248</v>
      </c>
      <c r="E6277" t="str">
        <f ca="1">IF(B6277&lt;='Monte Carlo VaR'!$B$25,"YES ◀ TAIL","")</f>
        <v/>
      </c>
    </row>
    <row r="6278" spans="1:5" x14ac:dyDescent="0.2">
      <c r="A6278">
        <v>6277</v>
      </c>
      <c r="B6278" s="17">
        <f ca="1">'Monte Carlo VaR'!$C$17+_xlfn.NORM.S.INV(RAND())*'Monte Carlo VaR'!$C$18</f>
        <v>-0.21788975295628654</v>
      </c>
      <c r="C6278" s="18">
        <f t="shared" ca="1" si="98"/>
        <v>-19.578590099370686</v>
      </c>
      <c r="D6278" s="19">
        <f ca="1">'Monte Carlo VaR'!$B$9*(EXP(B6278)-1)</f>
        <v>-26.534863161677091</v>
      </c>
      <c r="E6278" t="str">
        <f ca="1">IF(B6278&lt;='Monte Carlo VaR'!$B$25,"YES ◀ TAIL","")</f>
        <v/>
      </c>
    </row>
    <row r="6279" spans="1:5" x14ac:dyDescent="0.2">
      <c r="A6279">
        <v>6278</v>
      </c>
      <c r="B6279" s="17">
        <f ca="1">'Monte Carlo VaR'!$C$17+_xlfn.NORM.S.INV(RAND())*'Monte Carlo VaR'!$C$18</f>
        <v>-0.14166887874704409</v>
      </c>
      <c r="C6279" s="18">
        <f t="shared" ca="1" si="98"/>
        <v>-13.209140810774256</v>
      </c>
      <c r="D6279" s="19">
        <f ca="1">'Monte Carlo VaR'!$B$9*(EXP(B6279)-1)</f>
        <v>-17.90234854084235</v>
      </c>
      <c r="E6279" t="str">
        <f ca="1">IF(B6279&lt;='Monte Carlo VaR'!$B$25,"YES ◀ TAIL","")</f>
        <v/>
      </c>
    </row>
    <row r="6280" spans="1:5" x14ac:dyDescent="0.2">
      <c r="A6280">
        <v>6279</v>
      </c>
      <c r="B6280" s="17">
        <f ca="1">'Monte Carlo VaR'!$C$17+_xlfn.NORM.S.INV(RAND())*'Monte Carlo VaR'!$C$18</f>
        <v>-0.25687958772304698</v>
      </c>
      <c r="C6280" s="18">
        <f t="shared" ca="1" si="98"/>
        <v>-22.65386576002054</v>
      </c>
      <c r="D6280" s="19">
        <f ca="1">'Monte Carlo VaR'!$B$9*(EXP(B6280)-1)</f>
        <v>-30.702784264555842</v>
      </c>
      <c r="E6280" t="str">
        <f ca="1">IF(B6280&lt;='Monte Carlo VaR'!$B$25,"YES ◀ TAIL","")</f>
        <v>YES ◀ TAIL</v>
      </c>
    </row>
    <row r="6281" spans="1:5" x14ac:dyDescent="0.2">
      <c r="A6281">
        <v>6280</v>
      </c>
      <c r="B6281" s="17">
        <f ca="1">'Monte Carlo VaR'!$C$17+_xlfn.NORM.S.INV(RAND())*'Monte Carlo VaR'!$C$18</f>
        <v>-2.942161797715756E-2</v>
      </c>
      <c r="C6281" s="18">
        <f t="shared" ca="1" si="98"/>
        <v>-2.8993015849923975</v>
      </c>
      <c r="D6281" s="19">
        <f ca="1">'Monte Carlo VaR'!$B$9*(EXP(B6281)-1)</f>
        <v>-3.9294234381401965</v>
      </c>
      <c r="E6281" t="str">
        <f ca="1">IF(B6281&lt;='Monte Carlo VaR'!$B$25,"YES ◀ TAIL","")</f>
        <v/>
      </c>
    </row>
    <row r="6282" spans="1:5" x14ac:dyDescent="0.2">
      <c r="A6282">
        <v>6281</v>
      </c>
      <c r="B6282" s="17">
        <f ca="1">'Monte Carlo VaR'!$C$17+_xlfn.NORM.S.INV(RAND())*'Monte Carlo VaR'!$C$18</f>
        <v>5.3709995861555261E-2</v>
      </c>
      <c r="C6282" s="18">
        <f t="shared" ca="1" si="98"/>
        <v>5.5178551632494299</v>
      </c>
      <c r="D6282" s="19">
        <f ca="1">'Monte Carlo VaR'!$B$9*(EXP(B6282)-1)</f>
        <v>7.4783491027519524</v>
      </c>
      <c r="E6282" t="str">
        <f ca="1">IF(B6282&lt;='Monte Carlo VaR'!$B$25,"YES ◀ TAIL","")</f>
        <v/>
      </c>
    </row>
    <row r="6283" spans="1:5" x14ac:dyDescent="0.2">
      <c r="A6283">
        <v>6282</v>
      </c>
      <c r="B6283" s="17">
        <f ca="1">'Monte Carlo VaR'!$C$17+_xlfn.NORM.S.INV(RAND())*'Monte Carlo VaR'!$C$18</f>
        <v>0.17470982048195019</v>
      </c>
      <c r="C6283" s="18">
        <f t="shared" ca="1" si="98"/>
        <v>19.090059150843118</v>
      </c>
      <c r="D6283" s="19">
        <f ca="1">'Monte Carlo VaR'!$B$9*(EXP(B6283)-1)</f>
        <v>25.872757167137681</v>
      </c>
      <c r="E6283" t="str">
        <f ca="1">IF(B6283&lt;='Monte Carlo VaR'!$B$25,"YES ◀ TAIL","")</f>
        <v/>
      </c>
    </row>
    <row r="6284" spans="1:5" x14ac:dyDescent="0.2">
      <c r="A6284">
        <v>6283</v>
      </c>
      <c r="B6284" s="17">
        <f ca="1">'Monte Carlo VaR'!$C$17+_xlfn.NORM.S.INV(RAND())*'Monte Carlo VaR'!$C$18</f>
        <v>7.5797970174170309E-2</v>
      </c>
      <c r="C6284" s="18">
        <f t="shared" ca="1" si="98"/>
        <v>7.8744613554362797</v>
      </c>
      <c r="D6284" s="19">
        <f ca="1">'Monte Carlo VaR'!$B$9*(EXP(B6284)-1)</f>
        <v>10.672257475022789</v>
      </c>
      <c r="E6284" t="str">
        <f ca="1">IF(B6284&lt;='Monte Carlo VaR'!$B$25,"YES ◀ TAIL","")</f>
        <v/>
      </c>
    </row>
    <row r="6285" spans="1:5" x14ac:dyDescent="0.2">
      <c r="A6285">
        <v>6284</v>
      </c>
      <c r="B6285" s="17">
        <f ca="1">'Monte Carlo VaR'!$C$17+_xlfn.NORM.S.INV(RAND())*'Monte Carlo VaR'!$C$18</f>
        <v>0.2915290401782209</v>
      </c>
      <c r="C6285" s="18">
        <f t="shared" ca="1" si="98"/>
        <v>33.847250240608751</v>
      </c>
      <c r="D6285" s="19">
        <f ca="1">'Monte Carlo VaR'!$B$9*(EXP(B6285)-1)</f>
        <v>45.873178251097038</v>
      </c>
      <c r="E6285" t="str">
        <f ca="1">IF(B6285&lt;='Monte Carlo VaR'!$B$25,"YES ◀ TAIL","")</f>
        <v/>
      </c>
    </row>
    <row r="6286" spans="1:5" x14ac:dyDescent="0.2">
      <c r="A6286">
        <v>6285</v>
      </c>
      <c r="B6286" s="17">
        <f ca="1">'Monte Carlo VaR'!$C$17+_xlfn.NORM.S.INV(RAND())*'Monte Carlo VaR'!$C$18</f>
        <v>0.14799560083555174</v>
      </c>
      <c r="C6286" s="18">
        <f t="shared" ca="1" si="98"/>
        <v>15.950779548628269</v>
      </c>
      <c r="D6286" s="19">
        <f ca="1">'Monte Carlo VaR'!$B$9*(EXP(B6286)-1)</f>
        <v>21.618091522255892</v>
      </c>
      <c r="E6286" t="str">
        <f ca="1">IF(B6286&lt;='Monte Carlo VaR'!$B$25,"YES ◀ TAIL","")</f>
        <v/>
      </c>
    </row>
    <row r="6287" spans="1:5" x14ac:dyDescent="0.2">
      <c r="A6287">
        <v>6286</v>
      </c>
      <c r="B6287" s="17">
        <f ca="1">'Monte Carlo VaR'!$C$17+_xlfn.NORM.S.INV(RAND())*'Monte Carlo VaR'!$C$18</f>
        <v>0.17457332086838684</v>
      </c>
      <c r="C6287" s="18">
        <f t="shared" ca="1" si="98"/>
        <v>19.073804513190918</v>
      </c>
      <c r="D6287" s="19">
        <f ca="1">'Monte Carlo VaR'!$B$9*(EXP(B6287)-1)</f>
        <v>25.850727256727652</v>
      </c>
      <c r="E6287" t="str">
        <f ca="1">IF(B6287&lt;='Monte Carlo VaR'!$B$25,"YES ◀ TAIL","")</f>
        <v/>
      </c>
    </row>
    <row r="6288" spans="1:5" x14ac:dyDescent="0.2">
      <c r="A6288">
        <v>6287</v>
      </c>
      <c r="B6288" s="17">
        <f ca="1">'Monte Carlo VaR'!$C$17+_xlfn.NORM.S.INV(RAND())*'Monte Carlo VaR'!$C$18</f>
        <v>0.25003591447293816</v>
      </c>
      <c r="C6288" s="18">
        <f t="shared" ca="1" si="98"/>
        <v>28.407153261193052</v>
      </c>
      <c r="D6288" s="19">
        <f ca="1">'Monte Carlo VaR'!$B$9*(EXP(B6288)-1)</f>
        <v>38.500214814894946</v>
      </c>
      <c r="E6288" t="str">
        <f ca="1">IF(B6288&lt;='Monte Carlo VaR'!$B$25,"YES ◀ TAIL","")</f>
        <v/>
      </c>
    </row>
    <row r="6289" spans="1:5" x14ac:dyDescent="0.2">
      <c r="A6289">
        <v>6288</v>
      </c>
      <c r="B6289" s="17">
        <f ca="1">'Monte Carlo VaR'!$C$17+_xlfn.NORM.S.INV(RAND())*'Monte Carlo VaR'!$C$18</f>
        <v>0.20843421926412825</v>
      </c>
      <c r="C6289" s="18">
        <f t="shared" ca="1" si="98"/>
        <v>23.174790211252262</v>
      </c>
      <c r="D6289" s="19">
        <f ca="1">'Monte Carlo VaR'!$B$9*(EXP(B6289)-1)</f>
        <v>31.40879317331019</v>
      </c>
      <c r="E6289" t="str">
        <f ca="1">IF(B6289&lt;='Monte Carlo VaR'!$B$25,"YES ◀ TAIL","")</f>
        <v/>
      </c>
    </row>
    <row r="6290" spans="1:5" x14ac:dyDescent="0.2">
      <c r="A6290">
        <v>6289</v>
      </c>
      <c r="B6290" s="17">
        <f ca="1">'Monte Carlo VaR'!$C$17+_xlfn.NORM.S.INV(RAND())*'Monte Carlo VaR'!$C$18</f>
        <v>4.9531042194088319E-2</v>
      </c>
      <c r="C6290" s="18">
        <f t="shared" ca="1" si="98"/>
        <v>5.0778210169699189</v>
      </c>
      <c r="D6290" s="19">
        <f ca="1">'Monte Carlo VaR'!$B$9*(EXP(B6290)-1)</f>
        <v>6.8819708242993309</v>
      </c>
      <c r="E6290" t="str">
        <f ca="1">IF(B6290&lt;='Monte Carlo VaR'!$B$25,"YES ◀ TAIL","")</f>
        <v/>
      </c>
    </row>
    <row r="6291" spans="1:5" x14ac:dyDescent="0.2">
      <c r="A6291">
        <v>6290</v>
      </c>
      <c r="B6291" s="17">
        <f ca="1">'Monte Carlo VaR'!$C$17+_xlfn.NORM.S.INV(RAND())*'Monte Carlo VaR'!$C$18</f>
        <v>0.15173892909648473</v>
      </c>
      <c r="C6291" s="18">
        <f t="shared" ca="1" si="98"/>
        <v>16.385634773732448</v>
      </c>
      <c r="D6291" s="19">
        <f ca="1">'Monte Carlo VaR'!$B$9*(EXP(B6291)-1)</f>
        <v>22.207450808839589</v>
      </c>
      <c r="E6291" t="str">
        <f ca="1">IF(B6291&lt;='Monte Carlo VaR'!$B$25,"YES ◀ TAIL","")</f>
        <v/>
      </c>
    </row>
    <row r="6292" spans="1:5" x14ac:dyDescent="0.2">
      <c r="A6292">
        <v>6291</v>
      </c>
      <c r="B6292" s="17">
        <f ca="1">'Monte Carlo VaR'!$C$17+_xlfn.NORM.S.INV(RAND())*'Monte Carlo VaR'!$C$18</f>
        <v>0.33186036851873435</v>
      </c>
      <c r="C6292" s="18">
        <f t="shared" ca="1" si="98"/>
        <v>39.355825032409328</v>
      </c>
      <c r="D6292" s="19">
        <f ca="1">'Monte Carlo VaR'!$B$9*(EXP(B6292)-1)</f>
        <v>53.338949666424369</v>
      </c>
      <c r="E6292" t="str">
        <f ca="1">IF(B6292&lt;='Monte Carlo VaR'!$B$25,"YES ◀ TAIL","")</f>
        <v/>
      </c>
    </row>
    <row r="6293" spans="1:5" x14ac:dyDescent="0.2">
      <c r="A6293">
        <v>6292</v>
      </c>
      <c r="B6293" s="17">
        <f ca="1">'Monte Carlo VaR'!$C$17+_xlfn.NORM.S.INV(RAND())*'Monte Carlo VaR'!$C$18</f>
        <v>0.17014320153019263</v>
      </c>
      <c r="C6293" s="18">
        <f t="shared" ca="1" si="98"/>
        <v>18.547460094273216</v>
      </c>
      <c r="D6293" s="19">
        <f ca="1">'Monte Carlo VaR'!$B$9*(EXP(B6293)-1)</f>
        <v>25.137372665768488</v>
      </c>
      <c r="E6293" t="str">
        <f ca="1">IF(B6293&lt;='Monte Carlo VaR'!$B$25,"YES ◀ TAIL","")</f>
        <v/>
      </c>
    </row>
    <row r="6294" spans="1:5" x14ac:dyDescent="0.2">
      <c r="A6294">
        <v>6293</v>
      </c>
      <c r="B6294" s="17">
        <f ca="1">'Monte Carlo VaR'!$C$17+_xlfn.NORM.S.INV(RAND())*'Monte Carlo VaR'!$C$18</f>
        <v>0.31849958827817049</v>
      </c>
      <c r="C6294" s="18">
        <f t="shared" ca="1" si="98"/>
        <v>37.506305504025072</v>
      </c>
      <c r="D6294" s="19">
        <f ca="1">'Monte Carlo VaR'!$B$9*(EXP(B6294)-1)</f>
        <v>50.832295849605181</v>
      </c>
      <c r="E6294" t="str">
        <f ca="1">IF(B6294&lt;='Monte Carlo VaR'!$B$25,"YES ◀ TAIL","")</f>
        <v/>
      </c>
    </row>
    <row r="6295" spans="1:5" x14ac:dyDescent="0.2">
      <c r="A6295">
        <v>6294</v>
      </c>
      <c r="B6295" s="17">
        <f ca="1">'Monte Carlo VaR'!$C$17+_xlfn.NORM.S.INV(RAND())*'Monte Carlo VaR'!$C$18</f>
        <v>-0.26577497965878416</v>
      </c>
      <c r="C6295" s="18">
        <f t="shared" ca="1" si="98"/>
        <v>-23.338838869953548</v>
      </c>
      <c r="D6295" s="19">
        <f ca="1">'Monte Carlo VaR'!$B$9*(EXP(B6295)-1)</f>
        <v>-31.631128320448045</v>
      </c>
      <c r="E6295" t="str">
        <f ca="1">IF(B6295&lt;='Monte Carlo VaR'!$B$25,"YES ◀ TAIL","")</f>
        <v>YES ◀ TAIL</v>
      </c>
    </row>
    <row r="6296" spans="1:5" x14ac:dyDescent="0.2">
      <c r="A6296">
        <v>6295</v>
      </c>
      <c r="B6296" s="17">
        <f ca="1">'Monte Carlo VaR'!$C$17+_xlfn.NORM.S.INV(RAND())*'Monte Carlo VaR'!$C$18</f>
        <v>7.3472732060107793E-2</v>
      </c>
      <c r="C6296" s="18">
        <f t="shared" ca="1" si="98"/>
        <v>7.6239189446246858</v>
      </c>
      <c r="D6296" s="19">
        <f ca="1">'Monte Carlo VaR'!$B$9*(EXP(B6296)-1)</f>
        <v>10.332697345649837</v>
      </c>
      <c r="E6296" t="str">
        <f ca="1">IF(B6296&lt;='Monte Carlo VaR'!$B$25,"YES ◀ TAIL","")</f>
        <v/>
      </c>
    </row>
    <row r="6297" spans="1:5" x14ac:dyDescent="0.2">
      <c r="A6297">
        <v>6296</v>
      </c>
      <c r="B6297" s="17">
        <f ca="1">'Monte Carlo VaR'!$C$17+_xlfn.NORM.S.INV(RAND())*'Monte Carlo VaR'!$C$18</f>
        <v>-3.4218174680275354E-2</v>
      </c>
      <c r="C6297" s="18">
        <f t="shared" ca="1" si="98"/>
        <v>-3.3639353788659676</v>
      </c>
      <c r="D6297" s="19">
        <f ca="1">'Monte Carlo VaR'!$B$9*(EXP(B6297)-1)</f>
        <v>-4.559141618977046</v>
      </c>
      <c r="E6297" t="str">
        <f ca="1">IF(B6297&lt;='Monte Carlo VaR'!$B$25,"YES ◀ TAIL","")</f>
        <v/>
      </c>
    </row>
    <row r="6298" spans="1:5" x14ac:dyDescent="0.2">
      <c r="A6298">
        <v>6297</v>
      </c>
      <c r="B6298" s="17">
        <f ca="1">'Monte Carlo VaR'!$C$17+_xlfn.NORM.S.INV(RAND())*'Monte Carlo VaR'!$C$18</f>
        <v>-0.11787628795601711</v>
      </c>
      <c r="C6298" s="18">
        <f t="shared" ca="1" si="98"/>
        <v>-11.119399817935383</v>
      </c>
      <c r="D6298" s="19">
        <f ca="1">'Monte Carlo VaR'!$B$9*(EXP(B6298)-1)</f>
        <v>-15.070122573247824</v>
      </c>
      <c r="E6298" t="str">
        <f ca="1">IF(B6298&lt;='Monte Carlo VaR'!$B$25,"YES ◀ TAIL","")</f>
        <v/>
      </c>
    </row>
    <row r="6299" spans="1:5" x14ac:dyDescent="0.2">
      <c r="A6299">
        <v>6298</v>
      </c>
      <c r="B6299" s="17">
        <f ca="1">'Monte Carlo VaR'!$C$17+_xlfn.NORM.S.INV(RAND())*'Monte Carlo VaR'!$C$18</f>
        <v>0.10640789517219607</v>
      </c>
      <c r="C6299" s="18">
        <f t="shared" ca="1" si="98"/>
        <v>11.227547578648899</v>
      </c>
      <c r="D6299" s="19">
        <f ca="1">'Monte Carlo VaR'!$B$9*(EXP(B6299)-1)</f>
        <v>15.216695233342854</v>
      </c>
      <c r="E6299" t="str">
        <f ca="1">IF(B6299&lt;='Monte Carlo VaR'!$B$25,"YES ◀ TAIL","")</f>
        <v/>
      </c>
    </row>
    <row r="6300" spans="1:5" x14ac:dyDescent="0.2">
      <c r="A6300">
        <v>6299</v>
      </c>
      <c r="B6300" s="17">
        <f ca="1">'Monte Carlo VaR'!$C$17+_xlfn.NORM.S.INV(RAND())*'Monte Carlo VaR'!$C$18</f>
        <v>-1.8267391889413329E-2</v>
      </c>
      <c r="C6300" s="18">
        <f t="shared" ca="1" si="98"/>
        <v>-1.8101554427496724</v>
      </c>
      <c r="D6300" s="19">
        <f ca="1">'Monte Carlo VaR'!$B$9*(EXP(B6300)-1)</f>
        <v>-2.4533036715586309</v>
      </c>
      <c r="E6300" t="str">
        <f ca="1">IF(B6300&lt;='Monte Carlo VaR'!$B$25,"YES ◀ TAIL","")</f>
        <v/>
      </c>
    </row>
    <row r="6301" spans="1:5" x14ac:dyDescent="0.2">
      <c r="A6301">
        <v>6300</v>
      </c>
      <c r="B6301" s="17">
        <f ca="1">'Monte Carlo VaR'!$C$17+_xlfn.NORM.S.INV(RAND())*'Monte Carlo VaR'!$C$18</f>
        <v>0.22813367681794267</v>
      </c>
      <c r="C6301" s="18">
        <f t="shared" ca="1" si="98"/>
        <v>25.625324614501555</v>
      </c>
      <c r="D6301" s="19">
        <f ca="1">'Monte Carlo VaR'!$B$9*(EXP(B6301)-1)</f>
        <v>34.730002450033957</v>
      </c>
      <c r="E6301" t="str">
        <f ca="1">IF(B6301&lt;='Monte Carlo VaR'!$B$25,"YES ◀ TAIL","")</f>
        <v/>
      </c>
    </row>
    <row r="6302" spans="1:5" x14ac:dyDescent="0.2">
      <c r="A6302">
        <v>6301</v>
      </c>
      <c r="B6302" s="17">
        <f ca="1">'Monte Carlo VaR'!$C$17+_xlfn.NORM.S.INV(RAND())*'Monte Carlo VaR'!$C$18</f>
        <v>0.27575343536918062</v>
      </c>
      <c r="C6302" s="18">
        <f t="shared" ca="1" si="98"/>
        <v>31.752296941063985</v>
      </c>
      <c r="D6302" s="19">
        <f ca="1">'Monte Carlo VaR'!$B$9*(EXP(B6302)-1)</f>
        <v>43.033888044224021</v>
      </c>
      <c r="E6302" t="str">
        <f ca="1">IF(B6302&lt;='Monte Carlo VaR'!$B$25,"YES ◀ TAIL","")</f>
        <v/>
      </c>
    </row>
    <row r="6303" spans="1:5" x14ac:dyDescent="0.2">
      <c r="A6303">
        <v>6302</v>
      </c>
      <c r="B6303" s="17">
        <f ca="1">'Monte Carlo VaR'!$C$17+_xlfn.NORM.S.INV(RAND())*'Monte Carlo VaR'!$C$18</f>
        <v>-0.10781739081678153</v>
      </c>
      <c r="C6303" s="18">
        <f t="shared" ca="1" si="98"/>
        <v>-10.220847356023954</v>
      </c>
      <c r="D6303" s="19">
        <f ca="1">'Monte Carlo VaR'!$B$9*(EXP(B6303)-1)</f>
        <v>-13.852314421619266</v>
      </c>
      <c r="E6303" t="str">
        <f ca="1">IF(B6303&lt;='Monte Carlo VaR'!$B$25,"YES ◀ TAIL","")</f>
        <v/>
      </c>
    </row>
    <row r="6304" spans="1:5" x14ac:dyDescent="0.2">
      <c r="A6304">
        <v>6303</v>
      </c>
      <c r="B6304" s="17">
        <f ca="1">'Monte Carlo VaR'!$C$17+_xlfn.NORM.S.INV(RAND())*'Monte Carlo VaR'!$C$18</f>
        <v>0.14105729145644336</v>
      </c>
      <c r="C6304" s="18">
        <f t="shared" ca="1" si="98"/>
        <v>15.149061666951491</v>
      </c>
      <c r="D6304" s="19">
        <f ca="1">'Monte Carlo VaR'!$B$9*(EXP(B6304)-1)</f>
        <v>20.531523277219357</v>
      </c>
      <c r="E6304" t="str">
        <f ca="1">IF(B6304&lt;='Monte Carlo VaR'!$B$25,"YES ◀ TAIL","")</f>
        <v/>
      </c>
    </row>
    <row r="6305" spans="1:5" x14ac:dyDescent="0.2">
      <c r="A6305">
        <v>6304</v>
      </c>
      <c r="B6305" s="17">
        <f ca="1">'Monte Carlo VaR'!$C$17+_xlfn.NORM.S.INV(RAND())*'Monte Carlo VaR'!$C$18</f>
        <v>-0.23861912398558449</v>
      </c>
      <c r="C6305" s="18">
        <f t="shared" ca="1" si="98"/>
        <v>-21.228515306419517</v>
      </c>
      <c r="D6305" s="19">
        <f ca="1">'Monte Carlo VaR'!$B$9*(EXP(B6305)-1)</f>
        <v>-28.77100679479037</v>
      </c>
      <c r="E6305" t="str">
        <f ca="1">IF(B6305&lt;='Monte Carlo VaR'!$B$25,"YES ◀ TAIL","")</f>
        <v/>
      </c>
    </row>
    <row r="6306" spans="1:5" x14ac:dyDescent="0.2">
      <c r="A6306">
        <v>6305</v>
      </c>
      <c r="B6306" s="17">
        <f ca="1">'Monte Carlo VaR'!$C$17+_xlfn.NORM.S.INV(RAND())*'Monte Carlo VaR'!$C$18</f>
        <v>5.4753751571917211E-2</v>
      </c>
      <c r="C6306" s="18">
        <f t="shared" ca="1" si="98"/>
        <v>5.6280475240702899</v>
      </c>
      <c r="D6306" s="19">
        <f ca="1">'Monte Carlo VaR'!$B$9*(EXP(B6306)-1)</f>
        <v>7.6276928093724639</v>
      </c>
      <c r="E6306" t="str">
        <f ca="1">IF(B6306&lt;='Monte Carlo VaR'!$B$25,"YES ◀ TAIL","")</f>
        <v/>
      </c>
    </row>
    <row r="6307" spans="1:5" x14ac:dyDescent="0.2">
      <c r="A6307">
        <v>6306</v>
      </c>
      <c r="B6307" s="17">
        <f ca="1">'Monte Carlo VaR'!$C$17+_xlfn.NORM.S.INV(RAND())*'Monte Carlo VaR'!$C$18</f>
        <v>-0.11168544342700314</v>
      </c>
      <c r="C6307" s="18">
        <f t="shared" ca="1" si="98"/>
        <v>-10.567447076627889</v>
      </c>
      <c r="D6307" s="19">
        <f ca="1">'Monte Carlo VaR'!$B$9*(EXP(B6307)-1)</f>
        <v>-14.322061022953779</v>
      </c>
      <c r="E6307" t="str">
        <f ca="1">IF(B6307&lt;='Monte Carlo VaR'!$B$25,"YES ◀ TAIL","")</f>
        <v/>
      </c>
    </row>
    <row r="6308" spans="1:5" x14ac:dyDescent="0.2">
      <c r="A6308">
        <v>6307</v>
      </c>
      <c r="B6308" s="17">
        <f ca="1">'Monte Carlo VaR'!$C$17+_xlfn.NORM.S.INV(RAND())*'Monte Carlo VaR'!$C$18</f>
        <v>7.9571011961402677E-2</v>
      </c>
      <c r="C6308" s="18">
        <f t="shared" ca="1" si="98"/>
        <v>8.28224501453656</v>
      </c>
      <c r="D6308" s="19">
        <f ca="1">'Monte Carlo VaR'!$B$9*(EXP(B6308)-1)</f>
        <v>11.2249266682014</v>
      </c>
      <c r="E6308" t="str">
        <f ca="1">IF(B6308&lt;='Monte Carlo VaR'!$B$25,"YES ◀ TAIL","")</f>
        <v/>
      </c>
    </row>
    <row r="6309" spans="1:5" x14ac:dyDescent="0.2">
      <c r="A6309">
        <v>6308</v>
      </c>
      <c r="B6309" s="17">
        <f ca="1">'Monte Carlo VaR'!$C$17+_xlfn.NORM.S.INV(RAND())*'Monte Carlo VaR'!$C$18</f>
        <v>0.10354205276843134</v>
      </c>
      <c r="C6309" s="18">
        <f t="shared" ca="1" si="98"/>
        <v>10.909243279164759</v>
      </c>
      <c r="D6309" s="19">
        <f ca="1">'Monte Carlo VaR'!$B$9*(EXP(B6309)-1)</f>
        <v>14.785297416252</v>
      </c>
      <c r="E6309" t="str">
        <f ca="1">IF(B6309&lt;='Monte Carlo VaR'!$B$25,"YES ◀ TAIL","")</f>
        <v/>
      </c>
    </row>
    <row r="6310" spans="1:5" x14ac:dyDescent="0.2">
      <c r="A6310">
        <v>6309</v>
      </c>
      <c r="B6310" s="17">
        <f ca="1">'Monte Carlo VaR'!$C$17+_xlfn.NORM.S.INV(RAND())*'Monte Carlo VaR'!$C$18</f>
        <v>0.15517314459410542</v>
      </c>
      <c r="C6310" s="18">
        <f t="shared" ca="1" si="98"/>
        <v>16.786015227250317</v>
      </c>
      <c r="D6310" s="19">
        <f ca="1">'Monte Carlo VaR'!$B$9*(EXP(B6310)-1)</f>
        <v>22.750086437492357</v>
      </c>
      <c r="E6310" t="str">
        <f ca="1">IF(B6310&lt;='Monte Carlo VaR'!$B$25,"YES ◀ TAIL","")</f>
        <v/>
      </c>
    </row>
    <row r="6311" spans="1:5" x14ac:dyDescent="0.2">
      <c r="A6311">
        <v>6310</v>
      </c>
      <c r="B6311" s="17">
        <f ca="1">'Monte Carlo VaR'!$C$17+_xlfn.NORM.S.INV(RAND())*'Monte Carlo VaR'!$C$18</f>
        <v>-5.4583882528900785E-3</v>
      </c>
      <c r="C6311" s="18">
        <f t="shared" ca="1" si="98"/>
        <v>-0.54435183193226599</v>
      </c>
      <c r="D6311" s="19">
        <f ca="1">'Monte Carlo VaR'!$B$9*(EXP(B6311)-1)</f>
        <v>-0.73776003781780009</v>
      </c>
      <c r="E6311" t="str">
        <f ca="1">IF(B6311&lt;='Monte Carlo VaR'!$B$25,"YES ◀ TAIL","")</f>
        <v/>
      </c>
    </row>
    <row r="6312" spans="1:5" x14ac:dyDescent="0.2">
      <c r="A6312">
        <v>6311</v>
      </c>
      <c r="B6312" s="17">
        <f ca="1">'Monte Carlo VaR'!$C$17+_xlfn.NORM.S.INV(RAND())*'Monte Carlo VaR'!$C$18</f>
        <v>0.21779917518928127</v>
      </c>
      <c r="C6312" s="18">
        <f t="shared" ca="1" si="98"/>
        <v>24.333734955722576</v>
      </c>
      <c r="D6312" s="19">
        <f ca="1">'Monte Carlo VaR'!$B$9*(EXP(B6312)-1)</f>
        <v>32.979510985490805</v>
      </c>
      <c r="E6312" t="str">
        <f ca="1">IF(B6312&lt;='Monte Carlo VaR'!$B$25,"YES ◀ TAIL","")</f>
        <v/>
      </c>
    </row>
    <row r="6313" spans="1:5" x14ac:dyDescent="0.2">
      <c r="A6313">
        <v>6312</v>
      </c>
      <c r="B6313" s="17">
        <f ca="1">'Monte Carlo VaR'!$C$17+_xlfn.NORM.S.INV(RAND())*'Monte Carlo VaR'!$C$18</f>
        <v>7.7259443325594049E-2</v>
      </c>
      <c r="C6313" s="18">
        <f t="shared" ca="1" si="98"/>
        <v>8.0322322453094017</v>
      </c>
      <c r="D6313" s="19">
        <f ca="1">'Monte Carlo VaR'!$B$9*(EXP(B6313)-1)</f>
        <v>10.88608436206783</v>
      </c>
      <c r="E6313" t="str">
        <f ca="1">IF(B6313&lt;='Monte Carlo VaR'!$B$25,"YES ◀ TAIL","")</f>
        <v/>
      </c>
    </row>
    <row r="6314" spans="1:5" x14ac:dyDescent="0.2">
      <c r="A6314">
        <v>6313</v>
      </c>
      <c r="B6314" s="17">
        <f ca="1">'Monte Carlo VaR'!$C$17+_xlfn.NORM.S.INV(RAND())*'Monte Carlo VaR'!$C$18</f>
        <v>0.3273865571615831</v>
      </c>
      <c r="C6314" s="18">
        <f t="shared" ca="1" si="98"/>
        <v>38.733765884875559</v>
      </c>
      <c r="D6314" s="19">
        <f ca="1">'Monte Carlo VaR'!$B$9*(EXP(B6314)-1)</f>
        <v>52.495872903771847</v>
      </c>
      <c r="E6314" t="str">
        <f ca="1">IF(B6314&lt;='Monte Carlo VaR'!$B$25,"YES ◀ TAIL","")</f>
        <v/>
      </c>
    </row>
    <row r="6315" spans="1:5" x14ac:dyDescent="0.2">
      <c r="A6315">
        <v>6314</v>
      </c>
      <c r="B6315" s="17">
        <f ca="1">'Monte Carlo VaR'!$C$17+_xlfn.NORM.S.INV(RAND())*'Monte Carlo VaR'!$C$18</f>
        <v>-0.10290750056642113</v>
      </c>
      <c r="C6315" s="18">
        <f t="shared" ca="1" si="98"/>
        <v>-9.7789576424936584</v>
      </c>
      <c r="D6315" s="19">
        <f ca="1">'Monte Carlo VaR'!$B$9*(EXP(B6315)-1)</f>
        <v>-13.253421292871653</v>
      </c>
      <c r="E6315" t="str">
        <f ca="1">IF(B6315&lt;='Monte Carlo VaR'!$B$25,"YES ◀ TAIL","")</f>
        <v/>
      </c>
    </row>
    <row r="6316" spans="1:5" x14ac:dyDescent="0.2">
      <c r="A6316">
        <v>6315</v>
      </c>
      <c r="B6316" s="17">
        <f ca="1">'Monte Carlo VaR'!$C$17+_xlfn.NORM.S.INV(RAND())*'Monte Carlo VaR'!$C$18</f>
        <v>-0.35470186978219742</v>
      </c>
      <c r="C6316" s="18">
        <f t="shared" ca="1" si="98"/>
        <v>-29.861748463627148</v>
      </c>
      <c r="D6316" s="19">
        <f ca="1">'Monte Carlo VaR'!$B$9*(EXP(B6316)-1)</f>
        <v>-40.47162769275387</v>
      </c>
      <c r="E6316" t="str">
        <f ca="1">IF(B6316&lt;='Monte Carlo VaR'!$B$25,"YES ◀ TAIL","")</f>
        <v>YES ◀ TAIL</v>
      </c>
    </row>
    <row r="6317" spans="1:5" x14ac:dyDescent="0.2">
      <c r="A6317">
        <v>6316</v>
      </c>
      <c r="B6317" s="17">
        <f ca="1">'Monte Carlo VaR'!$C$17+_xlfn.NORM.S.INV(RAND())*'Monte Carlo VaR'!$C$18</f>
        <v>-7.0015208095020057E-2</v>
      </c>
      <c r="C6317" s="18">
        <f t="shared" ca="1" si="98"/>
        <v>-6.7620359920036677</v>
      </c>
      <c r="D6317" s="19">
        <f ca="1">'Monte Carlo VaR'!$B$9*(EXP(B6317)-1)</f>
        <v>-9.1645873799625708</v>
      </c>
      <c r="E6317" t="str">
        <f ca="1">IF(B6317&lt;='Monte Carlo VaR'!$B$25,"YES ◀ TAIL","")</f>
        <v/>
      </c>
    </row>
    <row r="6318" spans="1:5" x14ac:dyDescent="0.2">
      <c r="A6318">
        <v>6317</v>
      </c>
      <c r="B6318" s="17">
        <f ca="1">'Monte Carlo VaR'!$C$17+_xlfn.NORM.S.INV(RAND())*'Monte Carlo VaR'!$C$18</f>
        <v>0.20609188389958899</v>
      </c>
      <c r="C6318" s="18">
        <f t="shared" ca="1" si="98"/>
        <v>22.88661118184536</v>
      </c>
      <c r="D6318" s="19">
        <f ca="1">'Monte Carlo VaR'!$B$9*(EXP(B6318)-1)</f>
        <v>31.01822413475502</v>
      </c>
      <c r="E6318" t="str">
        <f ca="1">IF(B6318&lt;='Monte Carlo VaR'!$B$25,"YES ◀ TAIL","")</f>
        <v/>
      </c>
    </row>
    <row r="6319" spans="1:5" x14ac:dyDescent="0.2">
      <c r="A6319">
        <v>6318</v>
      </c>
      <c r="B6319" s="17">
        <f ca="1">'Monte Carlo VaR'!$C$17+_xlfn.NORM.S.INV(RAND())*'Monte Carlo VaR'!$C$18</f>
        <v>0.1559226114685594</v>
      </c>
      <c r="C6319" s="18">
        <f t="shared" ca="1" si="98"/>
        <v>16.873575284645348</v>
      </c>
      <c r="D6319" s="19">
        <f ca="1">'Monte Carlo VaR'!$B$9*(EXP(B6319)-1)</f>
        <v>22.86875658327984</v>
      </c>
      <c r="E6319" t="str">
        <f ca="1">IF(B6319&lt;='Monte Carlo VaR'!$B$25,"YES ◀ TAIL","")</f>
        <v/>
      </c>
    </row>
    <row r="6320" spans="1:5" x14ac:dyDescent="0.2">
      <c r="A6320">
        <v>6319</v>
      </c>
      <c r="B6320" s="17">
        <f ca="1">'Monte Carlo VaR'!$C$17+_xlfn.NORM.S.INV(RAND())*'Monte Carlo VaR'!$C$18</f>
        <v>0.3204085264334941</v>
      </c>
      <c r="C6320" s="18">
        <f t="shared" ca="1" si="98"/>
        <v>37.769047236271255</v>
      </c>
      <c r="D6320" s="19">
        <f ca="1">'Monte Carlo VaR'!$B$9*(EXP(B6320)-1)</f>
        <v>51.188389719318437</v>
      </c>
      <c r="E6320" t="str">
        <f ca="1">IF(B6320&lt;='Monte Carlo VaR'!$B$25,"YES ◀ TAIL","")</f>
        <v/>
      </c>
    </row>
    <row r="6321" spans="1:5" x14ac:dyDescent="0.2">
      <c r="A6321">
        <v>6320</v>
      </c>
      <c r="B6321" s="17">
        <f ca="1">'Monte Carlo VaR'!$C$17+_xlfn.NORM.S.INV(RAND())*'Monte Carlo VaR'!$C$18</f>
        <v>7.6931080081798706E-3</v>
      </c>
      <c r="C6321" s="18">
        <f t="shared" ca="1" si="98"/>
        <v>0.77227759944678009</v>
      </c>
      <c r="D6321" s="19">
        <f ca="1">'Monte Carlo VaR'!$B$9*(EXP(B6321)-1)</f>
        <v>1.0466678305302211</v>
      </c>
      <c r="E6321" t="str">
        <f ca="1">IF(B6321&lt;='Monte Carlo VaR'!$B$25,"YES ◀ TAIL","")</f>
        <v/>
      </c>
    </row>
    <row r="6322" spans="1:5" x14ac:dyDescent="0.2">
      <c r="A6322">
        <v>6321</v>
      </c>
      <c r="B6322" s="17">
        <f ca="1">'Monte Carlo VaR'!$C$17+_xlfn.NORM.S.INV(RAND())*'Monte Carlo VaR'!$C$18</f>
        <v>-0.20265458426467847</v>
      </c>
      <c r="C6322" s="18">
        <f t="shared" ca="1" si="98"/>
        <v>-18.343975452388673</v>
      </c>
      <c r="D6322" s="19">
        <f ca="1">'Monte Carlo VaR'!$B$9*(EXP(B6322)-1)</f>
        <v>-24.861589930622369</v>
      </c>
      <c r="E6322" t="str">
        <f ca="1">IF(B6322&lt;='Monte Carlo VaR'!$B$25,"YES ◀ TAIL","")</f>
        <v/>
      </c>
    </row>
    <row r="6323" spans="1:5" x14ac:dyDescent="0.2">
      <c r="A6323">
        <v>6322</v>
      </c>
      <c r="B6323" s="17">
        <f ca="1">'Monte Carlo VaR'!$C$17+_xlfn.NORM.S.INV(RAND())*'Monte Carlo VaR'!$C$18</f>
        <v>-8.4304401174278773E-2</v>
      </c>
      <c r="C6323" s="18">
        <f t="shared" ca="1" si="98"/>
        <v>-8.0848577265936648</v>
      </c>
      <c r="D6323" s="19">
        <f ca="1">'Monte Carlo VaR'!$B$9*(EXP(B6323)-1)</f>
        <v>-10.957407676852393</v>
      </c>
      <c r="E6323" t="str">
        <f ca="1">IF(B6323&lt;='Monte Carlo VaR'!$B$25,"YES ◀ TAIL","")</f>
        <v/>
      </c>
    </row>
    <row r="6324" spans="1:5" x14ac:dyDescent="0.2">
      <c r="A6324">
        <v>6323</v>
      </c>
      <c r="B6324" s="17">
        <f ca="1">'Monte Carlo VaR'!$C$17+_xlfn.NORM.S.INV(RAND())*'Monte Carlo VaR'!$C$18</f>
        <v>1.2351570438385848E-2</v>
      </c>
      <c r="C6324" s="18">
        <f t="shared" ca="1" si="98"/>
        <v>1.2428166118647832</v>
      </c>
      <c r="D6324" s="19">
        <f ca="1">'Monte Carlo VaR'!$B$9*(EXP(B6324)-1)</f>
        <v>1.6843893540603407</v>
      </c>
      <c r="E6324" t="str">
        <f ca="1">IF(B6324&lt;='Monte Carlo VaR'!$B$25,"YES ◀ TAIL","")</f>
        <v/>
      </c>
    </row>
    <row r="6325" spans="1:5" x14ac:dyDescent="0.2">
      <c r="A6325">
        <v>6324</v>
      </c>
      <c r="B6325" s="17">
        <f ca="1">'Monte Carlo VaR'!$C$17+_xlfn.NORM.S.INV(RAND())*'Monte Carlo VaR'!$C$18</f>
        <v>-8.1759062123741441E-2</v>
      </c>
      <c r="C6325" s="18">
        <f t="shared" ca="1" si="98"/>
        <v>-7.8506045251911738</v>
      </c>
      <c r="D6325" s="19">
        <f ca="1">'Monte Carlo VaR'!$B$9*(EXP(B6325)-1)</f>
        <v>-10.639924312991598</v>
      </c>
      <c r="E6325" t="str">
        <f ca="1">IF(B6325&lt;='Monte Carlo VaR'!$B$25,"YES ◀ TAIL","")</f>
        <v/>
      </c>
    </row>
    <row r="6326" spans="1:5" x14ac:dyDescent="0.2">
      <c r="A6326">
        <v>6325</v>
      </c>
      <c r="B6326" s="17">
        <f ca="1">'Monte Carlo VaR'!$C$17+_xlfn.NORM.S.INV(RAND())*'Monte Carlo VaR'!$C$18</f>
        <v>0.23534151699945771</v>
      </c>
      <c r="C6326" s="18">
        <f t="shared" ca="1" si="98"/>
        <v>26.534083035417201</v>
      </c>
      <c r="D6326" s="19">
        <f ca="1">'Monte Carlo VaR'!$B$9*(EXP(B6326)-1)</f>
        <v>35.961642737900931</v>
      </c>
      <c r="E6326" t="str">
        <f ca="1">IF(B6326&lt;='Monte Carlo VaR'!$B$25,"YES ◀ TAIL","")</f>
        <v/>
      </c>
    </row>
    <row r="6327" spans="1:5" x14ac:dyDescent="0.2">
      <c r="A6327">
        <v>6326</v>
      </c>
      <c r="B6327" s="17">
        <f ca="1">'Monte Carlo VaR'!$C$17+_xlfn.NORM.S.INV(RAND())*'Monte Carlo VaR'!$C$18</f>
        <v>-9.5729990338138712E-2</v>
      </c>
      <c r="C6327" s="18">
        <f t="shared" ca="1" si="98"/>
        <v>-9.1290656750637957</v>
      </c>
      <c r="D6327" s="19">
        <f ca="1">'Monte Carlo VaR'!$B$9*(EXP(B6327)-1)</f>
        <v>-12.372622709413964</v>
      </c>
      <c r="E6327" t="str">
        <f ca="1">IF(B6327&lt;='Monte Carlo VaR'!$B$25,"YES ◀ TAIL","")</f>
        <v/>
      </c>
    </row>
    <row r="6328" spans="1:5" x14ac:dyDescent="0.2">
      <c r="A6328">
        <v>6327</v>
      </c>
      <c r="B6328" s="17">
        <f ca="1">'Monte Carlo VaR'!$C$17+_xlfn.NORM.S.INV(RAND())*'Monte Carlo VaR'!$C$18</f>
        <v>6.3849921928675391E-2</v>
      </c>
      <c r="C6328" s="18">
        <f t="shared" ca="1" si="98"/>
        <v>6.5932413675872104</v>
      </c>
      <c r="D6328" s="19">
        <f ca="1">'Monte Carlo VaR'!$B$9*(EXP(B6328)-1)</f>
        <v>8.9358200254909459</v>
      </c>
      <c r="E6328" t="str">
        <f ca="1">IF(B6328&lt;='Monte Carlo VaR'!$B$25,"YES ◀ TAIL","")</f>
        <v/>
      </c>
    </row>
    <row r="6329" spans="1:5" x14ac:dyDescent="0.2">
      <c r="A6329">
        <v>6328</v>
      </c>
      <c r="B6329" s="17">
        <f ca="1">'Monte Carlo VaR'!$C$17+_xlfn.NORM.S.INV(RAND())*'Monte Carlo VaR'!$C$18</f>
        <v>-6.4512664046920271E-3</v>
      </c>
      <c r="C6329" s="18">
        <f t="shared" ca="1" si="98"/>
        <v>-0.64305016625363365</v>
      </c>
      <c r="D6329" s="19">
        <f ca="1">'Monte Carlo VaR'!$B$9*(EXP(B6329)-1)</f>
        <v>-0.87152589032354966</v>
      </c>
      <c r="E6329" t="str">
        <f ca="1">IF(B6329&lt;='Monte Carlo VaR'!$B$25,"YES ◀ TAIL","")</f>
        <v/>
      </c>
    </row>
    <row r="6330" spans="1:5" x14ac:dyDescent="0.2">
      <c r="A6330">
        <v>6329</v>
      </c>
      <c r="B6330" s="17">
        <f ca="1">'Monte Carlo VaR'!$C$17+_xlfn.NORM.S.INV(RAND())*'Monte Carlo VaR'!$C$18</f>
        <v>-0.15835162682842502</v>
      </c>
      <c r="C6330" s="18">
        <f t="shared" ca="1" si="98"/>
        <v>-14.645040174288715</v>
      </c>
      <c r="D6330" s="19">
        <f ca="1">'Monte Carlo VaR'!$B$9*(EXP(B6330)-1)</f>
        <v>-19.848422948213496</v>
      </c>
      <c r="E6330" t="str">
        <f ca="1">IF(B6330&lt;='Monte Carlo VaR'!$B$25,"YES ◀ TAIL","")</f>
        <v/>
      </c>
    </row>
    <row r="6331" spans="1:5" x14ac:dyDescent="0.2">
      <c r="A6331">
        <v>6330</v>
      </c>
      <c r="B6331" s="17">
        <f ca="1">'Monte Carlo VaR'!$C$17+_xlfn.NORM.S.INV(RAND())*'Monte Carlo VaR'!$C$18</f>
        <v>-9.5551559384534426E-2</v>
      </c>
      <c r="C6331" s="18">
        <f t="shared" ca="1" si="98"/>
        <v>-9.112850040954779</v>
      </c>
      <c r="D6331" s="19">
        <f ca="1">'Monte Carlo VaR'!$B$9*(EXP(B6331)-1)</f>
        <v>-12.350645660506011</v>
      </c>
      <c r="E6331" t="str">
        <f ca="1">IF(B6331&lt;='Monte Carlo VaR'!$B$25,"YES ◀ TAIL","")</f>
        <v/>
      </c>
    </row>
    <row r="6332" spans="1:5" x14ac:dyDescent="0.2">
      <c r="A6332">
        <v>6331</v>
      </c>
      <c r="B6332" s="17">
        <f ca="1">'Monte Carlo VaR'!$C$17+_xlfn.NORM.S.INV(RAND())*'Monte Carlo VaR'!$C$18</f>
        <v>0.21108623617792732</v>
      </c>
      <c r="C6332" s="18">
        <f t="shared" ca="1" si="98"/>
        <v>23.501885377492513</v>
      </c>
      <c r="D6332" s="19">
        <f ca="1">'Monte Carlo VaR'!$B$9*(EXP(B6332)-1)</f>
        <v>31.852105252115607</v>
      </c>
      <c r="E6332" t="str">
        <f ca="1">IF(B6332&lt;='Monte Carlo VaR'!$B$25,"YES ◀ TAIL","")</f>
        <v/>
      </c>
    </row>
    <row r="6333" spans="1:5" x14ac:dyDescent="0.2">
      <c r="A6333">
        <v>6332</v>
      </c>
      <c r="B6333" s="17">
        <f ca="1">'Monte Carlo VaR'!$C$17+_xlfn.NORM.S.INV(RAND())*'Monte Carlo VaR'!$C$18</f>
        <v>0.25016490909728673</v>
      </c>
      <c r="C6333" s="18">
        <f t="shared" ca="1" si="98"/>
        <v>28.423718162060261</v>
      </c>
      <c r="D6333" s="19">
        <f ca="1">'Monte Carlo VaR'!$B$9*(EXP(B6333)-1)</f>
        <v>38.522665225040278</v>
      </c>
      <c r="E6333" t="str">
        <f ca="1">IF(B6333&lt;='Monte Carlo VaR'!$B$25,"YES ◀ TAIL","")</f>
        <v/>
      </c>
    </row>
    <row r="6334" spans="1:5" x14ac:dyDescent="0.2">
      <c r="A6334">
        <v>6333</v>
      </c>
      <c r="B6334" s="17">
        <f ca="1">'Monte Carlo VaR'!$C$17+_xlfn.NORM.S.INV(RAND())*'Monte Carlo VaR'!$C$18</f>
        <v>0.16961562883461612</v>
      </c>
      <c r="C6334" s="18">
        <f t="shared" ca="1" si="98"/>
        <v>18.484934186128733</v>
      </c>
      <c r="D6334" s="19">
        <f ca="1">'Monte Carlo VaR'!$B$9*(EXP(B6334)-1)</f>
        <v>25.05263130246027</v>
      </c>
      <c r="E6334" t="str">
        <f ca="1">IF(B6334&lt;='Monte Carlo VaR'!$B$25,"YES ◀ TAIL","")</f>
        <v/>
      </c>
    </row>
    <row r="6335" spans="1:5" x14ac:dyDescent="0.2">
      <c r="A6335">
        <v>6334</v>
      </c>
      <c r="B6335" s="17">
        <f ca="1">'Monte Carlo VaR'!$C$17+_xlfn.NORM.S.INV(RAND())*'Monte Carlo VaR'!$C$18</f>
        <v>0.17947897537268609</v>
      </c>
      <c r="C6335" s="18">
        <f t="shared" ca="1" si="98"/>
        <v>19.659374586545788</v>
      </c>
      <c r="D6335" s="19">
        <f ca="1">'Monte Carlo VaR'!$B$9*(EXP(B6335)-1)</f>
        <v>26.644350377145503</v>
      </c>
      <c r="E6335" t="str">
        <f ca="1">IF(B6335&lt;='Monte Carlo VaR'!$B$25,"YES ◀ TAIL","")</f>
        <v/>
      </c>
    </row>
    <row r="6336" spans="1:5" x14ac:dyDescent="0.2">
      <c r="A6336">
        <v>6335</v>
      </c>
      <c r="B6336" s="17">
        <f ca="1">'Monte Carlo VaR'!$C$17+_xlfn.NORM.S.INV(RAND())*'Monte Carlo VaR'!$C$18</f>
        <v>6.9374801793282898E-2</v>
      </c>
      <c r="C6336" s="18">
        <f t="shared" ca="1" si="98"/>
        <v>7.1837860626068339</v>
      </c>
      <c r="D6336" s="19">
        <f ca="1">'Monte Carlo VaR'!$B$9*(EXP(B6336)-1)</f>
        <v>9.736185250651042</v>
      </c>
      <c r="E6336" t="str">
        <f ca="1">IF(B6336&lt;='Monte Carlo VaR'!$B$25,"YES ◀ TAIL","")</f>
        <v/>
      </c>
    </row>
    <row r="6337" spans="1:5" x14ac:dyDescent="0.2">
      <c r="A6337">
        <v>6336</v>
      </c>
      <c r="B6337" s="17">
        <f ca="1">'Monte Carlo VaR'!$C$17+_xlfn.NORM.S.INV(RAND())*'Monte Carlo VaR'!$C$18</f>
        <v>-0.13008979621923461</v>
      </c>
      <c r="C6337" s="18">
        <f t="shared" ca="1" si="98"/>
        <v>-12.198341518916822</v>
      </c>
      <c r="D6337" s="19">
        <f ca="1">'Monte Carlo VaR'!$B$9*(EXP(B6337)-1)</f>
        <v>-16.532412260587968</v>
      </c>
      <c r="E6337" t="str">
        <f ca="1">IF(B6337&lt;='Monte Carlo VaR'!$B$25,"YES ◀ TAIL","")</f>
        <v/>
      </c>
    </row>
    <row r="6338" spans="1:5" x14ac:dyDescent="0.2">
      <c r="A6338">
        <v>6337</v>
      </c>
      <c r="B6338" s="17">
        <f ca="1">'Monte Carlo VaR'!$C$17+_xlfn.NORM.S.INV(RAND())*'Monte Carlo VaR'!$C$18</f>
        <v>4.6220905500817394E-3</v>
      </c>
      <c r="C6338" s="18">
        <f t="shared" ca="1" si="98"/>
        <v>0.46327888871517953</v>
      </c>
      <c r="D6338" s="19">
        <f ca="1">'Monte Carlo VaR'!$B$9*(EXP(B6338)-1)</f>
        <v>0.62788187787568284</v>
      </c>
      <c r="E6338" t="str">
        <f ca="1">IF(B6338&lt;='Monte Carlo VaR'!$B$25,"YES ◀ TAIL","")</f>
        <v/>
      </c>
    </row>
    <row r="6339" spans="1:5" x14ac:dyDescent="0.2">
      <c r="A6339">
        <v>6338</v>
      </c>
      <c r="B6339" s="17">
        <f ca="1">'Monte Carlo VaR'!$C$17+_xlfn.NORM.S.INV(RAND())*'Monte Carlo VaR'!$C$18</f>
        <v>-3.7506060873429434E-2</v>
      </c>
      <c r="C6339" s="18">
        <f t="shared" ref="C6339:C6402" ca="1" si="99">(EXP(B6339)-1)*100</f>
        <v>-3.6811420060940958</v>
      </c>
      <c r="D6339" s="19">
        <f ca="1">'Monte Carlo VaR'!$B$9*(EXP(B6339)-1)</f>
        <v>-4.9890517608593283</v>
      </c>
      <c r="E6339" t="str">
        <f ca="1">IF(B6339&lt;='Monte Carlo VaR'!$B$25,"YES ◀ TAIL","")</f>
        <v/>
      </c>
    </row>
    <row r="6340" spans="1:5" x14ac:dyDescent="0.2">
      <c r="A6340">
        <v>6339</v>
      </c>
      <c r="B6340" s="17">
        <f ca="1">'Monte Carlo VaR'!$C$17+_xlfn.NORM.S.INV(RAND())*'Monte Carlo VaR'!$C$18</f>
        <v>0.18612732689856926</v>
      </c>
      <c r="C6340" s="18">
        <f t="shared" ca="1" si="99"/>
        <v>20.457562549215623</v>
      </c>
      <c r="D6340" s="19">
        <f ca="1">'Monte Carlo VaR'!$B$9*(EXP(B6340)-1)</f>
        <v>27.726134522951934</v>
      </c>
      <c r="E6340" t="str">
        <f ca="1">IF(B6340&lt;='Monte Carlo VaR'!$B$25,"YES ◀ TAIL","")</f>
        <v/>
      </c>
    </row>
    <row r="6341" spans="1:5" x14ac:dyDescent="0.2">
      <c r="A6341">
        <v>6340</v>
      </c>
      <c r="B6341" s="17">
        <f ca="1">'Monte Carlo VaR'!$C$17+_xlfn.NORM.S.INV(RAND())*'Monte Carlo VaR'!$C$18</f>
        <v>4.3294354580277673E-2</v>
      </c>
      <c r="C6341" s="18">
        <f t="shared" ca="1" si="99"/>
        <v>4.4245227981725588</v>
      </c>
      <c r="D6341" s="19">
        <f ca="1">'Monte Carlo VaR'!$B$9*(EXP(B6341)-1)</f>
        <v>5.996555748363269</v>
      </c>
      <c r="E6341" t="str">
        <f ca="1">IF(B6341&lt;='Monte Carlo VaR'!$B$25,"YES ◀ TAIL","")</f>
        <v/>
      </c>
    </row>
    <row r="6342" spans="1:5" x14ac:dyDescent="0.2">
      <c r="A6342">
        <v>6341</v>
      </c>
      <c r="B6342" s="17">
        <f ca="1">'Monte Carlo VaR'!$C$17+_xlfn.NORM.S.INV(RAND())*'Monte Carlo VaR'!$C$18</f>
        <v>0.14674606442220342</v>
      </c>
      <c r="C6342" s="18">
        <f t="shared" ca="1" si="99"/>
        <v>15.805985309102933</v>
      </c>
      <c r="D6342" s="19">
        <f ca="1">'Monte Carlo VaR'!$B$9*(EXP(B6342)-1)</f>
        <v>21.421851889427206</v>
      </c>
      <c r="E6342" t="str">
        <f ca="1">IF(B6342&lt;='Monte Carlo VaR'!$B$25,"YES ◀ TAIL","")</f>
        <v/>
      </c>
    </row>
    <row r="6343" spans="1:5" x14ac:dyDescent="0.2">
      <c r="A6343">
        <v>6342</v>
      </c>
      <c r="B6343" s="17">
        <f ca="1">'Monte Carlo VaR'!$C$17+_xlfn.NORM.S.INV(RAND())*'Monte Carlo VaR'!$C$18</f>
        <v>6.1761126213909279E-2</v>
      </c>
      <c r="C6343" s="18">
        <f t="shared" ca="1" si="99"/>
        <v>6.3708222367284018</v>
      </c>
      <c r="D6343" s="19">
        <f ca="1">'Monte Carlo VaR'!$B$9*(EXP(B6343)-1)</f>
        <v>8.634375377438003</v>
      </c>
      <c r="E6343" t="str">
        <f ca="1">IF(B6343&lt;='Monte Carlo VaR'!$B$25,"YES ◀ TAIL","")</f>
        <v/>
      </c>
    </row>
    <row r="6344" spans="1:5" x14ac:dyDescent="0.2">
      <c r="A6344">
        <v>6343</v>
      </c>
      <c r="B6344" s="17">
        <f ca="1">'Monte Carlo VaR'!$C$17+_xlfn.NORM.S.INV(RAND())*'Monte Carlo VaR'!$C$18</f>
        <v>9.0863456749019078E-3</v>
      </c>
      <c r="C6344" s="18">
        <f t="shared" ca="1" si="99"/>
        <v>0.91277518289558657</v>
      </c>
      <c r="D6344" s="19">
        <f ca="1">'Monte Carlo VaR'!$B$9*(EXP(B6344)-1)</f>
        <v>1.2370842053783886</v>
      </c>
      <c r="E6344" t="str">
        <f ca="1">IF(B6344&lt;='Monte Carlo VaR'!$B$25,"YES ◀ TAIL","")</f>
        <v/>
      </c>
    </row>
    <row r="6345" spans="1:5" x14ac:dyDescent="0.2">
      <c r="A6345">
        <v>6344</v>
      </c>
      <c r="B6345" s="17">
        <f ca="1">'Monte Carlo VaR'!$C$17+_xlfn.NORM.S.INV(RAND())*'Monte Carlo VaR'!$C$18</f>
        <v>0.18831455110406992</v>
      </c>
      <c r="C6345" s="18">
        <f t="shared" ca="1" si="99"/>
        <v>20.721318587404802</v>
      </c>
      <c r="D6345" s="19">
        <f ca="1">'Monte Carlo VaR'!$B$9*(EXP(B6345)-1)</f>
        <v>28.083603081509729</v>
      </c>
      <c r="E6345" t="str">
        <f ca="1">IF(B6345&lt;='Monte Carlo VaR'!$B$25,"YES ◀ TAIL","")</f>
        <v/>
      </c>
    </row>
    <row r="6346" spans="1:5" x14ac:dyDescent="0.2">
      <c r="A6346">
        <v>6345</v>
      </c>
      <c r="B6346" s="17">
        <f ca="1">'Monte Carlo VaR'!$C$17+_xlfn.NORM.S.INV(RAND())*'Monte Carlo VaR'!$C$18</f>
        <v>-0.19335093613633209</v>
      </c>
      <c r="C6346" s="18">
        <f t="shared" ca="1" si="99"/>
        <v>-17.580731561528829</v>
      </c>
      <c r="D6346" s="19">
        <f ca="1">'Monte Carlo VaR'!$B$9*(EXP(B6346)-1)</f>
        <v>-23.827165485340021</v>
      </c>
      <c r="E6346" t="str">
        <f ca="1">IF(B6346&lt;='Monte Carlo VaR'!$B$25,"YES ◀ TAIL","")</f>
        <v/>
      </c>
    </row>
    <row r="6347" spans="1:5" x14ac:dyDescent="0.2">
      <c r="A6347">
        <v>6346</v>
      </c>
      <c r="B6347" s="17">
        <f ca="1">'Monte Carlo VaR'!$C$17+_xlfn.NORM.S.INV(RAND())*'Monte Carlo VaR'!$C$18</f>
        <v>-0.10911896718338458</v>
      </c>
      <c r="C6347" s="18">
        <f t="shared" ca="1" si="99"/>
        <v>-10.337625764824288</v>
      </c>
      <c r="D6347" s="19">
        <f ca="1">'Monte Carlo VaR'!$B$9*(EXP(B6347)-1)</f>
        <v>-14.010584199066358</v>
      </c>
      <c r="E6347" t="str">
        <f ca="1">IF(B6347&lt;='Monte Carlo VaR'!$B$25,"YES ◀ TAIL","")</f>
        <v/>
      </c>
    </row>
    <row r="6348" spans="1:5" x14ac:dyDescent="0.2">
      <c r="A6348">
        <v>6347</v>
      </c>
      <c r="B6348" s="17">
        <f ca="1">'Monte Carlo VaR'!$C$17+_xlfn.NORM.S.INV(RAND())*'Monte Carlo VaR'!$C$18</f>
        <v>-0.10150512446097555</v>
      </c>
      <c r="C6348" s="18">
        <f t="shared" ca="1" si="99"/>
        <v>-9.6523450499962244</v>
      </c>
      <c r="D6348" s="19">
        <f ca="1">'Monte Carlo VaR'!$B$9*(EXP(B6348)-1)</f>
        <v>-13.081823246259884</v>
      </c>
      <c r="E6348" t="str">
        <f ca="1">IF(B6348&lt;='Monte Carlo VaR'!$B$25,"YES ◀ TAIL","")</f>
        <v/>
      </c>
    </row>
    <row r="6349" spans="1:5" x14ac:dyDescent="0.2">
      <c r="A6349">
        <v>6348</v>
      </c>
      <c r="B6349" s="17">
        <f ca="1">'Monte Carlo VaR'!$C$17+_xlfn.NORM.S.INV(RAND())*'Monte Carlo VaR'!$C$18</f>
        <v>-6.4668631683722055E-2</v>
      </c>
      <c r="C6349" s="18">
        <f t="shared" ca="1" si="99"/>
        <v>-6.2621970702007035</v>
      </c>
      <c r="D6349" s="19">
        <f ca="1">'Monte Carlo VaR'!$B$9*(EXP(B6349)-1)</f>
        <v>-8.4871556892430142</v>
      </c>
      <c r="E6349" t="str">
        <f ca="1">IF(B6349&lt;='Monte Carlo VaR'!$B$25,"YES ◀ TAIL","")</f>
        <v/>
      </c>
    </row>
    <row r="6350" spans="1:5" x14ac:dyDescent="0.2">
      <c r="A6350">
        <v>6349</v>
      </c>
      <c r="B6350" s="17">
        <f ca="1">'Monte Carlo VaR'!$C$17+_xlfn.NORM.S.INV(RAND())*'Monte Carlo VaR'!$C$18</f>
        <v>5.2271134545666377E-2</v>
      </c>
      <c r="C6350" s="18">
        <f t="shared" ca="1" si="99"/>
        <v>5.3661387789128323</v>
      </c>
      <c r="D6350" s="19">
        <f ca="1">'Monte Carlo VaR'!$B$9*(EXP(B6350)-1)</f>
        <v>7.2727278870605616</v>
      </c>
      <c r="E6350" t="str">
        <f ca="1">IF(B6350&lt;='Monte Carlo VaR'!$B$25,"YES ◀ TAIL","")</f>
        <v/>
      </c>
    </row>
    <row r="6351" spans="1:5" x14ac:dyDescent="0.2">
      <c r="A6351">
        <v>6350</v>
      </c>
      <c r="B6351" s="17">
        <f ca="1">'Monte Carlo VaR'!$C$17+_xlfn.NORM.S.INV(RAND())*'Monte Carlo VaR'!$C$18</f>
        <v>-5.8218154280984563E-2</v>
      </c>
      <c r="C6351" s="18">
        <f t="shared" ca="1" si="99"/>
        <v>-5.6555891385859152</v>
      </c>
      <c r="D6351" s="19">
        <f ca="1">'Monte Carlo VaR'!$B$9*(EXP(B6351)-1)</f>
        <v>-7.6650199595254902</v>
      </c>
      <c r="E6351" t="str">
        <f ca="1">IF(B6351&lt;='Monte Carlo VaR'!$B$25,"YES ◀ TAIL","")</f>
        <v/>
      </c>
    </row>
    <row r="6352" spans="1:5" x14ac:dyDescent="0.2">
      <c r="A6352">
        <v>6351</v>
      </c>
      <c r="B6352" s="17">
        <f ca="1">'Monte Carlo VaR'!$C$17+_xlfn.NORM.S.INV(RAND())*'Monte Carlo VaR'!$C$18</f>
        <v>8.0608033824577499E-2</v>
      </c>
      <c r="C6352" s="18">
        <f t="shared" ca="1" si="99"/>
        <v>8.3945943142818447</v>
      </c>
      <c r="D6352" s="19">
        <f ca="1">'Monte Carlo VaR'!$B$9*(EXP(B6352)-1)</f>
        <v>11.377193674146184</v>
      </c>
      <c r="E6352" t="str">
        <f ca="1">IF(B6352&lt;='Monte Carlo VaR'!$B$25,"YES ◀ TAIL","")</f>
        <v/>
      </c>
    </row>
    <row r="6353" spans="1:5" x14ac:dyDescent="0.2">
      <c r="A6353">
        <v>6352</v>
      </c>
      <c r="B6353" s="17">
        <f ca="1">'Monte Carlo VaR'!$C$17+_xlfn.NORM.S.INV(RAND())*'Monte Carlo VaR'!$C$18</f>
        <v>-7.6666943332855828E-2</v>
      </c>
      <c r="C6353" s="18">
        <f t="shared" ca="1" si="99"/>
        <v>-7.3801721246045009</v>
      </c>
      <c r="D6353" s="19">
        <f ca="1">'Monte Carlo VaR'!$B$9*(EXP(B6353)-1)</f>
        <v>-10.00234728047648</v>
      </c>
      <c r="E6353" t="str">
        <f ca="1">IF(B6353&lt;='Monte Carlo VaR'!$B$25,"YES ◀ TAIL","")</f>
        <v/>
      </c>
    </row>
    <row r="6354" spans="1:5" x14ac:dyDescent="0.2">
      <c r="A6354">
        <v>6353</v>
      </c>
      <c r="B6354" s="17">
        <f ca="1">'Monte Carlo VaR'!$C$17+_xlfn.NORM.S.INV(RAND())*'Monte Carlo VaR'!$C$18</f>
        <v>-0.10424344717349453</v>
      </c>
      <c r="C6354" s="18">
        <f t="shared" ca="1" si="99"/>
        <v>-9.899407662605487</v>
      </c>
      <c r="D6354" s="19">
        <f ca="1">'Monte Carlo VaR'!$B$9*(EXP(B6354)-1)</f>
        <v>-13.416667205129215</v>
      </c>
      <c r="E6354" t="str">
        <f ca="1">IF(B6354&lt;='Monte Carlo VaR'!$B$25,"YES ◀ TAIL","")</f>
        <v/>
      </c>
    </row>
    <row r="6355" spans="1:5" x14ac:dyDescent="0.2">
      <c r="A6355">
        <v>6354</v>
      </c>
      <c r="B6355" s="17">
        <f ca="1">'Monte Carlo VaR'!$C$17+_xlfn.NORM.S.INV(RAND())*'Monte Carlo VaR'!$C$18</f>
        <v>0.24712703563156513</v>
      </c>
      <c r="C6355" s="18">
        <f t="shared" ca="1" si="99"/>
        <v>28.03417514706139</v>
      </c>
      <c r="D6355" s="19">
        <f ca="1">'Monte Carlo VaR'!$B$9*(EXP(B6355)-1)</f>
        <v>37.994717576812306</v>
      </c>
      <c r="E6355" t="str">
        <f ca="1">IF(B6355&lt;='Monte Carlo VaR'!$B$25,"YES ◀ TAIL","")</f>
        <v/>
      </c>
    </row>
    <row r="6356" spans="1:5" x14ac:dyDescent="0.2">
      <c r="A6356">
        <v>6355</v>
      </c>
      <c r="B6356" s="17">
        <f ca="1">'Monte Carlo VaR'!$C$17+_xlfn.NORM.S.INV(RAND())*'Monte Carlo VaR'!$C$18</f>
        <v>0.21012367884830946</v>
      </c>
      <c r="C6356" s="18">
        <f t="shared" ca="1" si="99"/>
        <v>23.383064927422438</v>
      </c>
      <c r="D6356" s="19">
        <f ca="1">'Monte Carlo VaR'!$B$9*(EXP(B6356)-1)</f>
        <v>31.691067896135628</v>
      </c>
      <c r="E6356" t="str">
        <f ca="1">IF(B6356&lt;='Monte Carlo VaR'!$B$25,"YES ◀ TAIL","")</f>
        <v/>
      </c>
    </row>
    <row r="6357" spans="1:5" x14ac:dyDescent="0.2">
      <c r="A6357">
        <v>6356</v>
      </c>
      <c r="B6357" s="17">
        <f ca="1">'Monte Carlo VaR'!$C$17+_xlfn.NORM.S.INV(RAND())*'Monte Carlo VaR'!$C$18</f>
        <v>0.14711275236085003</v>
      </c>
      <c r="C6357" s="18">
        <f t="shared" ca="1" si="99"/>
        <v>15.848457753729562</v>
      </c>
      <c r="D6357" s="19">
        <f ca="1">'Monte Carlo VaR'!$B$9*(EXP(B6357)-1)</f>
        <v>21.479414793629676</v>
      </c>
      <c r="E6357" t="str">
        <f ca="1">IF(B6357&lt;='Monte Carlo VaR'!$B$25,"YES ◀ TAIL","")</f>
        <v/>
      </c>
    </row>
    <row r="6358" spans="1:5" x14ac:dyDescent="0.2">
      <c r="A6358">
        <v>6357</v>
      </c>
      <c r="B6358" s="17">
        <f ca="1">'Monte Carlo VaR'!$C$17+_xlfn.NORM.S.INV(RAND())*'Monte Carlo VaR'!$C$18</f>
        <v>0.22549942487961028</v>
      </c>
      <c r="C6358" s="18">
        <f t="shared" ca="1" si="99"/>
        <v>25.294831352006362</v>
      </c>
      <c r="D6358" s="19">
        <f ca="1">'Monte Carlo VaR'!$B$9*(EXP(B6358)-1)</f>
        <v>34.282084931374229</v>
      </c>
      <c r="E6358" t="str">
        <f ca="1">IF(B6358&lt;='Monte Carlo VaR'!$B$25,"YES ◀ TAIL","")</f>
        <v/>
      </c>
    </row>
    <row r="6359" spans="1:5" x14ac:dyDescent="0.2">
      <c r="A6359">
        <v>6358</v>
      </c>
      <c r="B6359" s="17">
        <f ca="1">'Monte Carlo VaR'!$C$17+_xlfn.NORM.S.INV(RAND())*'Monte Carlo VaR'!$C$18</f>
        <v>8.5616182524811818E-2</v>
      </c>
      <c r="C6359" s="18">
        <f t="shared" ca="1" si="99"/>
        <v>8.9388121854360634</v>
      </c>
      <c r="D6359" s="19">
        <f ca="1">'Monte Carlo VaR'!$B$9*(EXP(B6359)-1)</f>
        <v>12.114772154921496</v>
      </c>
      <c r="E6359" t="str">
        <f ca="1">IF(B6359&lt;='Monte Carlo VaR'!$B$25,"YES ◀ TAIL","")</f>
        <v/>
      </c>
    </row>
    <row r="6360" spans="1:5" x14ac:dyDescent="0.2">
      <c r="A6360">
        <v>6359</v>
      </c>
      <c r="B6360" s="17">
        <f ca="1">'Monte Carlo VaR'!$C$17+_xlfn.NORM.S.INV(RAND())*'Monte Carlo VaR'!$C$18</f>
        <v>-0.16168368305919584</v>
      </c>
      <c r="C6360" s="18">
        <f t="shared" ca="1" si="99"/>
        <v>-14.928974394908101</v>
      </c>
      <c r="D6360" s="19">
        <f ca="1">'Monte Carlo VaR'!$B$9*(EXP(B6360)-1)</f>
        <v>-20.233238997418951</v>
      </c>
      <c r="E6360" t="str">
        <f ca="1">IF(B6360&lt;='Monte Carlo VaR'!$B$25,"YES ◀ TAIL","")</f>
        <v/>
      </c>
    </row>
    <row r="6361" spans="1:5" x14ac:dyDescent="0.2">
      <c r="A6361">
        <v>6360</v>
      </c>
      <c r="B6361" s="17">
        <f ca="1">'Monte Carlo VaR'!$C$17+_xlfn.NORM.S.INV(RAND())*'Monte Carlo VaR'!$C$18</f>
        <v>-3.9974374181657168E-2</v>
      </c>
      <c r="C6361" s="18">
        <f t="shared" ca="1" si="99"/>
        <v>-3.9185939516573787</v>
      </c>
      <c r="D6361" s="19">
        <f ca="1">'Monte Carlo VaR'!$B$9*(EXP(B6361)-1)</f>
        <v>-5.3108703826812453</v>
      </c>
      <c r="E6361" t="str">
        <f ca="1">IF(B6361&lt;='Monte Carlo VaR'!$B$25,"YES ◀ TAIL","")</f>
        <v/>
      </c>
    </row>
    <row r="6362" spans="1:5" x14ac:dyDescent="0.2">
      <c r="A6362">
        <v>6361</v>
      </c>
      <c r="B6362" s="17">
        <f ca="1">'Monte Carlo VaR'!$C$17+_xlfn.NORM.S.INV(RAND())*'Monte Carlo VaR'!$C$18</f>
        <v>0.15612412733612249</v>
      </c>
      <c r="C6362" s="18">
        <f t="shared" ca="1" si="99"/>
        <v>16.897129537762211</v>
      </c>
      <c r="D6362" s="19">
        <f ca="1">'Monte Carlo VaR'!$B$9*(EXP(B6362)-1)</f>
        <v>22.900679662529125</v>
      </c>
      <c r="E6362" t="str">
        <f ca="1">IF(B6362&lt;='Monte Carlo VaR'!$B$25,"YES ◀ TAIL","")</f>
        <v/>
      </c>
    </row>
    <row r="6363" spans="1:5" x14ac:dyDescent="0.2">
      <c r="A6363">
        <v>6362</v>
      </c>
      <c r="B6363" s="17">
        <f ca="1">'Monte Carlo VaR'!$C$17+_xlfn.NORM.S.INV(RAND())*'Monte Carlo VaR'!$C$18</f>
        <v>0.46965372044229925</v>
      </c>
      <c r="C6363" s="18">
        <f t="shared" ca="1" si="99"/>
        <v>59.944024385201502</v>
      </c>
      <c r="D6363" s="19">
        <f ca="1">'Monte Carlo VaR'!$B$9*(EXP(B6363)-1)</f>
        <v>81.242136249263595</v>
      </c>
      <c r="E6363" t="str">
        <f ca="1">IF(B6363&lt;='Monte Carlo VaR'!$B$25,"YES ◀ TAIL","")</f>
        <v/>
      </c>
    </row>
    <row r="6364" spans="1:5" x14ac:dyDescent="0.2">
      <c r="A6364">
        <v>6363</v>
      </c>
      <c r="B6364" s="17">
        <f ca="1">'Monte Carlo VaR'!$C$17+_xlfn.NORM.S.INV(RAND())*'Monte Carlo VaR'!$C$18</f>
        <v>-9.3026713543703413E-2</v>
      </c>
      <c r="C6364" s="18">
        <f t="shared" ca="1" si="99"/>
        <v>-8.8830840586134769</v>
      </c>
      <c r="D6364" s="19">
        <f ca="1">'Monte Carlo VaR'!$B$9*(EXP(B6364)-1)</f>
        <v>-12.039243824638845</v>
      </c>
      <c r="E6364" t="str">
        <f ca="1">IF(B6364&lt;='Monte Carlo VaR'!$B$25,"YES ◀ TAIL","")</f>
        <v/>
      </c>
    </row>
    <row r="6365" spans="1:5" x14ac:dyDescent="0.2">
      <c r="A6365">
        <v>6364</v>
      </c>
      <c r="B6365" s="17">
        <f ca="1">'Monte Carlo VaR'!$C$17+_xlfn.NORM.S.INV(RAND())*'Monte Carlo VaR'!$C$18</f>
        <v>5.2844448090215532E-2</v>
      </c>
      <c r="C6365" s="18">
        <f t="shared" ca="1" si="99"/>
        <v>5.426563933036177</v>
      </c>
      <c r="D6365" s="19">
        <f ca="1">'Monte Carlo VaR'!$B$9*(EXP(B6365)-1)</f>
        <v>7.3546220984439303</v>
      </c>
      <c r="E6365" t="str">
        <f ca="1">IF(B6365&lt;='Monte Carlo VaR'!$B$25,"YES ◀ TAIL","")</f>
        <v/>
      </c>
    </row>
    <row r="6366" spans="1:5" x14ac:dyDescent="0.2">
      <c r="A6366">
        <v>6365</v>
      </c>
      <c r="B6366" s="17">
        <f ca="1">'Monte Carlo VaR'!$C$17+_xlfn.NORM.S.INV(RAND())*'Monte Carlo VaR'!$C$18</f>
        <v>6.9741678701815593E-2</v>
      </c>
      <c r="C6366" s="18">
        <f t="shared" ca="1" si="99"/>
        <v>7.2231165329618596</v>
      </c>
      <c r="D6366" s="19">
        <f ca="1">'Monte Carlo VaR'!$B$9*(EXP(B6366)-1)</f>
        <v>9.7894898371232077</v>
      </c>
      <c r="E6366" t="str">
        <f ca="1">IF(B6366&lt;='Monte Carlo VaR'!$B$25,"YES ◀ TAIL","")</f>
        <v/>
      </c>
    </row>
    <row r="6367" spans="1:5" x14ac:dyDescent="0.2">
      <c r="A6367">
        <v>6366</v>
      </c>
      <c r="B6367" s="17">
        <f ca="1">'Monte Carlo VaR'!$C$17+_xlfn.NORM.S.INV(RAND())*'Monte Carlo VaR'!$C$18</f>
        <v>-0.30845267984820951</v>
      </c>
      <c r="C6367" s="18">
        <f t="shared" ca="1" si="99"/>
        <v>-26.54172880578227</v>
      </c>
      <c r="D6367" s="19">
        <f ca="1">'Monte Carlo VaR'!$B$9*(EXP(B6367)-1)</f>
        <v>-35.97200505047671</v>
      </c>
      <c r="E6367" t="str">
        <f ca="1">IF(B6367&lt;='Monte Carlo VaR'!$B$25,"YES ◀ TAIL","")</f>
        <v>YES ◀ TAIL</v>
      </c>
    </row>
    <row r="6368" spans="1:5" x14ac:dyDescent="0.2">
      <c r="A6368">
        <v>6367</v>
      </c>
      <c r="B6368" s="17">
        <f ca="1">'Monte Carlo VaR'!$C$17+_xlfn.NORM.S.INV(RAND())*'Monte Carlo VaR'!$C$18</f>
        <v>7.4000395553432033E-2</v>
      </c>
      <c r="C6368" s="18">
        <f t="shared" ca="1" si="99"/>
        <v>7.68072314309316</v>
      </c>
      <c r="D6368" s="19">
        <f ca="1">'Monte Carlo VaR'!$B$9*(EXP(B6368)-1)</f>
        <v>10.409684075834159</v>
      </c>
      <c r="E6368" t="str">
        <f ca="1">IF(B6368&lt;='Monte Carlo VaR'!$B$25,"YES ◀ TAIL","")</f>
        <v/>
      </c>
    </row>
    <row r="6369" spans="1:5" x14ac:dyDescent="0.2">
      <c r="A6369">
        <v>6368</v>
      </c>
      <c r="B6369" s="17">
        <f ca="1">'Monte Carlo VaR'!$C$17+_xlfn.NORM.S.INV(RAND())*'Monte Carlo VaR'!$C$18</f>
        <v>0.39347188263539801</v>
      </c>
      <c r="C6369" s="18">
        <f t="shared" ca="1" si="99"/>
        <v>48.211760990499727</v>
      </c>
      <c r="D6369" s="19">
        <f ca="1">'Monte Carlo VaR'!$B$9*(EXP(B6369)-1)</f>
        <v>65.341399670424281</v>
      </c>
      <c r="E6369" t="str">
        <f ca="1">IF(B6369&lt;='Monte Carlo VaR'!$B$25,"YES ◀ TAIL","")</f>
        <v/>
      </c>
    </row>
    <row r="6370" spans="1:5" x14ac:dyDescent="0.2">
      <c r="A6370">
        <v>6369</v>
      </c>
      <c r="B6370" s="17">
        <f ca="1">'Monte Carlo VaR'!$C$17+_xlfn.NORM.S.INV(RAND())*'Monte Carlo VaR'!$C$18</f>
        <v>0.16147184156275995</v>
      </c>
      <c r="C6370" s="18">
        <f t="shared" ca="1" si="99"/>
        <v>17.52393647885533</v>
      </c>
      <c r="D6370" s="19">
        <f ca="1">'Monte Carlo VaR'!$B$9*(EXP(B6370)-1)</f>
        <v>23.750191109792627</v>
      </c>
      <c r="E6370" t="str">
        <f ca="1">IF(B6370&lt;='Monte Carlo VaR'!$B$25,"YES ◀ TAIL","")</f>
        <v/>
      </c>
    </row>
    <row r="6371" spans="1:5" x14ac:dyDescent="0.2">
      <c r="A6371">
        <v>6370</v>
      </c>
      <c r="B6371" s="17">
        <f ca="1">'Monte Carlo VaR'!$C$17+_xlfn.NORM.S.INV(RAND())*'Monte Carlo VaR'!$C$18</f>
        <v>0.12963285893105059</v>
      </c>
      <c r="C6371" s="18">
        <f t="shared" ca="1" si="99"/>
        <v>13.84103493980251</v>
      </c>
      <c r="D6371" s="19">
        <f ca="1">'Monte Carlo VaR'!$B$9*(EXP(B6371)-1)</f>
        <v>18.758754653914341</v>
      </c>
      <c r="E6371" t="str">
        <f ca="1">IF(B6371&lt;='Monte Carlo VaR'!$B$25,"YES ◀ TAIL","")</f>
        <v/>
      </c>
    </row>
    <row r="6372" spans="1:5" x14ac:dyDescent="0.2">
      <c r="A6372">
        <v>6371</v>
      </c>
      <c r="B6372" s="17">
        <f ca="1">'Monte Carlo VaR'!$C$17+_xlfn.NORM.S.INV(RAND())*'Monte Carlo VaR'!$C$18</f>
        <v>-0.19351145221158061</v>
      </c>
      <c r="C6372" s="18">
        <f t="shared" ca="1" si="99"/>
        <v>-17.593960117297101</v>
      </c>
      <c r="D6372" s="19">
        <f ca="1">'Monte Carlo VaR'!$B$9*(EXP(B6372)-1)</f>
        <v>-23.845094146972762</v>
      </c>
      <c r="E6372" t="str">
        <f ca="1">IF(B6372&lt;='Monte Carlo VaR'!$B$25,"YES ◀ TAIL","")</f>
        <v/>
      </c>
    </row>
    <row r="6373" spans="1:5" x14ac:dyDescent="0.2">
      <c r="A6373">
        <v>6372</v>
      </c>
      <c r="B6373" s="17">
        <f ca="1">'Monte Carlo VaR'!$C$17+_xlfn.NORM.S.INV(RAND())*'Monte Carlo VaR'!$C$18</f>
        <v>8.8928226624409967E-2</v>
      </c>
      <c r="C6373" s="18">
        <f t="shared" ca="1" si="99"/>
        <v>9.3002205053223541</v>
      </c>
      <c r="D6373" s="19">
        <f ca="1">'Monte Carlo VaR'!$B$9*(EXP(B6373)-1)</f>
        <v>12.604588850863387</v>
      </c>
      <c r="E6373" t="str">
        <f ca="1">IF(B6373&lt;='Monte Carlo VaR'!$B$25,"YES ◀ TAIL","")</f>
        <v/>
      </c>
    </row>
    <row r="6374" spans="1:5" x14ac:dyDescent="0.2">
      <c r="A6374">
        <v>6373</v>
      </c>
      <c r="B6374" s="17">
        <f ca="1">'Monte Carlo VaR'!$C$17+_xlfn.NORM.S.INV(RAND())*'Monte Carlo VaR'!$C$18</f>
        <v>0.14747075234523055</v>
      </c>
      <c r="C6374" s="18">
        <f t="shared" ca="1" si="99"/>
        <v>15.889938924482117</v>
      </c>
      <c r="D6374" s="19">
        <f ca="1">'Monte Carlo VaR'!$B$9*(EXP(B6374)-1)</f>
        <v>21.535634224350613</v>
      </c>
      <c r="E6374" t="str">
        <f ca="1">IF(B6374&lt;='Monte Carlo VaR'!$B$25,"YES ◀ TAIL","")</f>
        <v/>
      </c>
    </row>
    <row r="6375" spans="1:5" x14ac:dyDescent="0.2">
      <c r="A6375">
        <v>6374</v>
      </c>
      <c r="B6375" s="17">
        <f ca="1">'Monte Carlo VaR'!$C$17+_xlfn.NORM.S.INV(RAND())*'Monte Carlo VaR'!$C$18</f>
        <v>0.23927307094813971</v>
      </c>
      <c r="C6375" s="18">
        <f t="shared" ca="1" si="99"/>
        <v>27.032537818096515</v>
      </c>
      <c r="D6375" s="19">
        <f ca="1">'Monte Carlo VaR'!$B$9*(EXP(B6375)-1)</f>
        <v>36.637198504866205</v>
      </c>
      <c r="E6375" t="str">
        <f ca="1">IF(B6375&lt;='Monte Carlo VaR'!$B$25,"YES ◀ TAIL","")</f>
        <v/>
      </c>
    </row>
    <row r="6376" spans="1:5" x14ac:dyDescent="0.2">
      <c r="A6376">
        <v>6375</v>
      </c>
      <c r="B6376" s="17">
        <f ca="1">'Monte Carlo VaR'!$C$17+_xlfn.NORM.S.INV(RAND())*'Monte Carlo VaR'!$C$18</f>
        <v>0.11669611943227184</v>
      </c>
      <c r="C6376" s="18">
        <f t="shared" ca="1" si="99"/>
        <v>12.377788353729603</v>
      </c>
      <c r="D6376" s="19">
        <f ca="1">'Monte Carlo VaR'!$B$9*(EXP(B6376)-1)</f>
        <v>16.77561655580973</v>
      </c>
      <c r="E6376" t="str">
        <f ca="1">IF(B6376&lt;='Monte Carlo VaR'!$B$25,"YES ◀ TAIL","")</f>
        <v/>
      </c>
    </row>
    <row r="6377" spans="1:5" x14ac:dyDescent="0.2">
      <c r="A6377">
        <v>6376</v>
      </c>
      <c r="B6377" s="17">
        <f ca="1">'Monte Carlo VaR'!$C$17+_xlfn.NORM.S.INV(RAND())*'Monte Carlo VaR'!$C$18</f>
        <v>0.2020759345381804</v>
      </c>
      <c r="C6377" s="18">
        <f t="shared" ca="1" si="99"/>
        <v>22.394094397313324</v>
      </c>
      <c r="D6377" s="19">
        <f ca="1">'Monte Carlo VaR'!$B$9*(EXP(B6377)-1)</f>
        <v>30.350716136678749</v>
      </c>
      <c r="E6377" t="str">
        <f ca="1">IF(B6377&lt;='Monte Carlo VaR'!$B$25,"YES ◀ TAIL","")</f>
        <v/>
      </c>
    </row>
    <row r="6378" spans="1:5" x14ac:dyDescent="0.2">
      <c r="A6378">
        <v>6377</v>
      </c>
      <c r="B6378" s="17">
        <f ca="1">'Monte Carlo VaR'!$C$17+_xlfn.NORM.S.INV(RAND())*'Monte Carlo VaR'!$C$18</f>
        <v>-4.9067449227081616E-2</v>
      </c>
      <c r="C6378" s="18">
        <f t="shared" ca="1" si="99"/>
        <v>-4.7883092016858146</v>
      </c>
      <c r="D6378" s="19">
        <f ca="1">'Monte Carlo VaR'!$B$9*(EXP(B6378)-1)</f>
        <v>-6.4895954610447841</v>
      </c>
      <c r="E6378" t="str">
        <f ca="1">IF(B6378&lt;='Monte Carlo VaR'!$B$25,"YES ◀ TAIL","")</f>
        <v/>
      </c>
    </row>
    <row r="6379" spans="1:5" x14ac:dyDescent="0.2">
      <c r="A6379">
        <v>6378</v>
      </c>
      <c r="B6379" s="17">
        <f ca="1">'Monte Carlo VaR'!$C$17+_xlfn.NORM.S.INV(RAND())*'Monte Carlo VaR'!$C$18</f>
        <v>3.8308324731566534E-2</v>
      </c>
      <c r="C6379" s="18">
        <f t="shared" ca="1" si="99"/>
        <v>3.9051548785165258</v>
      </c>
      <c r="D6379" s="19">
        <f ca="1">'Monte Carlo VaR'!$B$9*(EXP(B6379)-1)</f>
        <v>5.2926564068534478</v>
      </c>
      <c r="E6379" t="str">
        <f ca="1">IF(B6379&lt;='Monte Carlo VaR'!$B$25,"YES ◀ TAIL","")</f>
        <v/>
      </c>
    </row>
    <row r="6380" spans="1:5" x14ac:dyDescent="0.2">
      <c r="A6380">
        <v>6379</v>
      </c>
      <c r="B6380" s="17">
        <f ca="1">'Monte Carlo VaR'!$C$17+_xlfn.NORM.S.INV(RAND())*'Monte Carlo VaR'!$C$18</f>
        <v>-0.27858132023206833</v>
      </c>
      <c r="C6380" s="18">
        <f t="shared" ca="1" si="99"/>
        <v>-24.314328251660921</v>
      </c>
      <c r="D6380" s="19">
        <f ca="1">'Monte Carlo VaR'!$B$9*(EXP(B6380)-1)</f>
        <v>-32.953209079476046</v>
      </c>
      <c r="E6380" t="str">
        <f ca="1">IF(B6380&lt;='Monte Carlo VaR'!$B$25,"YES ◀ TAIL","")</f>
        <v>YES ◀ TAIL</v>
      </c>
    </row>
    <row r="6381" spans="1:5" x14ac:dyDescent="0.2">
      <c r="A6381">
        <v>6380</v>
      </c>
      <c r="B6381" s="17">
        <f ca="1">'Monte Carlo VaR'!$C$17+_xlfn.NORM.S.INV(RAND())*'Monte Carlo VaR'!$C$18</f>
        <v>-0.30269535240574275</v>
      </c>
      <c r="C6381" s="18">
        <f t="shared" ca="1" si="99"/>
        <v>-26.117585691345781</v>
      </c>
      <c r="D6381" s="19">
        <f ca="1">'Monte Carlo VaR'!$B$9*(EXP(B6381)-1)</f>
        <v>-35.397163887480936</v>
      </c>
      <c r="E6381" t="str">
        <f ca="1">IF(B6381&lt;='Monte Carlo VaR'!$B$25,"YES ◀ TAIL","")</f>
        <v>YES ◀ TAIL</v>
      </c>
    </row>
    <row r="6382" spans="1:5" x14ac:dyDescent="0.2">
      <c r="A6382">
        <v>6381</v>
      </c>
      <c r="B6382" s="17">
        <f ca="1">'Monte Carlo VaR'!$C$17+_xlfn.NORM.S.INV(RAND())*'Monte Carlo VaR'!$C$18</f>
        <v>-4.2777650014867025E-3</v>
      </c>
      <c r="C6382" s="18">
        <f t="shared" ca="1" si="99"/>
        <v>-0.42686283975071904</v>
      </c>
      <c r="D6382" s="19">
        <f ca="1">'Monte Carlo VaR'!$B$9*(EXP(B6382)-1)</f>
        <v>-0.57852720671414948</v>
      </c>
      <c r="E6382" t="str">
        <f ca="1">IF(B6382&lt;='Monte Carlo VaR'!$B$25,"YES ◀ TAIL","")</f>
        <v/>
      </c>
    </row>
    <row r="6383" spans="1:5" x14ac:dyDescent="0.2">
      <c r="A6383">
        <v>6382</v>
      </c>
      <c r="B6383" s="17">
        <f ca="1">'Monte Carlo VaR'!$C$17+_xlfn.NORM.S.INV(RAND())*'Monte Carlo VaR'!$C$18</f>
        <v>-9.1415520385312518E-2</v>
      </c>
      <c r="C6383" s="18">
        <f t="shared" ca="1" si="99"/>
        <v>-8.7361587763143618</v>
      </c>
      <c r="D6383" s="19">
        <f ca="1">'Monte Carlo VaR'!$B$9*(EXP(B6383)-1)</f>
        <v>-11.840115989538855</v>
      </c>
      <c r="E6383" t="str">
        <f ca="1">IF(B6383&lt;='Monte Carlo VaR'!$B$25,"YES ◀ TAIL","")</f>
        <v/>
      </c>
    </row>
    <row r="6384" spans="1:5" x14ac:dyDescent="0.2">
      <c r="A6384">
        <v>6383</v>
      </c>
      <c r="B6384" s="17">
        <f ca="1">'Monte Carlo VaR'!$C$17+_xlfn.NORM.S.INV(RAND())*'Monte Carlo VaR'!$C$18</f>
        <v>0.10765094096879853</v>
      </c>
      <c r="C6384" s="18">
        <f t="shared" ca="1" si="99"/>
        <v>11.365894482087292</v>
      </c>
      <c r="D6384" s="19">
        <f ca="1">'Monte Carlo VaR'!$B$9*(EXP(B6384)-1)</f>
        <v>15.404196791572906</v>
      </c>
      <c r="E6384" t="str">
        <f ca="1">IF(B6384&lt;='Monte Carlo VaR'!$B$25,"YES ◀ TAIL","")</f>
        <v/>
      </c>
    </row>
    <row r="6385" spans="1:5" x14ac:dyDescent="0.2">
      <c r="A6385">
        <v>6384</v>
      </c>
      <c r="B6385" s="17">
        <f ca="1">'Monte Carlo VaR'!$C$17+_xlfn.NORM.S.INV(RAND())*'Monte Carlo VaR'!$C$18</f>
        <v>-0.14825298707958079</v>
      </c>
      <c r="C6385" s="18">
        <f t="shared" ca="1" si="99"/>
        <v>-13.77870413905331</v>
      </c>
      <c r="D6385" s="19">
        <f ca="1">'Monte Carlo VaR'!$B$9*(EXP(B6385)-1)</f>
        <v>-18.674277719658953</v>
      </c>
      <c r="E6385" t="str">
        <f ca="1">IF(B6385&lt;='Monte Carlo VaR'!$B$25,"YES ◀ TAIL","")</f>
        <v/>
      </c>
    </row>
    <row r="6386" spans="1:5" x14ac:dyDescent="0.2">
      <c r="A6386">
        <v>6385</v>
      </c>
      <c r="B6386" s="17">
        <f ca="1">'Monte Carlo VaR'!$C$17+_xlfn.NORM.S.INV(RAND())*'Monte Carlo VaR'!$C$18</f>
        <v>6.2885113821185196E-2</v>
      </c>
      <c r="C6386" s="18">
        <f t="shared" ca="1" si="99"/>
        <v>6.490448939569804</v>
      </c>
      <c r="D6386" s="19">
        <f ca="1">'Monte Carlo VaR'!$B$9*(EXP(B6386)-1)</f>
        <v>8.796505447798955</v>
      </c>
      <c r="E6386" t="str">
        <f ca="1">IF(B6386&lt;='Monte Carlo VaR'!$B$25,"YES ◀ TAIL","")</f>
        <v/>
      </c>
    </row>
    <row r="6387" spans="1:5" x14ac:dyDescent="0.2">
      <c r="A6387">
        <v>6386</v>
      </c>
      <c r="B6387" s="17">
        <f ca="1">'Monte Carlo VaR'!$C$17+_xlfn.NORM.S.INV(RAND())*'Monte Carlo VaR'!$C$18</f>
        <v>0.41620630543312837</v>
      </c>
      <c r="C6387" s="18">
        <f t="shared" ca="1" si="99"/>
        <v>51.619863662305335</v>
      </c>
      <c r="D6387" s="19">
        <f ca="1">'Monte Carlo VaR'!$B$9*(EXP(B6387)-1)</f>
        <v>69.960401221522417</v>
      </c>
      <c r="E6387" t="str">
        <f ca="1">IF(B6387&lt;='Monte Carlo VaR'!$B$25,"YES ◀ TAIL","")</f>
        <v/>
      </c>
    </row>
    <row r="6388" spans="1:5" x14ac:dyDescent="0.2">
      <c r="A6388">
        <v>6387</v>
      </c>
      <c r="B6388" s="17">
        <f ca="1">'Monte Carlo VaR'!$C$17+_xlfn.NORM.S.INV(RAND())*'Monte Carlo VaR'!$C$18</f>
        <v>-3.8745855147535577E-2</v>
      </c>
      <c r="C6388" s="18">
        <f t="shared" ca="1" si="99"/>
        <v>-3.8004835799368641</v>
      </c>
      <c r="D6388" s="19">
        <f ca="1">'Monte Carlo VaR'!$B$9*(EXP(B6388)-1)</f>
        <v>-5.1507953958884318</v>
      </c>
      <c r="E6388" t="str">
        <f ca="1">IF(B6388&lt;='Monte Carlo VaR'!$B$25,"YES ◀ TAIL","")</f>
        <v/>
      </c>
    </row>
    <row r="6389" spans="1:5" x14ac:dyDescent="0.2">
      <c r="A6389">
        <v>6388</v>
      </c>
      <c r="B6389" s="17">
        <f ca="1">'Monte Carlo VaR'!$C$17+_xlfn.NORM.S.INV(RAND())*'Monte Carlo VaR'!$C$18</f>
        <v>-4.3322674807689671E-2</v>
      </c>
      <c r="C6389" s="18">
        <f t="shared" ca="1" si="99"/>
        <v>-4.2397653943503144</v>
      </c>
      <c r="D6389" s="19">
        <f ca="1">'Monte Carlo VaR'!$B$9*(EXP(B6389)-1)</f>
        <v>-5.746154038962981</v>
      </c>
      <c r="E6389" t="str">
        <f ca="1">IF(B6389&lt;='Monte Carlo VaR'!$B$25,"YES ◀ TAIL","")</f>
        <v/>
      </c>
    </row>
    <row r="6390" spans="1:5" x14ac:dyDescent="0.2">
      <c r="A6390">
        <v>6389</v>
      </c>
      <c r="B6390" s="17">
        <f ca="1">'Monte Carlo VaR'!$C$17+_xlfn.NORM.S.INV(RAND())*'Monte Carlo VaR'!$C$18</f>
        <v>-0.2502515499639788</v>
      </c>
      <c r="C6390" s="18">
        <f t="shared" ca="1" si="99"/>
        <v>-22.139509959935111</v>
      </c>
      <c r="D6390" s="19">
        <f ca="1">'Monte Carlo VaR'!$B$9*(EXP(B6390)-1)</f>
        <v>-30.005677848700056</v>
      </c>
      <c r="E6390" t="str">
        <f ca="1">IF(B6390&lt;='Monte Carlo VaR'!$B$25,"YES ◀ TAIL","")</f>
        <v>YES ◀ TAIL</v>
      </c>
    </row>
    <row r="6391" spans="1:5" x14ac:dyDescent="0.2">
      <c r="A6391">
        <v>6390</v>
      </c>
      <c r="B6391" s="17">
        <f ca="1">'Monte Carlo VaR'!$C$17+_xlfn.NORM.S.INV(RAND())*'Monte Carlo VaR'!$C$18</f>
        <v>0.18668837245188302</v>
      </c>
      <c r="C6391" s="18">
        <f t="shared" ca="1" si="99"/>
        <v>20.525163690933624</v>
      </c>
      <c r="D6391" s="19">
        <f ca="1">'Monte Carlo VaR'!$B$9*(EXP(B6391)-1)</f>
        <v>27.817754350322339</v>
      </c>
      <c r="E6391" t="str">
        <f ca="1">IF(B6391&lt;='Monte Carlo VaR'!$B$25,"YES ◀ TAIL","")</f>
        <v/>
      </c>
    </row>
    <row r="6392" spans="1:5" x14ac:dyDescent="0.2">
      <c r="A6392">
        <v>6391</v>
      </c>
      <c r="B6392" s="17">
        <f ca="1">'Monte Carlo VaR'!$C$17+_xlfn.NORM.S.INV(RAND())*'Monte Carlo VaR'!$C$18</f>
        <v>0.1308380623943585</v>
      </c>
      <c r="C6392" s="18">
        <f t="shared" ca="1" si="99"/>
        <v>13.978319260530615</v>
      </c>
      <c r="D6392" s="19">
        <f ca="1">'Monte Carlo VaR'!$B$9*(EXP(B6392)-1)</f>
        <v>18.94481609379714</v>
      </c>
      <c r="E6392" t="str">
        <f ca="1">IF(B6392&lt;='Monte Carlo VaR'!$B$25,"YES ◀ TAIL","")</f>
        <v/>
      </c>
    </row>
    <row r="6393" spans="1:5" x14ac:dyDescent="0.2">
      <c r="A6393">
        <v>6392</v>
      </c>
      <c r="B6393" s="17">
        <f ca="1">'Monte Carlo VaR'!$C$17+_xlfn.NORM.S.INV(RAND())*'Monte Carlo VaR'!$C$18</f>
        <v>0.37294074153326084</v>
      </c>
      <c r="C6393" s="18">
        <f t="shared" ca="1" si="99"/>
        <v>45.199829409071526</v>
      </c>
      <c r="D6393" s="19">
        <f ca="1">'Monte Carlo VaR'!$B$9*(EXP(B6393)-1)</f>
        <v>61.259328798114637</v>
      </c>
      <c r="E6393" t="str">
        <f ca="1">IF(B6393&lt;='Monte Carlo VaR'!$B$25,"YES ◀ TAIL","")</f>
        <v/>
      </c>
    </row>
    <row r="6394" spans="1:5" x14ac:dyDescent="0.2">
      <c r="A6394">
        <v>6393</v>
      </c>
      <c r="B6394" s="17">
        <f ca="1">'Monte Carlo VaR'!$C$17+_xlfn.NORM.S.INV(RAND())*'Monte Carlo VaR'!$C$18</f>
        <v>0.12389208055091562</v>
      </c>
      <c r="C6394" s="18">
        <f t="shared" ca="1" si="99"/>
        <v>13.189371106185721</v>
      </c>
      <c r="D6394" s="19">
        <f ca="1">'Monte Carlo VaR'!$B$9*(EXP(B6394)-1)</f>
        <v>17.875554660213506</v>
      </c>
      <c r="E6394" t="str">
        <f ca="1">IF(B6394&lt;='Monte Carlo VaR'!$B$25,"YES ◀ TAIL","")</f>
        <v/>
      </c>
    </row>
    <row r="6395" spans="1:5" x14ac:dyDescent="0.2">
      <c r="A6395">
        <v>6394</v>
      </c>
      <c r="B6395" s="17">
        <f ca="1">'Monte Carlo VaR'!$C$17+_xlfn.NORM.S.INV(RAND())*'Monte Carlo VaR'!$C$18</f>
        <v>0.14088887185853721</v>
      </c>
      <c r="C6395" s="18">
        <f t="shared" ca="1" si="99"/>
        <v>15.129669941305423</v>
      </c>
      <c r="D6395" s="19">
        <f ca="1">'Monte Carlo VaR'!$B$9*(EXP(B6395)-1)</f>
        <v>20.505241671451241</v>
      </c>
      <c r="E6395" t="str">
        <f ca="1">IF(B6395&lt;='Monte Carlo VaR'!$B$25,"YES ◀ TAIL","")</f>
        <v/>
      </c>
    </row>
    <row r="6396" spans="1:5" x14ac:dyDescent="0.2">
      <c r="A6396">
        <v>6395</v>
      </c>
      <c r="B6396" s="17">
        <f ca="1">'Monte Carlo VaR'!$C$17+_xlfn.NORM.S.INV(RAND())*'Monte Carlo VaR'!$C$18</f>
        <v>7.2875163503584681E-2</v>
      </c>
      <c r="C6396" s="18">
        <f t="shared" ca="1" si="99"/>
        <v>7.5596254865212709</v>
      </c>
      <c r="D6396" s="19">
        <f ca="1">'Monte Carlo VaR'!$B$9*(EXP(B6396)-1)</f>
        <v>10.245560421882278</v>
      </c>
      <c r="E6396" t="str">
        <f ca="1">IF(B6396&lt;='Monte Carlo VaR'!$B$25,"YES ◀ TAIL","")</f>
        <v/>
      </c>
    </row>
    <row r="6397" spans="1:5" x14ac:dyDescent="0.2">
      <c r="A6397">
        <v>6396</v>
      </c>
      <c r="B6397" s="17">
        <f ca="1">'Monte Carlo VaR'!$C$17+_xlfn.NORM.S.INV(RAND())*'Monte Carlo VaR'!$C$18</f>
        <v>4.0951595192050494E-2</v>
      </c>
      <c r="C6397" s="18">
        <f t="shared" ca="1" si="99"/>
        <v>4.1801676114922026</v>
      </c>
      <c r="D6397" s="19">
        <f ca="1">'Monte Carlo VaR'!$B$9*(EXP(B6397)-1)</f>
        <v>5.6653811638553826</v>
      </c>
      <c r="E6397" t="str">
        <f ca="1">IF(B6397&lt;='Monte Carlo VaR'!$B$25,"YES ◀ TAIL","")</f>
        <v/>
      </c>
    </row>
    <row r="6398" spans="1:5" x14ac:dyDescent="0.2">
      <c r="A6398">
        <v>6397</v>
      </c>
      <c r="B6398" s="17">
        <f ca="1">'Monte Carlo VaR'!$C$17+_xlfn.NORM.S.INV(RAND())*'Monte Carlo VaR'!$C$18</f>
        <v>9.9147669922176454E-2</v>
      </c>
      <c r="C6398" s="18">
        <f t="shared" ca="1" si="99"/>
        <v>10.422934898186686</v>
      </c>
      <c r="D6398" s="19">
        <f ca="1">'Monte Carlo VaR'!$B$9*(EXP(B6398)-1)</f>
        <v>14.126203667512417</v>
      </c>
      <c r="E6398" t="str">
        <f ca="1">IF(B6398&lt;='Monte Carlo VaR'!$B$25,"YES ◀ TAIL","")</f>
        <v/>
      </c>
    </row>
    <row r="6399" spans="1:5" x14ac:dyDescent="0.2">
      <c r="A6399">
        <v>6398</v>
      </c>
      <c r="B6399" s="17">
        <f ca="1">'Monte Carlo VaR'!$C$17+_xlfn.NORM.S.INV(RAND())*'Monte Carlo VaR'!$C$18</f>
        <v>-1.9552148561369262E-2</v>
      </c>
      <c r="C6399" s="18">
        <f t="shared" ca="1" si="99"/>
        <v>-1.9362244992913613</v>
      </c>
      <c r="D6399" s="19">
        <f ca="1">'Monte Carlo VaR'!$B$9*(EXP(B6399)-1)</f>
        <v>-2.6241650638895822</v>
      </c>
      <c r="E6399" t="str">
        <f ca="1">IF(B6399&lt;='Monte Carlo VaR'!$B$25,"YES ◀ TAIL","")</f>
        <v/>
      </c>
    </row>
    <row r="6400" spans="1:5" x14ac:dyDescent="0.2">
      <c r="A6400">
        <v>6399</v>
      </c>
      <c r="B6400" s="17">
        <f ca="1">'Monte Carlo VaR'!$C$17+_xlfn.NORM.S.INV(RAND())*'Monte Carlo VaR'!$C$18</f>
        <v>-4.7180172998034328E-2</v>
      </c>
      <c r="C6400" s="18">
        <f t="shared" ca="1" si="99"/>
        <v>-4.6084487711429478</v>
      </c>
      <c r="D6400" s="19">
        <f ca="1">'Monte Carlo VaR'!$B$9*(EXP(B6400)-1)</f>
        <v>-6.2458306195300368</v>
      </c>
      <c r="E6400" t="str">
        <f ca="1">IF(B6400&lt;='Monte Carlo VaR'!$B$25,"YES ◀ TAIL","")</f>
        <v/>
      </c>
    </row>
    <row r="6401" spans="1:5" x14ac:dyDescent="0.2">
      <c r="A6401">
        <v>6400</v>
      </c>
      <c r="B6401" s="17">
        <f ca="1">'Monte Carlo VaR'!$C$17+_xlfn.NORM.S.INV(RAND())*'Monte Carlo VaR'!$C$18</f>
        <v>0.17470522480676198</v>
      </c>
      <c r="C6401" s="18">
        <f t="shared" ca="1" si="99"/>
        <v>19.089511852870711</v>
      </c>
      <c r="D6401" s="19">
        <f ca="1">'Monte Carlo VaR'!$B$9*(EXP(B6401)-1)</f>
        <v>25.872015414195676</v>
      </c>
      <c r="E6401" t="str">
        <f ca="1">IF(B6401&lt;='Monte Carlo VaR'!$B$25,"YES ◀ TAIL","")</f>
        <v/>
      </c>
    </row>
    <row r="6402" spans="1:5" x14ac:dyDescent="0.2">
      <c r="A6402">
        <v>6401</v>
      </c>
      <c r="B6402" s="17">
        <f ca="1">'Monte Carlo VaR'!$C$17+_xlfn.NORM.S.INV(RAND())*'Monte Carlo VaR'!$C$18</f>
        <v>0.14143395422951091</v>
      </c>
      <c r="C6402" s="18">
        <f t="shared" ca="1" si="99"/>
        <v>15.192442201238388</v>
      </c>
      <c r="D6402" s="19">
        <f ca="1">'Monte Carlo VaR'!$B$9*(EXP(B6402)-1)</f>
        <v>20.590316915338388</v>
      </c>
      <c r="E6402" t="str">
        <f ca="1">IF(B6402&lt;='Monte Carlo VaR'!$B$25,"YES ◀ TAIL","")</f>
        <v/>
      </c>
    </row>
    <row r="6403" spans="1:5" x14ac:dyDescent="0.2">
      <c r="A6403">
        <v>6402</v>
      </c>
      <c r="B6403" s="17">
        <f ca="1">'Monte Carlo VaR'!$C$17+_xlfn.NORM.S.INV(RAND())*'Monte Carlo VaR'!$C$18</f>
        <v>-0.26128372858569937</v>
      </c>
      <c r="C6403" s="18">
        <f t="shared" ref="C6403:C6466" ca="1" si="100">(EXP(B6403)-1)*100</f>
        <v>-22.993760009922383</v>
      </c>
      <c r="D6403" s="19">
        <f ca="1">'Monte Carlo VaR'!$B$9*(EXP(B6403)-1)</f>
        <v>-31.163442941447805</v>
      </c>
      <c r="E6403" t="str">
        <f ca="1">IF(B6403&lt;='Monte Carlo VaR'!$B$25,"YES ◀ TAIL","")</f>
        <v>YES ◀ TAIL</v>
      </c>
    </row>
    <row r="6404" spans="1:5" x14ac:dyDescent="0.2">
      <c r="A6404">
        <v>6403</v>
      </c>
      <c r="B6404" s="17">
        <f ca="1">'Monte Carlo VaR'!$C$17+_xlfn.NORM.S.INV(RAND())*'Monte Carlo VaR'!$C$18</f>
        <v>2.9842799800607958E-3</v>
      </c>
      <c r="C6404" s="18">
        <f t="shared" ca="1" si="100"/>
        <v>0.29887373764971858</v>
      </c>
      <c r="D6404" s="19">
        <f ca="1">'Monte Carlo VaR'!$B$9*(EXP(B6404)-1)</f>
        <v>0.40506357663666359</v>
      </c>
      <c r="E6404" t="str">
        <f ca="1">IF(B6404&lt;='Monte Carlo VaR'!$B$25,"YES ◀ TAIL","")</f>
        <v/>
      </c>
    </row>
    <row r="6405" spans="1:5" x14ac:dyDescent="0.2">
      <c r="A6405">
        <v>6404</v>
      </c>
      <c r="B6405" s="17">
        <f ca="1">'Monte Carlo VaR'!$C$17+_xlfn.NORM.S.INV(RAND())*'Monte Carlo VaR'!$C$18</f>
        <v>-3.8063423305360222E-2</v>
      </c>
      <c r="C6405" s="18">
        <f t="shared" ca="1" si="100"/>
        <v>-3.7348115609401877</v>
      </c>
      <c r="D6405" s="19">
        <f ca="1">'Monte Carlo VaR'!$B$9*(EXP(B6405)-1)</f>
        <v>-5.0617901085422368</v>
      </c>
      <c r="E6405" t="str">
        <f ca="1">IF(B6405&lt;='Monte Carlo VaR'!$B$25,"YES ◀ TAIL","")</f>
        <v/>
      </c>
    </row>
    <row r="6406" spans="1:5" x14ac:dyDescent="0.2">
      <c r="A6406">
        <v>6405</v>
      </c>
      <c r="B6406" s="17">
        <f ca="1">'Monte Carlo VaR'!$C$17+_xlfn.NORM.S.INV(RAND())*'Monte Carlo VaR'!$C$18</f>
        <v>6.6497847473040952E-2</v>
      </c>
      <c r="C6406" s="18">
        <f t="shared" ca="1" si="100"/>
        <v>6.8758663540861464</v>
      </c>
      <c r="D6406" s="19">
        <f ca="1">'Monte Carlo VaR'!$B$9*(EXP(B6406)-1)</f>
        <v>9.3188616696929536</v>
      </c>
      <c r="E6406" t="str">
        <f ca="1">IF(B6406&lt;='Monte Carlo VaR'!$B$25,"YES ◀ TAIL","")</f>
        <v/>
      </c>
    </row>
    <row r="6407" spans="1:5" x14ac:dyDescent="0.2">
      <c r="A6407">
        <v>6406</v>
      </c>
      <c r="B6407" s="17">
        <f ca="1">'Monte Carlo VaR'!$C$17+_xlfn.NORM.S.INV(RAND())*'Monte Carlo VaR'!$C$18</f>
        <v>0.2017084315742958</v>
      </c>
      <c r="C6407" s="18">
        <f t="shared" ca="1" si="100"/>
        <v>22.349122469024962</v>
      </c>
      <c r="D6407" s="19">
        <f ca="1">'Monte Carlo VaR'!$B$9*(EXP(B6407)-1)</f>
        <v>30.289765682269532</v>
      </c>
      <c r="E6407" t="str">
        <f ca="1">IF(B6407&lt;='Monte Carlo VaR'!$B$25,"YES ◀ TAIL","")</f>
        <v/>
      </c>
    </row>
    <row r="6408" spans="1:5" x14ac:dyDescent="0.2">
      <c r="A6408">
        <v>6407</v>
      </c>
      <c r="B6408" s="17">
        <f ca="1">'Monte Carlo VaR'!$C$17+_xlfn.NORM.S.INV(RAND())*'Monte Carlo VaR'!$C$18</f>
        <v>0.41592918558530823</v>
      </c>
      <c r="C6408" s="18">
        <f t="shared" ca="1" si="100"/>
        <v>51.577852610077791</v>
      </c>
      <c r="D6408" s="19">
        <f ca="1">'Monte Carlo VaR'!$B$9*(EXP(B6408)-1)</f>
        <v>69.903463642438425</v>
      </c>
      <c r="E6408" t="str">
        <f ca="1">IF(B6408&lt;='Monte Carlo VaR'!$B$25,"YES ◀ TAIL","")</f>
        <v/>
      </c>
    </row>
    <row r="6409" spans="1:5" x14ac:dyDescent="0.2">
      <c r="A6409">
        <v>6408</v>
      </c>
      <c r="B6409" s="17">
        <f ca="1">'Monte Carlo VaR'!$C$17+_xlfn.NORM.S.INV(RAND())*'Monte Carlo VaR'!$C$18</f>
        <v>7.4653199238062615E-2</v>
      </c>
      <c r="C6409" s="18">
        <f t="shared" ca="1" si="100"/>
        <v>7.7510404651309761</v>
      </c>
      <c r="D6409" s="19">
        <f ca="1">'Monte Carlo VaR'!$B$9*(EXP(B6409)-1)</f>
        <v>10.504985142392012</v>
      </c>
      <c r="E6409" t="str">
        <f ca="1">IF(B6409&lt;='Monte Carlo VaR'!$B$25,"YES ◀ TAIL","")</f>
        <v/>
      </c>
    </row>
    <row r="6410" spans="1:5" x14ac:dyDescent="0.2">
      <c r="A6410">
        <v>6409</v>
      </c>
      <c r="B6410" s="17">
        <f ca="1">'Monte Carlo VaR'!$C$17+_xlfn.NORM.S.INV(RAND())*'Monte Carlo VaR'!$C$18</f>
        <v>-0.19320273139273492</v>
      </c>
      <c r="C6410" s="18">
        <f t="shared" ca="1" si="100"/>
        <v>-17.568515729782696</v>
      </c>
      <c r="D6410" s="19">
        <f ca="1">'Monte Carlo VaR'!$B$9*(EXP(B6410)-1)</f>
        <v>-23.81060936857449</v>
      </c>
      <c r="E6410" t="str">
        <f ca="1">IF(B6410&lt;='Monte Carlo VaR'!$B$25,"YES ◀ TAIL","")</f>
        <v/>
      </c>
    </row>
    <row r="6411" spans="1:5" x14ac:dyDescent="0.2">
      <c r="A6411">
        <v>6410</v>
      </c>
      <c r="B6411" s="17">
        <f ca="1">'Monte Carlo VaR'!$C$17+_xlfn.NORM.S.INV(RAND())*'Monte Carlo VaR'!$C$18</f>
        <v>4.0495028545927181E-2</v>
      </c>
      <c r="C6411" s="18">
        <f t="shared" ca="1" si="100"/>
        <v>4.1326132784605063</v>
      </c>
      <c r="D6411" s="19">
        <f ca="1">'Monte Carlo VaR'!$B$9*(EXP(B6411)-1)</f>
        <v>5.600930776297524</v>
      </c>
      <c r="E6411" t="str">
        <f ca="1">IF(B6411&lt;='Monte Carlo VaR'!$B$25,"YES ◀ TAIL","")</f>
        <v/>
      </c>
    </row>
    <row r="6412" spans="1:5" x14ac:dyDescent="0.2">
      <c r="A6412">
        <v>6411</v>
      </c>
      <c r="B6412" s="17">
        <f ca="1">'Monte Carlo VaR'!$C$17+_xlfn.NORM.S.INV(RAND())*'Monte Carlo VaR'!$C$18</f>
        <v>-0.10026084232476241</v>
      </c>
      <c r="C6412" s="18">
        <f t="shared" ca="1" si="100"/>
        <v>-9.5398571080380083</v>
      </c>
      <c r="D6412" s="19">
        <f ca="1">'Monte Carlo VaR'!$B$9*(EXP(B6412)-1)</f>
        <v>-12.929368338523913</v>
      </c>
      <c r="E6412" t="str">
        <f ca="1">IF(B6412&lt;='Monte Carlo VaR'!$B$25,"YES ◀ TAIL","")</f>
        <v/>
      </c>
    </row>
    <row r="6413" spans="1:5" x14ac:dyDescent="0.2">
      <c r="A6413">
        <v>6412</v>
      </c>
      <c r="B6413" s="17">
        <f ca="1">'Monte Carlo VaR'!$C$17+_xlfn.NORM.S.INV(RAND())*'Monte Carlo VaR'!$C$18</f>
        <v>0.15829875753078487</v>
      </c>
      <c r="C6413" s="18">
        <f t="shared" ca="1" si="100"/>
        <v>17.151614170018583</v>
      </c>
      <c r="D6413" s="19">
        <f ca="1">'Monte Carlo VaR'!$B$9*(EXP(B6413)-1)</f>
        <v>23.245582684626182</v>
      </c>
      <c r="E6413" t="str">
        <f ca="1">IF(B6413&lt;='Monte Carlo VaR'!$B$25,"YES ◀ TAIL","")</f>
        <v/>
      </c>
    </row>
    <row r="6414" spans="1:5" x14ac:dyDescent="0.2">
      <c r="A6414">
        <v>6413</v>
      </c>
      <c r="B6414" s="17">
        <f ca="1">'Monte Carlo VaR'!$C$17+_xlfn.NORM.S.INV(RAND())*'Monte Carlo VaR'!$C$18</f>
        <v>0.23759189342293285</v>
      </c>
      <c r="C6414" s="18">
        <f t="shared" ca="1" si="100"/>
        <v>26.819152989694107</v>
      </c>
      <c r="D6414" s="19">
        <f ca="1">'Monte Carlo VaR'!$B$9*(EXP(B6414)-1)</f>
        <v>36.347998046932425</v>
      </c>
      <c r="E6414" t="str">
        <f ca="1">IF(B6414&lt;='Monte Carlo VaR'!$B$25,"YES ◀ TAIL","")</f>
        <v/>
      </c>
    </row>
    <row r="6415" spans="1:5" x14ac:dyDescent="0.2">
      <c r="A6415">
        <v>6414</v>
      </c>
      <c r="B6415" s="17">
        <f ca="1">'Monte Carlo VaR'!$C$17+_xlfn.NORM.S.INV(RAND())*'Monte Carlo VaR'!$C$18</f>
        <v>-2.3299048203280756E-2</v>
      </c>
      <c r="C6415" s="18">
        <f t="shared" ca="1" si="100"/>
        <v>-2.3029721122776792</v>
      </c>
      <c r="D6415" s="19">
        <f ca="1">'Monte Carlo VaR'!$B$9*(EXP(B6415)-1)</f>
        <v>-3.1212181037699387</v>
      </c>
      <c r="E6415" t="str">
        <f ca="1">IF(B6415&lt;='Monte Carlo VaR'!$B$25,"YES ◀ TAIL","")</f>
        <v/>
      </c>
    </row>
    <row r="6416" spans="1:5" x14ac:dyDescent="0.2">
      <c r="A6416">
        <v>6415</v>
      </c>
      <c r="B6416" s="17">
        <f ca="1">'Monte Carlo VaR'!$C$17+_xlfn.NORM.S.INV(RAND())*'Monte Carlo VaR'!$C$18</f>
        <v>0.1555084949124724</v>
      </c>
      <c r="C6416" s="18">
        <f t="shared" ca="1" si="100"/>
        <v>16.825186022239791</v>
      </c>
      <c r="D6416" s="19">
        <f ca="1">'Monte Carlo VaR'!$B$9*(EXP(B6416)-1)</f>
        <v>22.80317461594159</v>
      </c>
      <c r="E6416" t="str">
        <f ca="1">IF(B6416&lt;='Monte Carlo VaR'!$B$25,"YES ◀ TAIL","")</f>
        <v/>
      </c>
    </row>
    <row r="6417" spans="1:5" x14ac:dyDescent="0.2">
      <c r="A6417">
        <v>6416</v>
      </c>
      <c r="B6417" s="17">
        <f ca="1">'Monte Carlo VaR'!$C$17+_xlfn.NORM.S.INV(RAND())*'Monte Carlo VaR'!$C$18</f>
        <v>-4.4463636161708134E-2</v>
      </c>
      <c r="C6417" s="18">
        <f t="shared" ca="1" si="100"/>
        <v>-4.3489618149932019</v>
      </c>
      <c r="D6417" s="19">
        <f ca="1">'Monte Carlo VaR'!$B$9*(EXP(B6417)-1)</f>
        <v>-5.8941479478602865</v>
      </c>
      <c r="E6417" t="str">
        <f ca="1">IF(B6417&lt;='Monte Carlo VaR'!$B$25,"YES ◀ TAIL","")</f>
        <v/>
      </c>
    </row>
    <row r="6418" spans="1:5" x14ac:dyDescent="0.2">
      <c r="A6418">
        <v>6417</v>
      </c>
      <c r="B6418" s="17">
        <f ca="1">'Monte Carlo VaR'!$C$17+_xlfn.NORM.S.INV(RAND())*'Monte Carlo VaR'!$C$18</f>
        <v>0.15473294696187018</v>
      </c>
      <c r="C6418" s="18">
        <f t="shared" ca="1" si="100"/>
        <v>16.734617613253057</v>
      </c>
      <c r="D6418" s="19">
        <f ca="1">'Monte Carlo VaR'!$B$9*(EXP(B6418)-1)</f>
        <v>22.680427251241866</v>
      </c>
      <c r="E6418" t="str">
        <f ca="1">IF(B6418&lt;='Monte Carlo VaR'!$B$25,"YES ◀ TAIL","")</f>
        <v/>
      </c>
    </row>
    <row r="6419" spans="1:5" x14ac:dyDescent="0.2">
      <c r="A6419">
        <v>6418</v>
      </c>
      <c r="B6419" s="17">
        <f ca="1">'Monte Carlo VaR'!$C$17+_xlfn.NORM.S.INV(RAND())*'Monte Carlo VaR'!$C$18</f>
        <v>0.24777936120926808</v>
      </c>
      <c r="C6419" s="18">
        <f t="shared" ca="1" si="100"/>
        <v>28.117722361359696</v>
      </c>
      <c r="D6419" s="19">
        <f ca="1">'Monte Carlo VaR'!$B$9*(EXP(B6419)-1)</f>
        <v>38.107949116350802</v>
      </c>
      <c r="E6419" t="str">
        <f ca="1">IF(B6419&lt;='Monte Carlo VaR'!$B$25,"YES ◀ TAIL","")</f>
        <v/>
      </c>
    </row>
    <row r="6420" spans="1:5" x14ac:dyDescent="0.2">
      <c r="A6420">
        <v>6419</v>
      </c>
      <c r="B6420" s="17">
        <f ca="1">'Monte Carlo VaR'!$C$17+_xlfn.NORM.S.INV(RAND())*'Monte Carlo VaR'!$C$18</f>
        <v>0.16939614417820226</v>
      </c>
      <c r="C6420" s="18">
        <f t="shared" ca="1" si="100"/>
        <v>18.458931414767733</v>
      </c>
      <c r="D6420" s="19">
        <f ca="1">'Monte Carlo VaR'!$B$9*(EXP(B6420)-1)</f>
        <v>25.017389746434706</v>
      </c>
      <c r="E6420" t="str">
        <f ca="1">IF(B6420&lt;='Monte Carlo VaR'!$B$25,"YES ◀ TAIL","")</f>
        <v/>
      </c>
    </row>
    <row r="6421" spans="1:5" x14ac:dyDescent="0.2">
      <c r="A6421">
        <v>6420</v>
      </c>
      <c r="B6421" s="17">
        <f ca="1">'Monte Carlo VaR'!$C$17+_xlfn.NORM.S.INV(RAND())*'Monte Carlo VaR'!$C$18</f>
        <v>2.5344147100670886E-2</v>
      </c>
      <c r="C6421" s="18">
        <f t="shared" ca="1" si="100"/>
        <v>2.5668040475137044</v>
      </c>
      <c r="D6421" s="19">
        <f ca="1">'Monte Carlo VaR'!$B$9*(EXP(B6421)-1)</f>
        <v>3.4787895255953236</v>
      </c>
      <c r="E6421" t="str">
        <f ca="1">IF(B6421&lt;='Monte Carlo VaR'!$B$25,"YES ◀ TAIL","")</f>
        <v/>
      </c>
    </row>
    <row r="6422" spans="1:5" x14ac:dyDescent="0.2">
      <c r="A6422">
        <v>6421</v>
      </c>
      <c r="B6422" s="17">
        <f ca="1">'Monte Carlo VaR'!$C$17+_xlfn.NORM.S.INV(RAND())*'Monte Carlo VaR'!$C$18</f>
        <v>-0.15711490370037384</v>
      </c>
      <c r="C6422" s="18">
        <f t="shared" ca="1" si="100"/>
        <v>-14.539414419934449</v>
      </c>
      <c r="D6422" s="19">
        <f ca="1">'Monte Carlo VaR'!$B$9*(EXP(B6422)-1)</f>
        <v>-19.705268363337158</v>
      </c>
      <c r="E6422" t="str">
        <f ca="1">IF(B6422&lt;='Monte Carlo VaR'!$B$25,"YES ◀ TAIL","")</f>
        <v/>
      </c>
    </row>
    <row r="6423" spans="1:5" x14ac:dyDescent="0.2">
      <c r="A6423">
        <v>6422</v>
      </c>
      <c r="B6423" s="17">
        <f ca="1">'Monte Carlo VaR'!$C$17+_xlfn.NORM.S.INV(RAND())*'Monte Carlo VaR'!$C$18</f>
        <v>-0.2905338769370634</v>
      </c>
      <c r="C6423" s="18">
        <f t="shared" ca="1" si="100"/>
        <v>-25.213580646522814</v>
      </c>
      <c r="D6423" s="19">
        <f ca="1">'Monte Carlo VaR'!$B$9*(EXP(B6423)-1)</f>
        <v>-34.171965850232368</v>
      </c>
      <c r="E6423" t="str">
        <f ca="1">IF(B6423&lt;='Monte Carlo VaR'!$B$25,"YES ◀ TAIL","")</f>
        <v>YES ◀ TAIL</v>
      </c>
    </row>
    <row r="6424" spans="1:5" x14ac:dyDescent="0.2">
      <c r="A6424">
        <v>6423</v>
      </c>
      <c r="B6424" s="17">
        <f ca="1">'Monte Carlo VaR'!$C$17+_xlfn.NORM.S.INV(RAND())*'Monte Carlo VaR'!$C$18</f>
        <v>0.19862527860099993</v>
      </c>
      <c r="C6424" s="18">
        <f t="shared" ca="1" si="100"/>
        <v>21.972482326248933</v>
      </c>
      <c r="D6424" s="19">
        <f ca="1">'Monte Carlo VaR'!$B$9*(EXP(B6424)-1)</f>
        <v>29.779305296765177</v>
      </c>
      <c r="E6424" t="str">
        <f ca="1">IF(B6424&lt;='Monte Carlo VaR'!$B$25,"YES ◀ TAIL","")</f>
        <v/>
      </c>
    </row>
    <row r="6425" spans="1:5" x14ac:dyDescent="0.2">
      <c r="A6425">
        <v>6424</v>
      </c>
      <c r="B6425" s="17">
        <f ca="1">'Monte Carlo VaR'!$C$17+_xlfn.NORM.S.INV(RAND())*'Monte Carlo VaR'!$C$18</f>
        <v>8.1946887574817995E-2</v>
      </c>
      <c r="C6425" s="18">
        <f t="shared" ca="1" si="100"/>
        <v>8.5398160170031332</v>
      </c>
      <c r="D6425" s="19">
        <f ca="1">'Monte Carlo VaR'!$B$9*(EXP(B6425)-1)</f>
        <v>11.574012647844345</v>
      </c>
      <c r="E6425" t="str">
        <f ca="1">IF(B6425&lt;='Monte Carlo VaR'!$B$25,"YES ◀ TAIL","")</f>
        <v/>
      </c>
    </row>
    <row r="6426" spans="1:5" x14ac:dyDescent="0.2">
      <c r="A6426">
        <v>6425</v>
      </c>
      <c r="B6426" s="17">
        <f ca="1">'Monte Carlo VaR'!$C$17+_xlfn.NORM.S.INV(RAND())*'Monte Carlo VaR'!$C$18</f>
        <v>3.7491059455695197E-2</v>
      </c>
      <c r="C6426" s="18">
        <f t="shared" ca="1" si="100"/>
        <v>3.8202714942961125</v>
      </c>
      <c r="D6426" s="19">
        <f ca="1">'Monte Carlo VaR'!$B$9*(EXP(B6426)-1)</f>
        <v>5.1776139562195214</v>
      </c>
      <c r="E6426" t="str">
        <f ca="1">IF(B6426&lt;='Monte Carlo VaR'!$B$25,"YES ◀ TAIL","")</f>
        <v/>
      </c>
    </row>
    <row r="6427" spans="1:5" x14ac:dyDescent="0.2">
      <c r="A6427">
        <v>6426</v>
      </c>
      <c r="B6427" s="17">
        <f ca="1">'Monte Carlo VaR'!$C$17+_xlfn.NORM.S.INV(RAND())*'Monte Carlo VaR'!$C$18</f>
        <v>-0.1265942146433448</v>
      </c>
      <c r="C6427" s="18">
        <f t="shared" ca="1" si="100"/>
        <v>-11.890886605400453</v>
      </c>
      <c r="D6427" s="19">
        <f ca="1">'Monte Carlo VaR'!$B$9*(EXP(B6427)-1)</f>
        <v>-16.115718616299233</v>
      </c>
      <c r="E6427" t="str">
        <f ca="1">IF(B6427&lt;='Monte Carlo VaR'!$B$25,"YES ◀ TAIL","")</f>
        <v/>
      </c>
    </row>
    <row r="6428" spans="1:5" x14ac:dyDescent="0.2">
      <c r="A6428">
        <v>6427</v>
      </c>
      <c r="B6428" s="17">
        <f ca="1">'Monte Carlo VaR'!$C$17+_xlfn.NORM.S.INV(RAND())*'Monte Carlo VaR'!$C$18</f>
        <v>0.10376146418029518</v>
      </c>
      <c r="C6428" s="18">
        <f t="shared" ca="1" si="100"/>
        <v>10.933580702677981</v>
      </c>
      <c r="D6428" s="19">
        <f ca="1">'Monte Carlo VaR'!$B$9*(EXP(B6428)-1)</f>
        <v>14.818281926339468</v>
      </c>
      <c r="E6428" t="str">
        <f ca="1">IF(B6428&lt;='Monte Carlo VaR'!$B$25,"YES ◀ TAIL","")</f>
        <v/>
      </c>
    </row>
    <row r="6429" spans="1:5" x14ac:dyDescent="0.2">
      <c r="A6429">
        <v>6428</v>
      </c>
      <c r="B6429" s="17">
        <f ca="1">'Monte Carlo VaR'!$C$17+_xlfn.NORM.S.INV(RAND())*'Monte Carlo VaR'!$C$18</f>
        <v>-0.10510633106763574</v>
      </c>
      <c r="C6429" s="18">
        <f t="shared" ca="1" si="100"/>
        <v>-9.9771204791952233</v>
      </c>
      <c r="D6429" s="19">
        <f ca="1">'Monte Carlo VaR'!$B$9*(EXP(B6429)-1)</f>
        <v>-13.521991385453285</v>
      </c>
      <c r="E6429" t="str">
        <f ca="1">IF(B6429&lt;='Monte Carlo VaR'!$B$25,"YES ◀ TAIL","")</f>
        <v/>
      </c>
    </row>
    <row r="6430" spans="1:5" x14ac:dyDescent="0.2">
      <c r="A6430">
        <v>6429</v>
      </c>
      <c r="B6430" s="17">
        <f ca="1">'Monte Carlo VaR'!$C$17+_xlfn.NORM.S.INV(RAND())*'Monte Carlo VaR'!$C$18</f>
        <v>-4.4256448293154171E-2</v>
      </c>
      <c r="C6430" s="18">
        <f t="shared" ca="1" si="100"/>
        <v>-4.3291420271277747</v>
      </c>
      <c r="D6430" s="19">
        <f ca="1">'Monte Carlo VaR'!$B$9*(EXP(B6430)-1)</f>
        <v>-5.8672861893662729</v>
      </c>
      <c r="E6430" t="str">
        <f ca="1">IF(B6430&lt;='Monte Carlo VaR'!$B$25,"YES ◀ TAIL","")</f>
        <v/>
      </c>
    </row>
    <row r="6431" spans="1:5" x14ac:dyDescent="0.2">
      <c r="A6431">
        <v>6430</v>
      </c>
      <c r="B6431" s="17">
        <f ca="1">'Monte Carlo VaR'!$C$17+_xlfn.NORM.S.INV(RAND())*'Monte Carlo VaR'!$C$18</f>
        <v>0.15828487095254631</v>
      </c>
      <c r="C6431" s="18">
        <f t="shared" ca="1" si="100"/>
        <v>17.149987346258165</v>
      </c>
      <c r="D6431" s="19">
        <f ca="1">'Monte Carlo VaR'!$B$9*(EXP(B6431)-1)</f>
        <v>23.243377850383695</v>
      </c>
      <c r="E6431" t="str">
        <f ca="1">IF(B6431&lt;='Monte Carlo VaR'!$B$25,"YES ◀ TAIL","")</f>
        <v/>
      </c>
    </row>
    <row r="6432" spans="1:5" x14ac:dyDescent="0.2">
      <c r="A6432">
        <v>6431</v>
      </c>
      <c r="B6432" s="17">
        <f ca="1">'Monte Carlo VaR'!$C$17+_xlfn.NORM.S.INV(RAND())*'Monte Carlo VaR'!$C$18</f>
        <v>0.12282843538143734</v>
      </c>
      <c r="C6432" s="18">
        <f t="shared" ca="1" si="100"/>
        <v>13.069041783568181</v>
      </c>
      <c r="D6432" s="19">
        <f ca="1">'Monte Carlo VaR'!$B$9*(EXP(B6432)-1)</f>
        <v>17.712472329269954</v>
      </c>
      <c r="E6432" t="str">
        <f ca="1">IF(B6432&lt;='Monte Carlo VaR'!$B$25,"YES ◀ TAIL","")</f>
        <v/>
      </c>
    </row>
    <row r="6433" spans="1:5" x14ac:dyDescent="0.2">
      <c r="A6433">
        <v>6432</v>
      </c>
      <c r="B6433" s="17">
        <f ca="1">'Monte Carlo VaR'!$C$17+_xlfn.NORM.S.INV(RAND())*'Monte Carlo VaR'!$C$18</f>
        <v>8.8698766666268927E-2</v>
      </c>
      <c r="C6433" s="18">
        <f t="shared" ca="1" si="100"/>
        <v>9.2751433585109631</v>
      </c>
      <c r="D6433" s="19">
        <f ca="1">'Monte Carlo VaR'!$B$9*(EXP(B6433)-1)</f>
        <v>12.570601793789907</v>
      </c>
      <c r="E6433" t="str">
        <f ca="1">IF(B6433&lt;='Monte Carlo VaR'!$B$25,"YES ◀ TAIL","")</f>
        <v/>
      </c>
    </row>
    <row r="6434" spans="1:5" x14ac:dyDescent="0.2">
      <c r="A6434">
        <v>6433</v>
      </c>
      <c r="B6434" s="17">
        <f ca="1">'Monte Carlo VaR'!$C$17+_xlfn.NORM.S.INV(RAND())*'Monte Carlo VaR'!$C$18</f>
        <v>0.20504484926119548</v>
      </c>
      <c r="C6434" s="18">
        <f t="shared" ca="1" si="100"/>
        <v>22.758011979001513</v>
      </c>
      <c r="D6434" s="19">
        <f ca="1">'Monte Carlo VaR'!$B$9*(EXP(B6434)-1)</f>
        <v>30.84393363514075</v>
      </c>
      <c r="E6434" t="str">
        <f ca="1">IF(B6434&lt;='Monte Carlo VaR'!$B$25,"YES ◀ TAIL","")</f>
        <v/>
      </c>
    </row>
    <row r="6435" spans="1:5" x14ac:dyDescent="0.2">
      <c r="A6435">
        <v>6434</v>
      </c>
      <c r="B6435" s="17">
        <f ca="1">'Monte Carlo VaR'!$C$17+_xlfn.NORM.S.INV(RAND())*'Monte Carlo VaR'!$C$18</f>
        <v>-3.3903432662195004E-2</v>
      </c>
      <c r="C6435" s="18">
        <f t="shared" ca="1" si="100"/>
        <v>-3.3335151618586467</v>
      </c>
      <c r="D6435" s="19">
        <f ca="1">'Monte Carlo VaR'!$B$9*(EXP(B6435)-1)</f>
        <v>-4.517913098867024</v>
      </c>
      <c r="E6435" t="str">
        <f ca="1">IF(B6435&lt;='Monte Carlo VaR'!$B$25,"YES ◀ TAIL","")</f>
        <v/>
      </c>
    </row>
    <row r="6436" spans="1:5" x14ac:dyDescent="0.2">
      <c r="A6436">
        <v>6435</v>
      </c>
      <c r="B6436" s="17">
        <f ca="1">'Monte Carlo VaR'!$C$17+_xlfn.NORM.S.INV(RAND())*'Monte Carlo VaR'!$C$18</f>
        <v>1.091927036544546E-2</v>
      </c>
      <c r="C6436" s="18">
        <f t="shared" ca="1" si="100"/>
        <v>1.0979103176675276</v>
      </c>
      <c r="D6436" s="19">
        <f ca="1">'Monte Carlo VaR'!$B$9*(EXP(B6436)-1)</f>
        <v>1.4879978535348002</v>
      </c>
      <c r="E6436" t="str">
        <f ca="1">IF(B6436&lt;='Monte Carlo VaR'!$B$25,"YES ◀ TAIL","")</f>
        <v/>
      </c>
    </row>
    <row r="6437" spans="1:5" x14ac:dyDescent="0.2">
      <c r="A6437">
        <v>6436</v>
      </c>
      <c r="B6437" s="17">
        <f ca="1">'Monte Carlo VaR'!$C$17+_xlfn.NORM.S.INV(RAND())*'Monte Carlo VaR'!$C$18</f>
        <v>-5.7751926226216471E-3</v>
      </c>
      <c r="C6437" s="18">
        <f t="shared" ca="1" si="100"/>
        <v>-0.5758548254599094</v>
      </c>
      <c r="D6437" s="19">
        <f ca="1">'Monte Carlo VaR'!$B$9*(EXP(B6437)-1)</f>
        <v>-0.78045604494581522</v>
      </c>
      <c r="E6437" t="str">
        <f ca="1">IF(B6437&lt;='Monte Carlo VaR'!$B$25,"YES ◀ TAIL","")</f>
        <v/>
      </c>
    </row>
    <row r="6438" spans="1:5" x14ac:dyDescent="0.2">
      <c r="A6438">
        <v>6437</v>
      </c>
      <c r="B6438" s="17">
        <f ca="1">'Monte Carlo VaR'!$C$17+_xlfn.NORM.S.INV(RAND())*'Monte Carlo VaR'!$C$18</f>
        <v>0.31522965626168703</v>
      </c>
      <c r="C6438" s="18">
        <f t="shared" ca="1" si="100"/>
        <v>37.057403572576654</v>
      </c>
      <c r="D6438" s="19">
        <f ca="1">'Monte Carlo VaR'!$B$9*(EXP(B6438)-1)</f>
        <v>50.223899061913137</v>
      </c>
      <c r="E6438" t="str">
        <f ca="1">IF(B6438&lt;='Monte Carlo VaR'!$B$25,"YES ◀ TAIL","")</f>
        <v/>
      </c>
    </row>
    <row r="6439" spans="1:5" x14ac:dyDescent="0.2">
      <c r="A6439">
        <v>6438</v>
      </c>
      <c r="B6439" s="17">
        <f ca="1">'Monte Carlo VaR'!$C$17+_xlfn.NORM.S.INV(RAND())*'Monte Carlo VaR'!$C$18</f>
        <v>-7.4824475875848798E-2</v>
      </c>
      <c r="C6439" s="18">
        <f t="shared" ca="1" si="100"/>
        <v>-7.2093658016442301</v>
      </c>
      <c r="D6439" s="19">
        <f ca="1">'Monte Carlo VaR'!$B$9*(EXP(B6439)-1)</f>
        <v>-9.770853470968424</v>
      </c>
      <c r="E6439" t="str">
        <f ca="1">IF(B6439&lt;='Monte Carlo VaR'!$B$25,"YES ◀ TAIL","")</f>
        <v/>
      </c>
    </row>
    <row r="6440" spans="1:5" x14ac:dyDescent="0.2">
      <c r="A6440">
        <v>6439</v>
      </c>
      <c r="B6440" s="17">
        <f ca="1">'Monte Carlo VaR'!$C$17+_xlfn.NORM.S.INV(RAND())*'Monte Carlo VaR'!$C$18</f>
        <v>0.25264366538703359</v>
      </c>
      <c r="C6440" s="18">
        <f t="shared" ca="1" si="100"/>
        <v>28.742444119999778</v>
      </c>
      <c r="D6440" s="19">
        <f ca="1">'Monte Carlo VaR'!$B$9*(EXP(B6440)-1)</f>
        <v>38.9546345158357</v>
      </c>
      <c r="E6440" t="str">
        <f ca="1">IF(B6440&lt;='Monte Carlo VaR'!$B$25,"YES ◀ TAIL","")</f>
        <v/>
      </c>
    </row>
    <row r="6441" spans="1:5" x14ac:dyDescent="0.2">
      <c r="A6441">
        <v>6440</v>
      </c>
      <c r="B6441" s="17">
        <f ca="1">'Monte Carlo VaR'!$C$17+_xlfn.NORM.S.INV(RAND())*'Monte Carlo VaR'!$C$18</f>
        <v>0.43294428972515647</v>
      </c>
      <c r="C6441" s="18">
        <f t="shared" ca="1" si="100"/>
        <v>54.179032474526842</v>
      </c>
      <c r="D6441" s="19">
        <f ca="1">'Monte Carlo VaR'!$B$9*(EXP(B6441)-1)</f>
        <v>73.428842712726237</v>
      </c>
      <c r="E6441" t="str">
        <f ca="1">IF(B6441&lt;='Monte Carlo VaR'!$B$25,"YES ◀ TAIL","")</f>
        <v/>
      </c>
    </row>
    <row r="6442" spans="1:5" x14ac:dyDescent="0.2">
      <c r="A6442">
        <v>6441</v>
      </c>
      <c r="B6442" s="17">
        <f ca="1">'Monte Carlo VaR'!$C$17+_xlfn.NORM.S.INV(RAND())*'Monte Carlo VaR'!$C$18</f>
        <v>0.44782113674598695</v>
      </c>
      <c r="C6442" s="18">
        <f t="shared" ca="1" si="100"/>
        <v>56.489876773406067</v>
      </c>
      <c r="D6442" s="19">
        <f ca="1">'Monte Carlo VaR'!$B$9*(EXP(B6442)-1)</f>
        <v>76.560729990997245</v>
      </c>
      <c r="E6442" t="str">
        <f ca="1">IF(B6442&lt;='Monte Carlo VaR'!$B$25,"YES ◀ TAIL","")</f>
        <v/>
      </c>
    </row>
    <row r="6443" spans="1:5" x14ac:dyDescent="0.2">
      <c r="A6443">
        <v>6442</v>
      </c>
      <c r="B6443" s="17">
        <f ca="1">'Monte Carlo VaR'!$C$17+_xlfn.NORM.S.INV(RAND())*'Monte Carlo VaR'!$C$18</f>
        <v>0.14769065816053017</v>
      </c>
      <c r="C6443" s="18">
        <f t="shared" ca="1" si="100"/>
        <v>15.915426598327453</v>
      </c>
      <c r="D6443" s="19">
        <f ca="1">'Monte Carlo VaR'!$B$9*(EXP(B6443)-1)</f>
        <v>21.570177668713196</v>
      </c>
      <c r="E6443" t="str">
        <f ca="1">IF(B6443&lt;='Monte Carlo VaR'!$B$25,"YES ◀ TAIL","")</f>
        <v/>
      </c>
    </row>
    <row r="6444" spans="1:5" x14ac:dyDescent="0.2">
      <c r="A6444">
        <v>6443</v>
      </c>
      <c r="B6444" s="17">
        <f ca="1">'Monte Carlo VaR'!$C$17+_xlfn.NORM.S.INV(RAND())*'Monte Carlo VaR'!$C$18</f>
        <v>-7.202662095037056E-2</v>
      </c>
      <c r="C6444" s="18">
        <f t="shared" ca="1" si="100"/>
        <v>-6.949387547587083</v>
      </c>
      <c r="D6444" s="19">
        <f ca="1">'Monte Carlo VaR'!$B$9*(EXP(B6444)-1)</f>
        <v>-9.4185049432447734</v>
      </c>
      <c r="E6444" t="str">
        <f ca="1">IF(B6444&lt;='Monte Carlo VaR'!$B$25,"YES ◀ TAIL","")</f>
        <v/>
      </c>
    </row>
    <row r="6445" spans="1:5" x14ac:dyDescent="0.2">
      <c r="A6445">
        <v>6444</v>
      </c>
      <c r="B6445" s="17">
        <f ca="1">'Monte Carlo VaR'!$C$17+_xlfn.NORM.S.INV(RAND())*'Monte Carlo VaR'!$C$18</f>
        <v>-5.4761049290234093E-2</v>
      </c>
      <c r="C6445" s="18">
        <f t="shared" ca="1" si="100"/>
        <v>-5.328866172553715</v>
      </c>
      <c r="D6445" s="19">
        <f ca="1">'Monte Carlo VaR'!$B$9*(EXP(B6445)-1)</f>
        <v>-7.222212323662049</v>
      </c>
      <c r="E6445" t="str">
        <f ca="1">IF(B6445&lt;='Monte Carlo VaR'!$B$25,"YES ◀ TAIL","")</f>
        <v/>
      </c>
    </row>
    <row r="6446" spans="1:5" x14ac:dyDescent="0.2">
      <c r="A6446">
        <v>6445</v>
      </c>
      <c r="B6446" s="17">
        <f ca="1">'Monte Carlo VaR'!$C$17+_xlfn.NORM.S.INV(RAND())*'Monte Carlo VaR'!$C$18</f>
        <v>0.28594899300348942</v>
      </c>
      <c r="C6446" s="18">
        <f t="shared" ca="1" si="100"/>
        <v>33.102456195560272</v>
      </c>
      <c r="D6446" s="19">
        <f ca="1">'Monte Carlo VaR'!$B$9*(EXP(B6446)-1)</f>
        <v>44.863758881842834</v>
      </c>
      <c r="E6446" t="str">
        <f ca="1">IF(B6446&lt;='Monte Carlo VaR'!$B$25,"YES ◀ TAIL","")</f>
        <v/>
      </c>
    </row>
    <row r="6447" spans="1:5" x14ac:dyDescent="0.2">
      <c r="A6447">
        <v>6446</v>
      </c>
      <c r="B6447" s="17">
        <f ca="1">'Monte Carlo VaR'!$C$17+_xlfn.NORM.S.INV(RAND())*'Monte Carlo VaR'!$C$18</f>
        <v>0.23891374380887898</v>
      </c>
      <c r="C6447" s="18">
        <f t="shared" ca="1" si="100"/>
        <v>26.986899779673259</v>
      </c>
      <c r="D6447" s="19">
        <f ca="1">'Monte Carlo VaR'!$B$9*(EXP(B6447)-1)</f>
        <v>36.575345271391164</v>
      </c>
      <c r="E6447" t="str">
        <f ca="1">IF(B6447&lt;='Monte Carlo VaR'!$B$25,"YES ◀ TAIL","")</f>
        <v/>
      </c>
    </row>
    <row r="6448" spans="1:5" x14ac:dyDescent="0.2">
      <c r="A6448">
        <v>6447</v>
      </c>
      <c r="B6448" s="17">
        <f ca="1">'Monte Carlo VaR'!$C$17+_xlfn.NORM.S.INV(RAND())*'Monte Carlo VaR'!$C$18</f>
        <v>1.3003332299333738E-2</v>
      </c>
      <c r="C6448" s="18">
        <f t="shared" ca="1" si="100"/>
        <v>1.3088243267462385</v>
      </c>
      <c r="D6448" s="19">
        <f ca="1">'Monte Carlo VaR'!$B$9*(EXP(B6448)-1)</f>
        <v>1.773849610039177</v>
      </c>
      <c r="E6448" t="str">
        <f ca="1">IF(B6448&lt;='Monte Carlo VaR'!$B$25,"YES ◀ TAIL","")</f>
        <v/>
      </c>
    </row>
    <row r="6449" spans="1:5" x14ac:dyDescent="0.2">
      <c r="A6449">
        <v>6448</v>
      </c>
      <c r="B6449" s="17">
        <f ca="1">'Monte Carlo VaR'!$C$17+_xlfn.NORM.S.INV(RAND())*'Monte Carlo VaR'!$C$18</f>
        <v>0.16094672446467667</v>
      </c>
      <c r="C6449" s="18">
        <f t="shared" ca="1" si="100"/>
        <v>17.462238851033618</v>
      </c>
      <c r="D6449" s="19">
        <f ca="1">'Monte Carlo VaR'!$B$9*(EXP(B6449)-1)</f>
        <v>23.666572314805862</v>
      </c>
      <c r="E6449" t="str">
        <f ca="1">IF(B6449&lt;='Monte Carlo VaR'!$B$25,"YES ◀ TAIL","")</f>
        <v/>
      </c>
    </row>
    <row r="6450" spans="1:5" x14ac:dyDescent="0.2">
      <c r="A6450">
        <v>6449</v>
      </c>
      <c r="B6450" s="17">
        <f ca="1">'Monte Carlo VaR'!$C$17+_xlfn.NORM.S.INV(RAND())*'Monte Carlo VaR'!$C$18</f>
        <v>-0.12692909206321601</v>
      </c>
      <c r="C6450" s="18">
        <f t="shared" ca="1" si="100"/>
        <v>-11.92038741810746</v>
      </c>
      <c r="D6450" s="19">
        <f ca="1">'Monte Carlo VaR'!$B$9*(EXP(B6450)-1)</f>
        <v>-16.15570106776104</v>
      </c>
      <c r="E6450" t="str">
        <f ca="1">IF(B6450&lt;='Monte Carlo VaR'!$B$25,"YES ◀ TAIL","")</f>
        <v/>
      </c>
    </row>
    <row r="6451" spans="1:5" x14ac:dyDescent="0.2">
      <c r="A6451">
        <v>6450</v>
      </c>
      <c r="B6451" s="17">
        <f ca="1">'Monte Carlo VaR'!$C$17+_xlfn.NORM.S.INV(RAND())*'Monte Carlo VaR'!$C$18</f>
        <v>-0.34979915617879942</v>
      </c>
      <c r="C6451" s="18">
        <f t="shared" ca="1" si="100"/>
        <v>-29.517036381870255</v>
      </c>
      <c r="D6451" s="19">
        <f ca="1">'Monte Carlo VaR'!$B$9*(EXP(B6451)-1)</f>
        <v>-40.004439408348759</v>
      </c>
      <c r="E6451" t="str">
        <f ca="1">IF(B6451&lt;='Monte Carlo VaR'!$B$25,"YES ◀ TAIL","")</f>
        <v>YES ◀ TAIL</v>
      </c>
    </row>
    <row r="6452" spans="1:5" x14ac:dyDescent="0.2">
      <c r="A6452">
        <v>6451</v>
      </c>
      <c r="B6452" s="17">
        <f ca="1">'Monte Carlo VaR'!$C$17+_xlfn.NORM.S.INV(RAND())*'Monte Carlo VaR'!$C$18</f>
        <v>9.9960349114407709E-2</v>
      </c>
      <c r="C6452" s="18">
        <f t="shared" ca="1" si="100"/>
        <v>10.512709793877439</v>
      </c>
      <c r="D6452" s="19">
        <f ca="1">'Monte Carlo VaR'!$B$9*(EXP(B6452)-1)</f>
        <v>14.247875583642093</v>
      </c>
      <c r="E6452" t="str">
        <f ca="1">IF(B6452&lt;='Monte Carlo VaR'!$B$25,"YES ◀ TAIL","")</f>
        <v/>
      </c>
    </row>
    <row r="6453" spans="1:5" x14ac:dyDescent="0.2">
      <c r="A6453">
        <v>6452</v>
      </c>
      <c r="B6453" s="17">
        <f ca="1">'Monte Carlo VaR'!$C$17+_xlfn.NORM.S.INV(RAND())*'Monte Carlo VaR'!$C$18</f>
        <v>0.15964914290944721</v>
      </c>
      <c r="C6453" s="18">
        <f t="shared" ca="1" si="100"/>
        <v>17.309920860343887</v>
      </c>
      <c r="D6453" s="19">
        <f ca="1">'Monte Carlo VaR'!$B$9*(EXP(B6453)-1)</f>
        <v>23.460135742024068</v>
      </c>
      <c r="E6453" t="str">
        <f ca="1">IF(B6453&lt;='Monte Carlo VaR'!$B$25,"YES ◀ TAIL","")</f>
        <v/>
      </c>
    </row>
    <row r="6454" spans="1:5" x14ac:dyDescent="0.2">
      <c r="A6454">
        <v>6453</v>
      </c>
      <c r="B6454" s="17">
        <f ca="1">'Monte Carlo VaR'!$C$17+_xlfn.NORM.S.INV(RAND())*'Monte Carlo VaR'!$C$18</f>
        <v>0.1840095662332612</v>
      </c>
      <c r="C6454" s="18">
        <f t="shared" ca="1" si="100"/>
        <v>20.2027321915049</v>
      </c>
      <c r="D6454" s="19">
        <f ca="1">'Monte Carlo VaR'!$B$9*(EXP(B6454)-1)</f>
        <v>27.380762939146592</v>
      </c>
      <c r="E6454" t="str">
        <f ca="1">IF(B6454&lt;='Monte Carlo VaR'!$B$25,"YES ◀ TAIL","")</f>
        <v/>
      </c>
    </row>
    <row r="6455" spans="1:5" x14ac:dyDescent="0.2">
      <c r="A6455">
        <v>6454</v>
      </c>
      <c r="B6455" s="17">
        <f ca="1">'Monte Carlo VaR'!$C$17+_xlfn.NORM.S.INV(RAND())*'Monte Carlo VaR'!$C$18</f>
        <v>5.8021481633042118E-2</v>
      </c>
      <c r="C6455" s="18">
        <f t="shared" ca="1" si="100"/>
        <v>5.9737760363464787</v>
      </c>
      <c r="D6455" s="19">
        <f ca="1">'Monte Carlo VaR'!$B$9*(EXP(B6455)-1)</f>
        <v>8.0962586620603822</v>
      </c>
      <c r="E6455" t="str">
        <f ca="1">IF(B6455&lt;='Monte Carlo VaR'!$B$25,"YES ◀ TAIL","")</f>
        <v/>
      </c>
    </row>
    <row r="6456" spans="1:5" x14ac:dyDescent="0.2">
      <c r="A6456">
        <v>6455</v>
      </c>
      <c r="B6456" s="17">
        <f ca="1">'Monte Carlo VaR'!$C$17+_xlfn.NORM.S.INV(RAND())*'Monte Carlo VaR'!$C$18</f>
        <v>-0.22405744248313519</v>
      </c>
      <c r="C6456" s="18">
        <f t="shared" ca="1" si="100"/>
        <v>-20.073077895806023</v>
      </c>
      <c r="D6456" s="19">
        <f ca="1">'Monte Carlo VaR'!$B$9*(EXP(B6456)-1)</f>
        <v>-27.205042472185905</v>
      </c>
      <c r="E6456" t="str">
        <f ca="1">IF(B6456&lt;='Monte Carlo VaR'!$B$25,"YES ◀ TAIL","")</f>
        <v/>
      </c>
    </row>
    <row r="6457" spans="1:5" x14ac:dyDescent="0.2">
      <c r="A6457">
        <v>6456</v>
      </c>
      <c r="B6457" s="17">
        <f ca="1">'Monte Carlo VaR'!$C$17+_xlfn.NORM.S.INV(RAND())*'Monte Carlo VaR'!$C$18</f>
        <v>2.5403120036449747E-2</v>
      </c>
      <c r="C6457" s="18">
        <f t="shared" ca="1" si="100"/>
        <v>2.5728528914191306</v>
      </c>
      <c r="D6457" s="19">
        <f ca="1">'Monte Carlo VaR'!$B$9*(EXP(B6457)-1)</f>
        <v>3.4869875237403476</v>
      </c>
      <c r="E6457" t="str">
        <f ca="1">IF(B6457&lt;='Monte Carlo VaR'!$B$25,"YES ◀ TAIL","")</f>
        <v/>
      </c>
    </row>
    <row r="6458" spans="1:5" x14ac:dyDescent="0.2">
      <c r="A6458">
        <v>6457</v>
      </c>
      <c r="B6458" s="17">
        <f ca="1">'Monte Carlo VaR'!$C$17+_xlfn.NORM.S.INV(RAND())*'Monte Carlo VaR'!$C$18</f>
        <v>0.10163882562375837</v>
      </c>
      <c r="C6458" s="18">
        <f t="shared" ca="1" si="100"/>
        <v>10.698358541196406</v>
      </c>
      <c r="D6458" s="19">
        <f ca="1">'Monte Carlo VaR'!$B$9*(EXP(B6458)-1)</f>
        <v>14.499485330883489</v>
      </c>
      <c r="E6458" t="str">
        <f ca="1">IF(B6458&lt;='Monte Carlo VaR'!$B$25,"YES ◀ TAIL","")</f>
        <v/>
      </c>
    </row>
    <row r="6459" spans="1:5" x14ac:dyDescent="0.2">
      <c r="A6459">
        <v>6458</v>
      </c>
      <c r="B6459" s="17">
        <f ca="1">'Monte Carlo VaR'!$C$17+_xlfn.NORM.S.INV(RAND())*'Monte Carlo VaR'!$C$18</f>
        <v>-0.22630853255489175</v>
      </c>
      <c r="C6459" s="18">
        <f t="shared" ca="1" si="100"/>
        <v>-20.252798237389523</v>
      </c>
      <c r="D6459" s="19">
        <f ca="1">'Monte Carlo VaR'!$B$9*(EXP(B6459)-1)</f>
        <v>-27.448617451134023</v>
      </c>
      <c r="E6459" t="str">
        <f ca="1">IF(B6459&lt;='Monte Carlo VaR'!$B$25,"YES ◀ TAIL","")</f>
        <v/>
      </c>
    </row>
    <row r="6460" spans="1:5" x14ac:dyDescent="0.2">
      <c r="A6460">
        <v>6459</v>
      </c>
      <c r="B6460" s="17">
        <f ca="1">'Monte Carlo VaR'!$C$17+_xlfn.NORM.S.INV(RAND())*'Monte Carlo VaR'!$C$18</f>
        <v>-7.8936494930952825E-2</v>
      </c>
      <c r="C6460" s="18">
        <f t="shared" ca="1" si="100"/>
        <v>-7.5901392472392022</v>
      </c>
      <c r="D6460" s="19">
        <f ca="1">'Monte Carlo VaR'!$B$9*(EXP(B6460)-1)</f>
        <v>-10.286915721783291</v>
      </c>
      <c r="E6460" t="str">
        <f ca="1">IF(B6460&lt;='Monte Carlo VaR'!$B$25,"YES ◀ TAIL","")</f>
        <v/>
      </c>
    </row>
    <row r="6461" spans="1:5" x14ac:dyDescent="0.2">
      <c r="A6461">
        <v>6460</v>
      </c>
      <c r="B6461" s="17">
        <f ca="1">'Monte Carlo VaR'!$C$17+_xlfn.NORM.S.INV(RAND())*'Monte Carlo VaR'!$C$18</f>
        <v>0.11027898686635068</v>
      </c>
      <c r="C6461" s="18">
        <f t="shared" ca="1" si="100"/>
        <v>11.658954082577511</v>
      </c>
      <c r="D6461" s="19">
        <f ca="1">'Monte Carlo VaR'!$B$9*(EXP(B6461)-1)</f>
        <v>15.8013804681173</v>
      </c>
      <c r="E6461" t="str">
        <f ca="1">IF(B6461&lt;='Monte Carlo VaR'!$B$25,"YES ◀ TAIL","")</f>
        <v/>
      </c>
    </row>
    <row r="6462" spans="1:5" x14ac:dyDescent="0.2">
      <c r="A6462">
        <v>6461</v>
      </c>
      <c r="B6462" s="17">
        <f ca="1">'Monte Carlo VaR'!$C$17+_xlfn.NORM.S.INV(RAND())*'Monte Carlo VaR'!$C$18</f>
        <v>0.34284228917619342</v>
      </c>
      <c r="C6462" s="18">
        <f t="shared" ca="1" si="100"/>
        <v>40.894653828412245</v>
      </c>
      <c r="D6462" s="19">
        <f ca="1">'Monte Carlo VaR'!$B$9*(EXP(B6462)-1)</f>
        <v>55.424524333647113</v>
      </c>
      <c r="E6462" t="str">
        <f ca="1">IF(B6462&lt;='Monte Carlo VaR'!$B$25,"YES ◀ TAIL","")</f>
        <v/>
      </c>
    </row>
    <row r="6463" spans="1:5" x14ac:dyDescent="0.2">
      <c r="A6463">
        <v>6462</v>
      </c>
      <c r="B6463" s="17">
        <f ca="1">'Monte Carlo VaR'!$C$17+_xlfn.NORM.S.INV(RAND())*'Monte Carlo VaR'!$C$18</f>
        <v>-0.21896211279082439</v>
      </c>
      <c r="C6463" s="18">
        <f t="shared" ca="1" si="100"/>
        <v>-19.664784565183492</v>
      </c>
      <c r="D6463" s="19">
        <f ca="1">'Monte Carlo VaR'!$B$9*(EXP(B6463)-1)</f>
        <v>-26.651682521193184</v>
      </c>
      <c r="E6463" t="str">
        <f ca="1">IF(B6463&lt;='Monte Carlo VaR'!$B$25,"YES ◀ TAIL","")</f>
        <v/>
      </c>
    </row>
    <row r="6464" spans="1:5" x14ac:dyDescent="0.2">
      <c r="A6464">
        <v>6463</v>
      </c>
      <c r="B6464" s="17">
        <f ca="1">'Monte Carlo VaR'!$C$17+_xlfn.NORM.S.INV(RAND())*'Monte Carlo VaR'!$C$18</f>
        <v>8.5525958057063561E-2</v>
      </c>
      <c r="C6464" s="18">
        <f t="shared" ca="1" si="100"/>
        <v>8.9289836824818956</v>
      </c>
      <c r="D6464" s="19">
        <f ca="1">'Monte Carlo VaR'!$B$9*(EXP(B6464)-1)</f>
        <v>12.101451584867712</v>
      </c>
      <c r="E6464" t="str">
        <f ca="1">IF(B6464&lt;='Monte Carlo VaR'!$B$25,"YES ◀ TAIL","")</f>
        <v/>
      </c>
    </row>
    <row r="6465" spans="1:5" x14ac:dyDescent="0.2">
      <c r="A6465">
        <v>6464</v>
      </c>
      <c r="B6465" s="17">
        <f ca="1">'Monte Carlo VaR'!$C$17+_xlfn.NORM.S.INV(RAND())*'Monte Carlo VaR'!$C$18</f>
        <v>0.39591177540727812</v>
      </c>
      <c r="C6465" s="18">
        <f t="shared" ca="1" si="100"/>
        <v>48.573823311853118</v>
      </c>
      <c r="D6465" s="19">
        <f ca="1">'Monte Carlo VaR'!$B$9*(EXP(B6465)-1)</f>
        <v>65.832102734554525</v>
      </c>
      <c r="E6465" t="str">
        <f ca="1">IF(B6465&lt;='Monte Carlo VaR'!$B$25,"YES ◀ TAIL","")</f>
        <v/>
      </c>
    </row>
    <row r="6466" spans="1:5" x14ac:dyDescent="0.2">
      <c r="A6466">
        <v>6465</v>
      </c>
      <c r="B6466" s="17">
        <f ca="1">'Monte Carlo VaR'!$C$17+_xlfn.NORM.S.INV(RAND())*'Monte Carlo VaR'!$C$18</f>
        <v>0.11024266164868134</v>
      </c>
      <c r="C6466" s="18">
        <f t="shared" ca="1" si="100"/>
        <v>11.654898120433032</v>
      </c>
      <c r="D6466" s="19">
        <f ca="1">'Monte Carlo VaR'!$B$9*(EXP(B6466)-1)</f>
        <v>15.795883422622889</v>
      </c>
      <c r="E6466" t="str">
        <f ca="1">IF(B6466&lt;='Monte Carlo VaR'!$B$25,"YES ◀ TAIL","")</f>
        <v/>
      </c>
    </row>
    <row r="6467" spans="1:5" x14ac:dyDescent="0.2">
      <c r="A6467">
        <v>6466</v>
      </c>
      <c r="B6467" s="17">
        <f ca="1">'Monte Carlo VaR'!$C$17+_xlfn.NORM.S.INV(RAND())*'Monte Carlo VaR'!$C$18</f>
        <v>0.19753520916023809</v>
      </c>
      <c r="C6467" s="18">
        <f t="shared" ref="C6467:C6530" ca="1" si="101">(EXP(B6467)-1)*100</f>
        <v>21.839596291312624</v>
      </c>
      <c r="D6467" s="19">
        <f ca="1">'Monte Carlo VaR'!$B$9*(EXP(B6467)-1)</f>
        <v>29.599204853616001</v>
      </c>
      <c r="E6467" t="str">
        <f ca="1">IF(B6467&lt;='Monte Carlo VaR'!$B$25,"YES ◀ TAIL","")</f>
        <v/>
      </c>
    </row>
    <row r="6468" spans="1:5" x14ac:dyDescent="0.2">
      <c r="A6468">
        <v>6467</v>
      </c>
      <c r="B6468" s="17">
        <f ca="1">'Monte Carlo VaR'!$C$17+_xlfn.NORM.S.INV(RAND())*'Monte Carlo VaR'!$C$18</f>
        <v>5.1958329352929912E-2</v>
      </c>
      <c r="C6468" s="18">
        <f t="shared" ca="1" si="101"/>
        <v>5.3331848579116992</v>
      </c>
      <c r="D6468" s="19">
        <f ca="1">'Monte Carlo VaR'!$B$9*(EXP(B6468)-1)</f>
        <v>7.228065437927726</v>
      </c>
      <c r="E6468" t="str">
        <f ca="1">IF(B6468&lt;='Monte Carlo VaR'!$B$25,"YES ◀ TAIL","")</f>
        <v/>
      </c>
    </row>
    <row r="6469" spans="1:5" x14ac:dyDescent="0.2">
      <c r="A6469">
        <v>6468</v>
      </c>
      <c r="B6469" s="17">
        <f ca="1">'Monte Carlo VaR'!$C$17+_xlfn.NORM.S.INV(RAND())*'Monte Carlo VaR'!$C$18</f>
        <v>-0.10728098996039044</v>
      </c>
      <c r="C6469" s="18">
        <f t="shared" ca="1" si="101"/>
        <v>-10.172676823457195</v>
      </c>
      <c r="D6469" s="19">
        <f ca="1">'Monte Carlo VaR'!$B$9*(EXP(B6469)-1)</f>
        <v>-13.787028898831535</v>
      </c>
      <c r="E6469" t="str">
        <f ca="1">IF(B6469&lt;='Monte Carlo VaR'!$B$25,"YES ◀ TAIL","")</f>
        <v/>
      </c>
    </row>
    <row r="6470" spans="1:5" x14ac:dyDescent="0.2">
      <c r="A6470">
        <v>6469</v>
      </c>
      <c r="B6470" s="17">
        <f ca="1">'Monte Carlo VaR'!$C$17+_xlfn.NORM.S.INV(RAND())*'Monte Carlo VaR'!$C$18</f>
        <v>0.17340430581128244</v>
      </c>
      <c r="C6470" s="18">
        <f t="shared" ca="1" si="101"/>
        <v>18.934686774017329</v>
      </c>
      <c r="D6470" s="19">
        <f ca="1">'Monte Carlo VaR'!$B$9*(EXP(B6470)-1)</f>
        <v>25.662180984825685</v>
      </c>
      <c r="E6470" t="str">
        <f ca="1">IF(B6470&lt;='Monte Carlo VaR'!$B$25,"YES ◀ TAIL","")</f>
        <v/>
      </c>
    </row>
    <row r="6471" spans="1:5" x14ac:dyDescent="0.2">
      <c r="A6471">
        <v>6470</v>
      </c>
      <c r="B6471" s="17">
        <f ca="1">'Monte Carlo VaR'!$C$17+_xlfn.NORM.S.INV(RAND())*'Monte Carlo VaR'!$C$18</f>
        <v>6.3328558364861579E-2</v>
      </c>
      <c r="C6471" s="18">
        <f t="shared" ca="1" si="101"/>
        <v>6.5376820199575914</v>
      </c>
      <c r="D6471" s="19">
        <f ca="1">'Monte Carlo VaR'!$B$9*(EXP(B6471)-1)</f>
        <v>8.8605204416485233</v>
      </c>
      <c r="E6471" t="str">
        <f ca="1">IF(B6471&lt;='Monte Carlo VaR'!$B$25,"YES ◀ TAIL","")</f>
        <v/>
      </c>
    </row>
    <row r="6472" spans="1:5" x14ac:dyDescent="0.2">
      <c r="A6472">
        <v>6471</v>
      </c>
      <c r="B6472" s="17">
        <f ca="1">'Monte Carlo VaR'!$C$17+_xlfn.NORM.S.INV(RAND())*'Monte Carlo VaR'!$C$18</f>
        <v>0.11689574028959809</v>
      </c>
      <c r="C6472" s="18">
        <f t="shared" ca="1" si="101"/>
        <v>12.400223543376597</v>
      </c>
      <c r="D6472" s="19">
        <f ca="1">'Monte Carlo VaR'!$B$9*(EXP(B6472)-1)</f>
        <v>16.806022968338304</v>
      </c>
      <c r="E6472" t="str">
        <f ca="1">IF(B6472&lt;='Monte Carlo VaR'!$B$25,"YES ◀ TAIL","")</f>
        <v/>
      </c>
    </row>
    <row r="6473" spans="1:5" x14ac:dyDescent="0.2">
      <c r="A6473">
        <v>6472</v>
      </c>
      <c r="B6473" s="17">
        <f ca="1">'Monte Carlo VaR'!$C$17+_xlfn.NORM.S.INV(RAND())*'Monte Carlo VaR'!$C$18</f>
        <v>0.19902043547260495</v>
      </c>
      <c r="C6473" s="18">
        <f t="shared" ca="1" si="101"/>
        <v>22.020690114979068</v>
      </c>
      <c r="D6473" s="19">
        <f ca="1">'Monte Carlo VaR'!$B$9*(EXP(B6473)-1)</f>
        <v>29.844641312831133</v>
      </c>
      <c r="E6473" t="str">
        <f ca="1">IF(B6473&lt;='Monte Carlo VaR'!$B$25,"YES ◀ TAIL","")</f>
        <v/>
      </c>
    </row>
    <row r="6474" spans="1:5" x14ac:dyDescent="0.2">
      <c r="A6474">
        <v>6473</v>
      </c>
      <c r="B6474" s="17">
        <f ca="1">'Monte Carlo VaR'!$C$17+_xlfn.NORM.S.INV(RAND())*'Monte Carlo VaR'!$C$18</f>
        <v>-0.18106883146950226</v>
      </c>
      <c r="C6474" s="18">
        <f t="shared" ca="1" si="101"/>
        <v>-16.562207473951762</v>
      </c>
      <c r="D6474" s="19">
        <f ca="1">'Monte Carlo VaR'!$B$9*(EXP(B6474)-1)</f>
        <v>-22.446759789446823</v>
      </c>
      <c r="E6474" t="str">
        <f ca="1">IF(B6474&lt;='Monte Carlo VaR'!$B$25,"YES ◀ TAIL","")</f>
        <v/>
      </c>
    </row>
    <row r="6475" spans="1:5" x14ac:dyDescent="0.2">
      <c r="A6475">
        <v>6474</v>
      </c>
      <c r="B6475" s="17">
        <f ca="1">'Monte Carlo VaR'!$C$17+_xlfn.NORM.S.INV(RAND())*'Monte Carlo VaR'!$C$18</f>
        <v>0.10499884275022456</v>
      </c>
      <c r="C6475" s="18">
        <f t="shared" ca="1" si="101"/>
        <v>11.070932498684449</v>
      </c>
      <c r="D6475" s="19">
        <f ca="1">'Monte Carlo VaR'!$B$9*(EXP(B6475)-1)</f>
        <v>15.004434815467034</v>
      </c>
      <c r="E6475" t="str">
        <f ca="1">IF(B6475&lt;='Monte Carlo VaR'!$B$25,"YES ◀ TAIL","")</f>
        <v/>
      </c>
    </row>
    <row r="6476" spans="1:5" x14ac:dyDescent="0.2">
      <c r="A6476">
        <v>6475</v>
      </c>
      <c r="B6476" s="17">
        <f ca="1">'Monte Carlo VaR'!$C$17+_xlfn.NORM.S.INV(RAND())*'Monte Carlo VaR'!$C$18</f>
        <v>7.9389645943933634E-2</v>
      </c>
      <c r="C6476" s="18">
        <f t="shared" ca="1" si="101"/>
        <v>8.2626080757861828</v>
      </c>
      <c r="D6476" s="19">
        <f ca="1">'Monte Carlo VaR'!$B$9*(EXP(B6476)-1)</f>
        <v>11.198312725113013</v>
      </c>
      <c r="E6476" t="str">
        <f ca="1">IF(B6476&lt;='Monte Carlo VaR'!$B$25,"YES ◀ TAIL","")</f>
        <v/>
      </c>
    </row>
    <row r="6477" spans="1:5" x14ac:dyDescent="0.2">
      <c r="A6477">
        <v>6476</v>
      </c>
      <c r="B6477" s="17">
        <f ca="1">'Monte Carlo VaR'!$C$17+_xlfn.NORM.S.INV(RAND())*'Monte Carlo VaR'!$C$18</f>
        <v>0.31986184111554233</v>
      </c>
      <c r="C6477" s="18">
        <f t="shared" ca="1" si="101"/>
        <v>37.693751504289843</v>
      </c>
      <c r="D6477" s="19">
        <f ca="1">'Monte Carlo VaR'!$B$9*(EXP(B6477)-1)</f>
        <v>51.086341413764025</v>
      </c>
      <c r="E6477" t="str">
        <f ca="1">IF(B6477&lt;='Monte Carlo VaR'!$B$25,"YES ◀ TAIL","")</f>
        <v/>
      </c>
    </row>
    <row r="6478" spans="1:5" x14ac:dyDescent="0.2">
      <c r="A6478">
        <v>6477</v>
      </c>
      <c r="B6478" s="17">
        <f ca="1">'Monte Carlo VaR'!$C$17+_xlfn.NORM.S.INV(RAND())*'Monte Carlo VaR'!$C$18</f>
        <v>0.26082604085986338</v>
      </c>
      <c r="C6478" s="18">
        <f t="shared" ca="1" si="101"/>
        <v>29.800184650751206</v>
      </c>
      <c r="D6478" s="19">
        <f ca="1">'Monte Carlo VaR'!$B$9*(EXP(B6478)-1)</f>
        <v>40.38819025716311</v>
      </c>
      <c r="E6478" t="str">
        <f ca="1">IF(B6478&lt;='Monte Carlo VaR'!$B$25,"YES ◀ TAIL","")</f>
        <v/>
      </c>
    </row>
    <row r="6479" spans="1:5" x14ac:dyDescent="0.2">
      <c r="A6479">
        <v>6478</v>
      </c>
      <c r="B6479" s="17">
        <f ca="1">'Monte Carlo VaR'!$C$17+_xlfn.NORM.S.INV(RAND())*'Monte Carlo VaR'!$C$18</f>
        <v>1.9771205272017284E-2</v>
      </c>
      <c r="C6479" s="18">
        <f t="shared" ca="1" si="101"/>
        <v>1.9967950038894289</v>
      </c>
      <c r="D6479" s="19">
        <f ca="1">'Monte Carlo VaR'!$B$9*(EXP(B6479)-1)</f>
        <v>2.7062562687713432</v>
      </c>
      <c r="E6479" t="str">
        <f ca="1">IF(B6479&lt;='Monte Carlo VaR'!$B$25,"YES ◀ TAIL","")</f>
        <v/>
      </c>
    </row>
    <row r="6480" spans="1:5" x14ac:dyDescent="0.2">
      <c r="A6480">
        <v>6479</v>
      </c>
      <c r="B6480" s="17">
        <f ca="1">'Monte Carlo VaR'!$C$17+_xlfn.NORM.S.INV(RAND())*'Monte Carlo VaR'!$C$18</f>
        <v>-3.5020303632098515E-2</v>
      </c>
      <c r="C6480" s="18">
        <f t="shared" ca="1" si="101"/>
        <v>-3.4414188840529492</v>
      </c>
      <c r="D6480" s="19">
        <f ca="1">'Monte Carlo VaR'!$B$9*(EXP(B6480)-1)</f>
        <v>-4.6641550135569618</v>
      </c>
      <c r="E6480" t="str">
        <f ca="1">IF(B6480&lt;='Monte Carlo VaR'!$B$25,"YES ◀ TAIL","")</f>
        <v/>
      </c>
    </row>
    <row r="6481" spans="1:5" x14ac:dyDescent="0.2">
      <c r="A6481">
        <v>6480</v>
      </c>
      <c r="B6481" s="17">
        <f ca="1">'Monte Carlo VaR'!$C$17+_xlfn.NORM.S.INV(RAND())*'Monte Carlo VaR'!$C$18</f>
        <v>-0.14717211531559188</v>
      </c>
      <c r="C6481" s="18">
        <f t="shared" ca="1" si="101"/>
        <v>-13.685459591281269</v>
      </c>
      <c r="D6481" s="19">
        <f ca="1">'Monte Carlo VaR'!$B$9*(EXP(B6481)-1)</f>
        <v>-18.547903384063503</v>
      </c>
      <c r="E6481" t="str">
        <f ca="1">IF(B6481&lt;='Monte Carlo VaR'!$B$25,"YES ◀ TAIL","")</f>
        <v/>
      </c>
    </row>
    <row r="6482" spans="1:5" x14ac:dyDescent="0.2">
      <c r="A6482">
        <v>6481</v>
      </c>
      <c r="B6482" s="17">
        <f ca="1">'Monte Carlo VaR'!$C$17+_xlfn.NORM.S.INV(RAND())*'Monte Carlo VaR'!$C$18</f>
        <v>-7.7294085446799818E-2</v>
      </c>
      <c r="C6482" s="18">
        <f t="shared" ca="1" si="101"/>
        <v>-7.4382397090343888</v>
      </c>
      <c r="D6482" s="19">
        <f ca="1">'Monte Carlo VaR'!$B$9*(EXP(B6482)-1)</f>
        <v>-10.081046277654307</v>
      </c>
      <c r="E6482" t="str">
        <f ca="1">IF(B6482&lt;='Monte Carlo VaR'!$B$25,"YES ◀ TAIL","")</f>
        <v/>
      </c>
    </row>
    <row r="6483" spans="1:5" x14ac:dyDescent="0.2">
      <c r="A6483">
        <v>6482</v>
      </c>
      <c r="B6483" s="17">
        <f ca="1">'Monte Carlo VaR'!$C$17+_xlfn.NORM.S.INV(RAND())*'Monte Carlo VaR'!$C$18</f>
        <v>6.7942480532508717E-2</v>
      </c>
      <c r="C6483" s="18">
        <f t="shared" ca="1" si="101"/>
        <v>7.0303743406821662</v>
      </c>
      <c r="D6483" s="19">
        <f ca="1">'Monte Carlo VaR'!$B$9*(EXP(B6483)-1)</f>
        <v>9.5282663439265392</v>
      </c>
      <c r="E6483" t="str">
        <f ca="1">IF(B6483&lt;='Monte Carlo VaR'!$B$25,"YES ◀ TAIL","")</f>
        <v/>
      </c>
    </row>
    <row r="6484" spans="1:5" x14ac:dyDescent="0.2">
      <c r="A6484">
        <v>6483</v>
      </c>
      <c r="B6484" s="17">
        <f ca="1">'Monte Carlo VaR'!$C$17+_xlfn.NORM.S.INV(RAND())*'Monte Carlo VaR'!$C$18</f>
        <v>0.21076638753326465</v>
      </c>
      <c r="C6484" s="18">
        <f t="shared" ca="1" si="101"/>
        <v>23.462389783484049</v>
      </c>
      <c r="D6484" s="19">
        <f ca="1">'Monte Carlo VaR'!$B$9*(EXP(B6484)-1)</f>
        <v>31.798576873555934</v>
      </c>
      <c r="E6484" t="str">
        <f ca="1">IF(B6484&lt;='Monte Carlo VaR'!$B$25,"YES ◀ TAIL","")</f>
        <v/>
      </c>
    </row>
    <row r="6485" spans="1:5" x14ac:dyDescent="0.2">
      <c r="A6485">
        <v>6484</v>
      </c>
      <c r="B6485" s="17">
        <f ca="1">'Monte Carlo VaR'!$C$17+_xlfn.NORM.S.INV(RAND())*'Monte Carlo VaR'!$C$18</f>
        <v>2.7703241825901191E-2</v>
      </c>
      <c r="C6485" s="18">
        <f t="shared" ca="1" si="101"/>
        <v>2.8090544874431744</v>
      </c>
      <c r="D6485" s="19">
        <f ca="1">'Monte Carlo VaR'!$B$9*(EXP(B6485)-1)</f>
        <v>3.8071115468317345</v>
      </c>
      <c r="E6485" t="str">
        <f ca="1">IF(B6485&lt;='Monte Carlo VaR'!$B$25,"YES ◀ TAIL","")</f>
        <v/>
      </c>
    </row>
    <row r="6486" spans="1:5" x14ac:dyDescent="0.2">
      <c r="A6486">
        <v>6485</v>
      </c>
      <c r="B6486" s="17">
        <f ca="1">'Monte Carlo VaR'!$C$17+_xlfn.NORM.S.INV(RAND())*'Monte Carlo VaR'!$C$18</f>
        <v>4.1914500863047585E-2</v>
      </c>
      <c r="C6486" s="18">
        <f t="shared" ca="1" si="101"/>
        <v>4.2805315984621783</v>
      </c>
      <c r="D6486" s="19">
        <f ca="1">'Monte Carlo VaR'!$B$9*(EXP(B6486)-1)</f>
        <v>5.8014044753957901</v>
      </c>
      <c r="E6486" t="str">
        <f ca="1">IF(B6486&lt;='Monte Carlo VaR'!$B$25,"YES ◀ TAIL","")</f>
        <v/>
      </c>
    </row>
    <row r="6487" spans="1:5" x14ac:dyDescent="0.2">
      <c r="A6487">
        <v>6486</v>
      </c>
      <c r="B6487" s="17">
        <f ca="1">'Monte Carlo VaR'!$C$17+_xlfn.NORM.S.INV(RAND())*'Monte Carlo VaR'!$C$18</f>
        <v>0.18716851700762943</v>
      </c>
      <c r="C6487" s="18">
        <f t="shared" ca="1" si="101"/>
        <v>20.583047087197027</v>
      </c>
      <c r="D6487" s="19">
        <f ca="1">'Monte Carlo VaR'!$B$9*(EXP(B6487)-1)</f>
        <v>27.89620371727813</v>
      </c>
      <c r="E6487" t="str">
        <f ca="1">IF(B6487&lt;='Monte Carlo VaR'!$B$25,"YES ◀ TAIL","")</f>
        <v/>
      </c>
    </row>
    <row r="6488" spans="1:5" x14ac:dyDescent="0.2">
      <c r="A6488">
        <v>6487</v>
      </c>
      <c r="B6488" s="17">
        <f ca="1">'Monte Carlo VaR'!$C$17+_xlfn.NORM.S.INV(RAND())*'Monte Carlo VaR'!$C$18</f>
        <v>-0.1439414721595233</v>
      </c>
      <c r="C6488" s="18">
        <f t="shared" ca="1" si="101"/>
        <v>-13.406157191772417</v>
      </c>
      <c r="D6488" s="19">
        <f ca="1">'Monte Carlo VaR'!$B$9*(EXP(B6488)-1)</f>
        <v>-18.169364842009156</v>
      </c>
      <c r="E6488" t="str">
        <f ca="1">IF(B6488&lt;='Monte Carlo VaR'!$B$25,"YES ◀ TAIL","")</f>
        <v/>
      </c>
    </row>
    <row r="6489" spans="1:5" x14ac:dyDescent="0.2">
      <c r="A6489">
        <v>6488</v>
      </c>
      <c r="B6489" s="17">
        <f ca="1">'Monte Carlo VaR'!$C$17+_xlfn.NORM.S.INV(RAND())*'Monte Carlo VaR'!$C$18</f>
        <v>-0.10501933031285275</v>
      </c>
      <c r="C6489" s="18">
        <f t="shared" ca="1" si="101"/>
        <v>-9.9692880800217978</v>
      </c>
      <c r="D6489" s="19">
        <f ca="1">'Monte Carlo VaR'!$B$9*(EXP(B6489)-1)</f>
        <v>-13.511376134853544</v>
      </c>
      <c r="E6489" t="str">
        <f ca="1">IF(B6489&lt;='Monte Carlo VaR'!$B$25,"YES ◀ TAIL","")</f>
        <v/>
      </c>
    </row>
    <row r="6490" spans="1:5" x14ac:dyDescent="0.2">
      <c r="A6490">
        <v>6489</v>
      </c>
      <c r="B6490" s="17">
        <f ca="1">'Monte Carlo VaR'!$C$17+_xlfn.NORM.S.INV(RAND())*'Monte Carlo VaR'!$C$18</f>
        <v>0.15650080680417494</v>
      </c>
      <c r="C6490" s="18">
        <f t="shared" ca="1" si="101"/>
        <v>16.941170580490894</v>
      </c>
      <c r="D6490" s="19">
        <f ca="1">'Monte Carlo VaR'!$B$9*(EXP(B6490)-1)</f>
        <v>22.960368487739309</v>
      </c>
      <c r="E6490" t="str">
        <f ca="1">IF(B6490&lt;='Monte Carlo VaR'!$B$25,"YES ◀ TAIL","")</f>
        <v/>
      </c>
    </row>
    <row r="6491" spans="1:5" x14ac:dyDescent="0.2">
      <c r="A6491">
        <v>6490</v>
      </c>
      <c r="B6491" s="17">
        <f ca="1">'Monte Carlo VaR'!$C$17+_xlfn.NORM.S.INV(RAND())*'Monte Carlo VaR'!$C$18</f>
        <v>-9.4374819084617742E-2</v>
      </c>
      <c r="C6491" s="18">
        <f t="shared" ca="1" si="101"/>
        <v>-9.0058365176392652</v>
      </c>
      <c r="D6491" s="19">
        <f ca="1">'Monte Carlo VaR'!$B$9*(EXP(B6491)-1)</f>
        <v>-12.205610232356497</v>
      </c>
      <c r="E6491" t="str">
        <f ca="1">IF(B6491&lt;='Monte Carlo VaR'!$B$25,"YES ◀ TAIL","")</f>
        <v/>
      </c>
    </row>
    <row r="6492" spans="1:5" x14ac:dyDescent="0.2">
      <c r="A6492">
        <v>6491</v>
      </c>
      <c r="B6492" s="17">
        <f ca="1">'Monte Carlo VaR'!$C$17+_xlfn.NORM.S.INV(RAND())*'Monte Carlo VaR'!$C$18</f>
        <v>0.29323464286466955</v>
      </c>
      <c r="C6492" s="18">
        <f t="shared" ca="1" si="101"/>
        <v>34.075735267140338</v>
      </c>
      <c r="D6492" s="19">
        <f ca="1">'Monte Carlo VaR'!$B$9*(EXP(B6492)-1)</f>
        <v>46.182844007555303</v>
      </c>
      <c r="E6492" t="str">
        <f ca="1">IF(B6492&lt;='Monte Carlo VaR'!$B$25,"YES ◀ TAIL","")</f>
        <v/>
      </c>
    </row>
    <row r="6493" spans="1:5" x14ac:dyDescent="0.2">
      <c r="A6493">
        <v>6492</v>
      </c>
      <c r="B6493" s="17">
        <f ca="1">'Monte Carlo VaR'!$C$17+_xlfn.NORM.S.INV(RAND())*'Monte Carlo VaR'!$C$18</f>
        <v>9.4314548331241699E-2</v>
      </c>
      <c r="C6493" s="18">
        <f t="shared" ca="1" si="101"/>
        <v>9.8905350403829075</v>
      </c>
      <c r="D6493" s="19">
        <f ca="1">'Monte Carlo VaR'!$B$9*(EXP(B6493)-1)</f>
        <v>13.404642140230957</v>
      </c>
      <c r="E6493" t="str">
        <f ca="1">IF(B6493&lt;='Monte Carlo VaR'!$B$25,"YES ◀ TAIL","")</f>
        <v/>
      </c>
    </row>
    <row r="6494" spans="1:5" x14ac:dyDescent="0.2">
      <c r="A6494">
        <v>6493</v>
      </c>
      <c r="B6494" s="17">
        <f ca="1">'Monte Carlo VaR'!$C$17+_xlfn.NORM.S.INV(RAND())*'Monte Carlo VaR'!$C$18</f>
        <v>-8.7634651492485047E-2</v>
      </c>
      <c r="C6494" s="18">
        <f t="shared" ca="1" si="101"/>
        <v>-8.3904490282012532</v>
      </c>
      <c r="D6494" s="19">
        <f ca="1">'Monte Carlo VaR'!$B$9*(EXP(B6494)-1)</f>
        <v>-11.371575567921157</v>
      </c>
      <c r="E6494" t="str">
        <f ca="1">IF(B6494&lt;='Monte Carlo VaR'!$B$25,"YES ◀ TAIL","")</f>
        <v/>
      </c>
    </row>
    <row r="6495" spans="1:5" x14ac:dyDescent="0.2">
      <c r="A6495">
        <v>6494</v>
      </c>
      <c r="B6495" s="17">
        <f ca="1">'Monte Carlo VaR'!$C$17+_xlfn.NORM.S.INV(RAND())*'Monte Carlo VaR'!$C$18</f>
        <v>0.1926656749042715</v>
      </c>
      <c r="C6495" s="18">
        <f t="shared" ca="1" si="101"/>
        <v>21.247736413945329</v>
      </c>
      <c r="D6495" s="19">
        <f ca="1">'Monte Carlo VaR'!$B$9*(EXP(B6495)-1)</f>
        <v>28.797057161820103</v>
      </c>
      <c r="E6495" t="str">
        <f ca="1">IF(B6495&lt;='Monte Carlo VaR'!$B$25,"YES ◀ TAIL","")</f>
        <v/>
      </c>
    </row>
    <row r="6496" spans="1:5" x14ac:dyDescent="0.2">
      <c r="A6496">
        <v>6495</v>
      </c>
      <c r="B6496" s="17">
        <f ca="1">'Monte Carlo VaR'!$C$17+_xlfn.NORM.S.INV(RAND())*'Monte Carlo VaR'!$C$18</f>
        <v>2.0388463787250344E-2</v>
      </c>
      <c r="C6496" s="18">
        <f t="shared" ca="1" si="101"/>
        <v>2.0597728289318606</v>
      </c>
      <c r="D6496" s="19">
        <f ca="1">'Monte Carlo VaR'!$B$9*(EXP(B6496)-1)</f>
        <v>2.7916101150513506</v>
      </c>
      <c r="E6496" t="str">
        <f ca="1">IF(B6496&lt;='Monte Carlo VaR'!$B$25,"YES ◀ TAIL","")</f>
        <v/>
      </c>
    </row>
    <row r="6497" spans="1:5" x14ac:dyDescent="0.2">
      <c r="A6497">
        <v>6496</v>
      </c>
      <c r="B6497" s="17">
        <f ca="1">'Monte Carlo VaR'!$C$17+_xlfn.NORM.S.INV(RAND())*'Monte Carlo VaR'!$C$18</f>
        <v>-5.3088010440368136E-2</v>
      </c>
      <c r="C6497" s="18">
        <f t="shared" ca="1" si="101"/>
        <v>-5.1703451187345646</v>
      </c>
      <c r="D6497" s="19">
        <f ca="1">'Monte Carlo VaR'!$B$9*(EXP(B6497)-1)</f>
        <v>-7.0073687394209561</v>
      </c>
      <c r="E6497" t="str">
        <f ca="1">IF(B6497&lt;='Monte Carlo VaR'!$B$25,"YES ◀ TAIL","")</f>
        <v/>
      </c>
    </row>
    <row r="6498" spans="1:5" x14ac:dyDescent="0.2">
      <c r="A6498">
        <v>6497</v>
      </c>
      <c r="B6498" s="17">
        <f ca="1">'Monte Carlo VaR'!$C$17+_xlfn.NORM.S.INV(RAND())*'Monte Carlo VaR'!$C$18</f>
        <v>-0.17551915297965737</v>
      </c>
      <c r="C6498" s="18">
        <f t="shared" ca="1" si="101"/>
        <v>-16.097867273884216</v>
      </c>
      <c r="D6498" s="19">
        <f ca="1">'Monte Carlo VaR'!$B$9*(EXP(B6498)-1)</f>
        <v>-21.817439516295277</v>
      </c>
      <c r="E6498" t="str">
        <f ca="1">IF(B6498&lt;='Monte Carlo VaR'!$B$25,"YES ◀ TAIL","")</f>
        <v/>
      </c>
    </row>
    <row r="6499" spans="1:5" x14ac:dyDescent="0.2">
      <c r="A6499">
        <v>6498</v>
      </c>
      <c r="B6499" s="17">
        <f ca="1">'Monte Carlo VaR'!$C$17+_xlfn.NORM.S.INV(RAND())*'Monte Carlo VaR'!$C$18</f>
        <v>-5.0991201820870524E-3</v>
      </c>
      <c r="C6499" s="18">
        <f t="shared" ca="1" si="101"/>
        <v>-0.50861417376911744</v>
      </c>
      <c r="D6499" s="19">
        <f ca="1">'Monte Carlo VaR'!$B$9*(EXP(B6499)-1)</f>
        <v>-0.6893247897092849</v>
      </c>
      <c r="E6499" t="str">
        <f ca="1">IF(B6499&lt;='Monte Carlo VaR'!$B$25,"YES ◀ TAIL","")</f>
        <v/>
      </c>
    </row>
    <row r="6500" spans="1:5" x14ac:dyDescent="0.2">
      <c r="A6500">
        <v>6499</v>
      </c>
      <c r="B6500" s="17">
        <f ca="1">'Monte Carlo VaR'!$C$17+_xlfn.NORM.S.INV(RAND())*'Monte Carlo VaR'!$C$18</f>
        <v>-8.4747888337914898E-2</v>
      </c>
      <c r="C6500" s="18">
        <f t="shared" ca="1" si="101"/>
        <v>-8.1256118746969701</v>
      </c>
      <c r="D6500" s="19">
        <f ca="1">'Monte Carlo VaR'!$B$9*(EXP(B6500)-1)</f>
        <v>-11.012641773776803</v>
      </c>
      <c r="E6500" t="str">
        <f ca="1">IF(B6500&lt;='Monte Carlo VaR'!$B$25,"YES ◀ TAIL","")</f>
        <v/>
      </c>
    </row>
    <row r="6501" spans="1:5" x14ac:dyDescent="0.2">
      <c r="A6501">
        <v>6500</v>
      </c>
      <c r="B6501" s="17">
        <f ca="1">'Monte Carlo VaR'!$C$17+_xlfn.NORM.S.INV(RAND())*'Monte Carlo VaR'!$C$18</f>
        <v>3.4977994160441478E-2</v>
      </c>
      <c r="C6501" s="18">
        <f t="shared" ca="1" si="101"/>
        <v>3.5596919369218938</v>
      </c>
      <c r="D6501" s="19">
        <f ca="1">'Monte Carlo VaR'!$B$9*(EXP(B6501)-1)</f>
        <v>4.824450482110243</v>
      </c>
      <c r="E6501" t="str">
        <f ca="1">IF(B6501&lt;='Monte Carlo VaR'!$B$25,"YES ◀ TAIL","")</f>
        <v/>
      </c>
    </row>
    <row r="6502" spans="1:5" x14ac:dyDescent="0.2">
      <c r="A6502">
        <v>6501</v>
      </c>
      <c r="B6502" s="17">
        <f ca="1">'Monte Carlo VaR'!$C$17+_xlfn.NORM.S.INV(RAND())*'Monte Carlo VaR'!$C$18</f>
        <v>0.20268626529677808</v>
      </c>
      <c r="C6502" s="18">
        <f t="shared" ca="1" si="101"/>
        <v>22.468818078555675</v>
      </c>
      <c r="D6502" s="19">
        <f ca="1">'Monte Carlo VaR'!$B$9*(EXP(B6502)-1)</f>
        <v>30.451989141866505</v>
      </c>
      <c r="E6502" t="str">
        <f ca="1">IF(B6502&lt;='Monte Carlo VaR'!$B$25,"YES ◀ TAIL","")</f>
        <v/>
      </c>
    </row>
    <row r="6503" spans="1:5" x14ac:dyDescent="0.2">
      <c r="A6503">
        <v>6502</v>
      </c>
      <c r="B6503" s="17">
        <f ca="1">'Monte Carlo VaR'!$C$17+_xlfn.NORM.S.INV(RAND())*'Monte Carlo VaR'!$C$18</f>
        <v>0.12962097028471542</v>
      </c>
      <c r="C6503" s="18">
        <f t="shared" ca="1" si="101"/>
        <v>13.839681532044779</v>
      </c>
      <c r="D6503" s="19">
        <f ca="1">'Monte Carlo VaR'!$B$9*(EXP(B6503)-1)</f>
        <v>18.75692038038029</v>
      </c>
      <c r="E6503" t="str">
        <f ca="1">IF(B6503&lt;='Monte Carlo VaR'!$B$25,"YES ◀ TAIL","")</f>
        <v/>
      </c>
    </row>
    <row r="6504" spans="1:5" x14ac:dyDescent="0.2">
      <c r="A6504">
        <v>6503</v>
      </c>
      <c r="B6504" s="17">
        <f ca="1">'Monte Carlo VaR'!$C$17+_xlfn.NORM.S.INV(RAND())*'Monte Carlo VaR'!$C$18</f>
        <v>0.14238084877653884</v>
      </c>
      <c r="C6504" s="18">
        <f t="shared" ca="1" si="101"/>
        <v>15.301568954227562</v>
      </c>
      <c r="D6504" s="19">
        <f ca="1">'Monte Carlo VaR'!$B$9*(EXP(B6504)-1)</f>
        <v>20.738216403664616</v>
      </c>
      <c r="E6504" t="str">
        <f ca="1">IF(B6504&lt;='Monte Carlo VaR'!$B$25,"YES ◀ TAIL","")</f>
        <v/>
      </c>
    </row>
    <row r="6505" spans="1:5" x14ac:dyDescent="0.2">
      <c r="A6505">
        <v>6504</v>
      </c>
      <c r="B6505" s="17">
        <f ca="1">'Monte Carlo VaR'!$C$17+_xlfn.NORM.S.INV(RAND())*'Monte Carlo VaR'!$C$18</f>
        <v>-7.496112923157168E-2</v>
      </c>
      <c r="C6505" s="18">
        <f t="shared" ca="1" si="101"/>
        <v>-7.2220450868339281</v>
      </c>
      <c r="D6505" s="19">
        <f ca="1">'Monte Carlo VaR'!$B$9*(EXP(B6505)-1)</f>
        <v>-9.7880377061860226</v>
      </c>
      <c r="E6505" t="str">
        <f ca="1">IF(B6505&lt;='Monte Carlo VaR'!$B$25,"YES ◀ TAIL","")</f>
        <v/>
      </c>
    </row>
    <row r="6506" spans="1:5" x14ac:dyDescent="0.2">
      <c r="A6506">
        <v>6505</v>
      </c>
      <c r="B6506" s="17">
        <f ca="1">'Monte Carlo VaR'!$C$17+_xlfn.NORM.S.INV(RAND())*'Monte Carlo VaR'!$C$18</f>
        <v>-8.9129201840546304E-2</v>
      </c>
      <c r="C6506" s="18">
        <f t="shared" ca="1" si="101"/>
        <v>-8.527261852198686</v>
      </c>
      <c r="D6506" s="19">
        <f ca="1">'Monte Carlo VaR'!$B$9*(EXP(B6506)-1)</f>
        <v>-11.556997988284881</v>
      </c>
      <c r="E6506" t="str">
        <f ca="1">IF(B6506&lt;='Monte Carlo VaR'!$B$25,"YES ◀ TAIL","")</f>
        <v/>
      </c>
    </row>
    <row r="6507" spans="1:5" x14ac:dyDescent="0.2">
      <c r="A6507">
        <v>6506</v>
      </c>
      <c r="B6507" s="17">
        <f ca="1">'Monte Carlo VaR'!$C$17+_xlfn.NORM.S.INV(RAND())*'Monte Carlo VaR'!$C$18</f>
        <v>-1.8207667207633782E-2</v>
      </c>
      <c r="C6507" s="18">
        <f t="shared" ca="1" si="101"/>
        <v>-1.804290910402595</v>
      </c>
      <c r="D6507" s="19">
        <f ca="1">'Monte Carlo VaR'!$B$9*(EXP(B6507)-1)</f>
        <v>-2.4453554708686371</v>
      </c>
      <c r="E6507" t="str">
        <f ca="1">IF(B6507&lt;='Monte Carlo VaR'!$B$25,"YES ◀ TAIL","")</f>
        <v/>
      </c>
    </row>
    <row r="6508" spans="1:5" x14ac:dyDescent="0.2">
      <c r="A6508">
        <v>6507</v>
      </c>
      <c r="B6508" s="17">
        <f ca="1">'Monte Carlo VaR'!$C$17+_xlfn.NORM.S.INV(RAND())*'Monte Carlo VaR'!$C$18</f>
        <v>0.16269859805117601</v>
      </c>
      <c r="C6508" s="18">
        <f t="shared" ca="1" si="101"/>
        <v>17.668198199383809</v>
      </c>
      <c r="D6508" s="19">
        <f ca="1">'Monte Carlo VaR'!$B$9*(EXP(B6508)-1)</f>
        <v>23.945709019624879</v>
      </c>
      <c r="E6508" t="str">
        <f ca="1">IF(B6508&lt;='Monte Carlo VaR'!$B$25,"YES ◀ TAIL","")</f>
        <v/>
      </c>
    </row>
    <row r="6509" spans="1:5" x14ac:dyDescent="0.2">
      <c r="A6509">
        <v>6508</v>
      </c>
      <c r="B6509" s="17">
        <f ca="1">'Monte Carlo VaR'!$C$17+_xlfn.NORM.S.INV(RAND())*'Monte Carlo VaR'!$C$18</f>
        <v>-8.9977941368271225E-3</v>
      </c>
      <c r="C6509" s="18">
        <f t="shared" ca="1" si="101"/>
        <v>-0.89574351252308393</v>
      </c>
      <c r="D6509" s="19">
        <f ca="1">'Monte Carlo VaR'!$B$9*(EXP(B6509)-1)</f>
        <v>-1.2140011825225356</v>
      </c>
      <c r="E6509" t="str">
        <f ca="1">IF(B6509&lt;='Monte Carlo VaR'!$B$25,"YES ◀ TAIL","")</f>
        <v/>
      </c>
    </row>
    <row r="6510" spans="1:5" x14ac:dyDescent="0.2">
      <c r="A6510">
        <v>6509</v>
      </c>
      <c r="B6510" s="17">
        <f ca="1">'Monte Carlo VaR'!$C$17+_xlfn.NORM.S.INV(RAND())*'Monte Carlo VaR'!$C$18</f>
        <v>0.25749989721830679</v>
      </c>
      <c r="C6510" s="18">
        <f t="shared" ca="1" si="101"/>
        <v>29.369167801248786</v>
      </c>
      <c r="D6510" s="19">
        <f ca="1">'Monte Carlo VaR'!$B$9*(EXP(B6510)-1)</f>
        <v>39.804033121032482</v>
      </c>
      <c r="E6510" t="str">
        <f ca="1">IF(B6510&lt;='Monte Carlo VaR'!$B$25,"YES ◀ TAIL","")</f>
        <v/>
      </c>
    </row>
    <row r="6511" spans="1:5" x14ac:dyDescent="0.2">
      <c r="A6511">
        <v>6510</v>
      </c>
      <c r="B6511" s="17">
        <f ca="1">'Monte Carlo VaR'!$C$17+_xlfn.NORM.S.INV(RAND())*'Monte Carlo VaR'!$C$18</f>
        <v>0.28893712525856208</v>
      </c>
      <c r="C6511" s="18">
        <f t="shared" ca="1" si="101"/>
        <v>33.500778762019046</v>
      </c>
      <c r="D6511" s="19">
        <f ca="1">'Monte Carlo VaR'!$B$9*(EXP(B6511)-1)</f>
        <v>45.403605456164414</v>
      </c>
      <c r="E6511" t="str">
        <f ca="1">IF(B6511&lt;='Monte Carlo VaR'!$B$25,"YES ◀ TAIL","")</f>
        <v/>
      </c>
    </row>
    <row r="6512" spans="1:5" x14ac:dyDescent="0.2">
      <c r="A6512">
        <v>6511</v>
      </c>
      <c r="B6512" s="17">
        <f ca="1">'Monte Carlo VaR'!$C$17+_xlfn.NORM.S.INV(RAND())*'Monte Carlo VaR'!$C$18</f>
        <v>0.15334249979467585</v>
      </c>
      <c r="C6512" s="18">
        <f t="shared" ca="1" si="101"/>
        <v>16.572417086643011</v>
      </c>
      <c r="D6512" s="19">
        <f ca="1">'Monte Carlo VaR'!$B$9*(EXP(B6512)-1)</f>
        <v>22.460596877527273</v>
      </c>
      <c r="E6512" t="str">
        <f ca="1">IF(B6512&lt;='Monte Carlo VaR'!$B$25,"YES ◀ TAIL","")</f>
        <v/>
      </c>
    </row>
    <row r="6513" spans="1:5" x14ac:dyDescent="0.2">
      <c r="A6513">
        <v>6512</v>
      </c>
      <c r="B6513" s="17">
        <f ca="1">'Monte Carlo VaR'!$C$17+_xlfn.NORM.S.INV(RAND())*'Monte Carlo VaR'!$C$18</f>
        <v>-9.0909246766493104E-2</v>
      </c>
      <c r="C6513" s="18">
        <f t="shared" ca="1" si="101"/>
        <v>-8.6899426031232139</v>
      </c>
      <c r="D6513" s="19">
        <f ca="1">'Monte Carlo VaR'!$B$9*(EXP(B6513)-1)</f>
        <v>-11.77747921001289</v>
      </c>
      <c r="E6513" t="str">
        <f ca="1">IF(B6513&lt;='Monte Carlo VaR'!$B$25,"YES ◀ TAIL","")</f>
        <v/>
      </c>
    </row>
    <row r="6514" spans="1:5" x14ac:dyDescent="0.2">
      <c r="A6514">
        <v>6513</v>
      </c>
      <c r="B6514" s="17">
        <f ca="1">'Monte Carlo VaR'!$C$17+_xlfn.NORM.S.INV(RAND())*'Monte Carlo VaR'!$C$18</f>
        <v>0.12481832435615263</v>
      </c>
      <c r="C6514" s="18">
        <f t="shared" ca="1" si="101"/>
        <v>13.294260629127974</v>
      </c>
      <c r="D6514" s="19">
        <f ca="1">'Monte Carlo VaR'!$B$9*(EXP(B6514)-1)</f>
        <v>18.017711430657144</v>
      </c>
      <c r="E6514" t="str">
        <f ca="1">IF(B6514&lt;='Monte Carlo VaR'!$B$25,"YES ◀ TAIL","")</f>
        <v/>
      </c>
    </row>
    <row r="6515" spans="1:5" x14ac:dyDescent="0.2">
      <c r="A6515">
        <v>6514</v>
      </c>
      <c r="B6515" s="17">
        <f ca="1">'Monte Carlo VaR'!$C$17+_xlfn.NORM.S.INV(RAND())*'Monte Carlo VaR'!$C$18</f>
        <v>0.27782507044085775</v>
      </c>
      <c r="C6515" s="18">
        <f t="shared" ca="1" si="101"/>
        <v>32.025522534325646</v>
      </c>
      <c r="D6515" s="19">
        <f ca="1">'Monte Carlo VaR'!$B$9*(EXP(B6515)-1)</f>
        <v>43.40419069077155</v>
      </c>
      <c r="E6515" t="str">
        <f ca="1">IF(B6515&lt;='Monte Carlo VaR'!$B$25,"YES ◀ TAIL","")</f>
        <v/>
      </c>
    </row>
    <row r="6516" spans="1:5" x14ac:dyDescent="0.2">
      <c r="A6516">
        <v>6515</v>
      </c>
      <c r="B6516" s="17">
        <f ca="1">'Monte Carlo VaR'!$C$17+_xlfn.NORM.S.INV(RAND())*'Monte Carlo VaR'!$C$18</f>
        <v>0.14196206085858101</v>
      </c>
      <c r="C6516" s="18">
        <f t="shared" ca="1" si="101"/>
        <v>15.253292159802644</v>
      </c>
      <c r="D6516" s="19">
        <f ca="1">'Monte Carlo VaR'!$B$9*(EXP(B6516)-1)</f>
        <v>20.672786864180527</v>
      </c>
      <c r="E6516" t="str">
        <f ca="1">IF(B6516&lt;='Monte Carlo VaR'!$B$25,"YES ◀ TAIL","")</f>
        <v/>
      </c>
    </row>
    <row r="6517" spans="1:5" x14ac:dyDescent="0.2">
      <c r="A6517">
        <v>6516</v>
      </c>
      <c r="B6517" s="17">
        <f ca="1">'Monte Carlo VaR'!$C$17+_xlfn.NORM.S.INV(RAND())*'Monte Carlo VaR'!$C$18</f>
        <v>0.37452190540412028</v>
      </c>
      <c r="C6517" s="18">
        <f t="shared" ca="1" si="101"/>
        <v>45.429595734624975</v>
      </c>
      <c r="D6517" s="19">
        <f ca="1">'Monte Carlo VaR'!$B$9*(EXP(B6517)-1)</f>
        <v>61.570731099137227</v>
      </c>
      <c r="E6517" t="str">
        <f ca="1">IF(B6517&lt;='Monte Carlo VaR'!$B$25,"YES ◀ TAIL","")</f>
        <v/>
      </c>
    </row>
    <row r="6518" spans="1:5" x14ac:dyDescent="0.2">
      <c r="A6518">
        <v>6517</v>
      </c>
      <c r="B6518" s="17">
        <f ca="1">'Monte Carlo VaR'!$C$17+_xlfn.NORM.S.INV(RAND())*'Monte Carlo VaR'!$C$18</f>
        <v>-0.3659125966450758</v>
      </c>
      <c r="C6518" s="18">
        <f t="shared" ca="1" si="101"/>
        <v>-30.643658166973786</v>
      </c>
      <c r="D6518" s="19">
        <f ca="1">'Monte Carlo VaR'!$B$9*(EXP(B6518)-1)</f>
        <v>-41.531349913699572</v>
      </c>
      <c r="E6518" t="str">
        <f ca="1">IF(B6518&lt;='Monte Carlo VaR'!$B$25,"YES ◀ TAIL","")</f>
        <v>YES ◀ TAIL</v>
      </c>
    </row>
    <row r="6519" spans="1:5" x14ac:dyDescent="0.2">
      <c r="A6519">
        <v>6518</v>
      </c>
      <c r="B6519" s="17">
        <f ca="1">'Monte Carlo VaR'!$C$17+_xlfn.NORM.S.INV(RAND())*'Monte Carlo VaR'!$C$18</f>
        <v>-0.10151087955543929</v>
      </c>
      <c r="C6519" s="18">
        <f t="shared" ca="1" si="101"/>
        <v>-9.6528650077888365</v>
      </c>
      <c r="D6519" s="19">
        <f ca="1">'Monte Carlo VaR'!$B$9*(EXP(B6519)-1)</f>
        <v>-13.082527945056208</v>
      </c>
      <c r="E6519" t="str">
        <f ca="1">IF(B6519&lt;='Monte Carlo VaR'!$B$25,"YES ◀ TAIL","")</f>
        <v/>
      </c>
    </row>
    <row r="6520" spans="1:5" x14ac:dyDescent="0.2">
      <c r="A6520">
        <v>6519</v>
      </c>
      <c r="B6520" s="17">
        <f ca="1">'Monte Carlo VaR'!$C$17+_xlfn.NORM.S.INV(RAND())*'Monte Carlo VaR'!$C$18</f>
        <v>0.28819540640018743</v>
      </c>
      <c r="C6520" s="18">
        <f t="shared" ca="1" si="101"/>
        <v>33.401795430243418</v>
      </c>
      <c r="D6520" s="19">
        <f ca="1">'Monte Carlo VaR'!$B$9*(EXP(B6520)-1)</f>
        <v>45.269453346608906</v>
      </c>
      <c r="E6520" t="str">
        <f ca="1">IF(B6520&lt;='Monte Carlo VaR'!$B$25,"YES ◀ TAIL","")</f>
        <v/>
      </c>
    </row>
    <row r="6521" spans="1:5" x14ac:dyDescent="0.2">
      <c r="A6521">
        <v>6520</v>
      </c>
      <c r="B6521" s="17">
        <f ca="1">'Monte Carlo VaR'!$C$17+_xlfn.NORM.S.INV(RAND())*'Monte Carlo VaR'!$C$18</f>
        <v>0.32990613000863234</v>
      </c>
      <c r="C6521" s="18">
        <f t="shared" ca="1" si="101"/>
        <v>39.083756442568721</v>
      </c>
      <c r="D6521" s="19">
        <f ca="1">'Monte Carlo VaR'!$B$9*(EXP(B6521)-1)</f>
        <v>52.970215106613381</v>
      </c>
      <c r="E6521" t="str">
        <f ca="1">IF(B6521&lt;='Monte Carlo VaR'!$B$25,"YES ◀ TAIL","")</f>
        <v/>
      </c>
    </row>
    <row r="6522" spans="1:5" x14ac:dyDescent="0.2">
      <c r="A6522">
        <v>6521</v>
      </c>
      <c r="B6522" s="17">
        <f ca="1">'Monte Carlo VaR'!$C$17+_xlfn.NORM.S.INV(RAND())*'Monte Carlo VaR'!$C$18</f>
        <v>0.15522852421617681</v>
      </c>
      <c r="C6522" s="18">
        <f t="shared" ca="1" si="101"/>
        <v>16.792482971725796</v>
      </c>
      <c r="D6522" s="19">
        <f ca="1">'Monte Carlo VaR'!$B$9*(EXP(B6522)-1)</f>
        <v>22.758852171579974</v>
      </c>
      <c r="E6522" t="str">
        <f ca="1">IF(B6522&lt;='Monte Carlo VaR'!$B$25,"YES ◀ TAIL","")</f>
        <v/>
      </c>
    </row>
    <row r="6523" spans="1:5" x14ac:dyDescent="0.2">
      <c r="A6523">
        <v>6522</v>
      </c>
      <c r="B6523" s="17">
        <f ca="1">'Monte Carlo VaR'!$C$17+_xlfn.NORM.S.INV(RAND())*'Monte Carlo VaR'!$C$18</f>
        <v>0.19733634191539456</v>
      </c>
      <c r="C6523" s="18">
        <f t="shared" ca="1" si="101"/>
        <v>21.815368795592825</v>
      </c>
      <c r="D6523" s="19">
        <f ca="1">'Monte Carlo VaR'!$B$9*(EXP(B6523)-1)</f>
        <v>29.566369328666958</v>
      </c>
      <c r="E6523" t="str">
        <f ca="1">IF(B6523&lt;='Monte Carlo VaR'!$B$25,"YES ◀ TAIL","")</f>
        <v/>
      </c>
    </row>
    <row r="6524" spans="1:5" x14ac:dyDescent="0.2">
      <c r="A6524">
        <v>6523</v>
      </c>
      <c r="B6524" s="17">
        <f ca="1">'Monte Carlo VaR'!$C$17+_xlfn.NORM.S.INV(RAND())*'Monte Carlo VaR'!$C$18</f>
        <v>-1.7372908947570986E-2</v>
      </c>
      <c r="C6524" s="18">
        <f t="shared" ca="1" si="101"/>
        <v>-1.7222870091822107</v>
      </c>
      <c r="D6524" s="19">
        <f ca="1">'Monte Carlo VaR'!$B$9*(EXP(B6524)-1)</f>
        <v>-2.3342155835446503</v>
      </c>
      <c r="E6524" t="str">
        <f ca="1">IF(B6524&lt;='Monte Carlo VaR'!$B$25,"YES ◀ TAIL","")</f>
        <v/>
      </c>
    </row>
    <row r="6525" spans="1:5" x14ac:dyDescent="0.2">
      <c r="A6525">
        <v>6524</v>
      </c>
      <c r="B6525" s="17">
        <f ca="1">'Monte Carlo VaR'!$C$17+_xlfn.NORM.S.INV(RAND())*'Monte Carlo VaR'!$C$18</f>
        <v>-0.24861289328962877</v>
      </c>
      <c r="C6525" s="18">
        <f t="shared" ca="1" si="101"/>
        <v>-22.011818755813838</v>
      </c>
      <c r="D6525" s="19">
        <f ca="1">'Monte Carlo VaR'!$B$9*(EXP(B6525)-1)</f>
        <v>-29.832617959754497</v>
      </c>
      <c r="E6525" t="str">
        <f ca="1">IF(B6525&lt;='Monte Carlo VaR'!$B$25,"YES ◀ TAIL","")</f>
        <v/>
      </c>
    </row>
    <row r="6526" spans="1:5" x14ac:dyDescent="0.2">
      <c r="A6526">
        <v>6525</v>
      </c>
      <c r="B6526" s="17">
        <f ca="1">'Monte Carlo VaR'!$C$17+_xlfn.NORM.S.INV(RAND())*'Monte Carlo VaR'!$C$18</f>
        <v>9.5973887237013639E-2</v>
      </c>
      <c r="C6526" s="18">
        <f t="shared" ca="1" si="101"/>
        <v>10.073032050872332</v>
      </c>
      <c r="D6526" s="19">
        <f ca="1">'Monte Carlo VaR'!$B$9*(EXP(B6526)-1)</f>
        <v>13.651980338547272</v>
      </c>
      <c r="E6526" t="str">
        <f ca="1">IF(B6526&lt;='Monte Carlo VaR'!$B$25,"YES ◀ TAIL","")</f>
        <v/>
      </c>
    </row>
    <row r="6527" spans="1:5" x14ac:dyDescent="0.2">
      <c r="A6527">
        <v>6526</v>
      </c>
      <c r="B6527" s="17">
        <f ca="1">'Monte Carlo VaR'!$C$17+_xlfn.NORM.S.INV(RAND())*'Monte Carlo VaR'!$C$18</f>
        <v>0.19012085907403403</v>
      </c>
      <c r="C6527" s="18">
        <f t="shared" ca="1" si="101"/>
        <v>20.939575527595956</v>
      </c>
      <c r="D6527" s="19">
        <f ca="1">'Monte Carlo VaR'!$B$9*(EXP(B6527)-1)</f>
        <v>28.379406712550796</v>
      </c>
      <c r="E6527" t="str">
        <f ca="1">IF(B6527&lt;='Monte Carlo VaR'!$B$25,"YES ◀ TAIL","")</f>
        <v/>
      </c>
    </row>
    <row r="6528" spans="1:5" x14ac:dyDescent="0.2">
      <c r="A6528">
        <v>6527</v>
      </c>
      <c r="B6528" s="17">
        <f ca="1">'Monte Carlo VaR'!$C$17+_xlfn.NORM.S.INV(RAND())*'Monte Carlo VaR'!$C$18</f>
        <v>0.20395465192801748</v>
      </c>
      <c r="C6528" s="18">
        <f t="shared" ca="1" si="101"/>
        <v>22.624254446016543</v>
      </c>
      <c r="D6528" s="19">
        <f ca="1">'Monte Carlo VaR'!$B$9*(EXP(B6528)-1)</f>
        <v>30.662652050686223</v>
      </c>
      <c r="E6528" t="str">
        <f ca="1">IF(B6528&lt;='Monte Carlo VaR'!$B$25,"YES ◀ TAIL","")</f>
        <v/>
      </c>
    </row>
    <row r="6529" spans="1:5" x14ac:dyDescent="0.2">
      <c r="A6529">
        <v>6528</v>
      </c>
      <c r="B6529" s="17">
        <f ca="1">'Monte Carlo VaR'!$C$17+_xlfn.NORM.S.INV(RAND())*'Monte Carlo VaR'!$C$18</f>
        <v>0.42307606420439003</v>
      </c>
      <c r="C6529" s="18">
        <f t="shared" ca="1" si="101"/>
        <v>52.665041499934851</v>
      </c>
      <c r="D6529" s="19">
        <f ca="1">'Monte Carlo VaR'!$B$9*(EXP(B6529)-1)</f>
        <v>71.37693074486171</v>
      </c>
      <c r="E6529" t="str">
        <f ca="1">IF(B6529&lt;='Monte Carlo VaR'!$B$25,"YES ◀ TAIL","")</f>
        <v/>
      </c>
    </row>
    <row r="6530" spans="1:5" x14ac:dyDescent="0.2">
      <c r="A6530">
        <v>6529</v>
      </c>
      <c r="B6530" s="17">
        <f ca="1">'Monte Carlo VaR'!$C$17+_xlfn.NORM.S.INV(RAND())*'Monte Carlo VaR'!$C$18</f>
        <v>1.6073593363837263E-2</v>
      </c>
      <c r="C6530" s="18">
        <f t="shared" ca="1" si="101"/>
        <v>1.6203468485880945</v>
      </c>
      <c r="D6530" s="19">
        <f ca="1">'Monte Carlo VaR'!$B$9*(EXP(B6530)-1)</f>
        <v>2.1960560838914445</v>
      </c>
      <c r="E6530" t="str">
        <f ca="1">IF(B6530&lt;='Monte Carlo VaR'!$B$25,"YES ◀ TAIL","")</f>
        <v/>
      </c>
    </row>
    <row r="6531" spans="1:5" x14ac:dyDescent="0.2">
      <c r="A6531">
        <v>6530</v>
      </c>
      <c r="B6531" s="17">
        <f ca="1">'Monte Carlo VaR'!$C$17+_xlfn.NORM.S.INV(RAND())*'Monte Carlo VaR'!$C$18</f>
        <v>0.14568138454175522</v>
      </c>
      <c r="C6531" s="18">
        <f t="shared" ref="C6531:C6594" ca="1" si="102">(EXP(B6531)-1)*100</f>
        <v>15.682754618767802</v>
      </c>
      <c r="D6531" s="19">
        <f ca="1">'Monte Carlo VaR'!$B$9*(EXP(B6531)-1)</f>
        <v>21.254837334816003</v>
      </c>
      <c r="E6531" t="str">
        <f ca="1">IF(B6531&lt;='Monte Carlo VaR'!$B$25,"YES ◀ TAIL","")</f>
        <v/>
      </c>
    </row>
    <row r="6532" spans="1:5" x14ac:dyDescent="0.2">
      <c r="A6532">
        <v>6531</v>
      </c>
      <c r="B6532" s="17">
        <f ca="1">'Monte Carlo VaR'!$C$17+_xlfn.NORM.S.INV(RAND())*'Monte Carlo VaR'!$C$18</f>
        <v>0.18685611164075711</v>
      </c>
      <c r="C6532" s="18">
        <f t="shared" ca="1" si="102"/>
        <v>20.545382179799109</v>
      </c>
      <c r="D6532" s="19">
        <f ca="1">'Monte Carlo VaR'!$B$9*(EXP(B6532)-1)</f>
        <v>27.845156468281733</v>
      </c>
      <c r="E6532" t="str">
        <f ca="1">IF(B6532&lt;='Monte Carlo VaR'!$B$25,"YES ◀ TAIL","")</f>
        <v/>
      </c>
    </row>
    <row r="6533" spans="1:5" x14ac:dyDescent="0.2">
      <c r="A6533">
        <v>6532</v>
      </c>
      <c r="B6533" s="17">
        <f ca="1">'Monte Carlo VaR'!$C$17+_xlfn.NORM.S.INV(RAND())*'Monte Carlo VaR'!$C$18</f>
        <v>0.36382401371762629</v>
      </c>
      <c r="C6533" s="18">
        <f t="shared" ca="1" si="102"/>
        <v>43.882097912063678</v>
      </c>
      <c r="D6533" s="19">
        <f ca="1">'Monte Carlo VaR'!$B$9*(EXP(B6533)-1)</f>
        <v>59.473407300219904</v>
      </c>
      <c r="E6533" t="str">
        <f ca="1">IF(B6533&lt;='Monte Carlo VaR'!$B$25,"YES ◀ TAIL","")</f>
        <v/>
      </c>
    </row>
    <row r="6534" spans="1:5" x14ac:dyDescent="0.2">
      <c r="A6534">
        <v>6533</v>
      </c>
      <c r="B6534" s="17">
        <f ca="1">'Monte Carlo VaR'!$C$17+_xlfn.NORM.S.INV(RAND())*'Monte Carlo VaR'!$C$18</f>
        <v>9.0128888662893578E-2</v>
      </c>
      <c r="C6534" s="18">
        <f t="shared" ca="1" si="102"/>
        <v>9.4315319454368876</v>
      </c>
      <c r="D6534" s="19">
        <f ca="1">'Monte Carlo VaR'!$B$9*(EXP(B6534)-1)</f>
        <v>12.782555245650615</v>
      </c>
      <c r="E6534" t="str">
        <f ca="1">IF(B6534&lt;='Monte Carlo VaR'!$B$25,"YES ◀ TAIL","")</f>
        <v/>
      </c>
    </row>
    <row r="6535" spans="1:5" x14ac:dyDescent="0.2">
      <c r="A6535">
        <v>6534</v>
      </c>
      <c r="B6535" s="17">
        <f ca="1">'Monte Carlo VaR'!$C$17+_xlfn.NORM.S.INV(RAND())*'Monte Carlo VaR'!$C$18</f>
        <v>-7.5581133772881351E-2</v>
      </c>
      <c r="C6535" s="18">
        <f t="shared" ca="1" si="102"/>
        <v>-7.2795500117141199</v>
      </c>
      <c r="D6535" s="19">
        <f ca="1">'Monte Carlo VaR'!$B$9*(EXP(B6535)-1)</f>
        <v>-9.8659741308761468</v>
      </c>
      <c r="E6535" t="str">
        <f ca="1">IF(B6535&lt;='Monte Carlo VaR'!$B$25,"YES ◀ TAIL","")</f>
        <v/>
      </c>
    </row>
    <row r="6536" spans="1:5" x14ac:dyDescent="0.2">
      <c r="A6536">
        <v>6535</v>
      </c>
      <c r="B6536" s="17">
        <f ca="1">'Monte Carlo VaR'!$C$17+_xlfn.NORM.S.INV(RAND())*'Monte Carlo VaR'!$C$18</f>
        <v>0.12472001399116929</v>
      </c>
      <c r="C6536" s="18">
        <f t="shared" ca="1" si="102"/>
        <v>13.283123176487477</v>
      </c>
      <c r="D6536" s="19">
        <f ca="1">'Monte Carlo VaR'!$B$9*(EXP(B6536)-1)</f>
        <v>18.002616841093477</v>
      </c>
      <c r="E6536" t="str">
        <f ca="1">IF(B6536&lt;='Monte Carlo VaR'!$B$25,"YES ◀ TAIL","")</f>
        <v/>
      </c>
    </row>
    <row r="6537" spans="1:5" x14ac:dyDescent="0.2">
      <c r="A6537">
        <v>6536</v>
      </c>
      <c r="B6537" s="17">
        <f ca="1">'Monte Carlo VaR'!$C$17+_xlfn.NORM.S.INV(RAND())*'Monte Carlo VaR'!$C$18</f>
        <v>0.33272108708677933</v>
      </c>
      <c r="C6537" s="18">
        <f t="shared" ca="1" si="102"/>
        <v>39.475822813330822</v>
      </c>
      <c r="D6537" s="19">
        <f ca="1">'Monte Carlo VaR'!$B$9*(EXP(B6537)-1)</f>
        <v>53.50158265890726</v>
      </c>
      <c r="E6537" t="str">
        <f ca="1">IF(B6537&lt;='Monte Carlo VaR'!$B$25,"YES ◀ TAIL","")</f>
        <v/>
      </c>
    </row>
    <row r="6538" spans="1:5" x14ac:dyDescent="0.2">
      <c r="A6538">
        <v>6537</v>
      </c>
      <c r="B6538" s="17">
        <f ca="1">'Monte Carlo VaR'!$C$17+_xlfn.NORM.S.INV(RAND())*'Monte Carlo VaR'!$C$18</f>
        <v>-0.1800544393856004</v>
      </c>
      <c r="C6538" s="18">
        <f t="shared" ca="1" si="102"/>
        <v>-16.477525894814704</v>
      </c>
      <c r="D6538" s="19">
        <f ca="1">'Monte Carlo VaR'!$B$9*(EXP(B6538)-1)</f>
        <v>-22.33199084524237</v>
      </c>
      <c r="E6538" t="str">
        <f ca="1">IF(B6538&lt;='Monte Carlo VaR'!$B$25,"YES ◀ TAIL","")</f>
        <v/>
      </c>
    </row>
    <row r="6539" spans="1:5" x14ac:dyDescent="0.2">
      <c r="A6539">
        <v>6538</v>
      </c>
      <c r="B6539" s="17">
        <f ca="1">'Monte Carlo VaR'!$C$17+_xlfn.NORM.S.INV(RAND())*'Monte Carlo VaR'!$C$18</f>
        <v>-0.16989814990396501</v>
      </c>
      <c r="C6539" s="18">
        <f t="shared" ca="1" si="102"/>
        <v>-15.624925168502202</v>
      </c>
      <c r="D6539" s="19">
        <f ca="1">'Monte Carlo VaR'!$B$9*(EXP(B6539)-1)</f>
        <v>-21.176461080871036</v>
      </c>
      <c r="E6539" t="str">
        <f ca="1">IF(B6539&lt;='Monte Carlo VaR'!$B$25,"YES ◀ TAIL","")</f>
        <v/>
      </c>
    </row>
    <row r="6540" spans="1:5" x14ac:dyDescent="0.2">
      <c r="A6540">
        <v>6539</v>
      </c>
      <c r="B6540" s="17">
        <f ca="1">'Monte Carlo VaR'!$C$17+_xlfn.NORM.S.INV(RAND())*'Monte Carlo VaR'!$C$18</f>
        <v>4.7251482659776196E-2</v>
      </c>
      <c r="C6540" s="18">
        <f t="shared" ca="1" si="102"/>
        <v>4.8385626736514364</v>
      </c>
      <c r="D6540" s="19">
        <f ca="1">'Monte Carlo VaR'!$B$9*(EXP(B6540)-1)</f>
        <v>6.5577039915997917</v>
      </c>
      <c r="E6540" t="str">
        <f ca="1">IF(B6540&lt;='Monte Carlo VaR'!$B$25,"YES ◀ TAIL","")</f>
        <v/>
      </c>
    </row>
    <row r="6541" spans="1:5" x14ac:dyDescent="0.2">
      <c r="A6541">
        <v>6540</v>
      </c>
      <c r="B6541" s="17">
        <f ca="1">'Monte Carlo VaR'!$C$17+_xlfn.NORM.S.INV(RAND())*'Monte Carlo VaR'!$C$18</f>
        <v>0.56263110248788117</v>
      </c>
      <c r="C6541" s="18">
        <f t="shared" ca="1" si="102"/>
        <v>75.52847640756714</v>
      </c>
      <c r="D6541" s="19">
        <f ca="1">'Monte Carlo VaR'!$B$9*(EXP(B6541)-1)</f>
        <v>102.36374407517576</v>
      </c>
      <c r="E6541" t="str">
        <f ca="1">IF(B6541&lt;='Monte Carlo VaR'!$B$25,"YES ◀ TAIL","")</f>
        <v/>
      </c>
    </row>
    <row r="6542" spans="1:5" x14ac:dyDescent="0.2">
      <c r="A6542">
        <v>6541</v>
      </c>
      <c r="B6542" s="17">
        <f ca="1">'Monte Carlo VaR'!$C$17+_xlfn.NORM.S.INV(RAND())*'Monte Carlo VaR'!$C$18</f>
        <v>0.31054305036373869</v>
      </c>
      <c r="C6542" s="18">
        <f t="shared" ca="1" si="102"/>
        <v>36.416572371228796</v>
      </c>
      <c r="D6542" s="19">
        <f ca="1">'Monte Carlo VaR'!$B$9*(EXP(B6542)-1)</f>
        <v>49.355380534726386</v>
      </c>
      <c r="E6542" t="str">
        <f ca="1">IF(B6542&lt;='Monte Carlo VaR'!$B$25,"YES ◀ TAIL","")</f>
        <v/>
      </c>
    </row>
    <row r="6543" spans="1:5" x14ac:dyDescent="0.2">
      <c r="A6543">
        <v>6542</v>
      </c>
      <c r="B6543" s="17">
        <f ca="1">'Monte Carlo VaR'!$C$17+_xlfn.NORM.S.INV(RAND())*'Monte Carlo VaR'!$C$18</f>
        <v>-8.6019884575436314E-2</v>
      </c>
      <c r="C6543" s="18">
        <f t="shared" ca="1" si="102"/>
        <v>-8.2424014570154132</v>
      </c>
      <c r="D6543" s="19">
        <f ca="1">'Monte Carlo VaR'!$B$9*(EXP(B6543)-1)</f>
        <v>-11.170926694692991</v>
      </c>
      <c r="E6543" t="str">
        <f ca="1">IF(B6543&lt;='Monte Carlo VaR'!$B$25,"YES ◀ TAIL","")</f>
        <v/>
      </c>
    </row>
    <row r="6544" spans="1:5" x14ac:dyDescent="0.2">
      <c r="A6544">
        <v>6543</v>
      </c>
      <c r="B6544" s="17">
        <f ca="1">'Monte Carlo VaR'!$C$17+_xlfn.NORM.S.INV(RAND())*'Monte Carlo VaR'!$C$18</f>
        <v>-0.25309307665445452</v>
      </c>
      <c r="C6544" s="18">
        <f t="shared" ca="1" si="102"/>
        <v>-22.360438584572506</v>
      </c>
      <c r="D6544" s="19">
        <f ca="1">'Monte Carlo VaR'!$B$9*(EXP(B6544)-1)</f>
        <v>-30.305102413671118</v>
      </c>
      <c r="E6544" t="str">
        <f ca="1">IF(B6544&lt;='Monte Carlo VaR'!$B$25,"YES ◀ TAIL","")</f>
        <v>YES ◀ TAIL</v>
      </c>
    </row>
    <row r="6545" spans="1:5" x14ac:dyDescent="0.2">
      <c r="A6545">
        <v>6544</v>
      </c>
      <c r="B6545" s="17">
        <f ca="1">'Monte Carlo VaR'!$C$17+_xlfn.NORM.S.INV(RAND())*'Monte Carlo VaR'!$C$18</f>
        <v>9.5796132388239447E-2</v>
      </c>
      <c r="C6545" s="18">
        <f t="shared" ca="1" si="102"/>
        <v>10.053467774580005</v>
      </c>
      <c r="D6545" s="19">
        <f ca="1">'Monte Carlo VaR'!$B$9*(EXP(B6545)-1)</f>
        <v>13.62546487488828</v>
      </c>
      <c r="E6545" t="str">
        <f ca="1">IF(B6545&lt;='Monte Carlo VaR'!$B$25,"YES ◀ TAIL","")</f>
        <v/>
      </c>
    </row>
    <row r="6546" spans="1:5" x14ac:dyDescent="0.2">
      <c r="A6546">
        <v>6545</v>
      </c>
      <c r="B6546" s="17">
        <f ca="1">'Monte Carlo VaR'!$C$17+_xlfn.NORM.S.INV(RAND())*'Monte Carlo VaR'!$C$18</f>
        <v>-0.11557767062770986</v>
      </c>
      <c r="C6546" s="18">
        <f t="shared" ca="1" si="102"/>
        <v>-10.914862343573672</v>
      </c>
      <c r="D6546" s="19">
        <f ca="1">'Monte Carlo VaR'!$B$9*(EXP(B6546)-1)</f>
        <v>-14.792912934245399</v>
      </c>
      <c r="E6546" t="str">
        <f ca="1">IF(B6546&lt;='Monte Carlo VaR'!$B$25,"YES ◀ TAIL","")</f>
        <v/>
      </c>
    </row>
    <row r="6547" spans="1:5" x14ac:dyDescent="0.2">
      <c r="A6547">
        <v>6546</v>
      </c>
      <c r="B6547" s="17">
        <f ca="1">'Monte Carlo VaR'!$C$17+_xlfn.NORM.S.INV(RAND())*'Monte Carlo VaR'!$C$18</f>
        <v>-5.3366382657375561E-2</v>
      </c>
      <c r="C6547" s="18">
        <f t="shared" ca="1" si="102"/>
        <v>-5.1967393861161115</v>
      </c>
      <c r="D6547" s="19">
        <f ca="1">'Monte Carlo VaR'!$B$9*(EXP(B6547)-1)</f>
        <v>-7.0431408900031656</v>
      </c>
      <c r="E6547" t="str">
        <f ca="1">IF(B6547&lt;='Monte Carlo VaR'!$B$25,"YES ◀ TAIL","")</f>
        <v/>
      </c>
    </row>
    <row r="6548" spans="1:5" x14ac:dyDescent="0.2">
      <c r="A6548">
        <v>6547</v>
      </c>
      <c r="B6548" s="17">
        <f ca="1">'Monte Carlo VaR'!$C$17+_xlfn.NORM.S.INV(RAND())*'Monte Carlo VaR'!$C$18</f>
        <v>-8.3347906063289692E-2</v>
      </c>
      <c r="C6548" s="18">
        <f t="shared" ca="1" si="102"/>
        <v>-7.9968992831787151</v>
      </c>
      <c r="D6548" s="19">
        <f ca="1">'Monte Carlo VaR'!$B$9*(EXP(B6548)-1)</f>
        <v>-10.838197598492114</v>
      </c>
      <c r="E6548" t="str">
        <f ca="1">IF(B6548&lt;='Monte Carlo VaR'!$B$25,"YES ◀ TAIL","")</f>
        <v/>
      </c>
    </row>
    <row r="6549" spans="1:5" x14ac:dyDescent="0.2">
      <c r="A6549">
        <v>6548</v>
      </c>
      <c r="B6549" s="17">
        <f ca="1">'Monte Carlo VaR'!$C$17+_xlfn.NORM.S.INV(RAND())*'Monte Carlo VaR'!$C$18</f>
        <v>0.16008512041557665</v>
      </c>
      <c r="C6549" s="18">
        <f t="shared" ca="1" si="102"/>
        <v>17.361076497628126</v>
      </c>
      <c r="D6549" s="19">
        <f ca="1">'Monte Carlo VaR'!$B$9*(EXP(B6549)-1)</f>
        <v>23.529466977235398</v>
      </c>
      <c r="E6549" t="str">
        <f ca="1">IF(B6549&lt;='Monte Carlo VaR'!$B$25,"YES ◀ TAIL","")</f>
        <v/>
      </c>
    </row>
    <row r="6550" spans="1:5" x14ac:dyDescent="0.2">
      <c r="A6550">
        <v>6549</v>
      </c>
      <c r="B6550" s="17">
        <f ca="1">'Monte Carlo VaR'!$C$17+_xlfn.NORM.S.INV(RAND())*'Monte Carlo VaR'!$C$18</f>
        <v>0.31321428621736869</v>
      </c>
      <c r="C6550" s="18">
        <f t="shared" ca="1" si="102"/>
        <v>36.781460344322767</v>
      </c>
      <c r="D6550" s="19">
        <f ca="1">'Monte Carlo VaR'!$B$9*(EXP(B6550)-1)</f>
        <v>49.849913204660652</v>
      </c>
      <c r="E6550" t="str">
        <f ca="1">IF(B6550&lt;='Monte Carlo VaR'!$B$25,"YES ◀ TAIL","")</f>
        <v/>
      </c>
    </row>
    <row r="6551" spans="1:5" x14ac:dyDescent="0.2">
      <c r="A6551">
        <v>6550</v>
      </c>
      <c r="B6551" s="17">
        <f ca="1">'Monte Carlo VaR'!$C$17+_xlfn.NORM.S.INV(RAND())*'Monte Carlo VaR'!$C$18</f>
        <v>0.45191953891019565</v>
      </c>
      <c r="C6551" s="18">
        <f t="shared" ca="1" si="102"/>
        <v>57.132551292793465</v>
      </c>
      <c r="D6551" s="19">
        <f ca="1">'Monte Carlo VaR'!$B$9*(EXP(B6551)-1)</f>
        <v>77.431746767122988</v>
      </c>
      <c r="E6551" t="str">
        <f ca="1">IF(B6551&lt;='Monte Carlo VaR'!$B$25,"YES ◀ TAIL","")</f>
        <v/>
      </c>
    </row>
    <row r="6552" spans="1:5" x14ac:dyDescent="0.2">
      <c r="A6552">
        <v>6551</v>
      </c>
      <c r="B6552" s="17">
        <f ca="1">'Monte Carlo VaR'!$C$17+_xlfn.NORM.S.INV(RAND())*'Monte Carlo VaR'!$C$18</f>
        <v>0.32487047747501285</v>
      </c>
      <c r="C6552" s="18">
        <f t="shared" ca="1" si="102"/>
        <v>38.38513944456308</v>
      </c>
      <c r="D6552" s="19">
        <f ca="1">'Monte Carlo VaR'!$B$9*(EXP(B6552)-1)</f>
        <v>52.023379489216339</v>
      </c>
      <c r="E6552" t="str">
        <f ca="1">IF(B6552&lt;='Monte Carlo VaR'!$B$25,"YES ◀ TAIL","")</f>
        <v/>
      </c>
    </row>
    <row r="6553" spans="1:5" x14ac:dyDescent="0.2">
      <c r="A6553">
        <v>6552</v>
      </c>
      <c r="B6553" s="17">
        <f ca="1">'Monte Carlo VaR'!$C$17+_xlfn.NORM.S.INV(RAND())*'Monte Carlo VaR'!$C$18</f>
        <v>0.1399030160091484</v>
      </c>
      <c r="C6553" s="18">
        <f t="shared" ca="1" si="102"/>
        <v>15.016224612314421</v>
      </c>
      <c r="D6553" s="19">
        <f ca="1">'Monte Carlo VaR'!$B$9*(EXP(B6553)-1)</f>
        <v>20.351489217069737</v>
      </c>
      <c r="E6553" t="str">
        <f ca="1">IF(B6553&lt;='Monte Carlo VaR'!$B$25,"YES ◀ TAIL","")</f>
        <v/>
      </c>
    </row>
    <row r="6554" spans="1:5" x14ac:dyDescent="0.2">
      <c r="A6554">
        <v>6553</v>
      </c>
      <c r="B6554" s="17">
        <f ca="1">'Monte Carlo VaR'!$C$17+_xlfn.NORM.S.INV(RAND())*'Monte Carlo VaR'!$C$18</f>
        <v>8.4708197646437194E-2</v>
      </c>
      <c r="C6554" s="18">
        <f t="shared" ca="1" si="102"/>
        <v>8.8399422842838415</v>
      </c>
      <c r="D6554" s="19">
        <f ca="1">'Monte Carlo VaR'!$B$9*(EXP(B6554)-1)</f>
        <v>11.98077377788989</v>
      </c>
      <c r="E6554" t="str">
        <f ca="1">IF(B6554&lt;='Monte Carlo VaR'!$B$25,"YES ◀ TAIL","")</f>
        <v/>
      </c>
    </row>
    <row r="6555" spans="1:5" x14ac:dyDescent="0.2">
      <c r="A6555">
        <v>6554</v>
      </c>
      <c r="B6555" s="17">
        <f ca="1">'Monte Carlo VaR'!$C$17+_xlfn.NORM.S.INV(RAND())*'Monte Carlo VaR'!$C$18</f>
        <v>0.10039655946713449</v>
      </c>
      <c r="C6555" s="18">
        <f t="shared" ca="1" si="102"/>
        <v>10.560927097676419</v>
      </c>
      <c r="D6555" s="19">
        <f ca="1">'Monte Carlo VaR'!$B$9*(EXP(B6555)-1)</f>
        <v>14.313224495480853</v>
      </c>
      <c r="E6555" t="str">
        <f ca="1">IF(B6555&lt;='Monte Carlo VaR'!$B$25,"YES ◀ TAIL","")</f>
        <v/>
      </c>
    </row>
    <row r="6556" spans="1:5" x14ac:dyDescent="0.2">
      <c r="A6556">
        <v>6555</v>
      </c>
      <c r="B6556" s="17">
        <f ca="1">'Monte Carlo VaR'!$C$17+_xlfn.NORM.S.INV(RAND())*'Monte Carlo VaR'!$C$18</f>
        <v>-0.31028989804640655</v>
      </c>
      <c r="C6556" s="18">
        <f t="shared" ca="1" si="102"/>
        <v>-26.676563779867813</v>
      </c>
      <c r="D6556" s="19">
        <f ca="1">'Monte Carlo VaR'!$B$9*(EXP(B6556)-1)</f>
        <v>-36.154746890854845</v>
      </c>
      <c r="E6556" t="str">
        <f ca="1">IF(B6556&lt;='Monte Carlo VaR'!$B$25,"YES ◀ TAIL","")</f>
        <v>YES ◀ TAIL</v>
      </c>
    </row>
    <row r="6557" spans="1:5" x14ac:dyDescent="0.2">
      <c r="A6557">
        <v>6556</v>
      </c>
      <c r="B6557" s="17">
        <f ca="1">'Monte Carlo VaR'!$C$17+_xlfn.NORM.S.INV(RAND())*'Monte Carlo VaR'!$C$18</f>
        <v>-0.12745301266065068</v>
      </c>
      <c r="C6557" s="18">
        <f t="shared" ca="1" si="102"/>
        <v>-11.966522054854655</v>
      </c>
      <c r="D6557" s="19">
        <f ca="1">'Monte Carlo VaR'!$B$9*(EXP(B6557)-1)</f>
        <v>-16.218227340944516</v>
      </c>
      <c r="E6557" t="str">
        <f ca="1">IF(B6557&lt;='Monte Carlo VaR'!$B$25,"YES ◀ TAIL","")</f>
        <v/>
      </c>
    </row>
    <row r="6558" spans="1:5" x14ac:dyDescent="0.2">
      <c r="A6558">
        <v>6557</v>
      </c>
      <c r="B6558" s="17">
        <f ca="1">'Monte Carlo VaR'!$C$17+_xlfn.NORM.S.INV(RAND())*'Monte Carlo VaR'!$C$18</f>
        <v>-0.48458954078959116</v>
      </c>
      <c r="C6558" s="18">
        <f t="shared" ca="1" si="102"/>
        <v>-38.405003277804774</v>
      </c>
      <c r="D6558" s="19">
        <f ca="1">'Monte Carlo VaR'!$B$9*(EXP(B6558)-1)</f>
        <v>-52.050300942408811</v>
      </c>
      <c r="E6558" t="str">
        <f ca="1">IF(B6558&lt;='Monte Carlo VaR'!$B$25,"YES ◀ TAIL","")</f>
        <v>YES ◀ TAIL</v>
      </c>
    </row>
    <row r="6559" spans="1:5" x14ac:dyDescent="0.2">
      <c r="A6559">
        <v>6558</v>
      </c>
      <c r="B6559" s="17">
        <f ca="1">'Monte Carlo VaR'!$C$17+_xlfn.NORM.S.INV(RAND())*'Monte Carlo VaR'!$C$18</f>
        <v>-0.13893060082306691</v>
      </c>
      <c r="C6559" s="18">
        <f t="shared" ca="1" si="102"/>
        <v>-12.97115763371648</v>
      </c>
      <c r="D6559" s="19">
        <f ca="1">'Monte Carlo VaR'!$B$9*(EXP(B6559)-1)</f>
        <v>-17.579809940975945</v>
      </c>
      <c r="E6559" t="str">
        <f ca="1">IF(B6559&lt;='Monte Carlo VaR'!$B$25,"YES ◀ TAIL","")</f>
        <v/>
      </c>
    </row>
    <row r="6560" spans="1:5" x14ac:dyDescent="0.2">
      <c r="A6560">
        <v>6559</v>
      </c>
      <c r="B6560" s="17">
        <f ca="1">'Monte Carlo VaR'!$C$17+_xlfn.NORM.S.INV(RAND())*'Monte Carlo VaR'!$C$18</f>
        <v>0.30080498547828294</v>
      </c>
      <c r="C6560" s="18">
        <f t="shared" ca="1" si="102"/>
        <v>35.094586178655973</v>
      </c>
      <c r="D6560" s="19">
        <f ca="1">'Monte Carlo VaR'!$B$9*(EXP(B6560)-1)</f>
        <v>47.563692647932442</v>
      </c>
      <c r="E6560" t="str">
        <f ca="1">IF(B6560&lt;='Monte Carlo VaR'!$B$25,"YES ◀ TAIL","")</f>
        <v/>
      </c>
    </row>
    <row r="6561" spans="1:5" x14ac:dyDescent="0.2">
      <c r="A6561">
        <v>6560</v>
      </c>
      <c r="B6561" s="17">
        <f ca="1">'Monte Carlo VaR'!$C$17+_xlfn.NORM.S.INV(RAND())*'Monte Carlo VaR'!$C$18</f>
        <v>0.13736038087759445</v>
      </c>
      <c r="C6561" s="18">
        <f t="shared" ca="1" si="102"/>
        <v>14.724151793575446</v>
      </c>
      <c r="D6561" s="19">
        <f ca="1">'Monte Carlo VaR'!$B$9*(EXP(B6561)-1)</f>
        <v>19.955642925832802</v>
      </c>
      <c r="E6561" t="str">
        <f ca="1">IF(B6561&lt;='Monte Carlo VaR'!$B$25,"YES ◀ TAIL","")</f>
        <v/>
      </c>
    </row>
    <row r="6562" spans="1:5" x14ac:dyDescent="0.2">
      <c r="A6562">
        <v>6561</v>
      </c>
      <c r="B6562" s="17">
        <f ca="1">'Monte Carlo VaR'!$C$17+_xlfn.NORM.S.INV(RAND())*'Monte Carlo VaR'!$C$18</f>
        <v>0.38295510584442527</v>
      </c>
      <c r="C6562" s="18">
        <f t="shared" ca="1" si="102"/>
        <v>46.66121862747503</v>
      </c>
      <c r="D6562" s="19">
        <f ca="1">'Monte Carlo VaR'!$B$9*(EXP(B6562)-1)</f>
        <v>63.239949605816911</v>
      </c>
      <c r="E6562" t="str">
        <f ca="1">IF(B6562&lt;='Monte Carlo VaR'!$B$25,"YES ◀ TAIL","")</f>
        <v/>
      </c>
    </row>
    <row r="6563" spans="1:5" x14ac:dyDescent="0.2">
      <c r="A6563">
        <v>6562</v>
      </c>
      <c r="B6563" s="17">
        <f ca="1">'Monte Carlo VaR'!$C$17+_xlfn.NORM.S.INV(RAND())*'Monte Carlo VaR'!$C$18</f>
        <v>9.488035490816471E-2</v>
      </c>
      <c r="C6563" s="18">
        <f t="shared" ca="1" si="102"/>
        <v>9.9527294211859676</v>
      </c>
      <c r="D6563" s="19">
        <f ca="1">'Monte Carlo VaR'!$B$9*(EXP(B6563)-1)</f>
        <v>13.488934184533344</v>
      </c>
      <c r="E6563" t="str">
        <f ca="1">IF(B6563&lt;='Monte Carlo VaR'!$B$25,"YES ◀ TAIL","")</f>
        <v/>
      </c>
    </row>
    <row r="6564" spans="1:5" x14ac:dyDescent="0.2">
      <c r="A6564">
        <v>6563</v>
      </c>
      <c r="B6564" s="17">
        <f ca="1">'Monte Carlo VaR'!$C$17+_xlfn.NORM.S.INV(RAND())*'Monte Carlo VaR'!$C$18</f>
        <v>3.6620562704828018E-2</v>
      </c>
      <c r="C6564" s="18">
        <f t="shared" ca="1" si="102"/>
        <v>3.7299356095377156</v>
      </c>
      <c r="D6564" s="19">
        <f ca="1">'Monte Carlo VaR'!$B$9*(EXP(B6564)-1)</f>
        <v>5.0551817316064662</v>
      </c>
      <c r="E6564" t="str">
        <f ca="1">IF(B6564&lt;='Monte Carlo VaR'!$B$25,"YES ◀ TAIL","")</f>
        <v/>
      </c>
    </row>
    <row r="6565" spans="1:5" x14ac:dyDescent="0.2">
      <c r="A6565">
        <v>6564</v>
      </c>
      <c r="B6565" s="17">
        <f ca="1">'Monte Carlo VaR'!$C$17+_xlfn.NORM.S.INV(RAND())*'Monte Carlo VaR'!$C$18</f>
        <v>-0.102098298268694</v>
      </c>
      <c r="C6565" s="18">
        <f t="shared" ca="1" si="102"/>
        <v>-9.7059210209990745</v>
      </c>
      <c r="D6565" s="19">
        <f ca="1">'Monte Carlo VaR'!$B$9*(EXP(B6565)-1)</f>
        <v>-13.154434759760047</v>
      </c>
      <c r="E6565" t="str">
        <f ca="1">IF(B6565&lt;='Monte Carlo VaR'!$B$25,"YES ◀ TAIL","")</f>
        <v/>
      </c>
    </row>
    <row r="6566" spans="1:5" x14ac:dyDescent="0.2">
      <c r="A6566">
        <v>6565</v>
      </c>
      <c r="B6566" s="17">
        <f ca="1">'Monte Carlo VaR'!$C$17+_xlfn.NORM.S.INV(RAND())*'Monte Carlo VaR'!$C$18</f>
        <v>0.15077949153919382</v>
      </c>
      <c r="C6566" s="18">
        <f t="shared" ca="1" si="102"/>
        <v>16.274023575150952</v>
      </c>
      <c r="D6566" s="19">
        <f ca="1">'Monte Carlo VaR'!$B$9*(EXP(B6566)-1)</f>
        <v>22.056184151402086</v>
      </c>
      <c r="E6566" t="str">
        <f ca="1">IF(B6566&lt;='Monte Carlo VaR'!$B$25,"YES ◀ TAIL","")</f>
        <v/>
      </c>
    </row>
    <row r="6567" spans="1:5" x14ac:dyDescent="0.2">
      <c r="A6567">
        <v>6566</v>
      </c>
      <c r="B6567" s="17">
        <f ca="1">'Monte Carlo VaR'!$C$17+_xlfn.NORM.S.INV(RAND())*'Monte Carlo VaR'!$C$18</f>
        <v>0.10466959633485071</v>
      </c>
      <c r="C6567" s="18">
        <f t="shared" ca="1" si="102"/>
        <v>11.034368811868745</v>
      </c>
      <c r="D6567" s="19">
        <f ca="1">'Monte Carlo VaR'!$B$9*(EXP(B6567)-1)</f>
        <v>14.954880050725709</v>
      </c>
      <c r="E6567" t="str">
        <f ca="1">IF(B6567&lt;='Monte Carlo VaR'!$B$25,"YES ◀ TAIL","")</f>
        <v/>
      </c>
    </row>
    <row r="6568" spans="1:5" x14ac:dyDescent="0.2">
      <c r="A6568">
        <v>6567</v>
      </c>
      <c r="B6568" s="17">
        <f ca="1">'Monte Carlo VaR'!$C$17+_xlfn.NORM.S.INV(RAND())*'Monte Carlo VaR'!$C$18</f>
        <v>-0.17153814464879663</v>
      </c>
      <c r="C6568" s="18">
        <f t="shared" ca="1" si="102"/>
        <v>-15.763186442950117</v>
      </c>
      <c r="D6568" s="19">
        <f ca="1">'Monte Carlo VaR'!$B$9*(EXP(B6568)-1)</f>
        <v>-21.363846586130293</v>
      </c>
      <c r="E6568" t="str">
        <f ca="1">IF(B6568&lt;='Monte Carlo VaR'!$B$25,"YES ◀ TAIL","")</f>
        <v/>
      </c>
    </row>
    <row r="6569" spans="1:5" x14ac:dyDescent="0.2">
      <c r="A6569">
        <v>6568</v>
      </c>
      <c r="B6569" s="17">
        <f ca="1">'Monte Carlo VaR'!$C$17+_xlfn.NORM.S.INV(RAND())*'Monte Carlo VaR'!$C$18</f>
        <v>0.15492044952071865</v>
      </c>
      <c r="C6569" s="18">
        <f t="shared" ca="1" si="102"/>
        <v>16.756507704921695</v>
      </c>
      <c r="D6569" s="19">
        <f ca="1">'Monte Carlo VaR'!$B$9*(EXP(B6569)-1)</f>
        <v>22.710094892480377</v>
      </c>
      <c r="E6569" t="str">
        <f ca="1">IF(B6569&lt;='Monte Carlo VaR'!$B$25,"YES ◀ TAIL","")</f>
        <v/>
      </c>
    </row>
    <row r="6570" spans="1:5" x14ac:dyDescent="0.2">
      <c r="A6570">
        <v>6569</v>
      </c>
      <c r="B6570" s="17">
        <f ca="1">'Monte Carlo VaR'!$C$17+_xlfn.NORM.S.INV(RAND())*'Monte Carlo VaR'!$C$18</f>
        <v>-0.14105798357537058</v>
      </c>
      <c r="C6570" s="18">
        <f t="shared" ca="1" si="102"/>
        <v>-13.156104495785193</v>
      </c>
      <c r="D6570" s="19">
        <f ca="1">'Monte Carlo VaR'!$B$9*(EXP(B6570)-1)</f>
        <v>-17.83046842313767</v>
      </c>
      <c r="E6570" t="str">
        <f ca="1">IF(B6570&lt;='Monte Carlo VaR'!$B$25,"YES ◀ TAIL","")</f>
        <v/>
      </c>
    </row>
    <row r="6571" spans="1:5" x14ac:dyDescent="0.2">
      <c r="A6571">
        <v>6570</v>
      </c>
      <c r="B6571" s="17">
        <f ca="1">'Monte Carlo VaR'!$C$17+_xlfn.NORM.S.INV(RAND())*'Monte Carlo VaR'!$C$18</f>
        <v>-0.33581300020297439</v>
      </c>
      <c r="C6571" s="18">
        <f t="shared" ca="1" si="102"/>
        <v>-28.524324731262585</v>
      </c>
      <c r="D6571" s="19">
        <f ca="1">'Monte Carlo VaR'!$B$9*(EXP(B6571)-1)</f>
        <v>-38.659017308280184</v>
      </c>
      <c r="E6571" t="str">
        <f ca="1">IF(B6571&lt;='Monte Carlo VaR'!$B$25,"YES ◀ TAIL","")</f>
        <v>YES ◀ TAIL</v>
      </c>
    </row>
    <row r="6572" spans="1:5" x14ac:dyDescent="0.2">
      <c r="A6572">
        <v>6571</v>
      </c>
      <c r="B6572" s="17">
        <f ca="1">'Monte Carlo VaR'!$C$17+_xlfn.NORM.S.INV(RAND())*'Monte Carlo VaR'!$C$18</f>
        <v>1.3703738560317112E-2</v>
      </c>
      <c r="C6572" s="18">
        <f t="shared" ca="1" si="102"/>
        <v>1.3798065168809437</v>
      </c>
      <c r="D6572" s="19">
        <f ca="1">'Monte Carlo VaR'!$B$9*(EXP(B6572)-1)</f>
        <v>1.8700517723287431</v>
      </c>
      <c r="E6572" t="str">
        <f ca="1">IF(B6572&lt;='Monte Carlo VaR'!$B$25,"YES ◀ TAIL","")</f>
        <v/>
      </c>
    </row>
    <row r="6573" spans="1:5" x14ac:dyDescent="0.2">
      <c r="A6573">
        <v>6572</v>
      </c>
      <c r="B6573" s="17">
        <f ca="1">'Monte Carlo VaR'!$C$17+_xlfn.NORM.S.INV(RAND())*'Monte Carlo VaR'!$C$18</f>
        <v>1.0957566982112657E-2</v>
      </c>
      <c r="C6573" s="18">
        <f t="shared" ca="1" si="102"/>
        <v>1.1017820997224259</v>
      </c>
      <c r="D6573" s="19">
        <f ca="1">'Monte Carlo VaR'!$B$9*(EXP(B6573)-1)</f>
        <v>1.4932452797538038</v>
      </c>
      <c r="E6573" t="str">
        <f ca="1">IF(B6573&lt;='Monte Carlo VaR'!$B$25,"YES ◀ TAIL","")</f>
        <v/>
      </c>
    </row>
    <row r="6574" spans="1:5" x14ac:dyDescent="0.2">
      <c r="A6574">
        <v>6573</v>
      </c>
      <c r="B6574" s="17">
        <f ca="1">'Monte Carlo VaR'!$C$17+_xlfn.NORM.S.INV(RAND())*'Monte Carlo VaR'!$C$18</f>
        <v>-0.13684393579083937</v>
      </c>
      <c r="C6574" s="18">
        <f t="shared" ca="1" si="102"/>
        <v>-12.789367990471545</v>
      </c>
      <c r="D6574" s="19">
        <f ca="1">'Monte Carlo VaR'!$B$9*(EXP(B6574)-1)</f>
        <v>-17.333430437486086</v>
      </c>
      <c r="E6574" t="str">
        <f ca="1">IF(B6574&lt;='Monte Carlo VaR'!$B$25,"YES ◀ TAIL","")</f>
        <v/>
      </c>
    </row>
    <row r="6575" spans="1:5" x14ac:dyDescent="0.2">
      <c r="A6575">
        <v>6574</v>
      </c>
      <c r="B6575" s="17">
        <f ca="1">'Monte Carlo VaR'!$C$17+_xlfn.NORM.S.INV(RAND())*'Monte Carlo VaR'!$C$18</f>
        <v>0.10267965917746601</v>
      </c>
      <c r="C6575" s="18">
        <f t="shared" ca="1" si="102"/>
        <v>10.813637089589934</v>
      </c>
      <c r="D6575" s="19">
        <f ca="1">'Monte Carlo VaR'!$B$9*(EXP(B6575)-1)</f>
        <v>14.655722347521237</v>
      </c>
      <c r="E6575" t="str">
        <f ca="1">IF(B6575&lt;='Monte Carlo VaR'!$B$25,"YES ◀ TAIL","")</f>
        <v/>
      </c>
    </row>
    <row r="6576" spans="1:5" x14ac:dyDescent="0.2">
      <c r="A6576">
        <v>6575</v>
      </c>
      <c r="B6576" s="17">
        <f ca="1">'Monte Carlo VaR'!$C$17+_xlfn.NORM.S.INV(RAND())*'Monte Carlo VaR'!$C$18</f>
        <v>-4.4473261425968941E-3</v>
      </c>
      <c r="C6576" s="18">
        <f t="shared" ca="1" si="102"/>
        <v>-0.44374514317977454</v>
      </c>
      <c r="D6576" s="19">
        <f ca="1">'Monte Carlo VaR'!$B$9*(EXP(B6576)-1)</f>
        <v>-0.60140779255154841</v>
      </c>
      <c r="E6576" t="str">
        <f ca="1">IF(B6576&lt;='Monte Carlo VaR'!$B$25,"YES ◀ TAIL","")</f>
        <v/>
      </c>
    </row>
    <row r="6577" spans="1:5" x14ac:dyDescent="0.2">
      <c r="A6577">
        <v>6576</v>
      </c>
      <c r="B6577" s="17">
        <f ca="1">'Monte Carlo VaR'!$C$17+_xlfn.NORM.S.INV(RAND())*'Monte Carlo VaR'!$C$18</f>
        <v>-0.16609639021598571</v>
      </c>
      <c r="C6577" s="18">
        <f t="shared" ca="1" si="102"/>
        <v>-15.303540884520562</v>
      </c>
      <c r="D6577" s="19">
        <f ca="1">'Monte Carlo VaR'!$B$9*(EXP(B6577)-1)</f>
        <v>-20.740888960790716</v>
      </c>
      <c r="E6577" t="str">
        <f ca="1">IF(B6577&lt;='Monte Carlo VaR'!$B$25,"YES ◀ TAIL","")</f>
        <v/>
      </c>
    </row>
    <row r="6578" spans="1:5" x14ac:dyDescent="0.2">
      <c r="A6578">
        <v>6577</v>
      </c>
      <c r="B6578" s="17">
        <f ca="1">'Monte Carlo VaR'!$C$17+_xlfn.NORM.S.INV(RAND())*'Monte Carlo VaR'!$C$18</f>
        <v>-0.15892911912575008</v>
      </c>
      <c r="C6578" s="18">
        <f t="shared" ca="1" si="102"/>
        <v>-14.694317776039334</v>
      </c>
      <c r="D6578" s="19">
        <f ca="1">'Monte Carlo VaR'!$B$9*(EXP(B6578)-1)</f>
        <v>-19.915208881866111</v>
      </c>
      <c r="E6578" t="str">
        <f ca="1">IF(B6578&lt;='Monte Carlo VaR'!$B$25,"YES ◀ TAIL","")</f>
        <v/>
      </c>
    </row>
    <row r="6579" spans="1:5" x14ac:dyDescent="0.2">
      <c r="A6579">
        <v>6578</v>
      </c>
      <c r="B6579" s="17">
        <f ca="1">'Monte Carlo VaR'!$C$17+_xlfn.NORM.S.INV(RAND())*'Monte Carlo VaR'!$C$18</f>
        <v>-0.15488253451975303</v>
      </c>
      <c r="C6579" s="18">
        <f t="shared" ca="1" si="102"/>
        <v>-14.348421738757333</v>
      </c>
      <c r="D6579" s="19">
        <f ca="1">'Monte Carlo VaR'!$B$9*(EXP(B6579)-1)</f>
        <v>-19.446415982537815</v>
      </c>
      <c r="E6579" t="str">
        <f ca="1">IF(B6579&lt;='Monte Carlo VaR'!$B$25,"YES ◀ TAIL","")</f>
        <v/>
      </c>
    </row>
    <row r="6580" spans="1:5" x14ac:dyDescent="0.2">
      <c r="A6580">
        <v>6579</v>
      </c>
      <c r="B6580" s="17">
        <f ca="1">'Monte Carlo VaR'!$C$17+_xlfn.NORM.S.INV(RAND())*'Monte Carlo VaR'!$C$18</f>
        <v>9.757426911697456E-2</v>
      </c>
      <c r="C6580" s="18">
        <f t="shared" ca="1" si="102"/>
        <v>10.249331972810548</v>
      </c>
      <c r="D6580" s="19">
        <f ca="1">'Monte Carlo VaR'!$B$9*(EXP(B6580)-1)</f>
        <v>13.890919622750138</v>
      </c>
      <c r="E6580" t="str">
        <f ca="1">IF(B6580&lt;='Monte Carlo VaR'!$B$25,"YES ◀ TAIL","")</f>
        <v/>
      </c>
    </row>
    <row r="6581" spans="1:5" x14ac:dyDescent="0.2">
      <c r="A6581">
        <v>6580</v>
      </c>
      <c r="B6581" s="17">
        <f ca="1">'Monte Carlo VaR'!$C$17+_xlfn.NORM.S.INV(RAND())*'Monte Carlo VaR'!$C$18</f>
        <v>-0.24836994911616567</v>
      </c>
      <c r="C6581" s="18">
        <f t="shared" ca="1" si="102"/>
        <v>-21.99286967989098</v>
      </c>
      <c r="D6581" s="19">
        <f ca="1">'Monte Carlo VaR'!$B$9*(EXP(B6581)-1)</f>
        <v>-29.806936277156247</v>
      </c>
      <c r="E6581" t="str">
        <f ca="1">IF(B6581&lt;='Monte Carlo VaR'!$B$25,"YES ◀ TAIL","")</f>
        <v/>
      </c>
    </row>
    <row r="6582" spans="1:5" x14ac:dyDescent="0.2">
      <c r="A6582">
        <v>6581</v>
      </c>
      <c r="B6582" s="17">
        <f ca="1">'Monte Carlo VaR'!$C$17+_xlfn.NORM.S.INV(RAND())*'Monte Carlo VaR'!$C$18</f>
        <v>-0.18931861114568838</v>
      </c>
      <c r="C6582" s="18">
        <f t="shared" ca="1" si="102"/>
        <v>-17.247719330144008</v>
      </c>
      <c r="D6582" s="19">
        <f ca="1">'Monte Carlo VaR'!$B$9*(EXP(B6582)-1)</f>
        <v>-23.375834008144171</v>
      </c>
      <c r="E6582" t="str">
        <f ca="1">IF(B6582&lt;='Monte Carlo VaR'!$B$25,"YES ◀ TAIL","")</f>
        <v/>
      </c>
    </row>
    <row r="6583" spans="1:5" x14ac:dyDescent="0.2">
      <c r="A6583">
        <v>6582</v>
      </c>
      <c r="B6583" s="17">
        <f ca="1">'Monte Carlo VaR'!$C$17+_xlfn.NORM.S.INV(RAND())*'Monte Carlo VaR'!$C$18</f>
        <v>-7.4580185107633132E-2</v>
      </c>
      <c r="C6583" s="18">
        <f t="shared" ca="1" si="102"/>
        <v>-7.186695137328436</v>
      </c>
      <c r="D6583" s="19">
        <f ca="1">'Monte Carlo VaR'!$B$9*(EXP(B6583)-1)</f>
        <v>-9.74012791962123</v>
      </c>
      <c r="E6583" t="str">
        <f ca="1">IF(B6583&lt;='Monte Carlo VaR'!$B$25,"YES ◀ TAIL","")</f>
        <v/>
      </c>
    </row>
    <row r="6584" spans="1:5" x14ac:dyDescent="0.2">
      <c r="A6584">
        <v>6583</v>
      </c>
      <c r="B6584" s="17">
        <f ca="1">'Monte Carlo VaR'!$C$17+_xlfn.NORM.S.INV(RAND())*'Monte Carlo VaR'!$C$18</f>
        <v>0.22201272751452011</v>
      </c>
      <c r="C6584" s="18">
        <f t="shared" ca="1" si="102"/>
        <v>24.858726917575289</v>
      </c>
      <c r="D6584" s="19">
        <f ca="1">'Monte Carlo VaR'!$B$9*(EXP(B6584)-1)</f>
        <v>33.691032591389792</v>
      </c>
      <c r="E6584" t="str">
        <f ca="1">IF(B6584&lt;='Monte Carlo VaR'!$B$25,"YES ◀ TAIL","")</f>
        <v/>
      </c>
    </row>
    <row r="6585" spans="1:5" x14ac:dyDescent="0.2">
      <c r="A6585">
        <v>6584</v>
      </c>
      <c r="B6585" s="17">
        <f ca="1">'Monte Carlo VaR'!$C$17+_xlfn.NORM.S.INV(RAND())*'Monte Carlo VaR'!$C$18</f>
        <v>-0.24040226215713073</v>
      </c>
      <c r="C6585" s="18">
        <f t="shared" ca="1" si="102"/>
        <v>-21.368850591819943</v>
      </c>
      <c r="D6585" s="19">
        <f ca="1">'Monte Carlo VaR'!$B$9*(EXP(B6585)-1)</f>
        <v>-28.961203207093568</v>
      </c>
      <c r="E6585" t="str">
        <f ca="1">IF(B6585&lt;='Monte Carlo VaR'!$B$25,"YES ◀ TAIL","")</f>
        <v/>
      </c>
    </row>
    <row r="6586" spans="1:5" x14ac:dyDescent="0.2">
      <c r="A6586">
        <v>6585</v>
      </c>
      <c r="B6586" s="17">
        <f ca="1">'Monte Carlo VaR'!$C$17+_xlfn.NORM.S.INV(RAND())*'Monte Carlo VaR'!$C$18</f>
        <v>0.12147162082337695</v>
      </c>
      <c r="C6586" s="18">
        <f t="shared" ca="1" si="102"/>
        <v>12.915732091540889</v>
      </c>
      <c r="D6586" s="19">
        <f ca="1">'Monte Carlo VaR'!$B$9*(EXP(B6586)-1)</f>
        <v>17.504691703665365</v>
      </c>
      <c r="E6586" t="str">
        <f ca="1">IF(B6586&lt;='Monte Carlo VaR'!$B$25,"YES ◀ TAIL","")</f>
        <v/>
      </c>
    </row>
    <row r="6587" spans="1:5" x14ac:dyDescent="0.2">
      <c r="A6587">
        <v>6586</v>
      </c>
      <c r="B6587" s="17">
        <f ca="1">'Monte Carlo VaR'!$C$17+_xlfn.NORM.S.INV(RAND())*'Monte Carlo VaR'!$C$18</f>
        <v>0.14525295112994119</v>
      </c>
      <c r="C6587" s="18">
        <f t="shared" ca="1" si="102"/>
        <v>15.633202877087271</v>
      </c>
      <c r="D6587" s="19">
        <f ca="1">'Monte Carlo VaR'!$B$9*(EXP(B6587)-1)</f>
        <v>21.187679859316379</v>
      </c>
      <c r="E6587" t="str">
        <f ca="1">IF(B6587&lt;='Monte Carlo VaR'!$B$25,"YES ◀ TAIL","")</f>
        <v/>
      </c>
    </row>
    <row r="6588" spans="1:5" x14ac:dyDescent="0.2">
      <c r="A6588">
        <v>6587</v>
      </c>
      <c r="B6588" s="17">
        <f ca="1">'Monte Carlo VaR'!$C$17+_xlfn.NORM.S.INV(RAND())*'Monte Carlo VaR'!$C$18</f>
        <v>-0.16136085636482045</v>
      </c>
      <c r="C6588" s="18">
        <f t="shared" ca="1" si="102"/>
        <v>-14.901506763521111</v>
      </c>
      <c r="D6588" s="19">
        <f ca="1">'Monte Carlo VaR'!$B$9*(EXP(B6588)-1)</f>
        <v>-20.196012116600162</v>
      </c>
      <c r="E6588" t="str">
        <f ca="1">IF(B6588&lt;='Monte Carlo VaR'!$B$25,"YES ◀ TAIL","")</f>
        <v/>
      </c>
    </row>
    <row r="6589" spans="1:5" x14ac:dyDescent="0.2">
      <c r="A6589">
        <v>6588</v>
      </c>
      <c r="B6589" s="17">
        <f ca="1">'Monte Carlo VaR'!$C$17+_xlfn.NORM.S.INV(RAND())*'Monte Carlo VaR'!$C$18</f>
        <v>-0.33172537013135517</v>
      </c>
      <c r="C6589" s="18">
        <f t="shared" ca="1" si="102"/>
        <v>-28.231560663684153</v>
      </c>
      <c r="D6589" s="19">
        <f ca="1">'Monte Carlo VaR'!$B$9*(EXP(B6589)-1)</f>
        <v>-38.26223416749113</v>
      </c>
      <c r="E6589" t="str">
        <f ca="1">IF(B6589&lt;='Monte Carlo VaR'!$B$25,"YES ◀ TAIL","")</f>
        <v>YES ◀ TAIL</v>
      </c>
    </row>
    <row r="6590" spans="1:5" x14ac:dyDescent="0.2">
      <c r="A6590">
        <v>6589</v>
      </c>
      <c r="B6590" s="17">
        <f ca="1">'Monte Carlo VaR'!$C$17+_xlfn.NORM.S.INV(RAND())*'Monte Carlo VaR'!$C$18</f>
        <v>-0.13231094729332693</v>
      </c>
      <c r="C6590" s="18">
        <f t="shared" ca="1" si="102"/>
        <v>-12.393145841954379</v>
      </c>
      <c r="D6590" s="19">
        <f ca="1">'Monte Carlo VaR'!$B$9*(EXP(B6590)-1)</f>
        <v>-16.796430559600768</v>
      </c>
      <c r="E6590" t="str">
        <f ca="1">IF(B6590&lt;='Monte Carlo VaR'!$B$25,"YES ◀ TAIL","")</f>
        <v/>
      </c>
    </row>
    <row r="6591" spans="1:5" x14ac:dyDescent="0.2">
      <c r="A6591">
        <v>6590</v>
      </c>
      <c r="B6591" s="17">
        <f ca="1">'Monte Carlo VaR'!$C$17+_xlfn.NORM.S.INV(RAND())*'Monte Carlo VaR'!$C$18</f>
        <v>0.12098480776993473</v>
      </c>
      <c r="C6591" s="18">
        <f t="shared" ca="1" si="102"/>
        <v>12.860776616826275</v>
      </c>
      <c r="D6591" s="19">
        <f ca="1">'Monte Carlo VaR'!$B$9*(EXP(B6591)-1)</f>
        <v>17.43021054878465</v>
      </c>
      <c r="E6591" t="str">
        <f ca="1">IF(B6591&lt;='Monte Carlo VaR'!$B$25,"YES ◀ TAIL","")</f>
        <v/>
      </c>
    </row>
    <row r="6592" spans="1:5" x14ac:dyDescent="0.2">
      <c r="A6592">
        <v>6591</v>
      </c>
      <c r="B6592" s="17">
        <f ca="1">'Monte Carlo VaR'!$C$17+_xlfn.NORM.S.INV(RAND())*'Monte Carlo VaR'!$C$18</f>
        <v>1.369722324089117E-2</v>
      </c>
      <c r="C6592" s="18">
        <f t="shared" ca="1" si="102"/>
        <v>1.3791459972098963</v>
      </c>
      <c r="D6592" s="19">
        <f ca="1">'Monte Carlo VaR'!$B$9*(EXP(B6592)-1)</f>
        <v>1.8691565700185724</v>
      </c>
      <c r="E6592" t="str">
        <f ca="1">IF(B6592&lt;='Monte Carlo VaR'!$B$25,"YES ◀ TAIL","")</f>
        <v/>
      </c>
    </row>
    <row r="6593" spans="1:5" x14ac:dyDescent="0.2">
      <c r="A6593">
        <v>6592</v>
      </c>
      <c r="B6593" s="17">
        <f ca="1">'Monte Carlo VaR'!$C$17+_xlfn.NORM.S.INV(RAND())*'Monte Carlo VaR'!$C$18</f>
        <v>3.28212318902752E-2</v>
      </c>
      <c r="C6593" s="18">
        <f t="shared" ca="1" si="102"/>
        <v>3.3365789879239438</v>
      </c>
      <c r="D6593" s="19">
        <f ca="1">'Monte Carlo VaR'!$B$9*(EXP(B6593)-1)</f>
        <v>4.5220655023333212</v>
      </c>
      <c r="E6593" t="str">
        <f ca="1">IF(B6593&lt;='Monte Carlo VaR'!$B$25,"YES ◀ TAIL","")</f>
        <v/>
      </c>
    </row>
    <row r="6594" spans="1:5" x14ac:dyDescent="0.2">
      <c r="A6594">
        <v>6593</v>
      </c>
      <c r="B6594" s="17">
        <f ca="1">'Monte Carlo VaR'!$C$17+_xlfn.NORM.S.INV(RAND())*'Monte Carlo VaR'!$C$18</f>
        <v>0.27837192578113418</v>
      </c>
      <c r="C6594" s="18">
        <f t="shared" ca="1" si="102"/>
        <v>32.097741141141988</v>
      </c>
      <c r="D6594" s="19">
        <f ca="1">'Monte Carlo VaR'!$B$9*(EXP(B6594)-1)</f>
        <v>43.502068568589735</v>
      </c>
      <c r="E6594" t="str">
        <f ca="1">IF(B6594&lt;='Monte Carlo VaR'!$B$25,"YES ◀ TAIL","")</f>
        <v/>
      </c>
    </row>
    <row r="6595" spans="1:5" x14ac:dyDescent="0.2">
      <c r="A6595">
        <v>6594</v>
      </c>
      <c r="B6595" s="17">
        <f ca="1">'Monte Carlo VaR'!$C$17+_xlfn.NORM.S.INV(RAND())*'Monte Carlo VaR'!$C$18</f>
        <v>-0.18263725836971229</v>
      </c>
      <c r="C6595" s="18">
        <f t="shared" ref="C6595:C6658" ca="1" si="103">(EXP(B6595)-1)*100</f>
        <v>-16.692970978938249</v>
      </c>
      <c r="D6595" s="19">
        <f ca="1">'Monte Carlo VaR'!$B$9*(EXP(B6595)-1)</f>
        <v>-22.623983567755008</v>
      </c>
      <c r="E6595" t="str">
        <f ca="1">IF(B6595&lt;='Monte Carlo VaR'!$B$25,"YES ◀ TAIL","")</f>
        <v/>
      </c>
    </row>
    <row r="6596" spans="1:5" x14ac:dyDescent="0.2">
      <c r="A6596">
        <v>6595</v>
      </c>
      <c r="B6596" s="17">
        <f ca="1">'Monte Carlo VaR'!$C$17+_xlfn.NORM.S.INV(RAND())*'Monte Carlo VaR'!$C$18</f>
        <v>0.24104235250159417</v>
      </c>
      <c r="C6596" s="18">
        <f t="shared" ca="1" si="103"/>
        <v>27.257493089870401</v>
      </c>
      <c r="D6596" s="19">
        <f ca="1">'Monte Carlo VaR'!$B$9*(EXP(B6596)-1)</f>
        <v>36.942080384701356</v>
      </c>
      <c r="E6596" t="str">
        <f ca="1">IF(B6596&lt;='Monte Carlo VaR'!$B$25,"YES ◀ TAIL","")</f>
        <v/>
      </c>
    </row>
    <row r="6597" spans="1:5" x14ac:dyDescent="0.2">
      <c r="A6597">
        <v>6596</v>
      </c>
      <c r="B6597" s="17">
        <f ca="1">'Monte Carlo VaR'!$C$17+_xlfn.NORM.S.INV(RAND())*'Monte Carlo VaR'!$C$18</f>
        <v>0.13793508602043689</v>
      </c>
      <c r="C6597" s="18">
        <f t="shared" ca="1" si="103"/>
        <v>14.790103303140079</v>
      </c>
      <c r="D6597" s="19">
        <f ca="1">'Monte Carlo VaR'!$B$9*(EXP(B6597)-1)</f>
        <v>20.045027006745748</v>
      </c>
      <c r="E6597" t="str">
        <f ca="1">IF(B6597&lt;='Monte Carlo VaR'!$B$25,"YES ◀ TAIL","")</f>
        <v/>
      </c>
    </row>
    <row r="6598" spans="1:5" x14ac:dyDescent="0.2">
      <c r="A6598">
        <v>6597</v>
      </c>
      <c r="B6598" s="17">
        <f ca="1">'Monte Carlo VaR'!$C$17+_xlfn.NORM.S.INV(RAND())*'Monte Carlo VaR'!$C$18</f>
        <v>3.1854497952523014E-3</v>
      </c>
      <c r="C6598" s="18">
        <f t="shared" ca="1" si="103"/>
        <v>0.31905287319187181</v>
      </c>
      <c r="D6598" s="19">
        <f ca="1">'Monte Carlo VaR'!$B$9*(EXP(B6598)-1)</f>
        <v>0.43241235903694386</v>
      </c>
      <c r="E6598" t="str">
        <f ca="1">IF(B6598&lt;='Monte Carlo VaR'!$B$25,"YES ◀ TAIL","")</f>
        <v/>
      </c>
    </row>
    <row r="6599" spans="1:5" x14ac:dyDescent="0.2">
      <c r="A6599">
        <v>6598</v>
      </c>
      <c r="B6599" s="17">
        <f ca="1">'Monte Carlo VaR'!$C$17+_xlfn.NORM.S.INV(RAND())*'Monte Carlo VaR'!$C$18</f>
        <v>0.56591289389474286</v>
      </c>
      <c r="C6599" s="18">
        <f t="shared" ca="1" si="103"/>
        <v>76.105470522405412</v>
      </c>
      <c r="D6599" s="19">
        <f ca="1">'Monte Carlo VaR'!$B$9*(EXP(B6599)-1)</f>
        <v>103.14574419901606</v>
      </c>
      <c r="E6599" t="str">
        <f ca="1">IF(B6599&lt;='Monte Carlo VaR'!$B$25,"YES ◀ TAIL","")</f>
        <v/>
      </c>
    </row>
    <row r="6600" spans="1:5" x14ac:dyDescent="0.2">
      <c r="A6600">
        <v>6599</v>
      </c>
      <c r="B6600" s="17">
        <f ca="1">'Monte Carlo VaR'!$C$17+_xlfn.NORM.S.INV(RAND())*'Monte Carlo VaR'!$C$18</f>
        <v>-4.5447479783833081E-2</v>
      </c>
      <c r="C6600" s="18">
        <f t="shared" ca="1" si="103"/>
        <v>-4.4430212014103905</v>
      </c>
      <c r="D6600" s="19">
        <f ca="1">'Monte Carlo VaR'!$B$9*(EXP(B6600)-1)</f>
        <v>-6.0216266342715032</v>
      </c>
      <c r="E6600" t="str">
        <f ca="1">IF(B6600&lt;='Monte Carlo VaR'!$B$25,"YES ◀ TAIL","")</f>
        <v/>
      </c>
    </row>
    <row r="6601" spans="1:5" x14ac:dyDescent="0.2">
      <c r="A6601">
        <v>6600</v>
      </c>
      <c r="B6601" s="17">
        <f ca="1">'Monte Carlo VaR'!$C$17+_xlfn.NORM.S.INV(RAND())*'Monte Carlo VaR'!$C$18</f>
        <v>6.4483018027701539E-2</v>
      </c>
      <c r="C6601" s="18">
        <f t="shared" ca="1" si="103"/>
        <v>6.6607464992426202</v>
      </c>
      <c r="D6601" s="19">
        <f ca="1">'Monte Carlo VaR'!$B$9*(EXP(B6601)-1)</f>
        <v>9.0273097304235232</v>
      </c>
      <c r="E6601" t="str">
        <f ca="1">IF(B6601&lt;='Monte Carlo VaR'!$B$25,"YES ◀ TAIL","")</f>
        <v/>
      </c>
    </row>
    <row r="6602" spans="1:5" x14ac:dyDescent="0.2">
      <c r="A6602">
        <v>6601</v>
      </c>
      <c r="B6602" s="17">
        <f ca="1">'Monte Carlo VaR'!$C$17+_xlfn.NORM.S.INV(RAND())*'Monte Carlo VaR'!$C$18</f>
        <v>0.51720939384235298</v>
      </c>
      <c r="C6602" s="18">
        <f t="shared" ca="1" si="103"/>
        <v>67.734031627493891</v>
      </c>
      <c r="D6602" s="19">
        <f ca="1">'Monte Carlo VaR'!$B$9*(EXP(B6602)-1)</f>
        <v>91.799933064742476</v>
      </c>
      <c r="E6602" t="str">
        <f ca="1">IF(B6602&lt;='Monte Carlo VaR'!$B$25,"YES ◀ TAIL","")</f>
        <v/>
      </c>
    </row>
    <row r="6603" spans="1:5" x14ac:dyDescent="0.2">
      <c r="A6603">
        <v>6602</v>
      </c>
      <c r="B6603" s="17">
        <f ca="1">'Monte Carlo VaR'!$C$17+_xlfn.NORM.S.INV(RAND())*'Monte Carlo VaR'!$C$18</f>
        <v>0.25595517260410489</v>
      </c>
      <c r="C6603" s="18">
        <f t="shared" ca="1" si="103"/>
        <v>29.169482332663634</v>
      </c>
      <c r="D6603" s="19">
        <f ca="1">'Monte Carlo VaR'!$B$9*(EXP(B6603)-1)</f>
        <v>39.533399405459022</v>
      </c>
      <c r="E6603" t="str">
        <f ca="1">IF(B6603&lt;='Monte Carlo VaR'!$B$25,"YES ◀ TAIL","")</f>
        <v/>
      </c>
    </row>
    <row r="6604" spans="1:5" x14ac:dyDescent="0.2">
      <c r="A6604">
        <v>6603</v>
      </c>
      <c r="B6604" s="17">
        <f ca="1">'Monte Carlo VaR'!$C$17+_xlfn.NORM.S.INV(RAND())*'Monte Carlo VaR'!$C$18</f>
        <v>-9.236936021558298E-3</v>
      </c>
      <c r="C6604" s="18">
        <f t="shared" ca="1" si="103"/>
        <v>-0.91944065760147797</v>
      </c>
      <c r="D6604" s="19">
        <f ca="1">'Monte Carlo VaR'!$B$9*(EXP(B6604)-1)</f>
        <v>-1.2461179232472832</v>
      </c>
      <c r="E6604" t="str">
        <f ca="1">IF(B6604&lt;='Monte Carlo VaR'!$B$25,"YES ◀ TAIL","")</f>
        <v/>
      </c>
    </row>
    <row r="6605" spans="1:5" x14ac:dyDescent="0.2">
      <c r="A6605">
        <v>6604</v>
      </c>
      <c r="B6605" s="17">
        <f ca="1">'Monte Carlo VaR'!$C$17+_xlfn.NORM.S.INV(RAND())*'Monte Carlo VaR'!$C$18</f>
        <v>-2.8950270785877308E-2</v>
      </c>
      <c r="C6605" s="18">
        <f t="shared" ca="1" si="103"/>
        <v>-2.8535226554857629</v>
      </c>
      <c r="D6605" s="19">
        <f ca="1">'Monte Carlo VaR'!$B$9*(EXP(B6605)-1)</f>
        <v>-3.8673792549798547</v>
      </c>
      <c r="E6605" t="str">
        <f ca="1">IF(B6605&lt;='Monte Carlo VaR'!$B$25,"YES ◀ TAIL","")</f>
        <v/>
      </c>
    </row>
    <row r="6606" spans="1:5" x14ac:dyDescent="0.2">
      <c r="A6606">
        <v>6605</v>
      </c>
      <c r="B6606" s="17">
        <f ca="1">'Monte Carlo VaR'!$C$17+_xlfn.NORM.S.INV(RAND())*'Monte Carlo VaR'!$C$18</f>
        <v>1.3415385357639392E-2</v>
      </c>
      <c r="C6606" s="18">
        <f t="shared" ca="1" si="103"/>
        <v>1.3505775393221287</v>
      </c>
      <c r="D6606" s="19">
        <f ca="1">'Monte Carlo VaR'!$B$9*(EXP(B6606)-1)</f>
        <v>1.8304377390432809</v>
      </c>
      <c r="E6606" t="str">
        <f ca="1">IF(B6606&lt;='Monte Carlo VaR'!$B$25,"YES ◀ TAIL","")</f>
        <v/>
      </c>
    </row>
    <row r="6607" spans="1:5" x14ac:dyDescent="0.2">
      <c r="A6607">
        <v>6606</v>
      </c>
      <c r="B6607" s="17">
        <f ca="1">'Monte Carlo VaR'!$C$17+_xlfn.NORM.S.INV(RAND())*'Monte Carlo VaR'!$C$18</f>
        <v>0.11021946027168855</v>
      </c>
      <c r="C6607" s="18">
        <f t="shared" ca="1" si="103"/>
        <v>11.652307603100564</v>
      </c>
      <c r="D6607" s="19">
        <f ca="1">'Monte Carlo VaR'!$B$9*(EXP(B6607)-1)</f>
        <v>15.792372494482196</v>
      </c>
      <c r="E6607" t="str">
        <f ca="1">IF(B6607&lt;='Monte Carlo VaR'!$B$25,"YES ◀ TAIL","")</f>
        <v/>
      </c>
    </row>
    <row r="6608" spans="1:5" x14ac:dyDescent="0.2">
      <c r="A6608">
        <v>6607</v>
      </c>
      <c r="B6608" s="17">
        <f ca="1">'Monte Carlo VaR'!$C$17+_xlfn.NORM.S.INV(RAND())*'Monte Carlo VaR'!$C$18</f>
        <v>0.11373358459041621</v>
      </c>
      <c r="C6608" s="18">
        <f t="shared" ca="1" si="103"/>
        <v>12.045357901813558</v>
      </c>
      <c r="D6608" s="19">
        <f ca="1">'Monte Carlo VaR'!$B$9*(EXP(B6608)-1)</f>
        <v>16.325073564327916</v>
      </c>
      <c r="E6608" t="str">
        <f ca="1">IF(B6608&lt;='Monte Carlo VaR'!$B$25,"YES ◀ TAIL","")</f>
        <v/>
      </c>
    </row>
    <row r="6609" spans="1:5" x14ac:dyDescent="0.2">
      <c r="A6609">
        <v>6608</v>
      </c>
      <c r="B6609" s="17">
        <f ca="1">'Monte Carlo VaR'!$C$17+_xlfn.NORM.S.INV(RAND())*'Monte Carlo VaR'!$C$18</f>
        <v>0.34373399913249997</v>
      </c>
      <c r="C6609" s="18">
        <f t="shared" ca="1" si="103"/>
        <v>41.020347026630823</v>
      </c>
      <c r="D6609" s="19">
        <f ca="1">'Monte Carlo VaR'!$B$9*(EXP(B6609)-1)</f>
        <v>55.59487632519275</v>
      </c>
      <c r="E6609" t="str">
        <f ca="1">IF(B6609&lt;='Monte Carlo VaR'!$B$25,"YES ◀ TAIL","")</f>
        <v/>
      </c>
    </row>
    <row r="6610" spans="1:5" x14ac:dyDescent="0.2">
      <c r="A6610">
        <v>6609</v>
      </c>
      <c r="B6610" s="17">
        <f ca="1">'Monte Carlo VaR'!$C$17+_xlfn.NORM.S.INV(RAND())*'Monte Carlo VaR'!$C$18</f>
        <v>-0.13565543992637524</v>
      </c>
      <c r="C6610" s="18">
        <f t="shared" ca="1" si="103"/>
        <v>-12.685656897095987</v>
      </c>
      <c r="D6610" s="19">
        <f ca="1">'Monte Carlo VaR'!$B$9*(EXP(B6610)-1)</f>
        <v>-17.192870792634192</v>
      </c>
      <c r="E6610" t="str">
        <f ca="1">IF(B6610&lt;='Monte Carlo VaR'!$B$25,"YES ◀ TAIL","")</f>
        <v/>
      </c>
    </row>
    <row r="6611" spans="1:5" x14ac:dyDescent="0.2">
      <c r="A6611">
        <v>6610</v>
      </c>
      <c r="B6611" s="17">
        <f ca="1">'Monte Carlo VaR'!$C$17+_xlfn.NORM.S.INV(RAND())*'Monte Carlo VaR'!$C$18</f>
        <v>0.34781203847249181</v>
      </c>
      <c r="C6611" s="18">
        <f t="shared" ca="1" si="103"/>
        <v>41.596607757890268</v>
      </c>
      <c r="D6611" s="19">
        <f ca="1">'Monte Carlo VaR'!$B$9*(EXP(B6611)-1)</f>
        <v>56.37588249426868</v>
      </c>
      <c r="E6611" t="str">
        <f ca="1">IF(B6611&lt;='Monte Carlo VaR'!$B$25,"YES ◀ TAIL","")</f>
        <v/>
      </c>
    </row>
    <row r="6612" spans="1:5" x14ac:dyDescent="0.2">
      <c r="A6612">
        <v>6611</v>
      </c>
      <c r="B6612" s="17">
        <f ca="1">'Monte Carlo VaR'!$C$17+_xlfn.NORM.S.INV(RAND())*'Monte Carlo VaR'!$C$18</f>
        <v>0.16691038926631932</v>
      </c>
      <c r="C6612" s="18">
        <f t="shared" ca="1" si="103"/>
        <v>18.164837218626808</v>
      </c>
      <c r="D6612" s="19">
        <f ca="1">'Monte Carlo VaR'!$B$9*(EXP(B6612)-1)</f>
        <v>24.618803882404912</v>
      </c>
      <c r="E6612" t="str">
        <f ca="1">IF(B6612&lt;='Monte Carlo VaR'!$B$25,"YES ◀ TAIL","")</f>
        <v/>
      </c>
    </row>
    <row r="6613" spans="1:5" x14ac:dyDescent="0.2">
      <c r="A6613">
        <v>6612</v>
      </c>
      <c r="B6613" s="17">
        <f ca="1">'Monte Carlo VaR'!$C$17+_xlfn.NORM.S.INV(RAND())*'Monte Carlo VaR'!$C$18</f>
        <v>0.27729480058739781</v>
      </c>
      <c r="C6613" s="18">
        <f t="shared" ca="1" si="103"/>
        <v>31.955531938429949</v>
      </c>
      <c r="D6613" s="19">
        <f ca="1">'Monte Carlo VaR'!$B$9*(EXP(B6613)-1)</f>
        <v>43.309332436154108</v>
      </c>
      <c r="E6613" t="str">
        <f ca="1">IF(B6613&lt;='Monte Carlo VaR'!$B$25,"YES ◀ TAIL","")</f>
        <v/>
      </c>
    </row>
    <row r="6614" spans="1:5" x14ac:dyDescent="0.2">
      <c r="A6614">
        <v>6613</v>
      </c>
      <c r="B6614" s="17">
        <f ca="1">'Monte Carlo VaR'!$C$17+_xlfn.NORM.S.INV(RAND())*'Monte Carlo VaR'!$C$18</f>
        <v>0.23250906465252613</v>
      </c>
      <c r="C6614" s="18">
        <f t="shared" ca="1" si="103"/>
        <v>26.176188374019517</v>
      </c>
      <c r="D6614" s="19">
        <f ca="1">'Monte Carlo VaR'!$B$9*(EXP(B6614)-1)</f>
        <v>35.47658810330865</v>
      </c>
      <c r="E6614" t="str">
        <f ca="1">IF(B6614&lt;='Monte Carlo VaR'!$B$25,"YES ◀ TAIL","")</f>
        <v/>
      </c>
    </row>
    <row r="6615" spans="1:5" x14ac:dyDescent="0.2">
      <c r="A6615">
        <v>6614</v>
      </c>
      <c r="B6615" s="17">
        <f ca="1">'Monte Carlo VaR'!$C$17+_xlfn.NORM.S.INV(RAND())*'Monte Carlo VaR'!$C$18</f>
        <v>-8.367082434811017E-2</v>
      </c>
      <c r="C6615" s="18">
        <f t="shared" ca="1" si="103"/>
        <v>-8.0266039703089209</v>
      </c>
      <c r="D6615" s="19">
        <f ca="1">'Monte Carlo VaR'!$B$9*(EXP(B6615)-1)</f>
        <v>-10.87845636095968</v>
      </c>
      <c r="E6615" t="str">
        <f ca="1">IF(B6615&lt;='Monte Carlo VaR'!$B$25,"YES ◀ TAIL","")</f>
        <v/>
      </c>
    </row>
    <row r="6616" spans="1:5" x14ac:dyDescent="0.2">
      <c r="A6616">
        <v>6615</v>
      </c>
      <c r="B6616" s="17">
        <f ca="1">'Monte Carlo VaR'!$C$17+_xlfn.NORM.S.INV(RAND())*'Monte Carlo VaR'!$C$18</f>
        <v>0.11560465408402751</v>
      </c>
      <c r="C6616" s="18">
        <f t="shared" ca="1" si="103"/>
        <v>12.255198805121381</v>
      </c>
      <c r="D6616" s="19">
        <f ca="1">'Monte Carlo VaR'!$B$9*(EXP(B6616)-1)</f>
        <v>16.609470940581009</v>
      </c>
      <c r="E6616" t="str">
        <f ca="1">IF(B6616&lt;='Monte Carlo VaR'!$B$25,"YES ◀ TAIL","")</f>
        <v/>
      </c>
    </row>
    <row r="6617" spans="1:5" x14ac:dyDescent="0.2">
      <c r="A6617">
        <v>6616</v>
      </c>
      <c r="B6617" s="17">
        <f ca="1">'Monte Carlo VaR'!$C$17+_xlfn.NORM.S.INV(RAND())*'Monte Carlo VaR'!$C$18</f>
        <v>7.9870225472660955E-2</v>
      </c>
      <c r="C6617" s="18">
        <f t="shared" ca="1" si="103"/>
        <v>8.314649372943439</v>
      </c>
      <c r="D6617" s="19">
        <f ca="1">'Monte Carlo VaR'!$B$9*(EXP(B6617)-1)</f>
        <v>11.268844295150243</v>
      </c>
      <c r="E6617" t="str">
        <f ca="1">IF(B6617&lt;='Monte Carlo VaR'!$B$25,"YES ◀ TAIL","")</f>
        <v/>
      </c>
    </row>
    <row r="6618" spans="1:5" x14ac:dyDescent="0.2">
      <c r="A6618">
        <v>6617</v>
      </c>
      <c r="B6618" s="17">
        <f ca="1">'Monte Carlo VaR'!$C$17+_xlfn.NORM.S.INV(RAND())*'Monte Carlo VaR'!$C$18</f>
        <v>-0.26620317821386108</v>
      </c>
      <c r="C6618" s="18">
        <f t="shared" ca="1" si="103"/>
        <v>-23.371658041317623</v>
      </c>
      <c r="D6618" s="19">
        <f ca="1">'Monte Carlo VaR'!$B$9*(EXP(B6618)-1)</f>
        <v>-31.675608143397774</v>
      </c>
      <c r="E6618" t="str">
        <f ca="1">IF(B6618&lt;='Monte Carlo VaR'!$B$25,"YES ◀ TAIL","")</f>
        <v>YES ◀ TAIL</v>
      </c>
    </row>
    <row r="6619" spans="1:5" x14ac:dyDescent="0.2">
      <c r="A6619">
        <v>6618</v>
      </c>
      <c r="B6619" s="17">
        <f ca="1">'Monte Carlo VaR'!$C$17+_xlfn.NORM.S.INV(RAND())*'Monte Carlo VaR'!$C$18</f>
        <v>9.4060384063184621E-2</v>
      </c>
      <c r="C6619" s="18">
        <f t="shared" ca="1" si="103"/>
        <v>9.862608342112722</v>
      </c>
      <c r="D6619" s="19">
        <f ca="1">'Monte Carlo VaR'!$B$9*(EXP(B6619)-1)</f>
        <v>13.366793086065373</v>
      </c>
      <c r="E6619" t="str">
        <f ca="1">IF(B6619&lt;='Monte Carlo VaR'!$B$25,"YES ◀ TAIL","")</f>
        <v/>
      </c>
    </row>
    <row r="6620" spans="1:5" x14ac:dyDescent="0.2">
      <c r="A6620">
        <v>6619</v>
      </c>
      <c r="B6620" s="17">
        <f ca="1">'Monte Carlo VaR'!$C$17+_xlfn.NORM.S.INV(RAND())*'Monte Carlo VaR'!$C$18</f>
        <v>0.44499855807729327</v>
      </c>
      <c r="C6620" s="18">
        <f t="shared" ca="1" si="103"/>
        <v>56.048794572804205</v>
      </c>
      <c r="D6620" s="19">
        <f ca="1">'Monte Carlo VaR'!$B$9*(EXP(B6620)-1)</f>
        <v>75.962931284521545</v>
      </c>
      <c r="E6620" t="str">
        <f ca="1">IF(B6620&lt;='Monte Carlo VaR'!$B$25,"YES ◀ TAIL","")</f>
        <v/>
      </c>
    </row>
    <row r="6621" spans="1:5" x14ac:dyDescent="0.2">
      <c r="A6621">
        <v>6620</v>
      </c>
      <c r="B6621" s="17">
        <f ca="1">'Monte Carlo VaR'!$C$17+_xlfn.NORM.S.INV(RAND())*'Monte Carlo VaR'!$C$18</f>
        <v>0.31921667826607447</v>
      </c>
      <c r="C6621" s="18">
        <f t="shared" ca="1" si="103"/>
        <v>37.604945261540081</v>
      </c>
      <c r="D6621" s="19">
        <f ca="1">'Monte Carlo VaR'!$B$9*(EXP(B6621)-1)</f>
        <v>50.965982312965266</v>
      </c>
      <c r="E6621" t="str">
        <f ca="1">IF(B6621&lt;='Monte Carlo VaR'!$B$25,"YES ◀ TAIL","")</f>
        <v/>
      </c>
    </row>
    <row r="6622" spans="1:5" x14ac:dyDescent="0.2">
      <c r="A6622">
        <v>6621</v>
      </c>
      <c r="B6622" s="17">
        <f ca="1">'Monte Carlo VaR'!$C$17+_xlfn.NORM.S.INV(RAND())*'Monte Carlo VaR'!$C$18</f>
        <v>-8.2128204693034709E-2</v>
      </c>
      <c r="C6622" s="18">
        <f t="shared" ca="1" si="103"/>
        <v>-7.8846145121423845</v>
      </c>
      <c r="D6622" s="19">
        <f ca="1">'Monte Carlo VaR'!$B$9*(EXP(B6622)-1)</f>
        <v>-10.686018048306574</v>
      </c>
      <c r="E6622" t="str">
        <f ca="1">IF(B6622&lt;='Monte Carlo VaR'!$B$25,"YES ◀ TAIL","")</f>
        <v/>
      </c>
    </row>
    <row r="6623" spans="1:5" x14ac:dyDescent="0.2">
      <c r="A6623">
        <v>6622</v>
      </c>
      <c r="B6623" s="17">
        <f ca="1">'Monte Carlo VaR'!$C$17+_xlfn.NORM.S.INV(RAND())*'Monte Carlo VaR'!$C$18</f>
        <v>0.19889998905738854</v>
      </c>
      <c r="C6623" s="18">
        <f t="shared" ca="1" si="103"/>
        <v>22.005994045334699</v>
      </c>
      <c r="D6623" s="19">
        <f ca="1">'Monte Carlo VaR'!$B$9*(EXP(B6623)-1)</f>
        <v>29.824723729642116</v>
      </c>
      <c r="E6623" t="str">
        <f ca="1">IF(B6623&lt;='Monte Carlo VaR'!$B$25,"YES ◀ TAIL","")</f>
        <v/>
      </c>
    </row>
    <row r="6624" spans="1:5" x14ac:dyDescent="0.2">
      <c r="A6624">
        <v>6623</v>
      </c>
      <c r="B6624" s="17">
        <f ca="1">'Monte Carlo VaR'!$C$17+_xlfn.NORM.S.INV(RAND())*'Monte Carlo VaR'!$C$18</f>
        <v>0.18933788737080859</v>
      </c>
      <c r="C6624" s="18">
        <f t="shared" ca="1" si="103"/>
        <v>20.84492032316674</v>
      </c>
      <c r="D6624" s="19">
        <f ca="1">'Monte Carlo VaR'!$B$9*(EXP(B6624)-1)</f>
        <v>28.251120513987882</v>
      </c>
      <c r="E6624" t="str">
        <f ca="1">IF(B6624&lt;='Monte Carlo VaR'!$B$25,"YES ◀ TAIL","")</f>
        <v/>
      </c>
    </row>
    <row r="6625" spans="1:5" x14ac:dyDescent="0.2">
      <c r="A6625">
        <v>6624</v>
      </c>
      <c r="B6625" s="17">
        <f ca="1">'Monte Carlo VaR'!$C$17+_xlfn.NORM.S.INV(RAND())*'Monte Carlo VaR'!$C$18</f>
        <v>0.16589789263567173</v>
      </c>
      <c r="C6625" s="18">
        <f t="shared" ca="1" si="103"/>
        <v>18.045256266952947</v>
      </c>
      <c r="D6625" s="19">
        <f ca="1">'Monte Carlo VaR'!$B$9*(EXP(B6625)-1)</f>
        <v>24.456735818601331</v>
      </c>
      <c r="E6625" t="str">
        <f ca="1">IF(B6625&lt;='Monte Carlo VaR'!$B$25,"YES ◀ TAIL","")</f>
        <v/>
      </c>
    </row>
    <row r="6626" spans="1:5" x14ac:dyDescent="0.2">
      <c r="A6626">
        <v>6625</v>
      </c>
      <c r="B6626" s="17">
        <f ca="1">'Monte Carlo VaR'!$C$17+_xlfn.NORM.S.INV(RAND())*'Monte Carlo VaR'!$C$18</f>
        <v>-0.21253183464773862</v>
      </c>
      <c r="C6626" s="18">
        <f t="shared" ca="1" si="103"/>
        <v>-19.146542350168183</v>
      </c>
      <c r="D6626" s="19">
        <f ca="1">'Monte Carlo VaR'!$B$9*(EXP(B6626)-1)</f>
        <v>-25.949308847182937</v>
      </c>
      <c r="E6626" t="str">
        <f ca="1">IF(B6626&lt;='Monte Carlo VaR'!$B$25,"YES ◀ TAIL","")</f>
        <v/>
      </c>
    </row>
    <row r="6627" spans="1:5" x14ac:dyDescent="0.2">
      <c r="A6627">
        <v>6626</v>
      </c>
      <c r="B6627" s="17">
        <f ca="1">'Monte Carlo VaR'!$C$17+_xlfn.NORM.S.INV(RAND())*'Monte Carlo VaR'!$C$18</f>
        <v>8.2565056058357511E-2</v>
      </c>
      <c r="C6627" s="18">
        <f t="shared" ca="1" si="103"/>
        <v>8.6069326530312971</v>
      </c>
      <c r="D6627" s="19">
        <f ca="1">'Monte Carlo VaR'!$B$9*(EXP(B6627)-1)</f>
        <v>11.664975824653316</v>
      </c>
      <c r="E6627" t="str">
        <f ca="1">IF(B6627&lt;='Monte Carlo VaR'!$B$25,"YES ◀ TAIL","")</f>
        <v/>
      </c>
    </row>
    <row r="6628" spans="1:5" x14ac:dyDescent="0.2">
      <c r="A6628">
        <v>6627</v>
      </c>
      <c r="B6628" s="17">
        <f ca="1">'Monte Carlo VaR'!$C$17+_xlfn.NORM.S.INV(RAND())*'Monte Carlo VaR'!$C$18</f>
        <v>5.8707014951599711E-2</v>
      </c>
      <c r="C6628" s="18">
        <f t="shared" ca="1" si="103"/>
        <v>6.04644949790627</v>
      </c>
      <c r="D6628" s="19">
        <f ca="1">'Monte Carlo VaR'!$B$9*(EXP(B6628)-1)</f>
        <v>8.1947530045123678</v>
      </c>
      <c r="E6628" t="str">
        <f ca="1">IF(B6628&lt;='Monte Carlo VaR'!$B$25,"YES ◀ TAIL","")</f>
        <v/>
      </c>
    </row>
    <row r="6629" spans="1:5" x14ac:dyDescent="0.2">
      <c r="A6629">
        <v>6628</v>
      </c>
      <c r="B6629" s="17">
        <f ca="1">'Monte Carlo VaR'!$C$17+_xlfn.NORM.S.INV(RAND())*'Monte Carlo VaR'!$C$18</f>
        <v>-0.34133758471547898</v>
      </c>
      <c r="C6629" s="18">
        <f t="shared" ca="1" si="103"/>
        <v>-28.918109390000524</v>
      </c>
      <c r="D6629" s="19">
        <f ca="1">'Monte Carlo VaR'!$B$9*(EXP(B6629)-1)</f>
        <v>-39.192713656267713</v>
      </c>
      <c r="E6629" t="str">
        <f ca="1">IF(B6629&lt;='Monte Carlo VaR'!$B$25,"YES ◀ TAIL","")</f>
        <v>YES ◀ TAIL</v>
      </c>
    </row>
    <row r="6630" spans="1:5" x14ac:dyDescent="0.2">
      <c r="A6630">
        <v>6629</v>
      </c>
      <c r="B6630" s="17">
        <f ca="1">'Monte Carlo VaR'!$C$17+_xlfn.NORM.S.INV(RAND())*'Monte Carlo VaR'!$C$18</f>
        <v>2.1745997891044401E-2</v>
      </c>
      <c r="C6630" s="18">
        <f t="shared" ca="1" si="103"/>
        <v>2.1984165366611741</v>
      </c>
      <c r="D6630" s="19">
        <f ca="1">'Monte Carlo VaR'!$B$9*(EXP(B6630)-1)</f>
        <v>2.9795139321368893</v>
      </c>
      <c r="E6630" t="str">
        <f ca="1">IF(B6630&lt;='Monte Carlo VaR'!$B$25,"YES ◀ TAIL","")</f>
        <v/>
      </c>
    </row>
    <row r="6631" spans="1:5" x14ac:dyDescent="0.2">
      <c r="A6631">
        <v>6630</v>
      </c>
      <c r="B6631" s="17">
        <f ca="1">'Monte Carlo VaR'!$C$17+_xlfn.NORM.S.INV(RAND())*'Monte Carlo VaR'!$C$18</f>
        <v>0.34774554319426315</v>
      </c>
      <c r="C6631" s="18">
        <f t="shared" ca="1" si="103"/>
        <v>41.587192565097574</v>
      </c>
      <c r="D6631" s="19">
        <f ca="1">'Monte Carlo VaR'!$B$9*(EXP(B6631)-1)</f>
        <v>56.363122083476746</v>
      </c>
      <c r="E6631" t="str">
        <f ca="1">IF(B6631&lt;='Monte Carlo VaR'!$B$25,"YES ◀ TAIL","")</f>
        <v/>
      </c>
    </row>
    <row r="6632" spans="1:5" x14ac:dyDescent="0.2">
      <c r="A6632">
        <v>6631</v>
      </c>
      <c r="B6632" s="17">
        <f ca="1">'Monte Carlo VaR'!$C$17+_xlfn.NORM.S.INV(RAND())*'Monte Carlo VaR'!$C$18</f>
        <v>-9.0001579189884065E-2</v>
      </c>
      <c r="C6632" s="18">
        <f t="shared" ca="1" si="103"/>
        <v>-8.6070257998514759</v>
      </c>
      <c r="D6632" s="19">
        <f ca="1">'Monte Carlo VaR'!$B$9*(EXP(B6632)-1)</f>
        <v>-11.665102066538704</v>
      </c>
      <c r="E6632" t="str">
        <f ca="1">IF(B6632&lt;='Monte Carlo VaR'!$B$25,"YES ◀ TAIL","")</f>
        <v/>
      </c>
    </row>
    <row r="6633" spans="1:5" x14ac:dyDescent="0.2">
      <c r="A6633">
        <v>6632</v>
      </c>
      <c r="B6633" s="17">
        <f ca="1">'Monte Carlo VaR'!$C$17+_xlfn.NORM.S.INV(RAND())*'Monte Carlo VaR'!$C$18</f>
        <v>-4.7836266004400774E-2</v>
      </c>
      <c r="C6633" s="18">
        <f t="shared" ca="1" si="103"/>
        <v>-4.6710139742302426</v>
      </c>
      <c r="D6633" s="19">
        <f ca="1">'Monte Carlo VaR'!$B$9*(EXP(B6633)-1)</f>
        <v>-6.3306252392742479</v>
      </c>
      <c r="E6633" t="str">
        <f ca="1">IF(B6633&lt;='Monte Carlo VaR'!$B$25,"YES ◀ TAIL","")</f>
        <v/>
      </c>
    </row>
    <row r="6634" spans="1:5" x14ac:dyDescent="0.2">
      <c r="A6634">
        <v>6633</v>
      </c>
      <c r="B6634" s="17">
        <f ca="1">'Monte Carlo VaR'!$C$17+_xlfn.NORM.S.INV(RAND())*'Monte Carlo VaR'!$C$18</f>
        <v>0.17375473302086658</v>
      </c>
      <c r="C6634" s="18">
        <f t="shared" ca="1" si="103"/>
        <v>18.976372027823317</v>
      </c>
      <c r="D6634" s="19">
        <f ca="1">'Monte Carlo VaR'!$B$9*(EXP(B6634)-1)</f>
        <v>25.718677009308944</v>
      </c>
      <c r="E6634" t="str">
        <f ca="1">IF(B6634&lt;='Monte Carlo VaR'!$B$25,"YES ◀ TAIL","")</f>
        <v/>
      </c>
    </row>
    <row r="6635" spans="1:5" x14ac:dyDescent="0.2">
      <c r="A6635">
        <v>6634</v>
      </c>
      <c r="B6635" s="17">
        <f ca="1">'Monte Carlo VaR'!$C$17+_xlfn.NORM.S.INV(RAND())*'Monte Carlo VaR'!$C$18</f>
        <v>-2.3203099512381004E-2</v>
      </c>
      <c r="C6635" s="18">
        <f t="shared" ca="1" si="103"/>
        <v>-2.2935977606258651</v>
      </c>
      <c r="D6635" s="19">
        <f ca="1">'Monte Carlo VaR'!$B$9*(EXP(B6635)-1)</f>
        <v>-3.108513044976235</v>
      </c>
      <c r="E6635" t="str">
        <f ca="1">IF(B6635&lt;='Monte Carlo VaR'!$B$25,"YES ◀ TAIL","")</f>
        <v/>
      </c>
    </row>
    <row r="6636" spans="1:5" x14ac:dyDescent="0.2">
      <c r="A6636">
        <v>6635</v>
      </c>
      <c r="B6636" s="17">
        <f ca="1">'Monte Carlo VaR'!$C$17+_xlfn.NORM.S.INV(RAND())*'Monte Carlo VaR'!$C$18</f>
        <v>3.8087128393446842E-2</v>
      </c>
      <c r="C6636" s="18">
        <f t="shared" ca="1" si="103"/>
        <v>3.8821739804845823</v>
      </c>
      <c r="D6636" s="19">
        <f ca="1">'Monte Carlo VaR'!$B$9*(EXP(B6636)-1)</f>
        <v>5.2615103957507543</v>
      </c>
      <c r="E6636" t="str">
        <f ca="1">IF(B6636&lt;='Monte Carlo VaR'!$B$25,"YES ◀ TAIL","")</f>
        <v/>
      </c>
    </row>
    <row r="6637" spans="1:5" x14ac:dyDescent="0.2">
      <c r="A6637">
        <v>6636</v>
      </c>
      <c r="B6637" s="17">
        <f ca="1">'Monte Carlo VaR'!$C$17+_xlfn.NORM.S.INV(RAND())*'Monte Carlo VaR'!$C$18</f>
        <v>0.16789614704002373</v>
      </c>
      <c r="C6637" s="18">
        <f t="shared" ca="1" si="103"/>
        <v>18.281376555835415</v>
      </c>
      <c r="D6637" s="19">
        <f ca="1">'Monte Carlo VaR'!$B$9*(EXP(B6637)-1)</f>
        <v>24.77674964612374</v>
      </c>
      <c r="E6637" t="str">
        <f ca="1">IF(B6637&lt;='Monte Carlo VaR'!$B$25,"YES ◀ TAIL","")</f>
        <v/>
      </c>
    </row>
    <row r="6638" spans="1:5" x14ac:dyDescent="0.2">
      <c r="A6638">
        <v>6637</v>
      </c>
      <c r="B6638" s="17">
        <f ca="1">'Monte Carlo VaR'!$C$17+_xlfn.NORM.S.INV(RAND())*'Monte Carlo VaR'!$C$18</f>
        <v>0.19862513792525599</v>
      </c>
      <c r="C6638" s="18">
        <f t="shared" ca="1" si="103"/>
        <v>21.972465167680454</v>
      </c>
      <c r="D6638" s="19">
        <f ca="1">'Monte Carlo VaR'!$B$9*(EXP(B6638)-1)</f>
        <v>29.77928204175732</v>
      </c>
      <c r="E6638" t="str">
        <f ca="1">IF(B6638&lt;='Monte Carlo VaR'!$B$25,"YES ◀ TAIL","")</f>
        <v/>
      </c>
    </row>
    <row r="6639" spans="1:5" x14ac:dyDescent="0.2">
      <c r="A6639">
        <v>6638</v>
      </c>
      <c r="B6639" s="17">
        <f ca="1">'Monte Carlo VaR'!$C$17+_xlfn.NORM.S.INV(RAND())*'Monte Carlo VaR'!$C$18</f>
        <v>-0.28270399720636502</v>
      </c>
      <c r="C6639" s="18">
        <f t="shared" ca="1" si="103"/>
        <v>-24.625713516394178</v>
      </c>
      <c r="D6639" s="19">
        <f ca="1">'Monte Carlo VaR'!$B$9*(EXP(B6639)-1)</f>
        <v>-33.375229528769026</v>
      </c>
      <c r="E6639" t="str">
        <f ca="1">IF(B6639&lt;='Monte Carlo VaR'!$B$25,"YES ◀ TAIL","")</f>
        <v>YES ◀ TAIL</v>
      </c>
    </row>
    <row r="6640" spans="1:5" x14ac:dyDescent="0.2">
      <c r="A6640">
        <v>6639</v>
      </c>
      <c r="B6640" s="17">
        <f ca="1">'Monte Carlo VaR'!$C$17+_xlfn.NORM.S.INV(RAND())*'Monte Carlo VaR'!$C$18</f>
        <v>4.1337347637446759E-2</v>
      </c>
      <c r="C6640" s="18">
        <f t="shared" ca="1" si="103"/>
        <v>4.2203631181692014</v>
      </c>
      <c r="D6640" s="19">
        <f ca="1">'Monte Carlo VaR'!$B$9*(EXP(B6640)-1)</f>
        <v>5.7198581340547188</v>
      </c>
      <c r="E6640" t="str">
        <f ca="1">IF(B6640&lt;='Monte Carlo VaR'!$B$25,"YES ◀ TAIL","")</f>
        <v/>
      </c>
    </row>
    <row r="6641" spans="1:5" x14ac:dyDescent="0.2">
      <c r="A6641">
        <v>6640</v>
      </c>
      <c r="B6641" s="17">
        <f ca="1">'Monte Carlo VaR'!$C$17+_xlfn.NORM.S.INV(RAND())*'Monte Carlo VaR'!$C$18</f>
        <v>-4.2008215682891176E-2</v>
      </c>
      <c r="C6641" s="18">
        <f t="shared" ca="1" si="103"/>
        <v>-4.1138097165206</v>
      </c>
      <c r="D6641" s="19">
        <f ca="1">'Monte Carlo VaR'!$B$9*(EXP(B6641)-1)</f>
        <v>-5.5754463088003696</v>
      </c>
      <c r="E6641" t="str">
        <f ca="1">IF(B6641&lt;='Monte Carlo VaR'!$B$25,"YES ◀ TAIL","")</f>
        <v/>
      </c>
    </row>
    <row r="6642" spans="1:5" x14ac:dyDescent="0.2">
      <c r="A6642">
        <v>6641</v>
      </c>
      <c r="B6642" s="17">
        <f ca="1">'Monte Carlo VaR'!$C$17+_xlfn.NORM.S.INV(RAND())*'Monte Carlo VaR'!$C$18</f>
        <v>0.19010281803060047</v>
      </c>
      <c r="C6642" s="18">
        <f t="shared" ca="1" si="103"/>
        <v>20.93739367114258</v>
      </c>
      <c r="D6642" s="19">
        <f ca="1">'Monte Carlo VaR'!$B$9*(EXP(B6642)-1)</f>
        <v>28.376449642499537</v>
      </c>
      <c r="E6642" t="str">
        <f ca="1">IF(B6642&lt;='Monte Carlo VaR'!$B$25,"YES ◀ TAIL","")</f>
        <v/>
      </c>
    </row>
    <row r="6643" spans="1:5" x14ac:dyDescent="0.2">
      <c r="A6643">
        <v>6642</v>
      </c>
      <c r="B6643" s="17">
        <f ca="1">'Monte Carlo VaR'!$C$17+_xlfn.NORM.S.INV(RAND())*'Monte Carlo VaR'!$C$18</f>
        <v>0.62737588137536271</v>
      </c>
      <c r="C6643" s="18">
        <f t="shared" ca="1" si="103"/>
        <v>87.268996533442007</v>
      </c>
      <c r="D6643" s="19">
        <f ca="1">'Monte Carlo VaR'!$B$9*(EXP(B6643)-1)</f>
        <v>118.27567100177394</v>
      </c>
      <c r="E6643" t="str">
        <f ca="1">IF(B6643&lt;='Monte Carlo VaR'!$B$25,"YES ◀ TAIL","")</f>
        <v/>
      </c>
    </row>
    <row r="6644" spans="1:5" x14ac:dyDescent="0.2">
      <c r="A6644">
        <v>6643</v>
      </c>
      <c r="B6644" s="17">
        <f ca="1">'Monte Carlo VaR'!$C$17+_xlfn.NORM.S.INV(RAND())*'Monte Carlo VaR'!$C$18</f>
        <v>0.20347482178448328</v>
      </c>
      <c r="C6644" s="18">
        <f t="shared" ca="1" si="103"/>
        <v>22.565429746465604</v>
      </c>
      <c r="D6644" s="19">
        <f ca="1">'Monte Carlo VaR'!$B$9*(EXP(B6644)-1)</f>
        <v>30.582926935384833</v>
      </c>
      <c r="E6644" t="str">
        <f ca="1">IF(B6644&lt;='Monte Carlo VaR'!$B$25,"YES ◀ TAIL","")</f>
        <v/>
      </c>
    </row>
    <row r="6645" spans="1:5" x14ac:dyDescent="0.2">
      <c r="A6645">
        <v>6644</v>
      </c>
      <c r="B6645" s="17">
        <f ca="1">'Monte Carlo VaR'!$C$17+_xlfn.NORM.S.INV(RAND())*'Monte Carlo VaR'!$C$18</f>
        <v>-0.25155624136084354</v>
      </c>
      <c r="C6645" s="18">
        <f t="shared" ca="1" si="103"/>
        <v>-22.241027632428644</v>
      </c>
      <c r="D6645" s="19">
        <f ca="1">'Monte Carlo VaR'!$B$9*(EXP(B6645)-1)</f>
        <v>-30.143264750230543</v>
      </c>
      <c r="E6645" t="str">
        <f ca="1">IF(B6645&lt;='Monte Carlo VaR'!$B$25,"YES ◀ TAIL","")</f>
        <v>YES ◀ TAIL</v>
      </c>
    </row>
    <row r="6646" spans="1:5" x14ac:dyDescent="0.2">
      <c r="A6646">
        <v>6645</v>
      </c>
      <c r="B6646" s="17">
        <f ca="1">'Monte Carlo VaR'!$C$17+_xlfn.NORM.S.INV(RAND())*'Monte Carlo VaR'!$C$18</f>
        <v>0.11149601574142103</v>
      </c>
      <c r="C6646" s="18">
        <f t="shared" ca="1" si="103"/>
        <v>11.794928979760865</v>
      </c>
      <c r="D6646" s="19">
        <f ca="1">'Monte Carlo VaR'!$B$9*(EXP(B6646)-1)</f>
        <v>15.985667246269902</v>
      </c>
      <c r="E6646" t="str">
        <f ca="1">IF(B6646&lt;='Monte Carlo VaR'!$B$25,"YES ◀ TAIL","")</f>
        <v/>
      </c>
    </row>
    <row r="6647" spans="1:5" x14ac:dyDescent="0.2">
      <c r="A6647">
        <v>6646</v>
      </c>
      <c r="B6647" s="17">
        <f ca="1">'Monte Carlo VaR'!$C$17+_xlfn.NORM.S.INV(RAND())*'Monte Carlo VaR'!$C$18</f>
        <v>3.0460292937205709E-2</v>
      </c>
      <c r="C6647" s="18">
        <f t="shared" ca="1" si="103"/>
        <v>3.0928954075346571</v>
      </c>
      <c r="D6647" s="19">
        <f ca="1">'Monte Carlo VaR'!$B$9*(EXP(B6647)-1)</f>
        <v>4.1918011458317208</v>
      </c>
      <c r="E6647" t="str">
        <f ca="1">IF(B6647&lt;='Monte Carlo VaR'!$B$25,"YES ◀ TAIL","")</f>
        <v/>
      </c>
    </row>
    <row r="6648" spans="1:5" x14ac:dyDescent="0.2">
      <c r="A6648">
        <v>6647</v>
      </c>
      <c r="B6648" s="17">
        <f ca="1">'Monte Carlo VaR'!$C$17+_xlfn.NORM.S.INV(RAND())*'Monte Carlo VaR'!$C$18</f>
        <v>-0.13977299389819337</v>
      </c>
      <c r="C6648" s="18">
        <f t="shared" ca="1" si="103"/>
        <v>-13.044439257562335</v>
      </c>
      <c r="D6648" s="19">
        <f ca="1">'Monte Carlo VaR'!$B$9*(EXP(B6648)-1)</f>
        <v>-17.679128525774232</v>
      </c>
      <c r="E6648" t="str">
        <f ca="1">IF(B6648&lt;='Monte Carlo VaR'!$B$25,"YES ◀ TAIL","")</f>
        <v/>
      </c>
    </row>
    <row r="6649" spans="1:5" x14ac:dyDescent="0.2">
      <c r="A6649">
        <v>6648</v>
      </c>
      <c r="B6649" s="17">
        <f ca="1">'Monte Carlo VaR'!$C$17+_xlfn.NORM.S.INV(RAND())*'Monte Carlo VaR'!$C$18</f>
        <v>-4.6872620030976392E-2</v>
      </c>
      <c r="C6649" s="18">
        <f t="shared" ca="1" si="103"/>
        <v>-4.5791063045802165</v>
      </c>
      <c r="D6649" s="19">
        <f ca="1">'Monte Carlo VaR'!$B$9*(EXP(B6649)-1)</f>
        <v>-6.2060627745975667</v>
      </c>
      <c r="E6649" t="str">
        <f ca="1">IF(B6649&lt;='Monte Carlo VaR'!$B$25,"YES ◀ TAIL","")</f>
        <v/>
      </c>
    </row>
    <row r="6650" spans="1:5" x14ac:dyDescent="0.2">
      <c r="A6650">
        <v>6649</v>
      </c>
      <c r="B6650" s="17">
        <f ca="1">'Monte Carlo VaR'!$C$17+_xlfn.NORM.S.INV(RAND())*'Monte Carlo VaR'!$C$18</f>
        <v>-8.9866948719502446E-2</v>
      </c>
      <c r="C6650" s="18">
        <f t="shared" ca="1" si="103"/>
        <v>-8.5947206924427135</v>
      </c>
      <c r="D6650" s="19">
        <f ca="1">'Monte Carlo VaR'!$B$9*(EXP(B6650)-1)</f>
        <v>-11.648424954467611</v>
      </c>
      <c r="E6650" t="str">
        <f ca="1">IF(B6650&lt;='Monte Carlo VaR'!$B$25,"YES ◀ TAIL","")</f>
        <v/>
      </c>
    </row>
    <row r="6651" spans="1:5" x14ac:dyDescent="0.2">
      <c r="A6651">
        <v>6650</v>
      </c>
      <c r="B6651" s="17">
        <f ca="1">'Monte Carlo VaR'!$C$17+_xlfn.NORM.S.INV(RAND())*'Monte Carlo VaR'!$C$18</f>
        <v>-0.17264793086539065</v>
      </c>
      <c r="C6651" s="18">
        <f t="shared" ca="1" si="103"/>
        <v>-15.856619442648379</v>
      </c>
      <c r="D6651" s="19">
        <f ca="1">'Monte Carlo VaR'!$B$9*(EXP(B6651)-1)</f>
        <v>-21.490476330621348</v>
      </c>
      <c r="E6651" t="str">
        <f ca="1">IF(B6651&lt;='Monte Carlo VaR'!$B$25,"YES ◀ TAIL","")</f>
        <v/>
      </c>
    </row>
    <row r="6652" spans="1:5" x14ac:dyDescent="0.2">
      <c r="A6652">
        <v>6651</v>
      </c>
      <c r="B6652" s="17">
        <f ca="1">'Monte Carlo VaR'!$C$17+_xlfn.NORM.S.INV(RAND())*'Monte Carlo VaR'!$C$18</f>
        <v>0.10963805637967899</v>
      </c>
      <c r="C6652" s="18">
        <f t="shared" ca="1" si="103"/>
        <v>11.587411384193459</v>
      </c>
      <c r="D6652" s="19">
        <f ca="1">'Monte Carlo VaR'!$B$9*(EXP(B6652)-1)</f>
        <v>15.704418648997393</v>
      </c>
      <c r="E6652" t="str">
        <f ca="1">IF(B6652&lt;='Monte Carlo VaR'!$B$25,"YES ◀ TAIL","")</f>
        <v/>
      </c>
    </row>
    <row r="6653" spans="1:5" x14ac:dyDescent="0.2">
      <c r="A6653">
        <v>6652</v>
      </c>
      <c r="B6653" s="17">
        <f ca="1">'Monte Carlo VaR'!$C$17+_xlfn.NORM.S.INV(RAND())*'Monte Carlo VaR'!$C$18</f>
        <v>0.12465230825074244</v>
      </c>
      <c r="C6653" s="18">
        <f t="shared" ca="1" si="103"/>
        <v>13.275453518397828</v>
      </c>
      <c r="D6653" s="19">
        <f ca="1">'Monte Carlo VaR'!$B$9*(EXP(B6653)-1)</f>
        <v>17.992222153484576</v>
      </c>
      <c r="E6653" t="str">
        <f ca="1">IF(B6653&lt;='Monte Carlo VaR'!$B$25,"YES ◀ TAIL","")</f>
        <v/>
      </c>
    </row>
    <row r="6654" spans="1:5" x14ac:dyDescent="0.2">
      <c r="A6654">
        <v>6653</v>
      </c>
      <c r="B6654" s="17">
        <f ca="1">'Monte Carlo VaR'!$C$17+_xlfn.NORM.S.INV(RAND())*'Monte Carlo VaR'!$C$18</f>
        <v>6.6469501152059018E-2</v>
      </c>
      <c r="C6654" s="18">
        <f t="shared" ca="1" si="103"/>
        <v>6.8728368594109801</v>
      </c>
      <c r="D6654" s="19">
        <f ca="1">'Monte Carlo VaR'!$B$9*(EXP(B6654)-1)</f>
        <v>9.3147557955597016</v>
      </c>
      <c r="E6654" t="str">
        <f ca="1">IF(B6654&lt;='Monte Carlo VaR'!$B$25,"YES ◀ TAIL","")</f>
        <v/>
      </c>
    </row>
    <row r="6655" spans="1:5" x14ac:dyDescent="0.2">
      <c r="A6655">
        <v>6654</v>
      </c>
      <c r="B6655" s="17">
        <f ca="1">'Monte Carlo VaR'!$C$17+_xlfn.NORM.S.INV(RAND())*'Monte Carlo VaR'!$C$18</f>
        <v>-5.0350451883008365E-2</v>
      </c>
      <c r="C6655" s="18">
        <f t="shared" ca="1" si="103"/>
        <v>-4.9103877235753384</v>
      </c>
      <c r="D6655" s="19">
        <f ca="1">'Monte Carlo VaR'!$B$9*(EXP(B6655)-1)</f>
        <v>-6.6550484817616553</v>
      </c>
      <c r="E6655" t="str">
        <f ca="1">IF(B6655&lt;='Monte Carlo VaR'!$B$25,"YES ◀ TAIL","")</f>
        <v/>
      </c>
    </row>
    <row r="6656" spans="1:5" x14ac:dyDescent="0.2">
      <c r="A6656">
        <v>6655</v>
      </c>
      <c r="B6656" s="17">
        <f ca="1">'Monte Carlo VaR'!$C$17+_xlfn.NORM.S.INV(RAND())*'Monte Carlo VaR'!$C$18</f>
        <v>6.2809882187901012E-2</v>
      </c>
      <c r="C6656" s="18">
        <f t="shared" ca="1" si="103"/>
        <v>6.4824377905166042</v>
      </c>
      <c r="D6656" s="19">
        <f ca="1">'Monte Carlo VaR'!$B$9*(EXP(B6656)-1)</f>
        <v>8.7856479374871537</v>
      </c>
      <c r="E6656" t="str">
        <f ca="1">IF(B6656&lt;='Monte Carlo VaR'!$B$25,"YES ◀ TAIL","")</f>
        <v/>
      </c>
    </row>
    <row r="6657" spans="1:5" x14ac:dyDescent="0.2">
      <c r="A6657">
        <v>6656</v>
      </c>
      <c r="B6657" s="17">
        <f ca="1">'Monte Carlo VaR'!$C$17+_xlfn.NORM.S.INV(RAND())*'Monte Carlo VaR'!$C$18</f>
        <v>6.2070980329064732E-2</v>
      </c>
      <c r="C6657" s="18">
        <f t="shared" ca="1" si="103"/>
        <v>6.4037867805669668</v>
      </c>
      <c r="D6657" s="19">
        <f ca="1">'Monte Carlo VaR'!$B$9*(EXP(B6657)-1)</f>
        <v>8.6790522237024099</v>
      </c>
      <c r="E6657" t="str">
        <f ca="1">IF(B6657&lt;='Monte Carlo VaR'!$B$25,"YES ◀ TAIL","")</f>
        <v/>
      </c>
    </row>
    <row r="6658" spans="1:5" x14ac:dyDescent="0.2">
      <c r="A6658">
        <v>6657</v>
      </c>
      <c r="B6658" s="17">
        <f ca="1">'Monte Carlo VaR'!$C$17+_xlfn.NORM.S.INV(RAND())*'Monte Carlo VaR'!$C$18</f>
        <v>0.16663401446089715</v>
      </c>
      <c r="C6658" s="18">
        <f t="shared" ca="1" si="103"/>
        <v>18.132183947211367</v>
      </c>
      <c r="D6658" s="19">
        <f ca="1">'Monte Carlo VaR'!$B$9*(EXP(B6658)-1)</f>
        <v>24.574548903655565</v>
      </c>
      <c r="E6658" t="str">
        <f ca="1">IF(B6658&lt;='Monte Carlo VaR'!$B$25,"YES ◀ TAIL","")</f>
        <v/>
      </c>
    </row>
    <row r="6659" spans="1:5" x14ac:dyDescent="0.2">
      <c r="A6659">
        <v>6658</v>
      </c>
      <c r="B6659" s="17">
        <f ca="1">'Monte Carlo VaR'!$C$17+_xlfn.NORM.S.INV(RAND())*'Monte Carlo VaR'!$C$18</f>
        <v>-0.11245383327851287</v>
      </c>
      <c r="C6659" s="18">
        <f t="shared" ref="C6659:C6722" ca="1" si="104">(EXP(B6659)-1)*100</f>
        <v>-10.63613974793325</v>
      </c>
      <c r="D6659" s="19">
        <f ca="1">'Monte Carlo VaR'!$B$9*(EXP(B6659)-1)</f>
        <v>-14.415160200373933</v>
      </c>
      <c r="E6659" t="str">
        <f ca="1">IF(B6659&lt;='Monte Carlo VaR'!$B$25,"YES ◀ TAIL","")</f>
        <v/>
      </c>
    </row>
    <row r="6660" spans="1:5" x14ac:dyDescent="0.2">
      <c r="A6660">
        <v>6659</v>
      </c>
      <c r="B6660" s="17">
        <f ca="1">'Monte Carlo VaR'!$C$17+_xlfn.NORM.S.INV(RAND())*'Monte Carlo VaR'!$C$18</f>
        <v>0.36196125679384361</v>
      </c>
      <c r="C6660" s="18">
        <f t="shared" ca="1" si="104"/>
        <v>43.614330008654115</v>
      </c>
      <c r="D6660" s="19">
        <f ca="1">'Monte Carlo VaR'!$B$9*(EXP(B6660)-1)</f>
        <v>59.110501460728919</v>
      </c>
      <c r="E6660" t="str">
        <f ca="1">IF(B6660&lt;='Monte Carlo VaR'!$B$25,"YES ◀ TAIL","")</f>
        <v/>
      </c>
    </row>
    <row r="6661" spans="1:5" x14ac:dyDescent="0.2">
      <c r="A6661">
        <v>6660</v>
      </c>
      <c r="B6661" s="17">
        <f ca="1">'Monte Carlo VaR'!$C$17+_xlfn.NORM.S.INV(RAND())*'Monte Carlo VaR'!$C$18</f>
        <v>2.064170036665753E-2</v>
      </c>
      <c r="C6661" s="18">
        <f t="shared" ca="1" si="104"/>
        <v>2.0856213694579795</v>
      </c>
      <c r="D6661" s="19">
        <f ca="1">'Monte Carlo VaR'!$B$9*(EXP(B6661)-1)</f>
        <v>2.8266426420263997</v>
      </c>
      <c r="E6661" t="str">
        <f ca="1">IF(B6661&lt;='Monte Carlo VaR'!$B$25,"YES ◀ TAIL","")</f>
        <v/>
      </c>
    </row>
    <row r="6662" spans="1:5" x14ac:dyDescent="0.2">
      <c r="A6662">
        <v>6661</v>
      </c>
      <c r="B6662" s="17">
        <f ca="1">'Monte Carlo VaR'!$C$17+_xlfn.NORM.S.INV(RAND())*'Monte Carlo VaR'!$C$18</f>
        <v>0.24166533594138279</v>
      </c>
      <c r="C6662" s="18">
        <f t="shared" ca="1" si="104"/>
        <v>27.336797100632239</v>
      </c>
      <c r="D6662" s="19">
        <f ca="1">'Monte Carlo VaR'!$B$9*(EXP(B6662)-1)</f>
        <v>37.04956111048687</v>
      </c>
      <c r="E6662" t="str">
        <f ca="1">IF(B6662&lt;='Monte Carlo VaR'!$B$25,"YES ◀ TAIL","")</f>
        <v/>
      </c>
    </row>
    <row r="6663" spans="1:5" x14ac:dyDescent="0.2">
      <c r="A6663">
        <v>6662</v>
      </c>
      <c r="B6663" s="17">
        <f ca="1">'Monte Carlo VaR'!$C$17+_xlfn.NORM.S.INV(RAND())*'Monte Carlo VaR'!$C$18</f>
        <v>0.42596201164467085</v>
      </c>
      <c r="C6663" s="18">
        <f t="shared" ca="1" si="104"/>
        <v>53.106261147796751</v>
      </c>
      <c r="D6663" s="19">
        <f ca="1">'Monte Carlo VaR'!$B$9*(EXP(B6663)-1)</f>
        <v>71.974915733608938</v>
      </c>
      <c r="E6663" t="str">
        <f ca="1">IF(B6663&lt;='Monte Carlo VaR'!$B$25,"YES ◀ TAIL","")</f>
        <v/>
      </c>
    </row>
    <row r="6664" spans="1:5" x14ac:dyDescent="0.2">
      <c r="A6664">
        <v>6663</v>
      </c>
      <c r="B6664" s="17">
        <f ca="1">'Monte Carlo VaR'!$C$17+_xlfn.NORM.S.INV(RAND())*'Monte Carlo VaR'!$C$18</f>
        <v>-2.1321756455029886E-2</v>
      </c>
      <c r="C6664" s="18">
        <f t="shared" ca="1" si="104"/>
        <v>-2.1096054770807449</v>
      </c>
      <c r="D6664" s="19">
        <f ca="1">'Monte Carlo VaR'!$B$9*(EXP(B6664)-1)</f>
        <v>-2.8591483030875335</v>
      </c>
      <c r="E6664" t="str">
        <f ca="1">IF(B6664&lt;='Monte Carlo VaR'!$B$25,"YES ◀ TAIL","")</f>
        <v/>
      </c>
    </row>
    <row r="6665" spans="1:5" x14ac:dyDescent="0.2">
      <c r="A6665">
        <v>6664</v>
      </c>
      <c r="B6665" s="17">
        <f ca="1">'Monte Carlo VaR'!$C$17+_xlfn.NORM.S.INV(RAND())*'Monte Carlo VaR'!$C$18</f>
        <v>0.12507092927929842</v>
      </c>
      <c r="C6665" s="18">
        <f t="shared" ca="1" si="104"/>
        <v>13.322882932042157</v>
      </c>
      <c r="D6665" s="19">
        <f ca="1">'Monte Carlo VaR'!$B$9*(EXP(B6665)-1)</f>
        <v>18.056503237796736</v>
      </c>
      <c r="E6665" t="str">
        <f ca="1">IF(B6665&lt;='Monte Carlo VaR'!$B$25,"YES ◀ TAIL","")</f>
        <v/>
      </c>
    </row>
    <row r="6666" spans="1:5" x14ac:dyDescent="0.2">
      <c r="A6666">
        <v>6665</v>
      </c>
      <c r="B6666" s="17">
        <f ca="1">'Monte Carlo VaR'!$C$17+_xlfn.NORM.S.INV(RAND())*'Monte Carlo VaR'!$C$18</f>
        <v>-5.9046616200922816E-2</v>
      </c>
      <c r="C6666" s="18">
        <f t="shared" ca="1" si="104"/>
        <v>-5.7337175226794486</v>
      </c>
      <c r="D6666" s="19">
        <f ca="1">'Monte Carlo VaR'!$B$9*(EXP(B6666)-1)</f>
        <v>-7.7709073584874577</v>
      </c>
      <c r="E6666" t="str">
        <f ca="1">IF(B6666&lt;='Monte Carlo VaR'!$B$25,"YES ◀ TAIL","")</f>
        <v/>
      </c>
    </row>
    <row r="6667" spans="1:5" x14ac:dyDescent="0.2">
      <c r="A6667">
        <v>6666</v>
      </c>
      <c r="B6667" s="17">
        <f ca="1">'Monte Carlo VaR'!$C$17+_xlfn.NORM.S.INV(RAND())*'Monte Carlo VaR'!$C$18</f>
        <v>0.35280919713218062</v>
      </c>
      <c r="C6667" s="18">
        <f t="shared" ca="1" si="104"/>
        <v>42.305959367663817</v>
      </c>
      <c r="D6667" s="19">
        <f ca="1">'Monte Carlo VaR'!$B$9*(EXP(B6667)-1)</f>
        <v>57.33726673099477</v>
      </c>
      <c r="E6667" t="str">
        <f ca="1">IF(B6667&lt;='Monte Carlo VaR'!$B$25,"YES ◀ TAIL","")</f>
        <v/>
      </c>
    </row>
    <row r="6668" spans="1:5" x14ac:dyDescent="0.2">
      <c r="A6668">
        <v>6667</v>
      </c>
      <c r="B6668" s="17">
        <f ca="1">'Monte Carlo VaR'!$C$17+_xlfn.NORM.S.INV(RAND())*'Monte Carlo VaR'!$C$18</f>
        <v>5.7373600141041182E-2</v>
      </c>
      <c r="C6668" s="18">
        <f t="shared" ca="1" si="104"/>
        <v>5.9051398246815268</v>
      </c>
      <c r="D6668" s="19">
        <f ca="1">'Monte Carlo VaR'!$B$9*(EXP(B6668)-1)</f>
        <v>8.0032360043908728</v>
      </c>
      <c r="E6668" t="str">
        <f ca="1">IF(B6668&lt;='Monte Carlo VaR'!$B$25,"YES ◀ TAIL","")</f>
        <v/>
      </c>
    </row>
    <row r="6669" spans="1:5" x14ac:dyDescent="0.2">
      <c r="A6669">
        <v>6668</v>
      </c>
      <c r="B6669" s="17">
        <f ca="1">'Monte Carlo VaR'!$C$17+_xlfn.NORM.S.INV(RAND())*'Monte Carlo VaR'!$C$18</f>
        <v>-0.13122908272120593</v>
      </c>
      <c r="C6669" s="18">
        <f t="shared" ca="1" si="104"/>
        <v>-12.298315802785275</v>
      </c>
      <c r="D6669" s="19">
        <f ca="1">'Monte Carlo VaR'!$B$9*(EXP(B6669)-1)</f>
        <v>-16.667907407514885</v>
      </c>
      <c r="E6669" t="str">
        <f ca="1">IF(B6669&lt;='Monte Carlo VaR'!$B$25,"YES ◀ TAIL","")</f>
        <v/>
      </c>
    </row>
    <row r="6670" spans="1:5" x14ac:dyDescent="0.2">
      <c r="A6670">
        <v>6669</v>
      </c>
      <c r="B6670" s="17">
        <f ca="1">'Monte Carlo VaR'!$C$17+_xlfn.NORM.S.INV(RAND())*'Monte Carlo VaR'!$C$18</f>
        <v>-0.18085405695577272</v>
      </c>
      <c r="C6670" s="18">
        <f t="shared" ca="1" si="104"/>
        <v>-16.544285238084456</v>
      </c>
      <c r="D6670" s="19">
        <f ca="1">'Monte Carlo VaR'!$B$9*(EXP(B6670)-1)</f>
        <v>-22.422469783175863</v>
      </c>
      <c r="E6670" t="str">
        <f ca="1">IF(B6670&lt;='Monte Carlo VaR'!$B$25,"YES ◀ TAIL","")</f>
        <v/>
      </c>
    </row>
    <row r="6671" spans="1:5" x14ac:dyDescent="0.2">
      <c r="A6671">
        <v>6670</v>
      </c>
      <c r="B6671" s="17">
        <f ca="1">'Monte Carlo VaR'!$C$17+_xlfn.NORM.S.INV(RAND())*'Monte Carlo VaR'!$C$18</f>
        <v>-0.19241242790514679</v>
      </c>
      <c r="C6671" s="18">
        <f t="shared" ca="1" si="104"/>
        <v>-17.503344090982232</v>
      </c>
      <c r="D6671" s="19">
        <f ca="1">'Monte Carlo VaR'!$B$9*(EXP(B6671)-1)</f>
        <v>-23.722282246508218</v>
      </c>
      <c r="E6671" t="str">
        <f ca="1">IF(B6671&lt;='Monte Carlo VaR'!$B$25,"YES ◀ TAIL","")</f>
        <v/>
      </c>
    </row>
    <row r="6672" spans="1:5" x14ac:dyDescent="0.2">
      <c r="A6672">
        <v>6671</v>
      </c>
      <c r="B6672" s="17">
        <f ca="1">'Monte Carlo VaR'!$C$17+_xlfn.NORM.S.INV(RAND())*'Monte Carlo VaR'!$C$18</f>
        <v>0.15059094495854325</v>
      </c>
      <c r="C6672" s="18">
        <f t="shared" ca="1" si="104"/>
        <v>16.252102572217385</v>
      </c>
      <c r="D6672" s="19">
        <f ca="1">'Monte Carlo VaR'!$B$9*(EXP(B6672)-1)</f>
        <v>22.026474616126222</v>
      </c>
      <c r="E6672" t="str">
        <f ca="1">IF(B6672&lt;='Monte Carlo VaR'!$B$25,"YES ◀ TAIL","")</f>
        <v/>
      </c>
    </row>
    <row r="6673" spans="1:5" x14ac:dyDescent="0.2">
      <c r="A6673">
        <v>6672</v>
      </c>
      <c r="B6673" s="17">
        <f ca="1">'Monte Carlo VaR'!$C$17+_xlfn.NORM.S.INV(RAND())*'Monte Carlo VaR'!$C$18</f>
        <v>0.23460889377066252</v>
      </c>
      <c r="C6673" s="18">
        <f t="shared" ca="1" si="104"/>
        <v>26.441415176409034</v>
      </c>
      <c r="D6673" s="19">
        <f ca="1">'Monte Carlo VaR'!$B$9*(EXP(B6673)-1)</f>
        <v>35.836049988587163</v>
      </c>
      <c r="E6673" t="str">
        <f ca="1">IF(B6673&lt;='Monte Carlo VaR'!$B$25,"YES ◀ TAIL","")</f>
        <v/>
      </c>
    </row>
    <row r="6674" spans="1:5" x14ac:dyDescent="0.2">
      <c r="A6674">
        <v>6673</v>
      </c>
      <c r="B6674" s="17">
        <f ca="1">'Monte Carlo VaR'!$C$17+_xlfn.NORM.S.INV(RAND())*'Monte Carlo VaR'!$C$18</f>
        <v>-3.6374722541462248E-2</v>
      </c>
      <c r="C6674" s="18">
        <f t="shared" ca="1" si="104"/>
        <v>-3.5721111261766691</v>
      </c>
      <c r="D6674" s="19">
        <f ca="1">'Monte Carlo VaR'!$B$9*(EXP(B6674)-1)</f>
        <v>-4.8412822093072396</v>
      </c>
      <c r="E6674" t="str">
        <f ca="1">IF(B6674&lt;='Monte Carlo VaR'!$B$25,"YES ◀ TAIL","")</f>
        <v/>
      </c>
    </row>
    <row r="6675" spans="1:5" x14ac:dyDescent="0.2">
      <c r="A6675">
        <v>6674</v>
      </c>
      <c r="B6675" s="17">
        <f ca="1">'Monte Carlo VaR'!$C$17+_xlfn.NORM.S.INV(RAND())*'Monte Carlo VaR'!$C$18</f>
        <v>0.35830339576271608</v>
      </c>
      <c r="C6675" s="18">
        <f t="shared" ca="1" si="104"/>
        <v>43.089968353097817</v>
      </c>
      <c r="D6675" s="19">
        <f ca="1">'Monte Carlo VaR'!$B$9*(EXP(B6675)-1)</f>
        <v>58.39983410895347</v>
      </c>
      <c r="E6675" t="str">
        <f ca="1">IF(B6675&lt;='Monte Carlo VaR'!$B$25,"YES ◀ TAIL","")</f>
        <v/>
      </c>
    </row>
    <row r="6676" spans="1:5" x14ac:dyDescent="0.2">
      <c r="A6676">
        <v>6675</v>
      </c>
      <c r="B6676" s="17">
        <f ca="1">'Monte Carlo VaR'!$C$17+_xlfn.NORM.S.INV(RAND())*'Monte Carlo VaR'!$C$18</f>
        <v>2.4495345351746002E-2</v>
      </c>
      <c r="C6676" s="18">
        <f t="shared" ca="1" si="104"/>
        <v>2.4797821022708888</v>
      </c>
      <c r="D6676" s="19">
        <f ca="1">'Monte Carlo VaR'!$B$9*(EXP(B6676)-1)</f>
        <v>3.3608486832077356</v>
      </c>
      <c r="E6676" t="str">
        <f ca="1">IF(B6676&lt;='Monte Carlo VaR'!$B$25,"YES ◀ TAIL","")</f>
        <v/>
      </c>
    </row>
    <row r="6677" spans="1:5" x14ac:dyDescent="0.2">
      <c r="A6677">
        <v>6676</v>
      </c>
      <c r="B6677" s="17">
        <f ca="1">'Monte Carlo VaR'!$C$17+_xlfn.NORM.S.INV(RAND())*'Monte Carlo VaR'!$C$18</f>
        <v>0.10131671574164969</v>
      </c>
      <c r="C6677" s="18">
        <f t="shared" ca="1" si="104"/>
        <v>10.662707248102233</v>
      </c>
      <c r="D6677" s="19">
        <f ca="1">'Monte Carlo VaR'!$B$9*(EXP(B6677)-1)</f>
        <v>14.451167133352955</v>
      </c>
      <c r="E6677" t="str">
        <f ca="1">IF(B6677&lt;='Monte Carlo VaR'!$B$25,"YES ◀ TAIL","")</f>
        <v/>
      </c>
    </row>
    <row r="6678" spans="1:5" x14ac:dyDescent="0.2">
      <c r="A6678">
        <v>6677</v>
      </c>
      <c r="B6678" s="17">
        <f ca="1">'Monte Carlo VaR'!$C$17+_xlfn.NORM.S.INV(RAND())*'Monte Carlo VaR'!$C$18</f>
        <v>0.18557116245734046</v>
      </c>
      <c r="C6678" s="18">
        <f t="shared" ca="1" si="104"/>
        <v>20.39058696269489</v>
      </c>
      <c r="D6678" s="19">
        <f ca="1">'Monte Carlo VaR'!$B$9*(EXP(B6678)-1)</f>
        <v>27.635362510540386</v>
      </c>
      <c r="E6678" t="str">
        <f ca="1">IF(B6678&lt;='Monte Carlo VaR'!$B$25,"YES ◀ TAIL","")</f>
        <v/>
      </c>
    </row>
    <row r="6679" spans="1:5" x14ac:dyDescent="0.2">
      <c r="A6679">
        <v>6678</v>
      </c>
      <c r="B6679" s="17">
        <f ca="1">'Monte Carlo VaR'!$C$17+_xlfn.NORM.S.INV(RAND())*'Monte Carlo VaR'!$C$18</f>
        <v>-0.22838528676322606</v>
      </c>
      <c r="C6679" s="18">
        <f t="shared" ca="1" si="104"/>
        <v>-20.418241722064511</v>
      </c>
      <c r="D6679" s="19">
        <f ca="1">'Monte Carlo VaR'!$B$9*(EXP(B6679)-1)</f>
        <v>-27.672843005914032</v>
      </c>
      <c r="E6679" t="str">
        <f ca="1">IF(B6679&lt;='Monte Carlo VaR'!$B$25,"YES ◀ TAIL","")</f>
        <v/>
      </c>
    </row>
    <row r="6680" spans="1:5" x14ac:dyDescent="0.2">
      <c r="A6680">
        <v>6679</v>
      </c>
      <c r="B6680" s="17">
        <f ca="1">'Monte Carlo VaR'!$C$17+_xlfn.NORM.S.INV(RAND())*'Monte Carlo VaR'!$C$18</f>
        <v>-5.128982122688891E-2</v>
      </c>
      <c r="C6680" s="18">
        <f t="shared" ca="1" si="104"/>
        <v>-4.9996700491641626</v>
      </c>
      <c r="D6680" s="19">
        <f ca="1">'Monte Carlo VaR'!$B$9*(EXP(B6680)-1)</f>
        <v>-6.7760528176321886</v>
      </c>
      <c r="E6680" t="str">
        <f ca="1">IF(B6680&lt;='Monte Carlo VaR'!$B$25,"YES ◀ TAIL","")</f>
        <v/>
      </c>
    </row>
    <row r="6681" spans="1:5" x14ac:dyDescent="0.2">
      <c r="A6681">
        <v>6680</v>
      </c>
      <c r="B6681" s="17">
        <f ca="1">'Monte Carlo VaR'!$C$17+_xlfn.NORM.S.INV(RAND())*'Monte Carlo VaR'!$C$18</f>
        <v>0.12480139930161943</v>
      </c>
      <c r="C6681" s="18">
        <f t="shared" ca="1" si="104"/>
        <v>13.292343133815422</v>
      </c>
      <c r="D6681" s="19">
        <f ca="1">'Monte Carlo VaR'!$B$9*(EXP(B6681)-1)</f>
        <v>18.01511264926004</v>
      </c>
      <c r="E6681" t="str">
        <f ca="1">IF(B6681&lt;='Monte Carlo VaR'!$B$25,"YES ◀ TAIL","")</f>
        <v/>
      </c>
    </row>
    <row r="6682" spans="1:5" x14ac:dyDescent="0.2">
      <c r="A6682">
        <v>6681</v>
      </c>
      <c r="B6682" s="17">
        <f ca="1">'Monte Carlo VaR'!$C$17+_xlfn.NORM.S.INV(RAND())*'Monte Carlo VaR'!$C$18</f>
        <v>5.9626720655359018E-2</v>
      </c>
      <c r="C6682" s="18">
        <f t="shared" ca="1" si="104"/>
        <v>6.144025886275406</v>
      </c>
      <c r="D6682" s="19">
        <f ca="1">'Monte Carlo VaR'!$B$9*(EXP(B6682)-1)</f>
        <v>8.3269982836690577</v>
      </c>
      <c r="E6682" t="str">
        <f ca="1">IF(B6682&lt;='Monte Carlo VaR'!$B$25,"YES ◀ TAIL","")</f>
        <v/>
      </c>
    </row>
    <row r="6683" spans="1:5" x14ac:dyDescent="0.2">
      <c r="A6683">
        <v>6682</v>
      </c>
      <c r="B6683" s="17">
        <f ca="1">'Monte Carlo VaR'!$C$17+_xlfn.NORM.S.INV(RAND())*'Monte Carlo VaR'!$C$18</f>
        <v>1.1686208975605038E-2</v>
      </c>
      <c r="C6683" s="18">
        <f t="shared" ca="1" si="104"/>
        <v>1.1754759487332622</v>
      </c>
      <c r="D6683" s="19">
        <f ca="1">'Monte Carlo VaR'!$B$9*(EXP(B6683)-1)</f>
        <v>1.5931225533181903</v>
      </c>
      <c r="E6683" t="str">
        <f ca="1">IF(B6683&lt;='Monte Carlo VaR'!$B$25,"YES ◀ TAIL","")</f>
        <v/>
      </c>
    </row>
    <row r="6684" spans="1:5" x14ac:dyDescent="0.2">
      <c r="A6684">
        <v>6683</v>
      </c>
      <c r="B6684" s="17">
        <f ca="1">'Monte Carlo VaR'!$C$17+_xlfn.NORM.S.INV(RAND())*'Monte Carlo VaR'!$C$18</f>
        <v>0.17940428078556164</v>
      </c>
      <c r="C6684" s="18">
        <f t="shared" ca="1" si="104"/>
        <v>19.65043701276381</v>
      </c>
      <c r="D6684" s="19">
        <f ca="1">'Monte Carlo VaR'!$B$9*(EXP(B6684)-1)</f>
        <v>26.632237283398794</v>
      </c>
      <c r="E6684" t="str">
        <f ca="1">IF(B6684&lt;='Monte Carlo VaR'!$B$25,"YES ◀ TAIL","")</f>
        <v/>
      </c>
    </row>
    <row r="6685" spans="1:5" x14ac:dyDescent="0.2">
      <c r="A6685">
        <v>6684</v>
      </c>
      <c r="B6685" s="17">
        <f ca="1">'Monte Carlo VaR'!$C$17+_xlfn.NORM.S.INV(RAND())*'Monte Carlo VaR'!$C$18</f>
        <v>0.12193587388971018</v>
      </c>
      <c r="C6685" s="18">
        <f t="shared" ca="1" si="104"/>
        <v>12.968165736700165</v>
      </c>
      <c r="D6685" s="19">
        <f ca="1">'Monte Carlo VaR'!$B$9*(EXP(B6685)-1)</f>
        <v>17.575755022949735</v>
      </c>
      <c r="E6685" t="str">
        <f ca="1">IF(B6685&lt;='Monte Carlo VaR'!$B$25,"YES ◀ TAIL","")</f>
        <v/>
      </c>
    </row>
    <row r="6686" spans="1:5" x14ac:dyDescent="0.2">
      <c r="A6686">
        <v>6685</v>
      </c>
      <c r="B6686" s="17">
        <f ca="1">'Monte Carlo VaR'!$C$17+_xlfn.NORM.S.INV(RAND())*'Monte Carlo VaR'!$C$18</f>
        <v>0.1088413469049874</v>
      </c>
      <c r="C6686" s="18">
        <f t="shared" ca="1" si="104"/>
        <v>11.498544041714931</v>
      </c>
      <c r="D6686" s="19">
        <f ca="1">'Monte Carlo VaR'!$B$9*(EXP(B6686)-1)</f>
        <v>15.583976739736245</v>
      </c>
      <c r="E6686" t="str">
        <f ca="1">IF(B6686&lt;='Monte Carlo VaR'!$B$25,"YES ◀ TAIL","")</f>
        <v/>
      </c>
    </row>
    <row r="6687" spans="1:5" x14ac:dyDescent="0.2">
      <c r="A6687">
        <v>6686</v>
      </c>
      <c r="B6687" s="17">
        <f ca="1">'Monte Carlo VaR'!$C$17+_xlfn.NORM.S.INV(RAND())*'Monte Carlo VaR'!$C$18</f>
        <v>0.11975113548902747</v>
      </c>
      <c r="C6687" s="18">
        <f t="shared" ca="1" si="104"/>
        <v>12.72162925388265</v>
      </c>
      <c r="D6687" s="19">
        <f ca="1">'Monte Carlo VaR'!$B$9*(EXP(B6687)-1)</f>
        <v>17.241624127787155</v>
      </c>
      <c r="E6687" t="str">
        <f ca="1">IF(B6687&lt;='Monte Carlo VaR'!$B$25,"YES ◀ TAIL","")</f>
        <v/>
      </c>
    </row>
    <row r="6688" spans="1:5" x14ac:dyDescent="0.2">
      <c r="A6688">
        <v>6687</v>
      </c>
      <c r="B6688" s="17">
        <f ca="1">'Monte Carlo VaR'!$C$17+_xlfn.NORM.S.INV(RAND())*'Monte Carlo VaR'!$C$18</f>
        <v>0.12774228989890504</v>
      </c>
      <c r="C6688" s="18">
        <f t="shared" ca="1" si="104"/>
        <v>13.626013924639114</v>
      </c>
      <c r="D6688" s="19">
        <f ca="1">'Monte Carlo VaR'!$B$9*(EXP(B6688)-1)</f>
        <v>18.467336672063389</v>
      </c>
      <c r="E6688" t="str">
        <f ca="1">IF(B6688&lt;='Monte Carlo VaR'!$B$25,"YES ◀ TAIL","")</f>
        <v/>
      </c>
    </row>
    <row r="6689" spans="1:5" x14ac:dyDescent="0.2">
      <c r="A6689">
        <v>6688</v>
      </c>
      <c r="B6689" s="17">
        <f ca="1">'Monte Carlo VaR'!$C$17+_xlfn.NORM.S.INV(RAND())*'Monte Carlo VaR'!$C$18</f>
        <v>-0.22103972672568867</v>
      </c>
      <c r="C6689" s="18">
        <f t="shared" ca="1" si="104"/>
        <v>-19.831516865581122</v>
      </c>
      <c r="D6689" s="19">
        <f ca="1">'Monte Carlo VaR'!$B$9*(EXP(B6689)-1)</f>
        <v>-26.877654807922095</v>
      </c>
      <c r="E6689" t="str">
        <f ca="1">IF(B6689&lt;='Monte Carlo VaR'!$B$25,"YES ◀ TAIL","")</f>
        <v/>
      </c>
    </row>
    <row r="6690" spans="1:5" x14ac:dyDescent="0.2">
      <c r="A6690">
        <v>6689</v>
      </c>
      <c r="B6690" s="17">
        <f ca="1">'Monte Carlo VaR'!$C$17+_xlfn.NORM.S.INV(RAND())*'Monte Carlo VaR'!$C$18</f>
        <v>0.13188608527493706</v>
      </c>
      <c r="C6690" s="18">
        <f t="shared" ca="1" si="104"/>
        <v>14.097833763033041</v>
      </c>
      <c r="D6690" s="19">
        <f ca="1">'Monte Carlo VaR'!$B$9*(EXP(B6690)-1)</f>
        <v>19.10679409903868</v>
      </c>
      <c r="E6690" t="str">
        <f ca="1">IF(B6690&lt;='Monte Carlo VaR'!$B$25,"YES ◀ TAIL","")</f>
        <v/>
      </c>
    </row>
    <row r="6691" spans="1:5" x14ac:dyDescent="0.2">
      <c r="A6691">
        <v>6690</v>
      </c>
      <c r="B6691" s="17">
        <f ca="1">'Monte Carlo VaR'!$C$17+_xlfn.NORM.S.INV(RAND())*'Monte Carlo VaR'!$C$18</f>
        <v>0.11317493960567979</v>
      </c>
      <c r="C6691" s="18">
        <f t="shared" ca="1" si="104"/>
        <v>11.982781805097421</v>
      </c>
      <c r="D6691" s="19">
        <f ca="1">'Monte Carlo VaR'!$B$9*(EXP(B6691)-1)</f>
        <v>16.240264180448534</v>
      </c>
      <c r="E6691" t="str">
        <f ca="1">IF(B6691&lt;='Monte Carlo VaR'!$B$25,"YES ◀ TAIL","")</f>
        <v/>
      </c>
    </row>
    <row r="6692" spans="1:5" x14ac:dyDescent="0.2">
      <c r="A6692">
        <v>6691</v>
      </c>
      <c r="B6692" s="17">
        <f ca="1">'Monte Carlo VaR'!$C$17+_xlfn.NORM.S.INV(RAND())*'Monte Carlo VaR'!$C$18</f>
        <v>6.9153754172166751E-2</v>
      </c>
      <c r="C6692" s="18">
        <f t="shared" ca="1" si="104"/>
        <v>7.1600959600923497</v>
      </c>
      <c r="D6692" s="19">
        <f ca="1">'Monte Carlo VaR'!$B$9*(EXP(B6692)-1)</f>
        <v>9.7040780547131611</v>
      </c>
      <c r="E6692" t="str">
        <f ca="1">IF(B6692&lt;='Monte Carlo VaR'!$B$25,"YES ◀ TAIL","")</f>
        <v/>
      </c>
    </row>
    <row r="6693" spans="1:5" x14ac:dyDescent="0.2">
      <c r="A6693">
        <v>6692</v>
      </c>
      <c r="B6693" s="17">
        <f ca="1">'Monte Carlo VaR'!$C$17+_xlfn.NORM.S.INV(RAND())*'Monte Carlo VaR'!$C$18</f>
        <v>5.4208338605084679E-2</v>
      </c>
      <c r="C6693" s="18">
        <f t="shared" ca="1" si="104"/>
        <v>5.5704523253013338</v>
      </c>
      <c r="D6693" s="19">
        <f ca="1">'Monte Carlo VaR'!$B$9*(EXP(B6693)-1)</f>
        <v>7.5496340364808976</v>
      </c>
      <c r="E6693" t="str">
        <f ca="1">IF(B6693&lt;='Monte Carlo VaR'!$B$25,"YES ◀ TAIL","")</f>
        <v/>
      </c>
    </row>
    <row r="6694" spans="1:5" x14ac:dyDescent="0.2">
      <c r="A6694">
        <v>6693</v>
      </c>
      <c r="B6694" s="17">
        <f ca="1">'Monte Carlo VaR'!$C$17+_xlfn.NORM.S.INV(RAND())*'Monte Carlo VaR'!$C$18</f>
        <v>-0.17520915377445717</v>
      </c>
      <c r="C6694" s="18">
        <f t="shared" ca="1" si="104"/>
        <v>-16.0718536475311</v>
      </c>
      <c r="D6694" s="19">
        <f ca="1">'Monte Carlo VaR'!$B$9*(EXP(B6694)-1)</f>
        <v>-21.782183248498896</v>
      </c>
      <c r="E6694" t="str">
        <f ca="1">IF(B6694&lt;='Monte Carlo VaR'!$B$25,"YES ◀ TAIL","")</f>
        <v/>
      </c>
    </row>
    <row r="6695" spans="1:5" x14ac:dyDescent="0.2">
      <c r="A6695">
        <v>6694</v>
      </c>
      <c r="B6695" s="17">
        <f ca="1">'Monte Carlo VaR'!$C$17+_xlfn.NORM.S.INV(RAND())*'Monte Carlo VaR'!$C$18</f>
        <v>4.0143146695005925E-2</v>
      </c>
      <c r="C6695" s="18">
        <f t="shared" ca="1" si="104"/>
        <v>4.0959773478963735</v>
      </c>
      <c r="D6695" s="19">
        <f ca="1">'Monte Carlo VaR'!$B$9*(EXP(B6695)-1)</f>
        <v>5.5512780996039552</v>
      </c>
      <c r="E6695" t="str">
        <f ca="1">IF(B6695&lt;='Monte Carlo VaR'!$B$25,"YES ◀ TAIL","")</f>
        <v/>
      </c>
    </row>
    <row r="6696" spans="1:5" x14ac:dyDescent="0.2">
      <c r="A6696">
        <v>6695</v>
      </c>
      <c r="B6696" s="17">
        <f ca="1">'Monte Carlo VaR'!$C$17+_xlfn.NORM.S.INV(RAND())*'Monte Carlo VaR'!$C$18</f>
        <v>0.20704718383013965</v>
      </c>
      <c r="C6696" s="18">
        <f t="shared" ca="1" si="104"/>
        <v>23.004060843867947</v>
      </c>
      <c r="D6696" s="19">
        <f ca="1">'Monte Carlo VaR'!$B$9*(EXP(B6696)-1)</f>
        <v>31.177403661694228</v>
      </c>
      <c r="E6696" t="str">
        <f ca="1">IF(B6696&lt;='Monte Carlo VaR'!$B$25,"YES ◀ TAIL","")</f>
        <v/>
      </c>
    </row>
    <row r="6697" spans="1:5" x14ac:dyDescent="0.2">
      <c r="A6697">
        <v>6696</v>
      </c>
      <c r="B6697" s="17">
        <f ca="1">'Monte Carlo VaR'!$C$17+_xlfn.NORM.S.INV(RAND())*'Monte Carlo VaR'!$C$18</f>
        <v>7.4089390383013889E-2</v>
      </c>
      <c r="C6697" s="18">
        <f t="shared" ca="1" si="104"/>
        <v>7.6903065971311468</v>
      </c>
      <c r="D6697" s="19">
        <f ca="1">'Monte Carlo VaR'!$B$9*(EXP(B6697)-1)</f>
        <v>10.422672531091843</v>
      </c>
      <c r="E6697" t="str">
        <f ca="1">IF(B6697&lt;='Monte Carlo VaR'!$B$25,"YES ◀ TAIL","")</f>
        <v/>
      </c>
    </row>
    <row r="6698" spans="1:5" x14ac:dyDescent="0.2">
      <c r="A6698">
        <v>6697</v>
      </c>
      <c r="B6698" s="17">
        <f ca="1">'Monte Carlo VaR'!$C$17+_xlfn.NORM.S.INV(RAND())*'Monte Carlo VaR'!$C$18</f>
        <v>0.27054330455758235</v>
      </c>
      <c r="C6698" s="18">
        <f t="shared" ca="1" si="104"/>
        <v>31.067635376217019</v>
      </c>
      <c r="D6698" s="19">
        <f ca="1">'Monte Carlo VaR'!$B$9*(EXP(B6698)-1)</f>
        <v>42.105966225386922</v>
      </c>
      <c r="E6698" t="str">
        <f ca="1">IF(B6698&lt;='Monte Carlo VaR'!$B$25,"YES ◀ TAIL","")</f>
        <v/>
      </c>
    </row>
    <row r="6699" spans="1:5" x14ac:dyDescent="0.2">
      <c r="A6699">
        <v>6698</v>
      </c>
      <c r="B6699" s="17">
        <f ca="1">'Monte Carlo VaR'!$C$17+_xlfn.NORM.S.INV(RAND())*'Monte Carlo VaR'!$C$18</f>
        <v>0.16497166528838331</v>
      </c>
      <c r="C6699" s="18">
        <f t="shared" ca="1" si="104"/>
        <v>17.935970142092607</v>
      </c>
      <c r="D6699" s="19">
        <f ca="1">'Monte Carlo VaR'!$B$9*(EXP(B6699)-1)</f>
        <v>24.308620333578109</v>
      </c>
      <c r="E6699" t="str">
        <f ca="1">IF(B6699&lt;='Monte Carlo VaR'!$B$25,"YES ◀ TAIL","")</f>
        <v/>
      </c>
    </row>
    <row r="6700" spans="1:5" x14ac:dyDescent="0.2">
      <c r="A6700">
        <v>6699</v>
      </c>
      <c r="B6700" s="17">
        <f ca="1">'Monte Carlo VaR'!$C$17+_xlfn.NORM.S.INV(RAND())*'Monte Carlo VaR'!$C$18</f>
        <v>-9.7462824080168334E-2</v>
      </c>
      <c r="C6700" s="18">
        <f t="shared" ca="1" si="104"/>
        <v>-9.2863935453431736</v>
      </c>
      <c r="D6700" s="19">
        <f ca="1">'Monte Carlo VaR'!$B$9*(EXP(B6700)-1)</f>
        <v>-12.585849172003604</v>
      </c>
      <c r="E6700" t="str">
        <f ca="1">IF(B6700&lt;='Monte Carlo VaR'!$B$25,"YES ◀ TAIL","")</f>
        <v/>
      </c>
    </row>
    <row r="6701" spans="1:5" x14ac:dyDescent="0.2">
      <c r="A6701">
        <v>6700</v>
      </c>
      <c r="B6701" s="17">
        <f ca="1">'Monte Carlo VaR'!$C$17+_xlfn.NORM.S.INV(RAND())*'Monte Carlo VaR'!$C$18</f>
        <v>0.21014086579388297</v>
      </c>
      <c r="C6701" s="18">
        <f t="shared" ca="1" si="104"/>
        <v>23.385185523667261</v>
      </c>
      <c r="D6701" s="19">
        <f ca="1">'Monte Carlo VaR'!$B$9*(EXP(B6701)-1)</f>
        <v>31.693941940226242</v>
      </c>
      <c r="E6701" t="str">
        <f ca="1">IF(B6701&lt;='Monte Carlo VaR'!$B$25,"YES ◀ TAIL","")</f>
        <v/>
      </c>
    </row>
    <row r="6702" spans="1:5" x14ac:dyDescent="0.2">
      <c r="A6702">
        <v>6701</v>
      </c>
      <c r="B6702" s="17">
        <f ca="1">'Monte Carlo VaR'!$C$17+_xlfn.NORM.S.INV(RAND())*'Monte Carlo VaR'!$C$18</f>
        <v>1.6057840575126214E-2</v>
      </c>
      <c r="C6702" s="18">
        <f t="shared" ca="1" si="104"/>
        <v>1.6187460573439338</v>
      </c>
      <c r="D6702" s="19">
        <f ca="1">'Monte Carlo VaR'!$B$9*(EXP(B6702)-1)</f>
        <v>2.1938865315182334</v>
      </c>
      <c r="E6702" t="str">
        <f ca="1">IF(B6702&lt;='Monte Carlo VaR'!$B$25,"YES ◀ TAIL","")</f>
        <v/>
      </c>
    </row>
    <row r="6703" spans="1:5" x14ac:dyDescent="0.2">
      <c r="A6703">
        <v>6702</v>
      </c>
      <c r="B6703" s="17">
        <f ca="1">'Monte Carlo VaR'!$C$17+_xlfn.NORM.S.INV(RAND())*'Monte Carlo VaR'!$C$18</f>
        <v>3.7082135812144174E-2</v>
      </c>
      <c r="C6703" s="18">
        <f t="shared" ca="1" si="104"/>
        <v>3.7778256097565688</v>
      </c>
      <c r="D6703" s="19">
        <f ca="1">'Monte Carlo VaR'!$B$9*(EXP(B6703)-1)</f>
        <v>5.1200870489030779</v>
      </c>
      <c r="E6703" t="str">
        <f ca="1">IF(B6703&lt;='Monte Carlo VaR'!$B$25,"YES ◀ TAIL","")</f>
        <v/>
      </c>
    </row>
    <row r="6704" spans="1:5" x14ac:dyDescent="0.2">
      <c r="A6704">
        <v>6703</v>
      </c>
      <c r="B6704" s="17">
        <f ca="1">'Monte Carlo VaR'!$C$17+_xlfn.NORM.S.INV(RAND())*'Monte Carlo VaR'!$C$18</f>
        <v>-0.11590677441393106</v>
      </c>
      <c r="C6704" s="18">
        <f t="shared" ca="1" si="104"/>
        <v>-10.944175775827091</v>
      </c>
      <c r="D6704" s="19">
        <f ca="1">'Monte Carlo VaR'!$B$9*(EXP(B6704)-1)</f>
        <v>-14.832641428978457</v>
      </c>
      <c r="E6704" t="str">
        <f ca="1">IF(B6704&lt;='Monte Carlo VaR'!$B$25,"YES ◀ TAIL","")</f>
        <v/>
      </c>
    </row>
    <row r="6705" spans="1:5" x14ac:dyDescent="0.2">
      <c r="A6705">
        <v>6704</v>
      </c>
      <c r="B6705" s="17">
        <f ca="1">'Monte Carlo VaR'!$C$17+_xlfn.NORM.S.INV(RAND())*'Monte Carlo VaR'!$C$18</f>
        <v>3.4626856797938949E-2</v>
      </c>
      <c r="C6705" s="18">
        <f t="shared" ca="1" si="104"/>
        <v>3.5233346434092372</v>
      </c>
      <c r="D6705" s="19">
        <f ca="1">'Monte Carlo VaR'!$B$9*(EXP(B6705)-1)</f>
        <v>4.7751754422125394</v>
      </c>
      <c r="E6705" t="str">
        <f ca="1">IF(B6705&lt;='Monte Carlo VaR'!$B$25,"YES ◀ TAIL","")</f>
        <v/>
      </c>
    </row>
    <row r="6706" spans="1:5" x14ac:dyDescent="0.2">
      <c r="A6706">
        <v>6705</v>
      </c>
      <c r="B6706" s="17">
        <f ca="1">'Monte Carlo VaR'!$C$17+_xlfn.NORM.S.INV(RAND())*'Monte Carlo VaR'!$C$18</f>
        <v>8.9361631471212205E-2</v>
      </c>
      <c r="C6706" s="18">
        <f t="shared" ca="1" si="104"/>
        <v>9.3476020175927701</v>
      </c>
      <c r="D6706" s="19">
        <f ca="1">'Monte Carlo VaR'!$B$9*(EXP(B6706)-1)</f>
        <v>12.668805014443482</v>
      </c>
      <c r="E6706" t="str">
        <f ca="1">IF(B6706&lt;='Monte Carlo VaR'!$B$25,"YES ◀ TAIL","")</f>
        <v/>
      </c>
    </row>
    <row r="6707" spans="1:5" x14ac:dyDescent="0.2">
      <c r="A6707">
        <v>6706</v>
      </c>
      <c r="B6707" s="17">
        <f ca="1">'Monte Carlo VaR'!$C$17+_xlfn.NORM.S.INV(RAND())*'Monte Carlo VaR'!$C$18</f>
        <v>0.34863036095820293</v>
      </c>
      <c r="C6707" s="18">
        <f t="shared" ca="1" si="104"/>
        <v>41.712526869057776</v>
      </c>
      <c r="D6707" s="19">
        <f ca="1">'Monte Carlo VaR'!$B$9*(EXP(B6707)-1)</f>
        <v>56.532987665634003</v>
      </c>
      <c r="E6707" t="str">
        <f ca="1">IF(B6707&lt;='Monte Carlo VaR'!$B$25,"YES ◀ TAIL","")</f>
        <v/>
      </c>
    </row>
    <row r="6708" spans="1:5" x14ac:dyDescent="0.2">
      <c r="A6708">
        <v>6707</v>
      </c>
      <c r="B6708" s="17">
        <f ca="1">'Monte Carlo VaR'!$C$17+_xlfn.NORM.S.INV(RAND())*'Monte Carlo VaR'!$C$18</f>
        <v>0.24221057565280713</v>
      </c>
      <c r="C6708" s="18">
        <f t="shared" ca="1" si="104"/>
        <v>27.406245110322971</v>
      </c>
      <c r="D6708" s="19">
        <f ca="1">'Monte Carlo VaR'!$B$9*(EXP(B6708)-1)</f>
        <v>37.14368399802072</v>
      </c>
      <c r="E6708" t="str">
        <f ca="1">IF(B6708&lt;='Monte Carlo VaR'!$B$25,"YES ◀ TAIL","")</f>
        <v/>
      </c>
    </row>
    <row r="6709" spans="1:5" x14ac:dyDescent="0.2">
      <c r="A6709">
        <v>6708</v>
      </c>
      <c r="B6709" s="17">
        <f ca="1">'Monte Carlo VaR'!$C$17+_xlfn.NORM.S.INV(RAND())*'Monte Carlo VaR'!$C$18</f>
        <v>-0.14922617948502176</v>
      </c>
      <c r="C6709" s="18">
        <f t="shared" ca="1" si="104"/>
        <v>-13.862573232370734</v>
      </c>
      <c r="D6709" s="19">
        <f ca="1">'Monte Carlo VaR'!$B$9*(EXP(B6709)-1)</f>
        <v>-18.787945501832056</v>
      </c>
      <c r="E6709" t="str">
        <f ca="1">IF(B6709&lt;='Monte Carlo VaR'!$B$25,"YES ◀ TAIL","")</f>
        <v/>
      </c>
    </row>
    <row r="6710" spans="1:5" x14ac:dyDescent="0.2">
      <c r="A6710">
        <v>6709</v>
      </c>
      <c r="B6710" s="17">
        <f ca="1">'Monte Carlo VaR'!$C$17+_xlfn.NORM.S.INV(RAND())*'Monte Carlo VaR'!$C$18</f>
        <v>0.27632318333235462</v>
      </c>
      <c r="C6710" s="18">
        <f t="shared" ca="1" si="104"/>
        <v>31.827383932188603</v>
      </c>
      <c r="D6710" s="19">
        <f ca="1">'Monte Carlo VaR'!$B$9*(EXP(B6710)-1)</f>
        <v>43.135653443295212</v>
      </c>
      <c r="E6710" t="str">
        <f ca="1">IF(B6710&lt;='Monte Carlo VaR'!$B$25,"YES ◀ TAIL","")</f>
        <v/>
      </c>
    </row>
    <row r="6711" spans="1:5" x14ac:dyDescent="0.2">
      <c r="A6711">
        <v>6710</v>
      </c>
      <c r="B6711" s="17">
        <f ca="1">'Monte Carlo VaR'!$C$17+_xlfn.NORM.S.INV(RAND())*'Monte Carlo VaR'!$C$18</f>
        <v>-0.10707293425337795</v>
      </c>
      <c r="C6711" s="18">
        <f t="shared" ca="1" si="104"/>
        <v>-10.153985791904196</v>
      </c>
      <c r="D6711" s="19">
        <f ca="1">'Monte Carlo VaR'!$B$9*(EXP(B6711)-1)</f>
        <v>-13.761696943767758</v>
      </c>
      <c r="E6711" t="str">
        <f ca="1">IF(B6711&lt;='Monte Carlo VaR'!$B$25,"YES ◀ TAIL","")</f>
        <v/>
      </c>
    </row>
    <row r="6712" spans="1:5" x14ac:dyDescent="0.2">
      <c r="A6712">
        <v>6711</v>
      </c>
      <c r="B6712" s="17">
        <f ca="1">'Monte Carlo VaR'!$C$17+_xlfn.NORM.S.INV(RAND())*'Monte Carlo VaR'!$C$18</f>
        <v>5.6331325170917559E-2</v>
      </c>
      <c r="C6712" s="18">
        <f t="shared" ca="1" si="104"/>
        <v>5.794815052596558</v>
      </c>
      <c r="D6712" s="19">
        <f ca="1">'Monte Carlo VaR'!$B$9*(EXP(B6712)-1)</f>
        <v>7.853712840784115</v>
      </c>
      <c r="E6712" t="str">
        <f ca="1">IF(B6712&lt;='Monte Carlo VaR'!$B$25,"YES ◀ TAIL","")</f>
        <v/>
      </c>
    </row>
    <row r="6713" spans="1:5" x14ac:dyDescent="0.2">
      <c r="A6713">
        <v>6712</v>
      </c>
      <c r="B6713" s="17">
        <f ca="1">'Monte Carlo VaR'!$C$17+_xlfn.NORM.S.INV(RAND())*'Monte Carlo VaR'!$C$18</f>
        <v>0.27332838656340536</v>
      </c>
      <c r="C6713" s="18">
        <f t="shared" ca="1" si="104"/>
        <v>31.433178286256336</v>
      </c>
      <c r="D6713" s="19">
        <f ca="1">'Monte Carlo VaR'!$B$9*(EXP(B6713)-1)</f>
        <v>42.601386531363211</v>
      </c>
      <c r="E6713" t="str">
        <f ca="1">IF(B6713&lt;='Monte Carlo VaR'!$B$25,"YES ◀ TAIL","")</f>
        <v/>
      </c>
    </row>
    <row r="6714" spans="1:5" x14ac:dyDescent="0.2">
      <c r="A6714">
        <v>6713</v>
      </c>
      <c r="B6714" s="17">
        <f ca="1">'Monte Carlo VaR'!$C$17+_xlfn.NORM.S.INV(RAND())*'Monte Carlo VaR'!$C$18</f>
        <v>-0.12108113224345858</v>
      </c>
      <c r="C6714" s="18">
        <f t="shared" ca="1" si="104"/>
        <v>-11.403792341399244</v>
      </c>
      <c r="D6714" s="19">
        <f ca="1">'Monte Carlo VaR'!$B$9*(EXP(B6714)-1)</f>
        <v>-15.455559760298396</v>
      </c>
      <c r="E6714" t="str">
        <f ca="1">IF(B6714&lt;='Monte Carlo VaR'!$B$25,"YES ◀ TAIL","")</f>
        <v/>
      </c>
    </row>
    <row r="6715" spans="1:5" x14ac:dyDescent="0.2">
      <c r="A6715">
        <v>6714</v>
      </c>
      <c r="B6715" s="17">
        <f ca="1">'Monte Carlo VaR'!$C$17+_xlfn.NORM.S.INV(RAND())*'Monte Carlo VaR'!$C$18</f>
        <v>5.9255999696559987E-2</v>
      </c>
      <c r="C6715" s="18">
        <f t="shared" ca="1" si="104"/>
        <v>6.1046833642273812</v>
      </c>
      <c r="D6715" s="19">
        <f ca="1">'Monte Carlo VaR'!$B$9*(EXP(B6715)-1)</f>
        <v>8.2736773635373702</v>
      </c>
      <c r="E6715" t="str">
        <f ca="1">IF(B6715&lt;='Monte Carlo VaR'!$B$25,"YES ◀ TAIL","")</f>
        <v/>
      </c>
    </row>
    <row r="6716" spans="1:5" x14ac:dyDescent="0.2">
      <c r="A6716">
        <v>6715</v>
      </c>
      <c r="B6716" s="17">
        <f ca="1">'Monte Carlo VaR'!$C$17+_xlfn.NORM.S.INV(RAND())*'Monte Carlo VaR'!$C$18</f>
        <v>0.12435810537256772</v>
      </c>
      <c r="C6716" s="18">
        <f t="shared" ca="1" si="104"/>
        <v>13.242132455762778</v>
      </c>
      <c r="D6716" s="19">
        <f ca="1">'Monte Carlo VaR'!$B$9*(EXP(B6716)-1)</f>
        <v>17.947062117295292</v>
      </c>
      <c r="E6716" t="str">
        <f ca="1">IF(B6716&lt;='Monte Carlo VaR'!$B$25,"YES ◀ TAIL","")</f>
        <v/>
      </c>
    </row>
    <row r="6717" spans="1:5" x14ac:dyDescent="0.2">
      <c r="A6717">
        <v>6716</v>
      </c>
      <c r="B6717" s="17">
        <f ca="1">'Monte Carlo VaR'!$C$17+_xlfn.NORM.S.INV(RAND())*'Monte Carlo VaR'!$C$18</f>
        <v>0.42902695968188875</v>
      </c>
      <c r="C6717" s="18">
        <f t="shared" ca="1" si="104"/>
        <v>53.57624375060113</v>
      </c>
      <c r="D6717" s="19">
        <f ca="1">'Monte Carlo VaR'!$B$9*(EXP(B6717)-1)</f>
        <v>72.611883155189702</v>
      </c>
      <c r="E6717" t="str">
        <f ca="1">IF(B6717&lt;='Monte Carlo VaR'!$B$25,"YES ◀ TAIL","")</f>
        <v/>
      </c>
    </row>
    <row r="6718" spans="1:5" x14ac:dyDescent="0.2">
      <c r="A6718">
        <v>6717</v>
      </c>
      <c r="B6718" s="17">
        <f ca="1">'Monte Carlo VaR'!$C$17+_xlfn.NORM.S.INV(RAND())*'Monte Carlo VaR'!$C$18</f>
        <v>0.16255724433839308</v>
      </c>
      <c r="C6718" s="18">
        <f t="shared" ca="1" si="104"/>
        <v>17.651566538193066</v>
      </c>
      <c r="D6718" s="19">
        <f ca="1">'Monte Carlo VaR'!$B$9*(EXP(B6718)-1)</f>
        <v>23.92316812921306</v>
      </c>
      <c r="E6718" t="str">
        <f ca="1">IF(B6718&lt;='Monte Carlo VaR'!$B$25,"YES ◀ TAIL","")</f>
        <v/>
      </c>
    </row>
    <row r="6719" spans="1:5" x14ac:dyDescent="0.2">
      <c r="A6719">
        <v>6718</v>
      </c>
      <c r="B6719" s="17">
        <f ca="1">'Monte Carlo VaR'!$C$17+_xlfn.NORM.S.INV(RAND())*'Monte Carlo VaR'!$C$18</f>
        <v>8.6103563816353521E-2</v>
      </c>
      <c r="C6719" s="18">
        <f t="shared" ca="1" si="104"/>
        <v>8.9919198652115284</v>
      </c>
      <c r="D6719" s="19">
        <f ca="1">'Monte Carlo VaR'!$B$9*(EXP(B6719)-1)</f>
        <v>12.186748993321185</v>
      </c>
      <c r="E6719" t="str">
        <f ca="1">IF(B6719&lt;='Monte Carlo VaR'!$B$25,"YES ◀ TAIL","")</f>
        <v/>
      </c>
    </row>
    <row r="6720" spans="1:5" x14ac:dyDescent="0.2">
      <c r="A6720">
        <v>6719</v>
      </c>
      <c r="B6720" s="17">
        <f ca="1">'Monte Carlo VaR'!$C$17+_xlfn.NORM.S.INV(RAND())*'Monte Carlo VaR'!$C$18</f>
        <v>0.3289954186423974</v>
      </c>
      <c r="C6720" s="18">
        <f t="shared" ca="1" si="104"/>
        <v>38.957148944912021</v>
      </c>
      <c r="D6720" s="19">
        <f ca="1">'Monte Carlo VaR'!$B$9*(EXP(B6720)-1)</f>
        <v>52.798623965039269</v>
      </c>
      <c r="E6720" t="str">
        <f ca="1">IF(B6720&lt;='Monte Carlo VaR'!$B$25,"YES ◀ TAIL","")</f>
        <v/>
      </c>
    </row>
    <row r="6721" spans="1:5" x14ac:dyDescent="0.2">
      <c r="A6721">
        <v>6720</v>
      </c>
      <c r="B6721" s="17">
        <f ca="1">'Monte Carlo VaR'!$C$17+_xlfn.NORM.S.INV(RAND())*'Monte Carlo VaR'!$C$18</f>
        <v>4.8684570241675718E-2</v>
      </c>
      <c r="C6721" s="18">
        <f t="shared" ca="1" si="104"/>
        <v>4.988913222944058</v>
      </c>
      <c r="D6721" s="19">
        <f ca="1">'Monte Carlo VaR'!$B$9*(EXP(B6721)-1)</f>
        <v>6.7614740910560815</v>
      </c>
      <c r="E6721" t="str">
        <f ca="1">IF(B6721&lt;='Monte Carlo VaR'!$B$25,"YES ◀ TAIL","")</f>
        <v/>
      </c>
    </row>
    <row r="6722" spans="1:5" x14ac:dyDescent="0.2">
      <c r="A6722">
        <v>6721</v>
      </c>
      <c r="B6722" s="17">
        <f ca="1">'Monte Carlo VaR'!$C$17+_xlfn.NORM.S.INV(RAND())*'Monte Carlo VaR'!$C$18</f>
        <v>8.5249499565965989E-2</v>
      </c>
      <c r="C6722" s="18">
        <f t="shared" ca="1" si="104"/>
        <v>8.8988735023155066</v>
      </c>
      <c r="D6722" s="19">
        <f ca="1">'Monte Carlo VaR'!$B$9*(EXP(B6722)-1)</f>
        <v>12.060643257688207</v>
      </c>
      <c r="E6722" t="str">
        <f ca="1">IF(B6722&lt;='Monte Carlo VaR'!$B$25,"YES ◀ TAIL","")</f>
        <v/>
      </c>
    </row>
    <row r="6723" spans="1:5" x14ac:dyDescent="0.2">
      <c r="A6723">
        <v>6722</v>
      </c>
      <c r="B6723" s="17">
        <f ca="1">'Monte Carlo VaR'!$C$17+_xlfn.NORM.S.INV(RAND())*'Monte Carlo VaR'!$C$18</f>
        <v>0.23369582714001202</v>
      </c>
      <c r="C6723" s="18">
        <f t="shared" ref="C6723:C6786" ca="1" si="105">(EXP(B6723)-1)*100</f>
        <v>26.326018429955568</v>
      </c>
      <c r="D6723" s="19">
        <f ca="1">'Monte Carlo VaR'!$B$9*(EXP(B6723)-1)</f>
        <v>35.679652778118779</v>
      </c>
      <c r="E6723" t="str">
        <f ca="1">IF(B6723&lt;='Monte Carlo VaR'!$B$25,"YES ◀ TAIL","")</f>
        <v/>
      </c>
    </row>
    <row r="6724" spans="1:5" x14ac:dyDescent="0.2">
      <c r="A6724">
        <v>6723</v>
      </c>
      <c r="B6724" s="17">
        <f ca="1">'Monte Carlo VaR'!$C$17+_xlfn.NORM.S.INV(RAND())*'Monte Carlo VaR'!$C$18</f>
        <v>0.22747456365816937</v>
      </c>
      <c r="C6724" s="18">
        <f t="shared" ca="1" si="105"/>
        <v>25.542550591567892</v>
      </c>
      <c r="D6724" s="19">
        <f ca="1">'Monte Carlo VaR'!$B$9*(EXP(B6724)-1)</f>
        <v>34.617818816751964</v>
      </c>
      <c r="E6724" t="str">
        <f ca="1">IF(B6724&lt;='Monte Carlo VaR'!$B$25,"YES ◀ TAIL","")</f>
        <v/>
      </c>
    </row>
    <row r="6725" spans="1:5" x14ac:dyDescent="0.2">
      <c r="A6725">
        <v>6724</v>
      </c>
      <c r="B6725" s="17">
        <f ca="1">'Monte Carlo VaR'!$C$17+_xlfn.NORM.S.INV(RAND())*'Monte Carlo VaR'!$C$18</f>
        <v>0.3138681033502459</v>
      </c>
      <c r="C6725" s="18">
        <f t="shared" ca="1" si="105"/>
        <v>36.870919648381872</v>
      </c>
      <c r="D6725" s="19">
        <f ca="1">'Monte Carlo VaR'!$B$9*(EXP(B6725)-1)</f>
        <v>49.971157399451954</v>
      </c>
      <c r="E6725" t="str">
        <f ca="1">IF(B6725&lt;='Monte Carlo VaR'!$B$25,"YES ◀ TAIL","")</f>
        <v/>
      </c>
    </row>
    <row r="6726" spans="1:5" x14ac:dyDescent="0.2">
      <c r="A6726">
        <v>6725</v>
      </c>
      <c r="B6726" s="17">
        <f ca="1">'Monte Carlo VaR'!$C$17+_xlfn.NORM.S.INV(RAND())*'Monte Carlo VaR'!$C$18</f>
        <v>9.2858975780835032E-2</v>
      </c>
      <c r="C6726" s="18">
        <f t="shared" ca="1" si="105"/>
        <v>9.7306977496355742</v>
      </c>
      <c r="D6726" s="19">
        <f ca="1">'Monte Carlo VaR'!$B$9*(EXP(B6726)-1)</f>
        <v>13.188014660081095</v>
      </c>
      <c r="E6726" t="str">
        <f ca="1">IF(B6726&lt;='Monte Carlo VaR'!$B$25,"YES ◀ TAIL","")</f>
        <v/>
      </c>
    </row>
    <row r="6727" spans="1:5" x14ac:dyDescent="0.2">
      <c r="A6727">
        <v>6726</v>
      </c>
      <c r="B6727" s="17">
        <f ca="1">'Monte Carlo VaR'!$C$17+_xlfn.NORM.S.INV(RAND())*'Monte Carlo VaR'!$C$18</f>
        <v>1.5059244446731707E-2</v>
      </c>
      <c r="C6727" s="18">
        <f t="shared" ca="1" si="105"/>
        <v>1.5173206209112333</v>
      </c>
      <c r="D6727" s="19">
        <f ca="1">'Monte Carlo VaR'!$B$9*(EXP(B6727)-1)</f>
        <v>2.0564246375209945</v>
      </c>
      <c r="E6727" t="str">
        <f ca="1">IF(B6727&lt;='Monte Carlo VaR'!$B$25,"YES ◀ TAIL","")</f>
        <v/>
      </c>
    </row>
    <row r="6728" spans="1:5" x14ac:dyDescent="0.2">
      <c r="A6728">
        <v>6727</v>
      </c>
      <c r="B6728" s="17">
        <f ca="1">'Monte Carlo VaR'!$C$17+_xlfn.NORM.S.INV(RAND())*'Monte Carlo VaR'!$C$18</f>
        <v>-3.2599624679688063E-2</v>
      </c>
      <c r="C6728" s="18">
        <f t="shared" ca="1" si="105"/>
        <v>-3.2073984291500213</v>
      </c>
      <c r="D6728" s="19">
        <f ca="1">'Monte Carlo VaR'!$B$9*(EXP(B6728)-1)</f>
        <v>-4.3469870910270236</v>
      </c>
      <c r="E6728" t="str">
        <f ca="1">IF(B6728&lt;='Monte Carlo VaR'!$B$25,"YES ◀ TAIL","")</f>
        <v/>
      </c>
    </row>
    <row r="6729" spans="1:5" x14ac:dyDescent="0.2">
      <c r="A6729">
        <v>6728</v>
      </c>
      <c r="B6729" s="17">
        <f ca="1">'Monte Carlo VaR'!$C$17+_xlfn.NORM.S.INV(RAND())*'Monte Carlo VaR'!$C$18</f>
        <v>-0.15751554114714827</v>
      </c>
      <c r="C6729" s="18">
        <f t="shared" ca="1" si="105"/>
        <v>-14.573646273002117</v>
      </c>
      <c r="D6729" s="19">
        <f ca="1">'Monte Carlo VaR'!$B$9*(EXP(B6729)-1)</f>
        <v>-19.75166279379977</v>
      </c>
      <c r="E6729" t="str">
        <f ca="1">IF(B6729&lt;='Monte Carlo VaR'!$B$25,"YES ◀ TAIL","")</f>
        <v/>
      </c>
    </row>
    <row r="6730" spans="1:5" x14ac:dyDescent="0.2">
      <c r="A6730">
        <v>6729</v>
      </c>
      <c r="B6730" s="17">
        <f ca="1">'Monte Carlo VaR'!$C$17+_xlfn.NORM.S.INV(RAND())*'Monte Carlo VaR'!$C$18</f>
        <v>6.2487652109023135E-2</v>
      </c>
      <c r="C6730" s="18">
        <f t="shared" ca="1" si="105"/>
        <v>6.448131473748675</v>
      </c>
      <c r="D6730" s="19">
        <f ca="1">'Monte Carlo VaR'!$B$9*(EXP(B6730)-1)</f>
        <v>8.7391525863715795</v>
      </c>
      <c r="E6730" t="str">
        <f ca="1">IF(B6730&lt;='Monte Carlo VaR'!$B$25,"YES ◀ TAIL","")</f>
        <v/>
      </c>
    </row>
    <row r="6731" spans="1:5" x14ac:dyDescent="0.2">
      <c r="A6731">
        <v>6730</v>
      </c>
      <c r="B6731" s="17">
        <f ca="1">'Monte Carlo VaR'!$C$17+_xlfn.NORM.S.INV(RAND())*'Monte Carlo VaR'!$C$18</f>
        <v>-0.23651910715151275</v>
      </c>
      <c r="C6731" s="18">
        <f t="shared" ca="1" si="105"/>
        <v>-21.062920046959142</v>
      </c>
      <c r="D6731" s="19">
        <f ca="1">'Monte Carlo VaR'!$B$9*(EXP(B6731)-1)</f>
        <v>-28.54657553964373</v>
      </c>
      <c r="E6731" t="str">
        <f ca="1">IF(B6731&lt;='Monte Carlo VaR'!$B$25,"YES ◀ TAIL","")</f>
        <v/>
      </c>
    </row>
    <row r="6732" spans="1:5" x14ac:dyDescent="0.2">
      <c r="A6732">
        <v>6731</v>
      </c>
      <c r="B6732" s="17">
        <f ca="1">'Monte Carlo VaR'!$C$17+_xlfn.NORM.S.INV(RAND())*'Monte Carlo VaR'!$C$18</f>
        <v>8.0189667144570695E-2</v>
      </c>
      <c r="C6732" s="18">
        <f t="shared" ca="1" si="105"/>
        <v>8.3492551125948555</v>
      </c>
      <c r="D6732" s="19">
        <f ca="1">'Monte Carlo VaR'!$B$9*(EXP(B6732)-1)</f>
        <v>11.315745454099808</v>
      </c>
      <c r="E6732" t="str">
        <f ca="1">IF(B6732&lt;='Monte Carlo VaR'!$B$25,"YES ◀ TAIL","")</f>
        <v/>
      </c>
    </row>
    <row r="6733" spans="1:5" x14ac:dyDescent="0.2">
      <c r="A6733">
        <v>6732</v>
      </c>
      <c r="B6733" s="17">
        <f ca="1">'Monte Carlo VaR'!$C$17+_xlfn.NORM.S.INV(RAND())*'Monte Carlo VaR'!$C$18</f>
        <v>-2.9909916694920394E-2</v>
      </c>
      <c r="C6733" s="18">
        <f t="shared" ca="1" si="105"/>
        <v>-2.946704157272817</v>
      </c>
      <c r="D6733" s="19">
        <f ca="1">'Monte Carlo VaR'!$B$9*(EXP(B6733)-1)</f>
        <v>-3.9936681443518487</v>
      </c>
      <c r="E6733" t="str">
        <f ca="1">IF(B6733&lt;='Monte Carlo VaR'!$B$25,"YES ◀ TAIL","")</f>
        <v/>
      </c>
    </row>
    <row r="6734" spans="1:5" x14ac:dyDescent="0.2">
      <c r="A6734">
        <v>6733</v>
      </c>
      <c r="B6734" s="17">
        <f ca="1">'Monte Carlo VaR'!$C$17+_xlfn.NORM.S.INV(RAND())*'Monte Carlo VaR'!$C$18</f>
        <v>8.5156770679569033E-2</v>
      </c>
      <c r="C6734" s="18">
        <f t="shared" ca="1" si="105"/>
        <v>8.8887758992227219</v>
      </c>
      <c r="D6734" s="19">
        <f ca="1">'Monte Carlo VaR'!$B$9*(EXP(B6734)-1)</f>
        <v>12.046957976216556</v>
      </c>
      <c r="E6734" t="str">
        <f ca="1">IF(B6734&lt;='Monte Carlo VaR'!$B$25,"YES ◀ TAIL","")</f>
        <v/>
      </c>
    </row>
    <row r="6735" spans="1:5" x14ac:dyDescent="0.2">
      <c r="A6735">
        <v>6734</v>
      </c>
      <c r="B6735" s="17">
        <f ca="1">'Monte Carlo VaR'!$C$17+_xlfn.NORM.S.INV(RAND())*'Monte Carlo VaR'!$C$18</f>
        <v>-1.3842586915106259E-3</v>
      </c>
      <c r="C6735" s="18">
        <f t="shared" ca="1" si="105"/>
        <v>-0.13833010473748297</v>
      </c>
      <c r="D6735" s="19">
        <f ca="1">'Monte Carlo VaR'!$B$9*(EXP(B6735)-1)</f>
        <v>-0.18747879095071068</v>
      </c>
      <c r="E6735" t="str">
        <f ca="1">IF(B6735&lt;='Monte Carlo VaR'!$B$25,"YES ◀ TAIL","")</f>
        <v/>
      </c>
    </row>
    <row r="6736" spans="1:5" x14ac:dyDescent="0.2">
      <c r="A6736">
        <v>6735</v>
      </c>
      <c r="B6736" s="17">
        <f ca="1">'Monte Carlo VaR'!$C$17+_xlfn.NORM.S.INV(RAND())*'Monte Carlo VaR'!$C$18</f>
        <v>-5.4279983493827483E-4</v>
      </c>
      <c r="C6736" s="18">
        <f t="shared" ca="1" si="105"/>
        <v>-5.4265254575858179E-2</v>
      </c>
      <c r="D6736" s="19">
        <f ca="1">'Monte Carlo VaR'!$B$9*(EXP(B6736)-1)</f>
        <v>-7.3545699526660596E-2</v>
      </c>
      <c r="E6736" t="str">
        <f ca="1">IF(B6736&lt;='Monte Carlo VaR'!$B$25,"YES ◀ TAIL","")</f>
        <v/>
      </c>
    </row>
    <row r="6737" spans="1:5" x14ac:dyDescent="0.2">
      <c r="A6737">
        <v>6736</v>
      </c>
      <c r="B6737" s="17">
        <f ca="1">'Monte Carlo VaR'!$C$17+_xlfn.NORM.S.INV(RAND())*'Monte Carlo VaR'!$C$18</f>
        <v>-0.21443463586669881</v>
      </c>
      <c r="C6737" s="18">
        <f t="shared" ca="1" si="105"/>
        <v>-19.30024412959974</v>
      </c>
      <c r="D6737" s="19">
        <f ca="1">'Monte Carlo VaR'!$B$9*(EXP(B6737)-1)</f>
        <v>-26.157620868846529</v>
      </c>
      <c r="E6737" t="str">
        <f ca="1">IF(B6737&lt;='Monte Carlo VaR'!$B$25,"YES ◀ TAIL","")</f>
        <v/>
      </c>
    </row>
    <row r="6738" spans="1:5" x14ac:dyDescent="0.2">
      <c r="A6738">
        <v>6737</v>
      </c>
      <c r="B6738" s="17">
        <f ca="1">'Monte Carlo VaR'!$C$17+_xlfn.NORM.S.INV(RAND())*'Monte Carlo VaR'!$C$18</f>
        <v>-0.12851086930963879</v>
      </c>
      <c r="C6738" s="18">
        <f t="shared" ca="1" si="105"/>
        <v>-12.059599614794692</v>
      </c>
      <c r="D6738" s="19">
        <f ca="1">'Monte Carlo VaR'!$B$9*(EXP(B6738)-1)</f>
        <v>-16.344375357931245</v>
      </c>
      <c r="E6738" t="str">
        <f ca="1">IF(B6738&lt;='Monte Carlo VaR'!$B$25,"YES ◀ TAIL","")</f>
        <v/>
      </c>
    </row>
    <row r="6739" spans="1:5" x14ac:dyDescent="0.2">
      <c r="A6739">
        <v>6738</v>
      </c>
      <c r="B6739" s="17">
        <f ca="1">'Monte Carlo VaR'!$C$17+_xlfn.NORM.S.INV(RAND())*'Monte Carlo VaR'!$C$18</f>
        <v>0.17626864996995892</v>
      </c>
      <c r="C6739" s="18">
        <f t="shared" ca="1" si="105"/>
        <v>19.275845013395809</v>
      </c>
      <c r="D6739" s="19">
        <f ca="1">'Monte Carlo VaR'!$B$9*(EXP(B6739)-1)</f>
        <v>26.12455274665534</v>
      </c>
      <c r="E6739" t="str">
        <f ca="1">IF(B6739&lt;='Monte Carlo VaR'!$B$25,"YES ◀ TAIL","")</f>
        <v/>
      </c>
    </row>
    <row r="6740" spans="1:5" x14ac:dyDescent="0.2">
      <c r="A6740">
        <v>6739</v>
      </c>
      <c r="B6740" s="17">
        <f ca="1">'Monte Carlo VaR'!$C$17+_xlfn.NORM.S.INV(RAND())*'Monte Carlo VaR'!$C$18</f>
        <v>0.35705700311261551</v>
      </c>
      <c r="C6740" s="18">
        <f t="shared" ca="1" si="105"/>
        <v>42.911733166826437</v>
      </c>
      <c r="D6740" s="19">
        <f ca="1">'Monte Carlo VaR'!$B$9*(EXP(B6740)-1)</f>
        <v>58.158271960999869</v>
      </c>
      <c r="E6740" t="str">
        <f ca="1">IF(B6740&lt;='Monte Carlo VaR'!$B$25,"YES ◀ TAIL","")</f>
        <v/>
      </c>
    </row>
    <row r="6741" spans="1:5" x14ac:dyDescent="0.2">
      <c r="A6741">
        <v>6740</v>
      </c>
      <c r="B6741" s="17">
        <f ca="1">'Monte Carlo VaR'!$C$17+_xlfn.NORM.S.INV(RAND())*'Monte Carlo VaR'!$C$18</f>
        <v>4.1821389210863244E-2</v>
      </c>
      <c r="C6741" s="18">
        <f t="shared" ca="1" si="105"/>
        <v>4.2708223179049654</v>
      </c>
      <c r="D6741" s="19">
        <f ca="1">'Monte Carlo VaR'!$B$9*(EXP(B6741)-1)</f>
        <v>5.7882454874565994</v>
      </c>
      <c r="E6741" t="str">
        <f ca="1">IF(B6741&lt;='Monte Carlo VaR'!$B$25,"YES ◀ TAIL","")</f>
        <v/>
      </c>
    </row>
    <row r="6742" spans="1:5" x14ac:dyDescent="0.2">
      <c r="A6742">
        <v>6741</v>
      </c>
      <c r="B6742" s="17">
        <f ca="1">'Monte Carlo VaR'!$C$17+_xlfn.NORM.S.INV(RAND())*'Monte Carlo VaR'!$C$18</f>
        <v>-7.1398432956203225E-2</v>
      </c>
      <c r="C6742" s="18">
        <f t="shared" ca="1" si="105"/>
        <v>-6.8909159063258896</v>
      </c>
      <c r="D6742" s="19">
        <f ca="1">'Monte Carlo VaR'!$B$9*(EXP(B6742)-1)</f>
        <v>-9.3392583278434778</v>
      </c>
      <c r="E6742" t="str">
        <f ca="1">IF(B6742&lt;='Monte Carlo VaR'!$B$25,"YES ◀ TAIL","")</f>
        <v/>
      </c>
    </row>
    <row r="6743" spans="1:5" x14ac:dyDescent="0.2">
      <c r="A6743">
        <v>6742</v>
      </c>
      <c r="B6743" s="17">
        <f ca="1">'Monte Carlo VaR'!$C$17+_xlfn.NORM.S.INV(RAND())*'Monte Carlo VaR'!$C$18</f>
        <v>4.1797609164856399E-2</v>
      </c>
      <c r="C6743" s="18">
        <f t="shared" ca="1" si="105"/>
        <v>4.2683427824349307</v>
      </c>
      <c r="D6743" s="19">
        <f ca="1">'Monte Carlo VaR'!$B$9*(EXP(B6743)-1)</f>
        <v>5.7848849730340612</v>
      </c>
      <c r="E6743" t="str">
        <f ca="1">IF(B6743&lt;='Monte Carlo VaR'!$B$25,"YES ◀ TAIL","")</f>
        <v/>
      </c>
    </row>
    <row r="6744" spans="1:5" x14ac:dyDescent="0.2">
      <c r="A6744">
        <v>6743</v>
      </c>
      <c r="B6744" s="17">
        <f ca="1">'Monte Carlo VaR'!$C$17+_xlfn.NORM.S.INV(RAND())*'Monte Carlo VaR'!$C$18</f>
        <v>0.22692108868766497</v>
      </c>
      <c r="C6744" s="18">
        <f t="shared" ca="1" si="105"/>
        <v>25.473085157545007</v>
      </c>
      <c r="D6744" s="19">
        <f ca="1">'Monte Carlo VaR'!$B$9*(EXP(B6744)-1)</f>
        <v>34.523672314020743</v>
      </c>
      <c r="E6744" t="str">
        <f ca="1">IF(B6744&lt;='Monte Carlo VaR'!$B$25,"YES ◀ TAIL","")</f>
        <v/>
      </c>
    </row>
    <row r="6745" spans="1:5" x14ac:dyDescent="0.2">
      <c r="A6745">
        <v>6744</v>
      </c>
      <c r="B6745" s="17">
        <f ca="1">'Monte Carlo VaR'!$C$17+_xlfn.NORM.S.INV(RAND())*'Monte Carlo VaR'!$C$18</f>
        <v>0.1402711505014605</v>
      </c>
      <c r="C6745" s="18">
        <f t="shared" ca="1" si="105"/>
        <v>15.05857384639835</v>
      </c>
      <c r="D6745" s="19">
        <f ca="1">'Monte Carlo VaR'!$B$9*(EXP(B6745)-1)</f>
        <v>20.408885134023681</v>
      </c>
      <c r="E6745" t="str">
        <f ca="1">IF(B6745&lt;='Monte Carlo VaR'!$B$25,"YES ◀ TAIL","")</f>
        <v/>
      </c>
    </row>
    <row r="6746" spans="1:5" x14ac:dyDescent="0.2">
      <c r="A6746">
        <v>6745</v>
      </c>
      <c r="B6746" s="17">
        <f ca="1">'Monte Carlo VaR'!$C$17+_xlfn.NORM.S.INV(RAND())*'Monte Carlo VaR'!$C$18</f>
        <v>-0.22338769122115704</v>
      </c>
      <c r="C6746" s="18">
        <f t="shared" ca="1" si="105"/>
        <v>-20.019528808578023</v>
      </c>
      <c r="D6746" s="19">
        <f ca="1">'Monte Carlo VaR'!$B$9*(EXP(B6746)-1)</f>
        <v>-27.132467394265795</v>
      </c>
      <c r="E6746" t="str">
        <f ca="1">IF(B6746&lt;='Monte Carlo VaR'!$B$25,"YES ◀ TAIL","")</f>
        <v/>
      </c>
    </row>
    <row r="6747" spans="1:5" x14ac:dyDescent="0.2">
      <c r="A6747">
        <v>6746</v>
      </c>
      <c r="B6747" s="17">
        <f ca="1">'Monte Carlo VaR'!$C$17+_xlfn.NORM.S.INV(RAND())*'Monte Carlo VaR'!$C$18</f>
        <v>0.23947625020325253</v>
      </c>
      <c r="C6747" s="18">
        <f t="shared" ca="1" si="105"/>
        <v>27.058350816749609</v>
      </c>
      <c r="D6747" s="19">
        <f ca="1">'Monte Carlo VaR'!$B$9*(EXP(B6747)-1)</f>
        <v>36.672182861940748</v>
      </c>
      <c r="E6747" t="str">
        <f ca="1">IF(B6747&lt;='Monte Carlo VaR'!$B$25,"YES ◀ TAIL","")</f>
        <v/>
      </c>
    </row>
    <row r="6748" spans="1:5" x14ac:dyDescent="0.2">
      <c r="A6748">
        <v>6747</v>
      </c>
      <c r="B6748" s="17">
        <f ca="1">'Monte Carlo VaR'!$C$17+_xlfn.NORM.S.INV(RAND())*'Monte Carlo VaR'!$C$18</f>
        <v>0.10691921110381145</v>
      </c>
      <c r="C6748" s="18">
        <f t="shared" ca="1" si="105"/>
        <v>11.284434538125311</v>
      </c>
      <c r="D6748" s="19">
        <f ca="1">'Monte Carlo VaR'!$B$9*(EXP(B6748)-1)</f>
        <v>15.293794129521233</v>
      </c>
      <c r="E6748" t="str">
        <f ca="1">IF(B6748&lt;='Monte Carlo VaR'!$B$25,"YES ◀ TAIL","")</f>
        <v/>
      </c>
    </row>
    <row r="6749" spans="1:5" x14ac:dyDescent="0.2">
      <c r="A6749">
        <v>6748</v>
      </c>
      <c r="B6749" s="17">
        <f ca="1">'Monte Carlo VaR'!$C$17+_xlfn.NORM.S.INV(RAND())*'Monte Carlo VaR'!$C$18</f>
        <v>0.23703393941187645</v>
      </c>
      <c r="C6749" s="18">
        <f t="shared" ca="1" si="105"/>
        <v>26.748413471138967</v>
      </c>
      <c r="D6749" s="19">
        <f ca="1">'Monte Carlo VaR'!$B$9*(EXP(B6749)-1)</f>
        <v>36.252124777434638</v>
      </c>
      <c r="E6749" t="str">
        <f ca="1">IF(B6749&lt;='Monte Carlo VaR'!$B$25,"YES ◀ TAIL","")</f>
        <v/>
      </c>
    </row>
    <row r="6750" spans="1:5" x14ac:dyDescent="0.2">
      <c r="A6750">
        <v>6749</v>
      </c>
      <c r="B6750" s="17">
        <f ca="1">'Monte Carlo VaR'!$C$17+_xlfn.NORM.S.INV(RAND())*'Monte Carlo VaR'!$C$18</f>
        <v>0.25677423303214969</v>
      </c>
      <c r="C6750" s="18">
        <f t="shared" ca="1" si="105"/>
        <v>29.275323283303468</v>
      </c>
      <c r="D6750" s="19">
        <f ca="1">'Monte Carlo VaR'!$B$9*(EXP(B6750)-1)</f>
        <v>39.676845645861192</v>
      </c>
      <c r="E6750" t="str">
        <f ca="1">IF(B6750&lt;='Monte Carlo VaR'!$B$25,"YES ◀ TAIL","")</f>
        <v/>
      </c>
    </row>
    <row r="6751" spans="1:5" x14ac:dyDescent="0.2">
      <c r="A6751">
        <v>6750</v>
      </c>
      <c r="B6751" s="17">
        <f ca="1">'Monte Carlo VaR'!$C$17+_xlfn.NORM.S.INV(RAND())*'Monte Carlo VaR'!$C$18</f>
        <v>0.3849157304463941</v>
      </c>
      <c r="C6751" s="18">
        <f t="shared" ca="1" si="105"/>
        <v>46.949048291628557</v>
      </c>
      <c r="D6751" s="19">
        <f ca="1">'Monte Carlo VaR'!$B$9*(EXP(B6751)-1)</f>
        <v>63.630045149644189</v>
      </c>
      <c r="E6751" t="str">
        <f ca="1">IF(B6751&lt;='Monte Carlo VaR'!$B$25,"YES ◀ TAIL","")</f>
        <v/>
      </c>
    </row>
    <row r="6752" spans="1:5" x14ac:dyDescent="0.2">
      <c r="A6752">
        <v>6751</v>
      </c>
      <c r="B6752" s="17">
        <f ca="1">'Monte Carlo VaR'!$C$17+_xlfn.NORM.S.INV(RAND())*'Monte Carlo VaR'!$C$18</f>
        <v>-0.11620834946165758</v>
      </c>
      <c r="C6752" s="18">
        <f t="shared" ca="1" si="105"/>
        <v>-10.971028740972177</v>
      </c>
      <c r="D6752" s="19">
        <f ca="1">'Monte Carlo VaR'!$B$9*(EXP(B6752)-1)</f>
        <v>-14.869035252639593</v>
      </c>
      <c r="E6752" t="str">
        <f ca="1">IF(B6752&lt;='Monte Carlo VaR'!$B$25,"YES ◀ TAIL","")</f>
        <v/>
      </c>
    </row>
    <row r="6753" spans="1:5" x14ac:dyDescent="0.2">
      <c r="A6753">
        <v>6752</v>
      </c>
      <c r="B6753" s="17">
        <f ca="1">'Monte Carlo VaR'!$C$17+_xlfn.NORM.S.INV(RAND())*'Monte Carlo VaR'!$C$18</f>
        <v>0.21429958183575004</v>
      </c>
      <c r="C6753" s="18">
        <f t="shared" ca="1" si="105"/>
        <v>23.899377923047126</v>
      </c>
      <c r="D6753" s="19">
        <f ca="1">'Monte Carlo VaR'!$B$9*(EXP(B6753)-1)</f>
        <v>32.390826899105768</v>
      </c>
      <c r="E6753" t="str">
        <f ca="1">IF(B6753&lt;='Monte Carlo VaR'!$B$25,"YES ◀ TAIL","")</f>
        <v/>
      </c>
    </row>
    <row r="6754" spans="1:5" x14ac:dyDescent="0.2">
      <c r="A6754">
        <v>6753</v>
      </c>
      <c r="B6754" s="17">
        <f ca="1">'Monte Carlo VaR'!$C$17+_xlfn.NORM.S.INV(RAND())*'Monte Carlo VaR'!$C$18</f>
        <v>0.22314196940973052</v>
      </c>
      <c r="C6754" s="18">
        <f t="shared" ca="1" si="105"/>
        <v>24.999802262096505</v>
      </c>
      <c r="D6754" s="19">
        <f ca="1">'Monte Carlo VaR'!$B$9*(EXP(B6754)-1)</f>
        <v>33.88223200581939</v>
      </c>
      <c r="E6754" t="str">
        <f ca="1">IF(B6754&lt;='Monte Carlo VaR'!$B$25,"YES ◀ TAIL","")</f>
        <v/>
      </c>
    </row>
    <row r="6755" spans="1:5" x14ac:dyDescent="0.2">
      <c r="A6755">
        <v>6754</v>
      </c>
      <c r="B6755" s="17">
        <f ca="1">'Monte Carlo VaR'!$C$17+_xlfn.NORM.S.INV(RAND())*'Monte Carlo VaR'!$C$18</f>
        <v>0.13851068039076597</v>
      </c>
      <c r="C6755" s="18">
        <f t="shared" ca="1" si="105"/>
        <v>14.856194859510019</v>
      </c>
      <c r="D6755" s="19">
        <f ca="1">'Monte Carlo VaR'!$B$9*(EXP(B6755)-1)</f>
        <v>20.134600893093928</v>
      </c>
      <c r="E6755" t="str">
        <f ca="1">IF(B6755&lt;='Monte Carlo VaR'!$B$25,"YES ◀ TAIL","")</f>
        <v/>
      </c>
    </row>
    <row r="6756" spans="1:5" x14ac:dyDescent="0.2">
      <c r="A6756">
        <v>6755</v>
      </c>
      <c r="B6756" s="17">
        <f ca="1">'Monte Carlo VaR'!$C$17+_xlfn.NORM.S.INV(RAND())*'Monte Carlo VaR'!$C$18</f>
        <v>4.871580096751775E-2</v>
      </c>
      <c r="C6756" s="18">
        <f t="shared" ca="1" si="105"/>
        <v>4.9921921541108194</v>
      </c>
      <c r="D6756" s="19">
        <f ca="1">'Monte Carlo VaR'!$B$9*(EXP(B6756)-1)</f>
        <v>6.7659180264663936</v>
      </c>
      <c r="E6756" t="str">
        <f ca="1">IF(B6756&lt;='Monte Carlo VaR'!$B$25,"YES ◀ TAIL","")</f>
        <v/>
      </c>
    </row>
    <row r="6757" spans="1:5" x14ac:dyDescent="0.2">
      <c r="A6757">
        <v>6756</v>
      </c>
      <c r="B6757" s="17">
        <f ca="1">'Monte Carlo VaR'!$C$17+_xlfn.NORM.S.INV(RAND())*'Monte Carlo VaR'!$C$18</f>
        <v>8.3632799050103665E-3</v>
      </c>
      <c r="C6757" s="18">
        <f t="shared" ca="1" si="105"/>
        <v>0.83983498287492075</v>
      </c>
      <c r="D6757" s="19">
        <f ca="1">'Monte Carlo VaR'!$B$9*(EXP(B6757)-1)</f>
        <v>1.1382283522903802</v>
      </c>
      <c r="E6757" t="str">
        <f ca="1">IF(B6757&lt;='Monte Carlo VaR'!$B$25,"YES ◀ TAIL","")</f>
        <v/>
      </c>
    </row>
    <row r="6758" spans="1:5" x14ac:dyDescent="0.2">
      <c r="A6758">
        <v>6757</v>
      </c>
      <c r="B6758" s="17">
        <f ca="1">'Monte Carlo VaR'!$C$17+_xlfn.NORM.S.INV(RAND())*'Monte Carlo VaR'!$C$18</f>
        <v>0.47333077565939663</v>
      </c>
      <c r="C6758" s="18">
        <f t="shared" ca="1" si="105"/>
        <v>60.53323000142894</v>
      </c>
      <c r="D6758" s="19">
        <f ca="1">'Monte Carlo VaR'!$B$9*(EXP(B6758)-1)</f>
        <v>82.04068662093664</v>
      </c>
      <c r="E6758" t="str">
        <f ca="1">IF(B6758&lt;='Monte Carlo VaR'!$B$25,"YES ◀ TAIL","")</f>
        <v/>
      </c>
    </row>
    <row r="6759" spans="1:5" x14ac:dyDescent="0.2">
      <c r="A6759">
        <v>6758</v>
      </c>
      <c r="B6759" s="17">
        <f ca="1">'Monte Carlo VaR'!$C$17+_xlfn.NORM.S.INV(RAND())*'Monte Carlo VaR'!$C$18</f>
        <v>5.5659289409040962E-2</v>
      </c>
      <c r="C6759" s="18">
        <f t="shared" ca="1" si="105"/>
        <v>5.7237410382747322</v>
      </c>
      <c r="D6759" s="19">
        <f ca="1">'Monte Carlo VaR'!$B$9*(EXP(B6759)-1)</f>
        <v>7.7573862291737443</v>
      </c>
      <c r="E6759" t="str">
        <f ca="1">IF(B6759&lt;='Monte Carlo VaR'!$B$25,"YES ◀ TAIL","")</f>
        <v/>
      </c>
    </row>
    <row r="6760" spans="1:5" x14ac:dyDescent="0.2">
      <c r="A6760">
        <v>6759</v>
      </c>
      <c r="B6760" s="17">
        <f ca="1">'Monte Carlo VaR'!$C$17+_xlfn.NORM.S.INV(RAND())*'Monte Carlo VaR'!$C$18</f>
        <v>0.41588142636771674</v>
      </c>
      <c r="C6760" s="18">
        <f t="shared" ca="1" si="105"/>
        <v>51.570613543300389</v>
      </c>
      <c r="D6760" s="19">
        <f ca="1">'Monte Carlo VaR'!$B$9*(EXP(B6760)-1)</f>
        <v>69.89365253523502</v>
      </c>
      <c r="E6760" t="str">
        <f ca="1">IF(B6760&lt;='Monte Carlo VaR'!$B$25,"YES ◀ TAIL","")</f>
        <v/>
      </c>
    </row>
    <row r="6761" spans="1:5" x14ac:dyDescent="0.2">
      <c r="A6761">
        <v>6760</v>
      </c>
      <c r="B6761" s="17">
        <f ca="1">'Monte Carlo VaR'!$C$17+_xlfn.NORM.S.INV(RAND())*'Monte Carlo VaR'!$C$18</f>
        <v>-5.2017986316852255E-2</v>
      </c>
      <c r="C6761" s="18">
        <f t="shared" ca="1" si="105"/>
        <v>-5.0688207933349823</v>
      </c>
      <c r="D6761" s="19">
        <f ca="1">'Monte Carlo VaR'!$B$9*(EXP(B6761)-1)</f>
        <v>-6.8697728212069018</v>
      </c>
      <c r="E6761" t="str">
        <f ca="1">IF(B6761&lt;='Monte Carlo VaR'!$B$25,"YES ◀ TAIL","")</f>
        <v/>
      </c>
    </row>
    <row r="6762" spans="1:5" x14ac:dyDescent="0.2">
      <c r="A6762">
        <v>6761</v>
      </c>
      <c r="B6762" s="17">
        <f ca="1">'Monte Carlo VaR'!$C$17+_xlfn.NORM.S.INV(RAND())*'Monte Carlo VaR'!$C$18</f>
        <v>7.9936409763966002E-2</v>
      </c>
      <c r="C6762" s="18">
        <f t="shared" ca="1" si="105"/>
        <v>8.3218183384839772</v>
      </c>
      <c r="D6762" s="19">
        <f ca="1">'Monte Carlo VaR'!$B$9*(EXP(B6762)-1)</f>
        <v>11.278560394147334</v>
      </c>
      <c r="E6762" t="str">
        <f ca="1">IF(B6762&lt;='Monte Carlo VaR'!$B$25,"YES ◀ TAIL","")</f>
        <v/>
      </c>
    </row>
    <row r="6763" spans="1:5" x14ac:dyDescent="0.2">
      <c r="A6763">
        <v>6762</v>
      </c>
      <c r="B6763" s="17">
        <f ca="1">'Monte Carlo VaR'!$C$17+_xlfn.NORM.S.INV(RAND())*'Monte Carlo VaR'!$C$18</f>
        <v>0.33054848093186273</v>
      </c>
      <c r="C6763" s="18">
        <f t="shared" ca="1" si="105"/>
        <v>39.173125722072633</v>
      </c>
      <c r="D6763" s="19">
        <f ca="1">'Monte Carlo VaR'!$B$9*(EXP(B6763)-1)</f>
        <v>53.091337291125036</v>
      </c>
      <c r="E6763" t="str">
        <f ca="1">IF(B6763&lt;='Monte Carlo VaR'!$B$25,"YES ◀ TAIL","")</f>
        <v/>
      </c>
    </row>
    <row r="6764" spans="1:5" x14ac:dyDescent="0.2">
      <c r="A6764">
        <v>6763</v>
      </c>
      <c r="B6764" s="17">
        <f ca="1">'Monte Carlo VaR'!$C$17+_xlfn.NORM.S.INV(RAND())*'Monte Carlo VaR'!$C$18</f>
        <v>-3.1120130933980167E-2</v>
      </c>
      <c r="C6764" s="18">
        <f t="shared" ca="1" si="105"/>
        <v>-3.0640883934853869</v>
      </c>
      <c r="D6764" s="19">
        <f ca="1">'Monte Carlo VaR'!$B$9*(EXP(B6764)-1)</f>
        <v>-4.1527589996907448</v>
      </c>
      <c r="E6764" t="str">
        <f ca="1">IF(B6764&lt;='Monte Carlo VaR'!$B$25,"YES ◀ TAIL","")</f>
        <v/>
      </c>
    </row>
    <row r="6765" spans="1:5" x14ac:dyDescent="0.2">
      <c r="A6765">
        <v>6764</v>
      </c>
      <c r="B6765" s="17">
        <f ca="1">'Monte Carlo VaR'!$C$17+_xlfn.NORM.S.INV(RAND())*'Monte Carlo VaR'!$C$18</f>
        <v>7.2088510444501513E-2</v>
      </c>
      <c r="C6765" s="18">
        <f t="shared" ca="1" si="105"/>
        <v>7.4750466495604906</v>
      </c>
      <c r="D6765" s="19">
        <f ca="1">'Monte Carlo VaR'!$B$9*(EXP(B6765)-1)</f>
        <v>10.130930724149334</v>
      </c>
      <c r="E6765" t="str">
        <f ca="1">IF(B6765&lt;='Monte Carlo VaR'!$B$25,"YES ◀ TAIL","")</f>
        <v/>
      </c>
    </row>
    <row r="6766" spans="1:5" x14ac:dyDescent="0.2">
      <c r="A6766">
        <v>6765</v>
      </c>
      <c r="B6766" s="17">
        <f ca="1">'Monte Carlo VaR'!$C$17+_xlfn.NORM.S.INV(RAND())*'Monte Carlo VaR'!$C$18</f>
        <v>-0.21430497954432892</v>
      </c>
      <c r="C6766" s="18">
        <f t="shared" ca="1" si="105"/>
        <v>-19.289780217695927</v>
      </c>
      <c r="D6766" s="19">
        <f ca="1">'Monte Carlo VaR'!$B$9*(EXP(B6766)-1)</f>
        <v>-26.143439129043294</v>
      </c>
      <c r="E6766" t="str">
        <f ca="1">IF(B6766&lt;='Monte Carlo VaR'!$B$25,"YES ◀ TAIL","")</f>
        <v/>
      </c>
    </row>
    <row r="6767" spans="1:5" x14ac:dyDescent="0.2">
      <c r="A6767">
        <v>6766</v>
      </c>
      <c r="B6767" s="17">
        <f ca="1">'Monte Carlo VaR'!$C$17+_xlfn.NORM.S.INV(RAND())*'Monte Carlo VaR'!$C$18</f>
        <v>-4.1844045729806795E-2</v>
      </c>
      <c r="C6767" s="18">
        <f t="shared" ca="1" si="105"/>
        <v>-4.0980667929381713</v>
      </c>
      <c r="D6767" s="19">
        <f ca="1">'Monte Carlo VaR'!$B$9*(EXP(B6767)-1)</f>
        <v>-5.5541099244691035</v>
      </c>
      <c r="E6767" t="str">
        <f ca="1">IF(B6767&lt;='Monte Carlo VaR'!$B$25,"YES ◀ TAIL","")</f>
        <v/>
      </c>
    </row>
    <row r="6768" spans="1:5" x14ac:dyDescent="0.2">
      <c r="A6768">
        <v>6767</v>
      </c>
      <c r="B6768" s="17">
        <f ca="1">'Monte Carlo VaR'!$C$17+_xlfn.NORM.S.INV(RAND())*'Monte Carlo VaR'!$C$18</f>
        <v>1.3194349477415997E-2</v>
      </c>
      <c r="C6768" s="18">
        <f t="shared" ca="1" si="105"/>
        <v>1.3281779008576855</v>
      </c>
      <c r="D6768" s="19">
        <f ca="1">'Monte Carlo VaR'!$B$9*(EXP(B6768)-1)</f>
        <v>1.8000795090324211</v>
      </c>
      <c r="E6768" t="str">
        <f ca="1">IF(B6768&lt;='Monte Carlo VaR'!$B$25,"YES ◀ TAIL","")</f>
        <v/>
      </c>
    </row>
    <row r="6769" spans="1:5" x14ac:dyDescent="0.2">
      <c r="A6769">
        <v>6768</v>
      </c>
      <c r="B6769" s="17">
        <f ca="1">'Monte Carlo VaR'!$C$17+_xlfn.NORM.S.INV(RAND())*'Monte Carlo VaR'!$C$18</f>
        <v>-0.13781836416487003</v>
      </c>
      <c r="C6769" s="18">
        <f t="shared" ca="1" si="105"/>
        <v>-12.874307114551609</v>
      </c>
      <c r="D6769" s="19">
        <f ca="1">'Monte Carlo VaR'!$B$9*(EXP(B6769)-1)</f>
        <v>-17.448548432351796</v>
      </c>
      <c r="E6769" t="str">
        <f ca="1">IF(B6769&lt;='Monte Carlo VaR'!$B$25,"YES ◀ TAIL","")</f>
        <v/>
      </c>
    </row>
    <row r="6770" spans="1:5" x14ac:dyDescent="0.2">
      <c r="A6770">
        <v>6769</v>
      </c>
      <c r="B6770" s="17">
        <f ca="1">'Monte Carlo VaR'!$C$17+_xlfn.NORM.S.INV(RAND())*'Monte Carlo VaR'!$C$18</f>
        <v>-0.10392594344988397</v>
      </c>
      <c r="C6770" s="18">
        <f t="shared" ca="1" si="105"/>
        <v>-9.8707958471002222</v>
      </c>
      <c r="D6770" s="19">
        <f ca="1">'Monte Carlo VaR'!$B$9*(EXP(B6770)-1)</f>
        <v>-13.377889611574931</v>
      </c>
      <c r="E6770" t="str">
        <f ca="1">IF(B6770&lt;='Monte Carlo VaR'!$B$25,"YES ◀ TAIL","")</f>
        <v/>
      </c>
    </row>
    <row r="6771" spans="1:5" x14ac:dyDescent="0.2">
      <c r="A6771">
        <v>6770</v>
      </c>
      <c r="B6771" s="17">
        <f ca="1">'Monte Carlo VaR'!$C$17+_xlfn.NORM.S.INV(RAND())*'Monte Carlo VaR'!$C$18</f>
        <v>0.47632069484133593</v>
      </c>
      <c r="C6771" s="18">
        <f t="shared" ca="1" si="105"/>
        <v>61.013929653598439</v>
      </c>
      <c r="D6771" s="19">
        <f ca="1">'Monte Carlo VaR'!$B$9*(EXP(B6771)-1)</f>
        <v>82.692178859521974</v>
      </c>
      <c r="E6771" t="str">
        <f ca="1">IF(B6771&lt;='Monte Carlo VaR'!$B$25,"YES ◀ TAIL","")</f>
        <v/>
      </c>
    </row>
    <row r="6772" spans="1:5" x14ac:dyDescent="0.2">
      <c r="A6772">
        <v>6771</v>
      </c>
      <c r="B6772" s="17">
        <f ca="1">'Monte Carlo VaR'!$C$17+_xlfn.NORM.S.INV(RAND())*'Monte Carlo VaR'!$C$18</f>
        <v>0.16391785919883892</v>
      </c>
      <c r="C6772" s="18">
        <f t="shared" ca="1" si="105"/>
        <v>17.811753959960374</v>
      </c>
      <c r="D6772" s="19">
        <f ca="1">'Monte Carlo VaR'!$B$9*(EXP(B6772)-1)</f>
        <v>24.140270141934295</v>
      </c>
      <c r="E6772" t="str">
        <f ca="1">IF(B6772&lt;='Monte Carlo VaR'!$B$25,"YES ◀ TAIL","")</f>
        <v/>
      </c>
    </row>
    <row r="6773" spans="1:5" x14ac:dyDescent="0.2">
      <c r="A6773">
        <v>6772</v>
      </c>
      <c r="B6773" s="17">
        <f ca="1">'Monte Carlo VaR'!$C$17+_xlfn.NORM.S.INV(RAND())*'Monte Carlo VaR'!$C$18</f>
        <v>0.16907499675984869</v>
      </c>
      <c r="C6773" s="18">
        <f t="shared" ca="1" si="105"/>
        <v>18.420894742779371</v>
      </c>
      <c r="D6773" s="19">
        <f ca="1">'Monte Carlo VaR'!$B$9*(EXP(B6773)-1)</f>
        <v>24.96583864488888</v>
      </c>
      <c r="E6773" t="str">
        <f ca="1">IF(B6773&lt;='Monte Carlo VaR'!$B$25,"YES ◀ TAIL","")</f>
        <v/>
      </c>
    </row>
    <row r="6774" spans="1:5" x14ac:dyDescent="0.2">
      <c r="A6774">
        <v>6773</v>
      </c>
      <c r="B6774" s="17">
        <f ca="1">'Monte Carlo VaR'!$C$17+_xlfn.NORM.S.INV(RAND())*'Monte Carlo VaR'!$C$18</f>
        <v>-9.3412477783219192E-2</v>
      </c>
      <c r="C6774" s="18">
        <f t="shared" ca="1" si="105"/>
        <v>-8.9182269275317694</v>
      </c>
      <c r="D6774" s="19">
        <f ca="1">'Monte Carlo VaR'!$B$9*(EXP(B6774)-1)</f>
        <v>-12.086872954883807</v>
      </c>
      <c r="E6774" t="str">
        <f ca="1">IF(B6774&lt;='Monte Carlo VaR'!$B$25,"YES ◀ TAIL","")</f>
        <v/>
      </c>
    </row>
    <row r="6775" spans="1:5" x14ac:dyDescent="0.2">
      <c r="A6775">
        <v>6774</v>
      </c>
      <c r="B6775" s="17">
        <f ca="1">'Monte Carlo VaR'!$C$17+_xlfn.NORM.S.INV(RAND())*'Monte Carlo VaR'!$C$18</f>
        <v>3.994538548280753E-2</v>
      </c>
      <c r="C6775" s="18">
        <f t="shared" ca="1" si="105"/>
        <v>4.075393236667546</v>
      </c>
      <c r="D6775" s="19">
        <f ca="1">'Monte Carlo VaR'!$B$9*(EXP(B6775)-1)</f>
        <v>5.5233804536555251</v>
      </c>
      <c r="E6775" t="str">
        <f ca="1">IF(B6775&lt;='Monte Carlo VaR'!$B$25,"YES ◀ TAIL","")</f>
        <v/>
      </c>
    </row>
    <row r="6776" spans="1:5" x14ac:dyDescent="0.2">
      <c r="A6776">
        <v>6775</v>
      </c>
      <c r="B6776" s="17">
        <f ca="1">'Monte Carlo VaR'!$C$17+_xlfn.NORM.S.INV(RAND())*'Monte Carlo VaR'!$C$18</f>
        <v>-0.16364921186201231</v>
      </c>
      <c r="C6776" s="18">
        <f t="shared" ca="1" si="105"/>
        <v>-15.096019726036292</v>
      </c>
      <c r="D6776" s="19">
        <f ca="1">'Monte Carlo VaR'!$B$9*(EXP(B6776)-1)</f>
        <v>-20.459635534696986</v>
      </c>
      <c r="E6776" t="str">
        <f ca="1">IF(B6776&lt;='Monte Carlo VaR'!$B$25,"YES ◀ TAIL","")</f>
        <v/>
      </c>
    </row>
    <row r="6777" spans="1:5" x14ac:dyDescent="0.2">
      <c r="A6777">
        <v>6776</v>
      </c>
      <c r="B6777" s="17">
        <f ca="1">'Monte Carlo VaR'!$C$17+_xlfn.NORM.S.INV(RAND())*'Monte Carlo VaR'!$C$18</f>
        <v>0.18417686953475448</v>
      </c>
      <c r="C6777" s="18">
        <f t="shared" ca="1" si="105"/>
        <v>20.222844187803823</v>
      </c>
      <c r="D6777" s="19">
        <f ca="1">'Monte Carlo VaR'!$B$9*(EXP(B6777)-1)</f>
        <v>27.408020727730523</v>
      </c>
      <c r="E6777" t="str">
        <f ca="1">IF(B6777&lt;='Monte Carlo VaR'!$B$25,"YES ◀ TAIL","")</f>
        <v/>
      </c>
    </row>
    <row r="6778" spans="1:5" x14ac:dyDescent="0.2">
      <c r="A6778">
        <v>6777</v>
      </c>
      <c r="B6778" s="17">
        <f ca="1">'Monte Carlo VaR'!$C$17+_xlfn.NORM.S.INV(RAND())*'Monte Carlo VaR'!$C$18</f>
        <v>0.35686272735925029</v>
      </c>
      <c r="C6778" s="18">
        <f t="shared" ca="1" si="105"/>
        <v>42.88397157898973</v>
      </c>
      <c r="D6778" s="19">
        <f ca="1">'Monte Carlo VaR'!$B$9*(EXP(B6778)-1)</f>
        <v>58.120646681004786</v>
      </c>
      <c r="E6778" t="str">
        <f ca="1">IF(B6778&lt;='Monte Carlo VaR'!$B$25,"YES ◀ TAIL","")</f>
        <v/>
      </c>
    </row>
    <row r="6779" spans="1:5" x14ac:dyDescent="0.2">
      <c r="A6779">
        <v>6778</v>
      </c>
      <c r="B6779" s="17">
        <f ca="1">'Monte Carlo VaR'!$C$17+_xlfn.NORM.S.INV(RAND())*'Monte Carlo VaR'!$C$18</f>
        <v>-8.2507623885202344E-2</v>
      </c>
      <c r="C6779" s="18">
        <f t="shared" ca="1" si="105"/>
        <v>-7.919558227713031</v>
      </c>
      <c r="D6779" s="19">
        <f ca="1">'Monte Carlo VaR'!$B$9*(EXP(B6779)-1)</f>
        <v>-10.73337726601947</v>
      </c>
      <c r="E6779" t="str">
        <f ca="1">IF(B6779&lt;='Monte Carlo VaR'!$B$25,"YES ◀ TAIL","")</f>
        <v/>
      </c>
    </row>
    <row r="6780" spans="1:5" x14ac:dyDescent="0.2">
      <c r="A6780">
        <v>6779</v>
      </c>
      <c r="B6780" s="17">
        <f ca="1">'Monte Carlo VaR'!$C$17+_xlfn.NORM.S.INV(RAND())*'Monte Carlo VaR'!$C$18</f>
        <v>9.3889196813062153E-3</v>
      </c>
      <c r="C6780" s="18">
        <f t="shared" ca="1" si="105"/>
        <v>0.9433133853802067</v>
      </c>
      <c r="D6780" s="19">
        <f ca="1">'Monte Carlo VaR'!$B$9*(EXP(B6780)-1)</f>
        <v>1.2784726312057941</v>
      </c>
      <c r="E6780" t="str">
        <f ca="1">IF(B6780&lt;='Monte Carlo VaR'!$B$25,"YES ◀ TAIL","")</f>
        <v/>
      </c>
    </row>
    <row r="6781" spans="1:5" x14ac:dyDescent="0.2">
      <c r="A6781">
        <v>6780</v>
      </c>
      <c r="B6781" s="17">
        <f ca="1">'Monte Carlo VaR'!$C$17+_xlfn.NORM.S.INV(RAND())*'Monte Carlo VaR'!$C$18</f>
        <v>-4.6788007051186381E-2</v>
      </c>
      <c r="C6781" s="18">
        <f t="shared" ca="1" si="105"/>
        <v>-4.5710321168446866</v>
      </c>
      <c r="D6781" s="19">
        <f ca="1">'Monte Carlo VaR'!$B$9*(EXP(B6781)-1)</f>
        <v>-6.195119827959604</v>
      </c>
      <c r="E6781" t="str">
        <f ca="1">IF(B6781&lt;='Monte Carlo VaR'!$B$25,"YES ◀ TAIL","")</f>
        <v/>
      </c>
    </row>
    <row r="6782" spans="1:5" x14ac:dyDescent="0.2">
      <c r="A6782">
        <v>6781</v>
      </c>
      <c r="B6782" s="17">
        <f ca="1">'Monte Carlo VaR'!$C$17+_xlfn.NORM.S.INV(RAND())*'Monte Carlo VaR'!$C$18</f>
        <v>-7.3681621981949719E-3</v>
      </c>
      <c r="C6782" s="18">
        <f t="shared" ca="1" si="105"/>
        <v>-0.73410838378380472</v>
      </c>
      <c r="D6782" s="19">
        <f ca="1">'Monte Carlo VaR'!$B$9*(EXP(B6782)-1)</f>
        <v>-0.99493709254219054</v>
      </c>
      <c r="E6782" t="str">
        <f ca="1">IF(B6782&lt;='Monte Carlo VaR'!$B$25,"YES ◀ TAIL","")</f>
        <v/>
      </c>
    </row>
    <row r="6783" spans="1:5" x14ac:dyDescent="0.2">
      <c r="A6783">
        <v>6782</v>
      </c>
      <c r="B6783" s="17">
        <f ca="1">'Monte Carlo VaR'!$C$17+_xlfn.NORM.S.INV(RAND())*'Monte Carlo VaR'!$C$18</f>
        <v>-2.0249180215854645E-2</v>
      </c>
      <c r="C6783" s="18">
        <f t="shared" ca="1" si="105"/>
        <v>-2.0045542382117087</v>
      </c>
      <c r="D6783" s="19">
        <f ca="1">'Monte Carlo VaR'!$B$9*(EXP(B6783)-1)</f>
        <v>-2.716772359048329</v>
      </c>
      <c r="E6783" t="str">
        <f ca="1">IF(B6783&lt;='Monte Carlo VaR'!$B$25,"YES ◀ TAIL","")</f>
        <v/>
      </c>
    </row>
    <row r="6784" spans="1:5" x14ac:dyDescent="0.2">
      <c r="A6784">
        <v>6783</v>
      </c>
      <c r="B6784" s="17">
        <f ca="1">'Monte Carlo VaR'!$C$17+_xlfn.NORM.S.INV(RAND())*'Monte Carlo VaR'!$C$18</f>
        <v>-4.141606873521321E-2</v>
      </c>
      <c r="C6784" s="18">
        <f t="shared" ca="1" si="105"/>
        <v>-4.0570141876297932</v>
      </c>
      <c r="D6784" s="19">
        <f ca="1">'Monte Carlo VaR'!$B$9*(EXP(B6784)-1)</f>
        <v>-5.4984713284946585</v>
      </c>
      <c r="E6784" t="str">
        <f ca="1">IF(B6784&lt;='Monte Carlo VaR'!$B$25,"YES ◀ TAIL","")</f>
        <v/>
      </c>
    </row>
    <row r="6785" spans="1:5" x14ac:dyDescent="0.2">
      <c r="A6785">
        <v>6784</v>
      </c>
      <c r="B6785" s="17">
        <f ca="1">'Monte Carlo VaR'!$C$17+_xlfn.NORM.S.INV(RAND())*'Monte Carlo VaR'!$C$18</f>
        <v>0.14838257438754482</v>
      </c>
      <c r="C6785" s="18">
        <f t="shared" ca="1" si="105"/>
        <v>15.995658116495948</v>
      </c>
      <c r="D6785" s="19">
        <f ca="1">'Monte Carlo VaR'!$B$9*(EXP(B6785)-1)</f>
        <v>21.678915445286957</v>
      </c>
      <c r="E6785" t="str">
        <f ca="1">IF(B6785&lt;='Monte Carlo VaR'!$B$25,"YES ◀ TAIL","")</f>
        <v/>
      </c>
    </row>
    <row r="6786" spans="1:5" x14ac:dyDescent="0.2">
      <c r="A6786">
        <v>6785</v>
      </c>
      <c r="B6786" s="17">
        <f ca="1">'Monte Carlo VaR'!$C$17+_xlfn.NORM.S.INV(RAND())*'Monte Carlo VaR'!$C$18</f>
        <v>-0.11411849759972519</v>
      </c>
      <c r="C6786" s="18">
        <f t="shared" ca="1" si="105"/>
        <v>-10.784776827954602</v>
      </c>
      <c r="D6786" s="19">
        <f ca="1">'Monte Carlo VaR'!$B$9*(EXP(B6786)-1)</f>
        <v>-14.616608034926871</v>
      </c>
      <c r="E6786" t="str">
        <f ca="1">IF(B6786&lt;='Monte Carlo VaR'!$B$25,"YES ◀ TAIL","")</f>
        <v/>
      </c>
    </row>
    <row r="6787" spans="1:5" x14ac:dyDescent="0.2">
      <c r="A6787">
        <v>6786</v>
      </c>
      <c r="B6787" s="17">
        <f ca="1">'Monte Carlo VaR'!$C$17+_xlfn.NORM.S.INV(RAND())*'Monte Carlo VaR'!$C$18</f>
        <v>0.38260257301554879</v>
      </c>
      <c r="C6787" s="18">
        <f t="shared" ref="C6787:C6850" ca="1" si="106">(EXP(B6787)-1)*100</f>
        <v>46.60952484559877</v>
      </c>
      <c r="D6787" s="19">
        <f ca="1">'Monte Carlo VaR'!$B$9*(EXP(B6787)-1)</f>
        <v>63.169889023240017</v>
      </c>
      <c r="E6787" t="str">
        <f ca="1">IF(B6787&lt;='Monte Carlo VaR'!$B$25,"YES ◀ TAIL","")</f>
        <v/>
      </c>
    </row>
    <row r="6788" spans="1:5" x14ac:dyDescent="0.2">
      <c r="A6788">
        <v>6787</v>
      </c>
      <c r="B6788" s="17">
        <f ca="1">'Monte Carlo VaR'!$C$17+_xlfn.NORM.S.INV(RAND())*'Monte Carlo VaR'!$C$18</f>
        <v>2.0696547827654538E-2</v>
      </c>
      <c r="C6788" s="18">
        <f t="shared" ca="1" si="106"/>
        <v>2.0912206601464423</v>
      </c>
      <c r="D6788" s="19">
        <f ca="1">'Monte Carlo VaR'!$B$9*(EXP(B6788)-1)</f>
        <v>2.8342313606964731</v>
      </c>
      <c r="E6788" t="str">
        <f ca="1">IF(B6788&lt;='Monte Carlo VaR'!$B$25,"YES ◀ TAIL","")</f>
        <v/>
      </c>
    </row>
    <row r="6789" spans="1:5" x14ac:dyDescent="0.2">
      <c r="A6789">
        <v>6788</v>
      </c>
      <c r="B6789" s="17">
        <f ca="1">'Monte Carlo VaR'!$C$17+_xlfn.NORM.S.INV(RAND())*'Monte Carlo VaR'!$C$18</f>
        <v>0.21553080248875428</v>
      </c>
      <c r="C6789" s="18">
        <f t="shared" ca="1" si="106"/>
        <v>24.052019344393116</v>
      </c>
      <c r="D6789" s="19">
        <f ca="1">'Monte Carlo VaR'!$B$9*(EXP(B6789)-1)</f>
        <v>32.597701817455992</v>
      </c>
      <c r="E6789" t="str">
        <f ca="1">IF(B6789&lt;='Monte Carlo VaR'!$B$25,"YES ◀ TAIL","")</f>
        <v/>
      </c>
    </row>
    <row r="6790" spans="1:5" x14ac:dyDescent="0.2">
      <c r="A6790">
        <v>6789</v>
      </c>
      <c r="B6790" s="17">
        <f ca="1">'Monte Carlo VaR'!$C$17+_xlfn.NORM.S.INV(RAND())*'Monte Carlo VaR'!$C$18</f>
        <v>-0.21562636205190427</v>
      </c>
      <c r="C6790" s="18">
        <f t="shared" ca="1" si="106"/>
        <v>-19.396358859214878</v>
      </c>
      <c r="D6790" s="19">
        <f ca="1">'Monte Carlo VaR'!$B$9*(EXP(B6790)-1)</f>
        <v>-26.287885161893925</v>
      </c>
      <c r="E6790" t="str">
        <f ca="1">IF(B6790&lt;='Monte Carlo VaR'!$B$25,"YES ◀ TAIL","")</f>
        <v/>
      </c>
    </row>
    <row r="6791" spans="1:5" x14ac:dyDescent="0.2">
      <c r="A6791">
        <v>6790</v>
      </c>
      <c r="B6791" s="17">
        <f ca="1">'Monte Carlo VaR'!$C$17+_xlfn.NORM.S.INV(RAND())*'Monte Carlo VaR'!$C$18</f>
        <v>0.1813805972912689</v>
      </c>
      <c r="C6791" s="18">
        <f t="shared" ca="1" si="106"/>
        <v>19.887137967306167</v>
      </c>
      <c r="D6791" s="19">
        <f ca="1">'Monte Carlo VaR'!$B$9*(EXP(B6791)-1)</f>
        <v>26.95303808709005</v>
      </c>
      <c r="E6791" t="str">
        <f ca="1">IF(B6791&lt;='Monte Carlo VaR'!$B$25,"YES ◀ TAIL","")</f>
        <v/>
      </c>
    </row>
    <row r="6792" spans="1:5" x14ac:dyDescent="0.2">
      <c r="A6792">
        <v>6791</v>
      </c>
      <c r="B6792" s="17">
        <f ca="1">'Monte Carlo VaR'!$C$17+_xlfn.NORM.S.INV(RAND())*'Monte Carlo VaR'!$C$18</f>
        <v>0.10872722616314637</v>
      </c>
      <c r="C6792" s="18">
        <f t="shared" ca="1" si="106"/>
        <v>11.485820471180141</v>
      </c>
      <c r="D6792" s="19">
        <f ca="1">'Monte Carlo VaR'!$B$9*(EXP(B6792)-1)</f>
        <v>15.566732484590446</v>
      </c>
      <c r="E6792" t="str">
        <f ca="1">IF(B6792&lt;='Monte Carlo VaR'!$B$25,"YES ◀ TAIL","")</f>
        <v/>
      </c>
    </row>
    <row r="6793" spans="1:5" x14ac:dyDescent="0.2">
      <c r="A6793">
        <v>6792</v>
      </c>
      <c r="B6793" s="17">
        <f ca="1">'Monte Carlo VaR'!$C$17+_xlfn.NORM.S.INV(RAND())*'Monte Carlo VaR'!$C$18</f>
        <v>-1.9850178540893298E-2</v>
      </c>
      <c r="C6793" s="18">
        <f t="shared" ca="1" si="106"/>
        <v>-1.9654460896246118</v>
      </c>
      <c r="D6793" s="19">
        <f ca="1">'Monte Carlo VaR'!$B$9*(EXP(B6793)-1)</f>
        <v>-2.6637690852682363</v>
      </c>
      <c r="E6793" t="str">
        <f ca="1">IF(B6793&lt;='Monte Carlo VaR'!$B$25,"YES ◀ TAIL","")</f>
        <v/>
      </c>
    </row>
    <row r="6794" spans="1:5" x14ac:dyDescent="0.2">
      <c r="A6794">
        <v>6793</v>
      </c>
      <c r="B6794" s="17">
        <f ca="1">'Monte Carlo VaR'!$C$17+_xlfn.NORM.S.INV(RAND())*'Monte Carlo VaR'!$C$18</f>
        <v>-0.24242477259100681</v>
      </c>
      <c r="C6794" s="18">
        <f t="shared" ca="1" si="106"/>
        <v>-21.527722198029053</v>
      </c>
      <c r="D6794" s="19">
        <f ca="1">'Monte Carlo VaR'!$B$9*(EXP(B6794)-1)</f>
        <v>-29.176521894988777</v>
      </c>
      <c r="E6794" t="str">
        <f ca="1">IF(B6794&lt;='Monte Carlo VaR'!$B$25,"YES ◀ TAIL","")</f>
        <v/>
      </c>
    </row>
    <row r="6795" spans="1:5" x14ac:dyDescent="0.2">
      <c r="A6795">
        <v>6794</v>
      </c>
      <c r="B6795" s="17">
        <f ca="1">'Monte Carlo VaR'!$C$17+_xlfn.NORM.S.INV(RAND())*'Monte Carlo VaR'!$C$18</f>
        <v>-7.0071852691387451E-2</v>
      </c>
      <c r="C6795" s="18">
        <f t="shared" ca="1" si="106"/>
        <v>-6.7673172692616967</v>
      </c>
      <c r="D6795" s="19">
        <f ca="1">'Monte Carlo VaR'!$B$9*(EXP(B6795)-1)</f>
        <v>-9.1717450950303778</v>
      </c>
      <c r="E6795" t="str">
        <f ca="1">IF(B6795&lt;='Monte Carlo VaR'!$B$25,"YES ◀ TAIL","")</f>
        <v/>
      </c>
    </row>
    <row r="6796" spans="1:5" x14ac:dyDescent="0.2">
      <c r="A6796">
        <v>6795</v>
      </c>
      <c r="B6796" s="17">
        <f ca="1">'Monte Carlo VaR'!$C$17+_xlfn.NORM.S.INV(RAND())*'Monte Carlo VaR'!$C$18</f>
        <v>-0.12398356881555746</v>
      </c>
      <c r="C6796" s="18">
        <f t="shared" ca="1" si="106"/>
        <v>-11.660564402090101</v>
      </c>
      <c r="D6796" s="19">
        <f ca="1">'Monte Carlo VaR'!$B$9*(EXP(B6796)-1)</f>
        <v>-15.803562934152714</v>
      </c>
      <c r="E6796" t="str">
        <f ca="1">IF(B6796&lt;='Monte Carlo VaR'!$B$25,"YES ◀ TAIL","")</f>
        <v/>
      </c>
    </row>
    <row r="6797" spans="1:5" x14ac:dyDescent="0.2">
      <c r="A6797">
        <v>6796</v>
      </c>
      <c r="B6797" s="17">
        <f ca="1">'Monte Carlo VaR'!$C$17+_xlfn.NORM.S.INV(RAND())*'Monte Carlo VaR'!$C$18</f>
        <v>0.18181354474391964</v>
      </c>
      <c r="C6797" s="18">
        <f t="shared" ca="1" si="106"/>
        <v>19.939054035948601</v>
      </c>
      <c r="D6797" s="19">
        <f ca="1">'Monte Carlo VaR'!$B$9*(EXP(B6797)-1)</f>
        <v>27.023399934921137</v>
      </c>
      <c r="E6797" t="str">
        <f ca="1">IF(B6797&lt;='Monte Carlo VaR'!$B$25,"YES ◀ TAIL","")</f>
        <v/>
      </c>
    </row>
    <row r="6798" spans="1:5" x14ac:dyDescent="0.2">
      <c r="A6798">
        <v>6797</v>
      </c>
      <c r="B6798" s="17">
        <f ca="1">'Monte Carlo VaR'!$C$17+_xlfn.NORM.S.INV(RAND())*'Monte Carlo VaR'!$C$18</f>
        <v>0.25075438624691193</v>
      </c>
      <c r="C6798" s="18">
        <f t="shared" ca="1" si="106"/>
        <v>28.499443326320929</v>
      </c>
      <c r="D6798" s="19">
        <f ca="1">'Monte Carlo VaR'!$B$9*(EXP(B6798)-1)</f>
        <v>38.625295540162753</v>
      </c>
      <c r="E6798" t="str">
        <f ca="1">IF(B6798&lt;='Monte Carlo VaR'!$B$25,"YES ◀ TAIL","")</f>
        <v/>
      </c>
    </row>
    <row r="6799" spans="1:5" x14ac:dyDescent="0.2">
      <c r="A6799">
        <v>6798</v>
      </c>
      <c r="B6799" s="17">
        <f ca="1">'Monte Carlo VaR'!$C$17+_xlfn.NORM.S.INV(RAND())*'Monte Carlo VaR'!$C$18</f>
        <v>0.46432924289443134</v>
      </c>
      <c r="C6799" s="18">
        <f t="shared" ca="1" si="106"/>
        <v>59.094669211328579</v>
      </c>
      <c r="D6799" s="19">
        <f ca="1">'Monte Carlo VaR'!$B$9*(EXP(B6799)-1)</f>
        <v>80.091005182113619</v>
      </c>
      <c r="E6799" t="str">
        <f ca="1">IF(B6799&lt;='Monte Carlo VaR'!$B$25,"YES ◀ TAIL","")</f>
        <v/>
      </c>
    </row>
    <row r="6800" spans="1:5" x14ac:dyDescent="0.2">
      <c r="A6800">
        <v>6799</v>
      </c>
      <c r="B6800" s="17">
        <f ca="1">'Monte Carlo VaR'!$C$17+_xlfn.NORM.S.INV(RAND())*'Monte Carlo VaR'!$C$18</f>
        <v>0.26136545638929926</v>
      </c>
      <c r="C6800" s="18">
        <f t="shared" ca="1" si="106"/>
        <v>29.870219773393679</v>
      </c>
      <c r="D6800" s="19">
        <f ca="1">'Monte Carlo VaR'!$B$9*(EXP(B6800)-1)</f>
        <v>40.483108858880456</v>
      </c>
      <c r="E6800" t="str">
        <f ca="1">IF(B6800&lt;='Monte Carlo VaR'!$B$25,"YES ◀ TAIL","")</f>
        <v/>
      </c>
    </row>
    <row r="6801" spans="1:5" x14ac:dyDescent="0.2">
      <c r="A6801">
        <v>6800</v>
      </c>
      <c r="B6801" s="17">
        <f ca="1">'Monte Carlo VaR'!$C$17+_xlfn.NORM.S.INV(RAND())*'Monte Carlo VaR'!$C$18</f>
        <v>-0.10021799689255807</v>
      </c>
      <c r="C6801" s="18">
        <f t="shared" ca="1" si="106"/>
        <v>-9.5359812210870984</v>
      </c>
      <c r="D6801" s="19">
        <f ca="1">'Monte Carlo VaR'!$B$9*(EXP(B6801)-1)</f>
        <v>-12.924115348939344</v>
      </c>
      <c r="E6801" t="str">
        <f ca="1">IF(B6801&lt;='Monte Carlo VaR'!$B$25,"YES ◀ TAIL","")</f>
        <v/>
      </c>
    </row>
    <row r="6802" spans="1:5" x14ac:dyDescent="0.2">
      <c r="A6802">
        <v>6801</v>
      </c>
      <c r="B6802" s="17">
        <f ca="1">'Monte Carlo VaR'!$C$17+_xlfn.NORM.S.INV(RAND())*'Monte Carlo VaR'!$C$18</f>
        <v>0.26801263259328284</v>
      </c>
      <c r="C6802" s="18">
        <f t="shared" ca="1" si="106"/>
        <v>30.736365530395048</v>
      </c>
      <c r="D6802" s="19">
        <f ca="1">'Monte Carlo VaR'!$B$9*(EXP(B6802)-1)</f>
        <v>41.656996203344413</v>
      </c>
      <c r="E6802" t="str">
        <f ca="1">IF(B6802&lt;='Monte Carlo VaR'!$B$25,"YES ◀ TAIL","")</f>
        <v/>
      </c>
    </row>
    <row r="6803" spans="1:5" x14ac:dyDescent="0.2">
      <c r="A6803">
        <v>6802</v>
      </c>
      <c r="B6803" s="17">
        <f ca="1">'Monte Carlo VaR'!$C$17+_xlfn.NORM.S.INV(RAND())*'Monte Carlo VaR'!$C$18</f>
        <v>0.30340603814536504</v>
      </c>
      <c r="C6803" s="18">
        <f t="shared" ca="1" si="106"/>
        <v>35.446431698341208</v>
      </c>
      <c r="D6803" s="19">
        <f ca="1">'Monte Carlo VaR'!$B$9*(EXP(B6803)-1)</f>
        <v>48.04054888076184</v>
      </c>
      <c r="E6803" t="str">
        <f ca="1">IF(B6803&lt;='Monte Carlo VaR'!$B$25,"YES ◀ TAIL","")</f>
        <v/>
      </c>
    </row>
    <row r="6804" spans="1:5" x14ac:dyDescent="0.2">
      <c r="A6804">
        <v>6803</v>
      </c>
      <c r="B6804" s="17">
        <f ca="1">'Monte Carlo VaR'!$C$17+_xlfn.NORM.S.INV(RAND())*'Monte Carlo VaR'!$C$18</f>
        <v>-7.6541222299733577E-2</v>
      </c>
      <c r="C6804" s="18">
        <f t="shared" ca="1" si="106"/>
        <v>-7.3685271321615069</v>
      </c>
      <c r="D6804" s="19">
        <f ca="1">'Monte Carlo VaR'!$B$9*(EXP(B6804)-1)</f>
        <v>-9.9865648222184902</v>
      </c>
      <c r="E6804" t="str">
        <f ca="1">IF(B6804&lt;='Monte Carlo VaR'!$B$25,"YES ◀ TAIL","")</f>
        <v/>
      </c>
    </row>
    <row r="6805" spans="1:5" x14ac:dyDescent="0.2">
      <c r="A6805">
        <v>6804</v>
      </c>
      <c r="B6805" s="17">
        <f ca="1">'Monte Carlo VaR'!$C$17+_xlfn.NORM.S.INV(RAND())*'Monte Carlo VaR'!$C$18</f>
        <v>-4.1031409031425811E-2</v>
      </c>
      <c r="C6805" s="18">
        <f t="shared" ca="1" si="106"/>
        <v>-4.0201016882063234</v>
      </c>
      <c r="D6805" s="19">
        <f ca="1">'Monte Carlo VaR'!$B$9*(EXP(B6805)-1)</f>
        <v>-5.4484438180260302</v>
      </c>
      <c r="E6805" t="str">
        <f ca="1">IF(B6805&lt;='Monte Carlo VaR'!$B$25,"YES ◀ TAIL","")</f>
        <v/>
      </c>
    </row>
    <row r="6806" spans="1:5" x14ac:dyDescent="0.2">
      <c r="A6806">
        <v>6805</v>
      </c>
      <c r="B6806" s="17">
        <f ca="1">'Monte Carlo VaR'!$C$17+_xlfn.NORM.S.INV(RAND())*'Monte Carlo VaR'!$C$18</f>
        <v>-0.19379859195319621</v>
      </c>
      <c r="C6806" s="18">
        <f t="shared" ca="1" si="106"/>
        <v>-17.617618769464393</v>
      </c>
      <c r="D6806" s="19">
        <f ca="1">'Monte Carlo VaR'!$B$9*(EXP(B6806)-1)</f>
        <v>-23.877158718255092</v>
      </c>
      <c r="E6806" t="str">
        <f ca="1">IF(B6806&lt;='Monte Carlo VaR'!$B$25,"YES ◀ TAIL","")</f>
        <v/>
      </c>
    </row>
    <row r="6807" spans="1:5" x14ac:dyDescent="0.2">
      <c r="A6807">
        <v>6806</v>
      </c>
      <c r="B6807" s="17">
        <f ca="1">'Monte Carlo VaR'!$C$17+_xlfn.NORM.S.INV(RAND())*'Monte Carlo VaR'!$C$18</f>
        <v>-7.4300401079757147E-2</v>
      </c>
      <c r="C6807" s="18">
        <f t="shared" ca="1" si="106"/>
        <v>-7.16072382404358</v>
      </c>
      <c r="D6807" s="19">
        <f ca="1">'Monte Carlo VaR'!$B$9*(EXP(B6807)-1)</f>
        <v>-9.7049289987262632</v>
      </c>
      <c r="E6807" t="str">
        <f ca="1">IF(B6807&lt;='Monte Carlo VaR'!$B$25,"YES ◀ TAIL","")</f>
        <v/>
      </c>
    </row>
    <row r="6808" spans="1:5" x14ac:dyDescent="0.2">
      <c r="A6808">
        <v>6807</v>
      </c>
      <c r="B6808" s="17">
        <f ca="1">'Monte Carlo VaR'!$C$17+_xlfn.NORM.S.INV(RAND())*'Monte Carlo VaR'!$C$18</f>
        <v>8.7754351468066844E-2</v>
      </c>
      <c r="C6808" s="18">
        <f t="shared" ca="1" si="106"/>
        <v>9.1719909693464672</v>
      </c>
      <c r="D6808" s="19">
        <f ca="1">'Monte Carlo VaR'!$B$9*(EXP(B6808)-1)</f>
        <v>12.430799360755266</v>
      </c>
      <c r="E6808" t="str">
        <f ca="1">IF(B6808&lt;='Monte Carlo VaR'!$B$25,"YES ◀ TAIL","")</f>
        <v/>
      </c>
    </row>
    <row r="6809" spans="1:5" x14ac:dyDescent="0.2">
      <c r="A6809">
        <v>6808</v>
      </c>
      <c r="B6809" s="17">
        <f ca="1">'Monte Carlo VaR'!$C$17+_xlfn.NORM.S.INV(RAND())*'Monte Carlo VaR'!$C$18</f>
        <v>0.37716132773655703</v>
      </c>
      <c r="C6809" s="18">
        <f t="shared" ca="1" si="106"/>
        <v>45.813952874676801</v>
      </c>
      <c r="D6809" s="19">
        <f ca="1">'Monte Carlo VaR'!$B$9*(EXP(B6809)-1)</f>
        <v>62.091650331049465</v>
      </c>
      <c r="E6809" t="str">
        <f ca="1">IF(B6809&lt;='Monte Carlo VaR'!$B$25,"YES ◀ TAIL","")</f>
        <v/>
      </c>
    </row>
    <row r="6810" spans="1:5" x14ac:dyDescent="0.2">
      <c r="A6810">
        <v>6809</v>
      </c>
      <c r="B6810" s="17">
        <f ca="1">'Monte Carlo VaR'!$C$17+_xlfn.NORM.S.INV(RAND())*'Monte Carlo VaR'!$C$18</f>
        <v>-3.1276088992969395E-3</v>
      </c>
      <c r="C6810" s="18">
        <f t="shared" ca="1" si="106"/>
        <v>-0.31227230256114513</v>
      </c>
      <c r="D6810" s="19">
        <f ca="1">'Monte Carlo VaR'!$B$9*(EXP(B6810)-1)</f>
        <v>-0.42322265166112</v>
      </c>
      <c r="E6810" t="str">
        <f ca="1">IF(B6810&lt;='Monte Carlo VaR'!$B$25,"YES ◀ TAIL","")</f>
        <v/>
      </c>
    </row>
    <row r="6811" spans="1:5" x14ac:dyDescent="0.2">
      <c r="A6811">
        <v>6810</v>
      </c>
      <c r="B6811" s="17">
        <f ca="1">'Monte Carlo VaR'!$C$17+_xlfn.NORM.S.INV(RAND())*'Monte Carlo VaR'!$C$18</f>
        <v>0.32054435546288679</v>
      </c>
      <c r="C6811" s="18">
        <f t="shared" ca="1" si="106"/>
        <v>37.787761543182022</v>
      </c>
      <c r="D6811" s="19">
        <f ca="1">'Monte Carlo VaR'!$B$9*(EXP(B6811)-1)</f>
        <v>51.21375321947459</v>
      </c>
      <c r="E6811" t="str">
        <f ca="1">IF(B6811&lt;='Monte Carlo VaR'!$B$25,"YES ◀ TAIL","")</f>
        <v/>
      </c>
    </row>
    <row r="6812" spans="1:5" x14ac:dyDescent="0.2">
      <c r="A6812">
        <v>6811</v>
      </c>
      <c r="B6812" s="17">
        <f ca="1">'Monte Carlo VaR'!$C$17+_xlfn.NORM.S.INV(RAND())*'Monte Carlo VaR'!$C$18</f>
        <v>0.22311941533614643</v>
      </c>
      <c r="C6812" s="18">
        <f t="shared" ca="1" si="106"/>
        <v>24.996983039150876</v>
      </c>
      <c r="D6812" s="19">
        <f ca="1">'Monte Carlo VaR'!$B$9*(EXP(B6812)-1)</f>
        <v>33.878411112961182</v>
      </c>
      <c r="E6812" t="str">
        <f ca="1">IF(B6812&lt;='Monte Carlo VaR'!$B$25,"YES ◀ TAIL","")</f>
        <v/>
      </c>
    </row>
    <row r="6813" spans="1:5" x14ac:dyDescent="0.2">
      <c r="A6813">
        <v>6812</v>
      </c>
      <c r="B6813" s="17">
        <f ca="1">'Monte Carlo VaR'!$C$17+_xlfn.NORM.S.INV(RAND())*'Monte Carlo VaR'!$C$18</f>
        <v>2.2989566722816393E-2</v>
      </c>
      <c r="C6813" s="18">
        <f t="shared" ca="1" si="106"/>
        <v>2.3255863579470404</v>
      </c>
      <c r="D6813" s="19">
        <f ca="1">'Monte Carlo VaR'!$B$9*(EXP(B6813)-1)</f>
        <v>3.151867190925624</v>
      </c>
      <c r="E6813" t="str">
        <f ca="1">IF(B6813&lt;='Monte Carlo VaR'!$B$25,"YES ◀ TAIL","")</f>
        <v/>
      </c>
    </row>
    <row r="6814" spans="1:5" x14ac:dyDescent="0.2">
      <c r="A6814">
        <v>6813</v>
      </c>
      <c r="B6814" s="17">
        <f ca="1">'Monte Carlo VaR'!$C$17+_xlfn.NORM.S.INV(RAND())*'Monte Carlo VaR'!$C$18</f>
        <v>0.15995397480201035</v>
      </c>
      <c r="C6814" s="18">
        <f t="shared" ca="1" si="106"/>
        <v>17.345686116454594</v>
      </c>
      <c r="D6814" s="19">
        <f ca="1">'Monte Carlo VaR'!$B$9*(EXP(B6814)-1)</f>
        <v>23.508608393630912</v>
      </c>
      <c r="E6814" t="str">
        <f ca="1">IF(B6814&lt;='Monte Carlo VaR'!$B$25,"YES ◀ TAIL","")</f>
        <v/>
      </c>
    </row>
    <row r="6815" spans="1:5" x14ac:dyDescent="0.2">
      <c r="A6815">
        <v>6814</v>
      </c>
      <c r="B6815" s="17">
        <f ca="1">'Monte Carlo VaR'!$C$17+_xlfn.NORM.S.INV(RAND())*'Monte Carlo VaR'!$C$18</f>
        <v>-7.8394670433110145E-2</v>
      </c>
      <c r="C6815" s="18">
        <f t="shared" ca="1" si="106"/>
        <v>-7.5400557538345625</v>
      </c>
      <c r="D6815" s="19">
        <f ca="1">'Monte Carlo VaR'!$B$9*(EXP(B6815)-1)</f>
        <v>-10.219037563171982</v>
      </c>
      <c r="E6815" t="str">
        <f ca="1">IF(B6815&lt;='Monte Carlo VaR'!$B$25,"YES ◀ TAIL","")</f>
        <v/>
      </c>
    </row>
    <row r="6816" spans="1:5" x14ac:dyDescent="0.2">
      <c r="A6816">
        <v>6815</v>
      </c>
      <c r="B6816" s="17">
        <f ca="1">'Monte Carlo VaR'!$C$17+_xlfn.NORM.S.INV(RAND())*'Monte Carlo VaR'!$C$18</f>
        <v>0.3065022186461851</v>
      </c>
      <c r="C6816" s="18">
        <f t="shared" ca="1" si="106"/>
        <v>35.866448186967517</v>
      </c>
      <c r="D6816" s="19">
        <f ca="1">'Monte Carlo VaR'!$B$9*(EXP(B6816)-1)</f>
        <v>48.609797227797074</v>
      </c>
      <c r="E6816" t="str">
        <f ca="1">IF(B6816&lt;='Monte Carlo VaR'!$B$25,"YES ◀ TAIL","")</f>
        <v/>
      </c>
    </row>
    <row r="6817" spans="1:5" x14ac:dyDescent="0.2">
      <c r="A6817">
        <v>6816</v>
      </c>
      <c r="B6817" s="17">
        <f ca="1">'Monte Carlo VaR'!$C$17+_xlfn.NORM.S.INV(RAND())*'Monte Carlo VaR'!$C$18</f>
        <v>-5.5877717647343117E-2</v>
      </c>
      <c r="C6817" s="18">
        <f t="shared" ca="1" si="106"/>
        <v>-5.4345234289938755</v>
      </c>
      <c r="D6817" s="19">
        <f ca="1">'Monte Carlo VaR'!$B$9*(EXP(B6817)-1)</f>
        <v>-7.3654096033154</v>
      </c>
      <c r="E6817" t="str">
        <f ca="1">IF(B6817&lt;='Monte Carlo VaR'!$B$25,"YES ◀ TAIL","")</f>
        <v/>
      </c>
    </row>
    <row r="6818" spans="1:5" x14ac:dyDescent="0.2">
      <c r="A6818">
        <v>6817</v>
      </c>
      <c r="B6818" s="17">
        <f ca="1">'Monte Carlo VaR'!$C$17+_xlfn.NORM.S.INV(RAND())*'Monte Carlo VaR'!$C$18</f>
        <v>0.26750513001790754</v>
      </c>
      <c r="C6818" s="18">
        <f t="shared" ca="1" si="106"/>
        <v>30.670033321500313</v>
      </c>
      <c r="D6818" s="19">
        <f ca="1">'Monte Carlo VaR'!$B$9*(EXP(B6818)-1)</f>
        <v>41.567096160629376</v>
      </c>
      <c r="E6818" t="str">
        <f ca="1">IF(B6818&lt;='Monte Carlo VaR'!$B$25,"YES ◀ TAIL","")</f>
        <v/>
      </c>
    </row>
    <row r="6819" spans="1:5" x14ac:dyDescent="0.2">
      <c r="A6819">
        <v>6818</v>
      </c>
      <c r="B6819" s="17">
        <f ca="1">'Monte Carlo VaR'!$C$17+_xlfn.NORM.S.INV(RAND())*'Monte Carlo VaR'!$C$18</f>
        <v>-0.37106501011291759</v>
      </c>
      <c r="C6819" s="18">
        <f t="shared" ca="1" si="106"/>
        <v>-31.000091681762999</v>
      </c>
      <c r="D6819" s="19">
        <f ca="1">'Monte Carlo VaR'!$B$9*(EXP(B6819)-1)</f>
        <v>-42.014424256293388</v>
      </c>
      <c r="E6819" t="str">
        <f ca="1">IF(B6819&lt;='Monte Carlo VaR'!$B$25,"YES ◀ TAIL","")</f>
        <v>YES ◀ TAIL</v>
      </c>
    </row>
    <row r="6820" spans="1:5" x14ac:dyDescent="0.2">
      <c r="A6820">
        <v>6819</v>
      </c>
      <c r="B6820" s="17">
        <f ca="1">'Monte Carlo VaR'!$C$17+_xlfn.NORM.S.INV(RAND())*'Monte Carlo VaR'!$C$18</f>
        <v>8.6586662469392006E-2</v>
      </c>
      <c r="C6820" s="18">
        <f t="shared" ca="1" si="106"/>
        <v>9.044586435440749</v>
      </c>
      <c r="D6820" s="19">
        <f ca="1">'Monte Carlo VaR'!$B$9*(EXP(B6820)-1)</f>
        <v>12.258127995952847</v>
      </c>
      <c r="E6820" t="str">
        <f ca="1">IF(B6820&lt;='Monte Carlo VaR'!$B$25,"YES ◀ TAIL","")</f>
        <v/>
      </c>
    </row>
    <row r="6821" spans="1:5" x14ac:dyDescent="0.2">
      <c r="A6821">
        <v>6820</v>
      </c>
      <c r="B6821" s="17">
        <f ca="1">'Monte Carlo VaR'!$C$17+_xlfn.NORM.S.INV(RAND())*'Monte Carlo VaR'!$C$18</f>
        <v>4.5208950816034224E-2</v>
      </c>
      <c r="C6821" s="18">
        <f t="shared" ca="1" si="106"/>
        <v>4.6246451120250054</v>
      </c>
      <c r="D6821" s="19">
        <f ca="1">'Monte Carlo VaR'!$B$9*(EXP(B6821)-1)</f>
        <v>6.2677815203274898</v>
      </c>
      <c r="E6821" t="str">
        <f ca="1">IF(B6821&lt;='Monte Carlo VaR'!$B$25,"YES ◀ TAIL","")</f>
        <v/>
      </c>
    </row>
    <row r="6822" spans="1:5" x14ac:dyDescent="0.2">
      <c r="A6822">
        <v>6821</v>
      </c>
      <c r="B6822" s="17">
        <f ca="1">'Monte Carlo VaR'!$C$17+_xlfn.NORM.S.INV(RAND())*'Monte Carlo VaR'!$C$18</f>
        <v>-2.9112225945045561E-2</v>
      </c>
      <c r="C6822" s="18">
        <f t="shared" ca="1" si="106"/>
        <v>-2.8692547547050196</v>
      </c>
      <c r="D6822" s="19">
        <f ca="1">'Monte Carlo VaR'!$B$9*(EXP(B6822)-1)</f>
        <v>-3.8887009690517131</v>
      </c>
      <c r="E6822" t="str">
        <f ca="1">IF(B6822&lt;='Monte Carlo VaR'!$B$25,"YES ◀ TAIL","")</f>
        <v/>
      </c>
    </row>
    <row r="6823" spans="1:5" x14ac:dyDescent="0.2">
      <c r="A6823">
        <v>6822</v>
      </c>
      <c r="B6823" s="17">
        <f ca="1">'Monte Carlo VaR'!$C$17+_xlfn.NORM.S.INV(RAND())*'Monte Carlo VaR'!$C$18</f>
        <v>-3.9710548044192509E-2</v>
      </c>
      <c r="C6823" s="18">
        <f t="shared" ca="1" si="106"/>
        <v>-3.8932418212872077</v>
      </c>
      <c r="D6823" s="19">
        <f ca="1">'Monte Carlo VaR'!$B$9*(EXP(B6823)-1)</f>
        <v>-5.2765106403905531</v>
      </c>
      <c r="E6823" t="str">
        <f ca="1">IF(B6823&lt;='Monte Carlo VaR'!$B$25,"YES ◀ TAIL","")</f>
        <v/>
      </c>
    </row>
    <row r="6824" spans="1:5" x14ac:dyDescent="0.2">
      <c r="A6824">
        <v>6823</v>
      </c>
      <c r="B6824" s="17">
        <f ca="1">'Monte Carlo VaR'!$C$17+_xlfn.NORM.S.INV(RAND())*'Monte Carlo VaR'!$C$18</f>
        <v>0.14680155977632481</v>
      </c>
      <c r="C6824" s="18">
        <f t="shared" ca="1" si="106"/>
        <v>15.812412181596169</v>
      </c>
      <c r="D6824" s="19">
        <f ca="1">'Monte Carlo VaR'!$B$9*(EXP(B6824)-1)</f>
        <v>21.430562229717289</v>
      </c>
      <c r="E6824" t="str">
        <f ca="1">IF(B6824&lt;='Monte Carlo VaR'!$B$25,"YES ◀ TAIL","")</f>
        <v/>
      </c>
    </row>
    <row r="6825" spans="1:5" x14ac:dyDescent="0.2">
      <c r="A6825">
        <v>6824</v>
      </c>
      <c r="B6825" s="17">
        <f ca="1">'Monte Carlo VaR'!$C$17+_xlfn.NORM.S.INV(RAND())*'Monte Carlo VaR'!$C$18</f>
        <v>0.17203608093134978</v>
      </c>
      <c r="C6825" s="18">
        <f t="shared" ca="1" si="106"/>
        <v>18.772068650936056</v>
      </c>
      <c r="D6825" s="19">
        <f ca="1">'Monte Carlo VaR'!$B$9*(EXP(B6825)-1)</f>
        <v>25.441784642613641</v>
      </c>
      <c r="E6825" t="str">
        <f ca="1">IF(B6825&lt;='Monte Carlo VaR'!$B$25,"YES ◀ TAIL","")</f>
        <v/>
      </c>
    </row>
    <row r="6826" spans="1:5" x14ac:dyDescent="0.2">
      <c r="A6826">
        <v>6825</v>
      </c>
      <c r="B6826" s="17">
        <f ca="1">'Monte Carlo VaR'!$C$17+_xlfn.NORM.S.INV(RAND())*'Monte Carlo VaR'!$C$18</f>
        <v>-0.14382311907036749</v>
      </c>
      <c r="C6826" s="18">
        <f t="shared" ca="1" si="106"/>
        <v>-13.395907936470641</v>
      </c>
      <c r="D6826" s="19">
        <f ca="1">'Monte Carlo VaR'!$B$9*(EXP(B6826)-1)</f>
        <v>-18.155474026298659</v>
      </c>
      <c r="E6826" t="str">
        <f ca="1">IF(B6826&lt;='Monte Carlo VaR'!$B$25,"YES ◀ TAIL","")</f>
        <v/>
      </c>
    </row>
    <row r="6827" spans="1:5" x14ac:dyDescent="0.2">
      <c r="A6827">
        <v>6826</v>
      </c>
      <c r="B6827" s="17">
        <f ca="1">'Monte Carlo VaR'!$C$17+_xlfn.NORM.S.INV(RAND())*'Monte Carlo VaR'!$C$18</f>
        <v>-0.19415288936644032</v>
      </c>
      <c r="C6827" s="18">
        <f t="shared" ca="1" si="106"/>
        <v>-17.6468014640494</v>
      </c>
      <c r="D6827" s="19">
        <f ca="1">'Monte Carlo VaR'!$B$9*(EXP(B6827)-1)</f>
        <v>-23.916710024226152</v>
      </c>
      <c r="E6827" t="str">
        <f ca="1">IF(B6827&lt;='Monte Carlo VaR'!$B$25,"YES ◀ TAIL","")</f>
        <v/>
      </c>
    </row>
    <row r="6828" spans="1:5" x14ac:dyDescent="0.2">
      <c r="A6828">
        <v>6827</v>
      </c>
      <c r="B6828" s="17">
        <f ca="1">'Monte Carlo VaR'!$C$17+_xlfn.NORM.S.INV(RAND())*'Monte Carlo VaR'!$C$18</f>
        <v>0.36538521516147626</v>
      </c>
      <c r="C6828" s="18">
        <f t="shared" ca="1" si="106"/>
        <v>44.106902287865623</v>
      </c>
      <c r="D6828" s="19">
        <f ca="1">'Monte Carlo VaR'!$B$9*(EXP(B6828)-1)</f>
        <v>59.778084670744278</v>
      </c>
      <c r="E6828" t="str">
        <f ca="1">IF(B6828&lt;='Monte Carlo VaR'!$B$25,"YES ◀ TAIL","")</f>
        <v/>
      </c>
    </row>
    <row r="6829" spans="1:5" x14ac:dyDescent="0.2">
      <c r="A6829">
        <v>6828</v>
      </c>
      <c r="B6829" s="17">
        <f ca="1">'Monte Carlo VaR'!$C$17+_xlfn.NORM.S.INV(RAND())*'Monte Carlo VaR'!$C$18</f>
        <v>-9.1116518476722322E-2</v>
      </c>
      <c r="C6829" s="18">
        <f t="shared" ca="1" si="106"/>
        <v>-8.7088666336051617</v>
      </c>
      <c r="D6829" s="19">
        <f ca="1">'Monte Carlo VaR'!$B$9*(EXP(B6829)-1)</f>
        <v>-11.803126948525074</v>
      </c>
      <c r="E6829" t="str">
        <f ca="1">IF(B6829&lt;='Monte Carlo VaR'!$B$25,"YES ◀ TAIL","")</f>
        <v/>
      </c>
    </row>
    <row r="6830" spans="1:5" x14ac:dyDescent="0.2">
      <c r="A6830">
        <v>6829</v>
      </c>
      <c r="B6830" s="17">
        <f ca="1">'Monte Carlo VaR'!$C$17+_xlfn.NORM.S.INV(RAND())*'Monte Carlo VaR'!$C$18</f>
        <v>4.8874459651671198E-2</v>
      </c>
      <c r="C6830" s="18">
        <f t="shared" ca="1" si="106"/>
        <v>5.0088513986963346</v>
      </c>
      <c r="D6830" s="19">
        <f ca="1">'Monte Carlo VaR'!$B$9*(EXP(B6830)-1)</f>
        <v>6.7884963006531427</v>
      </c>
      <c r="E6830" t="str">
        <f ca="1">IF(B6830&lt;='Monte Carlo VaR'!$B$25,"YES ◀ TAIL","")</f>
        <v/>
      </c>
    </row>
    <row r="6831" spans="1:5" x14ac:dyDescent="0.2">
      <c r="A6831">
        <v>6830</v>
      </c>
      <c r="B6831" s="17">
        <f ca="1">'Monte Carlo VaR'!$C$17+_xlfn.NORM.S.INV(RAND())*'Monte Carlo VaR'!$C$18</f>
        <v>-0.25422270429999849</v>
      </c>
      <c r="C6831" s="18">
        <f t="shared" ca="1" si="106"/>
        <v>-22.44809286186684</v>
      </c>
      <c r="D6831" s="19">
        <f ca="1">'Monte Carlo VaR'!$B$9*(EXP(B6831)-1)</f>
        <v>-30.423900255688132</v>
      </c>
      <c r="E6831" t="str">
        <f ca="1">IF(B6831&lt;='Monte Carlo VaR'!$B$25,"YES ◀ TAIL","")</f>
        <v>YES ◀ TAIL</v>
      </c>
    </row>
    <row r="6832" spans="1:5" x14ac:dyDescent="0.2">
      <c r="A6832">
        <v>6831</v>
      </c>
      <c r="B6832" s="17">
        <f ca="1">'Monte Carlo VaR'!$C$17+_xlfn.NORM.S.INV(RAND())*'Monte Carlo VaR'!$C$18</f>
        <v>-0.10978945982516138</v>
      </c>
      <c r="C6832" s="18">
        <f t="shared" ca="1" si="106"/>
        <v>-10.39772357717127</v>
      </c>
      <c r="D6832" s="19">
        <f ca="1">'Monte Carlo VaR'!$B$9*(EXP(B6832)-1)</f>
        <v>-14.092034764140221</v>
      </c>
      <c r="E6832" t="str">
        <f ca="1">IF(B6832&lt;='Monte Carlo VaR'!$B$25,"YES ◀ TAIL","")</f>
        <v/>
      </c>
    </row>
    <row r="6833" spans="1:5" x14ac:dyDescent="0.2">
      <c r="A6833">
        <v>6832</v>
      </c>
      <c r="B6833" s="17">
        <f ca="1">'Monte Carlo VaR'!$C$17+_xlfn.NORM.S.INV(RAND())*'Monte Carlo VaR'!$C$18</f>
        <v>-0.19722660924266361</v>
      </c>
      <c r="C6833" s="18">
        <f t="shared" ca="1" si="106"/>
        <v>-17.899543499164452</v>
      </c>
      <c r="D6833" s="19">
        <f ca="1">'Monte Carlo VaR'!$B$9*(EXP(B6833)-1)</f>
        <v>-24.259251304417578</v>
      </c>
      <c r="E6833" t="str">
        <f ca="1">IF(B6833&lt;='Monte Carlo VaR'!$B$25,"YES ◀ TAIL","")</f>
        <v/>
      </c>
    </row>
    <row r="6834" spans="1:5" x14ac:dyDescent="0.2">
      <c r="A6834">
        <v>6833</v>
      </c>
      <c r="B6834" s="17">
        <f ca="1">'Monte Carlo VaR'!$C$17+_xlfn.NORM.S.INV(RAND())*'Monte Carlo VaR'!$C$18</f>
        <v>0.27839073120297231</v>
      </c>
      <c r="C6834" s="18">
        <f t="shared" ca="1" si="106"/>
        <v>32.100225318245926</v>
      </c>
      <c r="D6834" s="19">
        <f ca="1">'Monte Carlo VaR'!$B$9*(EXP(B6834)-1)</f>
        <v>43.505435373818699</v>
      </c>
      <c r="E6834" t="str">
        <f ca="1">IF(B6834&lt;='Monte Carlo VaR'!$B$25,"YES ◀ TAIL","")</f>
        <v/>
      </c>
    </row>
    <row r="6835" spans="1:5" x14ac:dyDescent="0.2">
      <c r="A6835">
        <v>6834</v>
      </c>
      <c r="B6835" s="17">
        <f ca="1">'Monte Carlo VaR'!$C$17+_xlfn.NORM.S.INV(RAND())*'Monte Carlo VaR'!$C$18</f>
        <v>0.12480742972487963</v>
      </c>
      <c r="C6835" s="18">
        <f t="shared" ca="1" si="106"/>
        <v>13.293026336656656</v>
      </c>
      <c r="D6835" s="19">
        <f ca="1">'Monte Carlo VaR'!$B$9*(EXP(B6835)-1)</f>
        <v>18.016038594070764</v>
      </c>
      <c r="E6835" t="str">
        <f ca="1">IF(B6835&lt;='Monte Carlo VaR'!$B$25,"YES ◀ TAIL","")</f>
        <v/>
      </c>
    </row>
    <row r="6836" spans="1:5" x14ac:dyDescent="0.2">
      <c r="A6836">
        <v>6835</v>
      </c>
      <c r="B6836" s="17">
        <f ca="1">'Monte Carlo VaR'!$C$17+_xlfn.NORM.S.INV(RAND())*'Monte Carlo VaR'!$C$18</f>
        <v>0.25866410109511251</v>
      </c>
      <c r="C6836" s="18">
        <f t="shared" ca="1" si="106"/>
        <v>29.519867593562175</v>
      </c>
      <c r="D6836" s="19">
        <f ca="1">'Monte Carlo VaR'!$B$9*(EXP(B6836)-1)</f>
        <v>40.008276549554822</v>
      </c>
      <c r="E6836" t="str">
        <f ca="1">IF(B6836&lt;='Monte Carlo VaR'!$B$25,"YES ◀ TAIL","")</f>
        <v/>
      </c>
    </row>
    <row r="6837" spans="1:5" x14ac:dyDescent="0.2">
      <c r="A6837">
        <v>6836</v>
      </c>
      <c r="B6837" s="17">
        <f ca="1">'Monte Carlo VaR'!$C$17+_xlfn.NORM.S.INV(RAND())*'Monte Carlo VaR'!$C$18</f>
        <v>0.13031847847064609</v>
      </c>
      <c r="C6837" s="18">
        <f t="shared" ca="1" si="106"/>
        <v>13.919113340745115</v>
      </c>
      <c r="D6837" s="19">
        <f ca="1">'Monte Carlo VaR'!$B$9*(EXP(B6837)-1)</f>
        <v>18.864574310711856</v>
      </c>
      <c r="E6837" t="str">
        <f ca="1">IF(B6837&lt;='Monte Carlo VaR'!$B$25,"YES ◀ TAIL","")</f>
        <v/>
      </c>
    </row>
    <row r="6838" spans="1:5" x14ac:dyDescent="0.2">
      <c r="A6838">
        <v>6837</v>
      </c>
      <c r="B6838" s="17">
        <f ca="1">'Monte Carlo VaR'!$C$17+_xlfn.NORM.S.INV(RAND())*'Monte Carlo VaR'!$C$18</f>
        <v>9.2472495655584824E-2</v>
      </c>
      <c r="C6838" s="18">
        <f t="shared" ca="1" si="106"/>
        <v>9.6882972098362394</v>
      </c>
      <c r="D6838" s="19">
        <f ca="1">'Monte Carlo VaR'!$B$9*(EXP(B6838)-1)</f>
        <v>13.130549208491054</v>
      </c>
      <c r="E6838" t="str">
        <f ca="1">IF(B6838&lt;='Monte Carlo VaR'!$B$25,"YES ◀ TAIL","")</f>
        <v/>
      </c>
    </row>
    <row r="6839" spans="1:5" x14ac:dyDescent="0.2">
      <c r="A6839">
        <v>6838</v>
      </c>
      <c r="B6839" s="17">
        <f ca="1">'Monte Carlo VaR'!$C$17+_xlfn.NORM.S.INV(RAND())*'Monte Carlo VaR'!$C$18</f>
        <v>5.9907560373790213E-2</v>
      </c>
      <c r="C6839" s="18">
        <f t="shared" ca="1" si="106"/>
        <v>6.1738395308502891</v>
      </c>
      <c r="D6839" s="19">
        <f ca="1">'Monte Carlo VaR'!$B$9*(EXP(B6839)-1)</f>
        <v>8.3674047161613974</v>
      </c>
      <c r="E6839" t="str">
        <f ca="1">IF(B6839&lt;='Monte Carlo VaR'!$B$25,"YES ◀ TAIL","")</f>
        <v/>
      </c>
    </row>
    <row r="6840" spans="1:5" x14ac:dyDescent="0.2">
      <c r="A6840">
        <v>6839</v>
      </c>
      <c r="B6840" s="17">
        <f ca="1">'Monte Carlo VaR'!$C$17+_xlfn.NORM.S.INV(RAND())*'Monte Carlo VaR'!$C$18</f>
        <v>0.12005209127068488</v>
      </c>
      <c r="C6840" s="18">
        <f t="shared" ca="1" si="106"/>
        <v>12.755558585282589</v>
      </c>
      <c r="D6840" s="19">
        <f ca="1">'Monte Carlo VaR'!$B$9*(EXP(B6840)-1)</f>
        <v>17.287608550633493</v>
      </c>
      <c r="E6840" t="str">
        <f ca="1">IF(B6840&lt;='Monte Carlo VaR'!$B$25,"YES ◀ TAIL","")</f>
        <v/>
      </c>
    </row>
    <row r="6841" spans="1:5" x14ac:dyDescent="0.2">
      <c r="A6841">
        <v>6840</v>
      </c>
      <c r="B6841" s="17">
        <f ca="1">'Monte Carlo VaR'!$C$17+_xlfn.NORM.S.INV(RAND())*'Monte Carlo VaR'!$C$18</f>
        <v>-0.15350849495917895</v>
      </c>
      <c r="C6841" s="18">
        <f t="shared" ca="1" si="106"/>
        <v>-14.230652190320415</v>
      </c>
      <c r="D6841" s="19">
        <f ca="1">'Monte Carlo VaR'!$B$9*(EXP(B6841)-1)</f>
        <v>-19.286802913541258</v>
      </c>
      <c r="E6841" t="str">
        <f ca="1">IF(B6841&lt;='Monte Carlo VaR'!$B$25,"YES ◀ TAIL","")</f>
        <v/>
      </c>
    </row>
    <row r="6842" spans="1:5" x14ac:dyDescent="0.2">
      <c r="A6842">
        <v>6841</v>
      </c>
      <c r="B6842" s="17">
        <f ca="1">'Monte Carlo VaR'!$C$17+_xlfn.NORM.S.INV(RAND())*'Monte Carlo VaR'!$C$18</f>
        <v>-0.13349801402056116</v>
      </c>
      <c r="C6842" s="18">
        <f t="shared" ca="1" si="106"/>
        <v>-12.497079323409588</v>
      </c>
      <c r="D6842" s="19">
        <f ca="1">'Monte Carlo VaR'!$B$9*(EXP(B6842)-1)</f>
        <v>-16.937291607017013</v>
      </c>
      <c r="E6842" t="str">
        <f ca="1">IF(B6842&lt;='Monte Carlo VaR'!$B$25,"YES ◀ TAIL","")</f>
        <v/>
      </c>
    </row>
    <row r="6843" spans="1:5" x14ac:dyDescent="0.2">
      <c r="A6843">
        <v>6842</v>
      </c>
      <c r="B6843" s="17">
        <f ca="1">'Monte Carlo VaR'!$C$17+_xlfn.NORM.S.INV(RAND())*'Monte Carlo VaR'!$C$18</f>
        <v>-6.2957402343838953E-2</v>
      </c>
      <c r="C6843" s="18">
        <f t="shared" ca="1" si="106"/>
        <v>-6.1016528667722998</v>
      </c>
      <c r="D6843" s="19">
        <f ca="1">'Monte Carlo VaR'!$B$9*(EXP(B6843)-1)</f>
        <v>-8.2695701303364988</v>
      </c>
      <c r="E6843" t="str">
        <f ca="1">IF(B6843&lt;='Monte Carlo VaR'!$B$25,"YES ◀ TAIL","")</f>
        <v/>
      </c>
    </row>
    <row r="6844" spans="1:5" x14ac:dyDescent="0.2">
      <c r="A6844">
        <v>6843</v>
      </c>
      <c r="B6844" s="17">
        <f ca="1">'Monte Carlo VaR'!$C$17+_xlfn.NORM.S.INV(RAND())*'Monte Carlo VaR'!$C$18</f>
        <v>-0.27228130740019274</v>
      </c>
      <c r="C6844" s="18">
        <f t="shared" ca="1" si="106"/>
        <v>-23.836002401027013</v>
      </c>
      <c r="D6844" s="19">
        <f ca="1">'Monte Carlo VaR'!$B$9*(EXP(B6844)-1)</f>
        <v>-32.304934054111911</v>
      </c>
      <c r="E6844" t="str">
        <f ca="1">IF(B6844&lt;='Monte Carlo VaR'!$B$25,"YES ◀ TAIL","")</f>
        <v>YES ◀ TAIL</v>
      </c>
    </row>
    <row r="6845" spans="1:5" x14ac:dyDescent="0.2">
      <c r="A6845">
        <v>6844</v>
      </c>
      <c r="B6845" s="17">
        <f ca="1">'Monte Carlo VaR'!$C$17+_xlfn.NORM.S.INV(RAND())*'Monte Carlo VaR'!$C$18</f>
        <v>-0.4379870562773584</v>
      </c>
      <c r="C6845" s="18">
        <f t="shared" ca="1" si="106"/>
        <v>-35.466586417069948</v>
      </c>
      <c r="D6845" s="19">
        <f ca="1">'Monte Carlo VaR'!$B$9*(EXP(B6845)-1)</f>
        <v>-48.067864571054898</v>
      </c>
      <c r="E6845" t="str">
        <f ca="1">IF(B6845&lt;='Monte Carlo VaR'!$B$25,"YES ◀ TAIL","")</f>
        <v>YES ◀ TAIL</v>
      </c>
    </row>
    <row r="6846" spans="1:5" x14ac:dyDescent="0.2">
      <c r="A6846">
        <v>6845</v>
      </c>
      <c r="B6846" s="17">
        <f ca="1">'Monte Carlo VaR'!$C$17+_xlfn.NORM.S.INV(RAND())*'Monte Carlo VaR'!$C$18</f>
        <v>9.1222052833610151E-2</v>
      </c>
      <c r="C6846" s="18">
        <f t="shared" ca="1" si="106"/>
        <v>9.5512239849113953</v>
      </c>
      <c r="D6846" s="19">
        <f ca="1">'Monte Carlo VaR'!$B$9*(EXP(B6846)-1)</f>
        <v>12.944773866750413</v>
      </c>
      <c r="E6846" t="str">
        <f ca="1">IF(B6846&lt;='Monte Carlo VaR'!$B$25,"YES ◀ TAIL","")</f>
        <v/>
      </c>
    </row>
    <row r="6847" spans="1:5" x14ac:dyDescent="0.2">
      <c r="A6847">
        <v>6846</v>
      </c>
      <c r="B6847" s="17">
        <f ca="1">'Monte Carlo VaR'!$C$17+_xlfn.NORM.S.INV(RAND())*'Monte Carlo VaR'!$C$18</f>
        <v>1.9294728209019125E-2</v>
      </c>
      <c r="C6847" s="18">
        <f t="shared" ca="1" si="106"/>
        <v>1.9482074469182153</v>
      </c>
      <c r="D6847" s="19">
        <f ca="1">'Monte Carlo VaR'!$B$9*(EXP(B6847)-1)</f>
        <v>2.6404055528082573</v>
      </c>
      <c r="E6847" t="str">
        <f ca="1">IF(B6847&lt;='Monte Carlo VaR'!$B$25,"YES ◀ TAIL","")</f>
        <v/>
      </c>
    </row>
    <row r="6848" spans="1:5" x14ac:dyDescent="0.2">
      <c r="A6848">
        <v>6847</v>
      </c>
      <c r="B6848" s="17">
        <f ca="1">'Monte Carlo VaR'!$C$17+_xlfn.NORM.S.INV(RAND())*'Monte Carlo VaR'!$C$18</f>
        <v>-0.17696932963964285</v>
      </c>
      <c r="C6848" s="18">
        <f t="shared" ca="1" si="106"/>
        <v>-16.219452007507329</v>
      </c>
      <c r="D6848" s="19">
        <f ca="1">'Monte Carlo VaR'!$B$9*(EXP(B6848)-1)</f>
        <v>-21.982223305774681</v>
      </c>
      <c r="E6848" t="str">
        <f ca="1">IF(B6848&lt;='Monte Carlo VaR'!$B$25,"YES ◀ TAIL","")</f>
        <v/>
      </c>
    </row>
    <row r="6849" spans="1:5" x14ac:dyDescent="0.2">
      <c r="A6849">
        <v>6848</v>
      </c>
      <c r="B6849" s="17">
        <f ca="1">'Monte Carlo VaR'!$C$17+_xlfn.NORM.S.INV(RAND())*'Monte Carlo VaR'!$C$18</f>
        <v>-0.14731352875480674</v>
      </c>
      <c r="C6849" s="18">
        <f t="shared" ca="1" si="106"/>
        <v>-13.697664764286632</v>
      </c>
      <c r="D6849" s="19">
        <f ca="1">'Monte Carlo VaR'!$B$9*(EXP(B6849)-1)</f>
        <v>-18.564445055037673</v>
      </c>
      <c r="E6849" t="str">
        <f ca="1">IF(B6849&lt;='Monte Carlo VaR'!$B$25,"YES ◀ TAIL","")</f>
        <v/>
      </c>
    </row>
    <row r="6850" spans="1:5" x14ac:dyDescent="0.2">
      <c r="A6850">
        <v>6849</v>
      </c>
      <c r="B6850" s="17">
        <f ca="1">'Monte Carlo VaR'!$C$17+_xlfn.NORM.S.INV(RAND())*'Monte Carlo VaR'!$C$18</f>
        <v>6.2277492803991953E-2</v>
      </c>
      <c r="C6850" s="18">
        <f t="shared" ca="1" si="106"/>
        <v>6.4257627589954014</v>
      </c>
      <c r="D6850" s="19">
        <f ca="1">'Monte Carlo VaR'!$B$9*(EXP(B6850)-1)</f>
        <v>8.7088362672664683</v>
      </c>
      <c r="E6850" t="str">
        <f ca="1">IF(B6850&lt;='Monte Carlo VaR'!$B$25,"YES ◀ TAIL","")</f>
        <v/>
      </c>
    </row>
    <row r="6851" spans="1:5" x14ac:dyDescent="0.2">
      <c r="A6851">
        <v>6850</v>
      </c>
      <c r="B6851" s="17">
        <f ca="1">'Monte Carlo VaR'!$C$17+_xlfn.NORM.S.INV(RAND())*'Monte Carlo VaR'!$C$18</f>
        <v>-0.13950275282917995</v>
      </c>
      <c r="C6851" s="18">
        <f t="shared" ref="C6851:C6914" ca="1" si="107">(EXP(B6851)-1)*100</f>
        <v>-13.020937118392062</v>
      </c>
      <c r="D6851" s="19">
        <f ca="1">'Monte Carlo VaR'!$B$9*(EXP(B6851)-1)</f>
        <v>-17.647276076556761</v>
      </c>
      <c r="E6851" t="str">
        <f ca="1">IF(B6851&lt;='Monte Carlo VaR'!$B$25,"YES ◀ TAIL","")</f>
        <v/>
      </c>
    </row>
    <row r="6852" spans="1:5" x14ac:dyDescent="0.2">
      <c r="A6852">
        <v>6851</v>
      </c>
      <c r="B6852" s="17">
        <f ca="1">'Monte Carlo VaR'!$C$17+_xlfn.NORM.S.INV(RAND())*'Monte Carlo VaR'!$C$18</f>
        <v>2.4820913182962666E-2</v>
      </c>
      <c r="C6852" s="18">
        <f t="shared" ca="1" si="107"/>
        <v>2.513151654405088</v>
      </c>
      <c r="D6852" s="19">
        <f ca="1">'Monte Carlo VaR'!$B$9*(EXP(B6852)-1)</f>
        <v>3.4060744372152159</v>
      </c>
      <c r="E6852" t="str">
        <f ca="1">IF(B6852&lt;='Monte Carlo VaR'!$B$25,"YES ◀ TAIL","")</f>
        <v/>
      </c>
    </row>
    <row r="6853" spans="1:5" x14ac:dyDescent="0.2">
      <c r="A6853">
        <v>6852</v>
      </c>
      <c r="B6853" s="17">
        <f ca="1">'Monte Carlo VaR'!$C$17+_xlfn.NORM.S.INV(RAND())*'Monte Carlo VaR'!$C$18</f>
        <v>-0.38033021074419682</v>
      </c>
      <c r="C6853" s="18">
        <f t="shared" ca="1" si="107"/>
        <v>-31.636437189278265</v>
      </c>
      <c r="D6853" s="19">
        <f ca="1">'Monte Carlo VaR'!$B$9*(EXP(B6853)-1)</f>
        <v>-42.876863322628836</v>
      </c>
      <c r="E6853" t="str">
        <f ca="1">IF(B6853&lt;='Monte Carlo VaR'!$B$25,"YES ◀ TAIL","")</f>
        <v>YES ◀ TAIL</v>
      </c>
    </row>
    <row r="6854" spans="1:5" x14ac:dyDescent="0.2">
      <c r="A6854">
        <v>6853</v>
      </c>
      <c r="B6854" s="17">
        <f ca="1">'Monte Carlo VaR'!$C$17+_xlfn.NORM.S.INV(RAND())*'Monte Carlo VaR'!$C$18</f>
        <v>0.24600790648106852</v>
      </c>
      <c r="C6854" s="18">
        <f t="shared" ca="1" si="107"/>
        <v>27.890968517697857</v>
      </c>
      <c r="D6854" s="19">
        <f ca="1">'Monte Carlo VaR'!$B$9*(EXP(B6854)-1)</f>
        <v>37.800629632035907</v>
      </c>
      <c r="E6854" t="str">
        <f ca="1">IF(B6854&lt;='Monte Carlo VaR'!$B$25,"YES ◀ TAIL","")</f>
        <v/>
      </c>
    </row>
    <row r="6855" spans="1:5" x14ac:dyDescent="0.2">
      <c r="A6855">
        <v>6854</v>
      </c>
      <c r="B6855" s="17">
        <f ca="1">'Monte Carlo VaR'!$C$17+_xlfn.NORM.S.INV(RAND())*'Monte Carlo VaR'!$C$18</f>
        <v>0.31328394138474969</v>
      </c>
      <c r="C6855" s="18">
        <f t="shared" ca="1" si="107"/>
        <v>36.790988211666395</v>
      </c>
      <c r="D6855" s="19">
        <f ca="1">'Monte Carlo VaR'!$B$9*(EXP(B6855)-1)</f>
        <v>49.86282632327147</v>
      </c>
      <c r="E6855" t="str">
        <f ca="1">IF(B6855&lt;='Monte Carlo VaR'!$B$25,"YES ◀ TAIL","")</f>
        <v/>
      </c>
    </row>
    <row r="6856" spans="1:5" x14ac:dyDescent="0.2">
      <c r="A6856">
        <v>6855</v>
      </c>
      <c r="B6856" s="17">
        <f ca="1">'Monte Carlo VaR'!$C$17+_xlfn.NORM.S.INV(RAND())*'Monte Carlo VaR'!$C$18</f>
        <v>-7.3181307975373686E-2</v>
      </c>
      <c r="C6856" s="18">
        <f t="shared" ca="1" si="107"/>
        <v>-7.0567698740338631</v>
      </c>
      <c r="D6856" s="19">
        <f ca="1">'Monte Carlo VaR'!$B$9*(EXP(B6856)-1)</f>
        <v>-9.5640402102780957</v>
      </c>
      <c r="E6856" t="str">
        <f ca="1">IF(B6856&lt;='Monte Carlo VaR'!$B$25,"YES ◀ TAIL","")</f>
        <v/>
      </c>
    </row>
    <row r="6857" spans="1:5" x14ac:dyDescent="0.2">
      <c r="A6857">
        <v>6856</v>
      </c>
      <c r="B6857" s="17">
        <f ca="1">'Monte Carlo VaR'!$C$17+_xlfn.NORM.S.INV(RAND())*'Monte Carlo VaR'!$C$18</f>
        <v>2.9619124737125475E-2</v>
      </c>
      <c r="C6857" s="18">
        <f t="shared" ca="1" si="107"/>
        <v>3.0062134044470001</v>
      </c>
      <c r="D6857" s="19">
        <f ca="1">'Monte Carlo VaR'!$B$9*(EXP(B6857)-1)</f>
        <v>4.0743210270470192</v>
      </c>
      <c r="E6857" t="str">
        <f ca="1">IF(B6857&lt;='Monte Carlo VaR'!$B$25,"YES ◀ TAIL","")</f>
        <v/>
      </c>
    </row>
    <row r="6858" spans="1:5" x14ac:dyDescent="0.2">
      <c r="A6858">
        <v>6857</v>
      </c>
      <c r="B6858" s="17">
        <f ca="1">'Monte Carlo VaR'!$C$17+_xlfn.NORM.S.INV(RAND())*'Monte Carlo VaR'!$C$18</f>
        <v>7.1698941214519932E-2</v>
      </c>
      <c r="C6858" s="18">
        <f t="shared" ca="1" si="107"/>
        <v>7.433185832767486</v>
      </c>
      <c r="D6858" s="19">
        <f ca="1">'Monte Carlo VaR'!$B$9*(EXP(B6858)-1)</f>
        <v>10.074196759149775</v>
      </c>
      <c r="E6858" t="str">
        <f ca="1">IF(B6858&lt;='Monte Carlo VaR'!$B$25,"YES ◀ TAIL","")</f>
        <v/>
      </c>
    </row>
    <row r="6859" spans="1:5" x14ac:dyDescent="0.2">
      <c r="A6859">
        <v>6858</v>
      </c>
      <c r="B6859" s="17">
        <f ca="1">'Monte Carlo VaR'!$C$17+_xlfn.NORM.S.INV(RAND())*'Monte Carlo VaR'!$C$18</f>
        <v>-0.26245147368930577</v>
      </c>
      <c r="C6859" s="18">
        <f t="shared" ca="1" si="107"/>
        <v>-23.08363118609239</v>
      </c>
      <c r="D6859" s="19">
        <f ca="1">'Monte Carlo VaR'!$B$9*(EXP(B6859)-1)</f>
        <v>-31.285245346511019</v>
      </c>
      <c r="E6859" t="str">
        <f ca="1">IF(B6859&lt;='Monte Carlo VaR'!$B$25,"YES ◀ TAIL","")</f>
        <v>YES ◀ TAIL</v>
      </c>
    </row>
    <row r="6860" spans="1:5" x14ac:dyDescent="0.2">
      <c r="A6860">
        <v>6859</v>
      </c>
      <c r="B6860" s="17">
        <f ca="1">'Monte Carlo VaR'!$C$17+_xlfn.NORM.S.INV(RAND())*'Monte Carlo VaR'!$C$18</f>
        <v>0.2216982747780491</v>
      </c>
      <c r="C6860" s="18">
        <f t="shared" ca="1" si="107"/>
        <v>24.819470921624909</v>
      </c>
      <c r="D6860" s="19">
        <f ca="1">'Monte Carlo VaR'!$B$9*(EXP(B6860)-1)</f>
        <v>33.637828940078236</v>
      </c>
      <c r="E6860" t="str">
        <f ca="1">IF(B6860&lt;='Monte Carlo VaR'!$B$25,"YES ◀ TAIL","")</f>
        <v/>
      </c>
    </row>
    <row r="6861" spans="1:5" x14ac:dyDescent="0.2">
      <c r="A6861">
        <v>6860</v>
      </c>
      <c r="B6861" s="17">
        <f ca="1">'Monte Carlo VaR'!$C$17+_xlfn.NORM.S.INV(RAND())*'Monte Carlo VaR'!$C$18</f>
        <v>0.27177717541901314</v>
      </c>
      <c r="C6861" s="18">
        <f t="shared" ca="1" si="107"/>
        <v>31.229455724560552</v>
      </c>
      <c r="D6861" s="19">
        <f ca="1">'Monte Carlo VaR'!$B$9*(EXP(B6861)-1)</f>
        <v>42.325281343496918</v>
      </c>
      <c r="E6861" t="str">
        <f ca="1">IF(B6861&lt;='Monte Carlo VaR'!$B$25,"YES ◀ TAIL","")</f>
        <v/>
      </c>
    </row>
    <row r="6862" spans="1:5" x14ac:dyDescent="0.2">
      <c r="A6862">
        <v>6861</v>
      </c>
      <c r="B6862" s="17">
        <f ca="1">'Monte Carlo VaR'!$C$17+_xlfn.NORM.S.INV(RAND())*'Monte Carlo VaR'!$C$18</f>
        <v>-7.6130463121781636E-2</v>
      </c>
      <c r="C6862" s="18">
        <f t="shared" ca="1" si="107"/>
        <v>-7.3304700889090242</v>
      </c>
      <c r="D6862" s="19">
        <f ca="1">'Monte Carlo VaR'!$B$9*(EXP(B6862)-1)</f>
        <v>-9.9349861114984019</v>
      </c>
      <c r="E6862" t="str">
        <f ca="1">IF(B6862&lt;='Monte Carlo VaR'!$B$25,"YES ◀ TAIL","")</f>
        <v/>
      </c>
    </row>
    <row r="6863" spans="1:5" x14ac:dyDescent="0.2">
      <c r="A6863">
        <v>6862</v>
      </c>
      <c r="B6863" s="17">
        <f ca="1">'Monte Carlo VaR'!$C$17+_xlfn.NORM.S.INV(RAND())*'Monte Carlo VaR'!$C$18</f>
        <v>-5.5574072685582718E-2</v>
      </c>
      <c r="C6863" s="18">
        <f t="shared" ca="1" si="107"/>
        <v>-5.4058047385544423</v>
      </c>
      <c r="D6863" s="19">
        <f ca="1">'Monte Carlo VaR'!$B$9*(EXP(B6863)-1)</f>
        <v>-7.3264871621628362</v>
      </c>
      <c r="E6863" t="str">
        <f ca="1">IF(B6863&lt;='Monte Carlo VaR'!$B$25,"YES ◀ TAIL","")</f>
        <v/>
      </c>
    </row>
    <row r="6864" spans="1:5" x14ac:dyDescent="0.2">
      <c r="A6864">
        <v>6863</v>
      </c>
      <c r="B6864" s="17">
        <f ca="1">'Monte Carlo VaR'!$C$17+_xlfn.NORM.S.INV(RAND())*'Monte Carlo VaR'!$C$18</f>
        <v>0.46216531816904255</v>
      </c>
      <c r="C6864" s="18">
        <f t="shared" ca="1" si="107"/>
        <v>58.750772540392582</v>
      </c>
      <c r="D6864" s="19">
        <f ca="1">'Monte Carlo VaR'!$B$9*(EXP(B6864)-1)</f>
        <v>79.62492202399406</v>
      </c>
      <c r="E6864" t="str">
        <f ca="1">IF(B6864&lt;='Monte Carlo VaR'!$B$25,"YES ◀ TAIL","")</f>
        <v/>
      </c>
    </row>
    <row r="6865" spans="1:5" x14ac:dyDescent="0.2">
      <c r="A6865">
        <v>6864</v>
      </c>
      <c r="B6865" s="17">
        <f ca="1">'Monte Carlo VaR'!$C$17+_xlfn.NORM.S.INV(RAND())*'Monte Carlo VaR'!$C$18</f>
        <v>-0.14085934740331674</v>
      </c>
      <c r="C6865" s="18">
        <f t="shared" ca="1" si="107"/>
        <v>-13.138852443431892</v>
      </c>
      <c r="D6865" s="19">
        <f ca="1">'Monte Carlo VaR'!$B$9*(EXP(B6865)-1)</f>
        <v>-17.807086716583242</v>
      </c>
      <c r="E6865" t="str">
        <f ca="1">IF(B6865&lt;='Monte Carlo VaR'!$B$25,"YES ◀ TAIL","")</f>
        <v/>
      </c>
    </row>
    <row r="6866" spans="1:5" x14ac:dyDescent="0.2">
      <c r="A6866">
        <v>6865</v>
      </c>
      <c r="B6866" s="17">
        <f ca="1">'Monte Carlo VaR'!$C$17+_xlfn.NORM.S.INV(RAND())*'Monte Carlo VaR'!$C$18</f>
        <v>0.39353303454979999</v>
      </c>
      <c r="C6866" s="18">
        <f t="shared" ca="1" si="107"/>
        <v>48.220824700549983</v>
      </c>
      <c r="D6866" s="19">
        <f ca="1">'Monte Carlo VaR'!$B$9*(EXP(B6866)-1)</f>
        <v>65.353683716655382</v>
      </c>
      <c r="E6866" t="str">
        <f ca="1">IF(B6866&lt;='Monte Carlo VaR'!$B$25,"YES ◀ TAIL","")</f>
        <v/>
      </c>
    </row>
    <row r="6867" spans="1:5" x14ac:dyDescent="0.2">
      <c r="A6867">
        <v>6866</v>
      </c>
      <c r="B6867" s="17">
        <f ca="1">'Monte Carlo VaR'!$C$17+_xlfn.NORM.S.INV(RAND())*'Monte Carlo VaR'!$C$18</f>
        <v>-4.0202478015738841E-2</v>
      </c>
      <c r="C6867" s="18">
        <f t="shared" ca="1" si="107"/>
        <v>-3.940507989327946</v>
      </c>
      <c r="D6867" s="19">
        <f ca="1">'Monte Carlo VaR'!$B$9*(EXP(B6867)-1)</f>
        <v>-5.3405704779361649</v>
      </c>
      <c r="E6867" t="str">
        <f ca="1">IF(B6867&lt;='Monte Carlo VaR'!$B$25,"YES ◀ TAIL","")</f>
        <v/>
      </c>
    </row>
    <row r="6868" spans="1:5" x14ac:dyDescent="0.2">
      <c r="A6868">
        <v>6867</v>
      </c>
      <c r="B6868" s="17">
        <f ca="1">'Monte Carlo VaR'!$C$17+_xlfn.NORM.S.INV(RAND())*'Monte Carlo VaR'!$C$18</f>
        <v>-0.30715840234512648</v>
      </c>
      <c r="C6868" s="18">
        <f t="shared" ca="1" si="107"/>
        <v>-26.44659186443954</v>
      </c>
      <c r="D6868" s="19">
        <f ca="1">'Monte Carlo VaR'!$B$9*(EXP(B6868)-1)</f>
        <v>-35.843065953874905</v>
      </c>
      <c r="E6868" t="str">
        <f ca="1">IF(B6868&lt;='Monte Carlo VaR'!$B$25,"YES ◀ TAIL","")</f>
        <v>YES ◀ TAIL</v>
      </c>
    </row>
    <row r="6869" spans="1:5" x14ac:dyDescent="0.2">
      <c r="A6869">
        <v>6868</v>
      </c>
      <c r="B6869" s="17">
        <f ca="1">'Monte Carlo VaR'!$C$17+_xlfn.NORM.S.INV(RAND())*'Monte Carlo VaR'!$C$18</f>
        <v>-0.10233976891926484</v>
      </c>
      <c r="C6869" s="18">
        <f t="shared" ca="1" si="107"/>
        <v>-9.7277217587677374</v>
      </c>
      <c r="D6869" s="19">
        <f ca="1">'Monte Carlo VaR'!$B$9*(EXP(B6869)-1)</f>
        <v>-13.183981299657916</v>
      </c>
      <c r="E6869" t="str">
        <f ca="1">IF(B6869&lt;='Monte Carlo VaR'!$B$25,"YES ◀ TAIL","")</f>
        <v/>
      </c>
    </row>
    <row r="6870" spans="1:5" x14ac:dyDescent="0.2">
      <c r="A6870">
        <v>6869</v>
      </c>
      <c r="B6870" s="17">
        <f ca="1">'Monte Carlo VaR'!$C$17+_xlfn.NORM.S.INV(RAND())*'Monte Carlo VaR'!$C$18</f>
        <v>-0.17380020876755359</v>
      </c>
      <c r="C6870" s="18">
        <f t="shared" ca="1" si="107"/>
        <v>-15.953520161677659</v>
      </c>
      <c r="D6870" s="19">
        <f ca="1">'Monte Carlo VaR'!$B$9*(EXP(B6870)-1)</f>
        <v>-21.62180587512173</v>
      </c>
      <c r="E6870" t="str">
        <f ca="1">IF(B6870&lt;='Monte Carlo VaR'!$B$25,"YES ◀ TAIL","")</f>
        <v/>
      </c>
    </row>
    <row r="6871" spans="1:5" x14ac:dyDescent="0.2">
      <c r="A6871">
        <v>6870</v>
      </c>
      <c r="B6871" s="17">
        <f ca="1">'Monte Carlo VaR'!$C$17+_xlfn.NORM.S.INV(RAND())*'Monte Carlo VaR'!$C$18</f>
        <v>-3.0815691816426211E-2</v>
      </c>
      <c r="C6871" s="18">
        <f t="shared" ca="1" si="107"/>
        <v>-3.0345728174766218</v>
      </c>
      <c r="D6871" s="19">
        <f ca="1">'Monte Carlo VaR'!$B$9*(EXP(B6871)-1)</f>
        <v>-4.1127565395260657</v>
      </c>
      <c r="E6871" t="str">
        <f ca="1">IF(B6871&lt;='Monte Carlo VaR'!$B$25,"YES ◀ TAIL","")</f>
        <v/>
      </c>
    </row>
    <row r="6872" spans="1:5" x14ac:dyDescent="0.2">
      <c r="A6872">
        <v>6871</v>
      </c>
      <c r="B6872" s="17">
        <f ca="1">'Monte Carlo VaR'!$C$17+_xlfn.NORM.S.INV(RAND())*'Monte Carlo VaR'!$C$18</f>
        <v>-3.9701562750609598E-2</v>
      </c>
      <c r="C6872" s="18">
        <f t="shared" ca="1" si="107"/>
        <v>-3.8923782699700427</v>
      </c>
      <c r="D6872" s="19">
        <f ca="1">'Monte Carlo VaR'!$B$9*(EXP(B6872)-1)</f>
        <v>-5.2753402692903988</v>
      </c>
      <c r="E6872" t="str">
        <f ca="1">IF(B6872&lt;='Monte Carlo VaR'!$B$25,"YES ◀ TAIL","")</f>
        <v/>
      </c>
    </row>
    <row r="6873" spans="1:5" x14ac:dyDescent="0.2">
      <c r="A6873">
        <v>6872</v>
      </c>
      <c r="B6873" s="17">
        <f ca="1">'Monte Carlo VaR'!$C$17+_xlfn.NORM.S.INV(RAND())*'Monte Carlo VaR'!$C$18</f>
        <v>0.10336448493483115</v>
      </c>
      <c r="C6873" s="18">
        <f t="shared" ca="1" si="107"/>
        <v>10.889551113508777</v>
      </c>
      <c r="D6873" s="19">
        <f ca="1">'Monte Carlo VaR'!$B$9*(EXP(B6873)-1)</f>
        <v>14.758608624138446</v>
      </c>
      <c r="E6873" t="str">
        <f ca="1">IF(B6873&lt;='Monte Carlo VaR'!$B$25,"YES ◀ TAIL","")</f>
        <v/>
      </c>
    </row>
    <row r="6874" spans="1:5" x14ac:dyDescent="0.2">
      <c r="A6874">
        <v>6873</v>
      </c>
      <c r="B6874" s="17">
        <f ca="1">'Monte Carlo VaR'!$C$17+_xlfn.NORM.S.INV(RAND())*'Monte Carlo VaR'!$C$18</f>
        <v>0.24580469659788312</v>
      </c>
      <c r="C6874" s="18">
        <f t="shared" ca="1" si="107"/>
        <v>27.864982449327293</v>
      </c>
      <c r="D6874" s="19">
        <f ca="1">'Monte Carlo VaR'!$B$9*(EXP(B6874)-1)</f>
        <v>37.765410713573281</v>
      </c>
      <c r="E6874" t="str">
        <f ca="1">IF(B6874&lt;='Monte Carlo VaR'!$B$25,"YES ◀ TAIL","")</f>
        <v/>
      </c>
    </row>
    <row r="6875" spans="1:5" x14ac:dyDescent="0.2">
      <c r="A6875">
        <v>6874</v>
      </c>
      <c r="B6875" s="17">
        <f ca="1">'Monte Carlo VaR'!$C$17+_xlfn.NORM.S.INV(RAND())*'Monte Carlo VaR'!$C$18</f>
        <v>0.27029211892148869</v>
      </c>
      <c r="C6875" s="18">
        <f t="shared" ca="1" si="107"/>
        <v>31.034717203312923</v>
      </c>
      <c r="D6875" s="19">
        <f ca="1">'Monte Carlo VaR'!$B$9*(EXP(B6875)-1)</f>
        <v>42.061352225650005</v>
      </c>
      <c r="E6875" t="str">
        <f ca="1">IF(B6875&lt;='Monte Carlo VaR'!$B$25,"YES ◀ TAIL","")</f>
        <v/>
      </c>
    </row>
    <row r="6876" spans="1:5" x14ac:dyDescent="0.2">
      <c r="A6876">
        <v>6875</v>
      </c>
      <c r="B6876" s="17">
        <f ca="1">'Monte Carlo VaR'!$C$17+_xlfn.NORM.S.INV(RAND())*'Monte Carlo VaR'!$C$18</f>
        <v>6.6608424211524367E-2</v>
      </c>
      <c r="C6876" s="18">
        <f t="shared" ca="1" si="107"/>
        <v>6.8876849922313577</v>
      </c>
      <c r="D6876" s="19">
        <f ca="1">'Monte Carlo VaR'!$B$9*(EXP(B6876)-1)</f>
        <v>9.3348794699711597</v>
      </c>
      <c r="E6876" t="str">
        <f ca="1">IF(B6876&lt;='Monte Carlo VaR'!$B$25,"YES ◀ TAIL","")</f>
        <v/>
      </c>
    </row>
    <row r="6877" spans="1:5" x14ac:dyDescent="0.2">
      <c r="A6877">
        <v>6876</v>
      </c>
      <c r="B6877" s="17">
        <f ca="1">'Monte Carlo VaR'!$C$17+_xlfn.NORM.S.INV(RAND())*'Monte Carlo VaR'!$C$18</f>
        <v>7.1110476458641977E-2</v>
      </c>
      <c r="C6877" s="18">
        <f t="shared" ca="1" si="107"/>
        <v>7.3699837872052143</v>
      </c>
      <c r="D6877" s="19">
        <f ca="1">'Monte Carlo VaR'!$B$9*(EXP(B6877)-1)</f>
        <v>9.9885390267992271</v>
      </c>
      <c r="E6877" t="str">
        <f ca="1">IF(B6877&lt;='Monte Carlo VaR'!$B$25,"YES ◀ TAIL","")</f>
        <v/>
      </c>
    </row>
    <row r="6878" spans="1:5" x14ac:dyDescent="0.2">
      <c r="A6878">
        <v>6877</v>
      </c>
      <c r="B6878" s="17">
        <f ca="1">'Monte Carlo VaR'!$C$17+_xlfn.NORM.S.INV(RAND())*'Monte Carlo VaR'!$C$18</f>
        <v>-2.8352559270987163E-2</v>
      </c>
      <c r="C6878" s="18">
        <f t="shared" ca="1" si="107"/>
        <v>-2.7954397306586554</v>
      </c>
      <c r="D6878" s="19">
        <f ca="1">'Monte Carlo VaR'!$B$9*(EXP(B6878)-1)</f>
        <v>-3.7886594669616755</v>
      </c>
      <c r="E6878" t="str">
        <f ca="1">IF(B6878&lt;='Monte Carlo VaR'!$B$25,"YES ◀ TAIL","")</f>
        <v/>
      </c>
    </row>
    <row r="6879" spans="1:5" x14ac:dyDescent="0.2">
      <c r="A6879">
        <v>6878</v>
      </c>
      <c r="B6879" s="17">
        <f ca="1">'Monte Carlo VaR'!$C$17+_xlfn.NORM.S.INV(RAND())*'Monte Carlo VaR'!$C$18</f>
        <v>-0.15981814252690713</v>
      </c>
      <c r="C6879" s="18">
        <f t="shared" ca="1" si="107"/>
        <v>-14.770122822565169</v>
      </c>
      <c r="D6879" s="19">
        <f ca="1">'Monte Carlo VaR'!$B$9*(EXP(B6879)-1)</f>
        <v>-20.017947461422573</v>
      </c>
      <c r="E6879" t="str">
        <f ca="1">IF(B6879&lt;='Monte Carlo VaR'!$B$25,"YES ◀ TAIL","")</f>
        <v/>
      </c>
    </row>
    <row r="6880" spans="1:5" x14ac:dyDescent="0.2">
      <c r="A6880">
        <v>6879</v>
      </c>
      <c r="B6880" s="17">
        <f ca="1">'Monte Carlo VaR'!$C$17+_xlfn.NORM.S.INV(RAND())*'Monte Carlo VaR'!$C$18</f>
        <v>-0.10679563120969231</v>
      </c>
      <c r="C6880" s="18">
        <f t="shared" ca="1" si="107"/>
        <v>-10.129067763938437</v>
      </c>
      <c r="D6880" s="19">
        <f ca="1">'Monte Carlo VaR'!$B$9*(EXP(B6880)-1)</f>
        <v>-13.727925540465764</v>
      </c>
      <c r="E6880" t="str">
        <f ca="1">IF(B6880&lt;='Monte Carlo VaR'!$B$25,"YES ◀ TAIL","")</f>
        <v/>
      </c>
    </row>
    <row r="6881" spans="1:5" x14ac:dyDescent="0.2">
      <c r="A6881">
        <v>6880</v>
      </c>
      <c r="B6881" s="17">
        <f ca="1">'Monte Carlo VaR'!$C$17+_xlfn.NORM.S.INV(RAND())*'Monte Carlo VaR'!$C$18</f>
        <v>-6.9000975223307684E-2</v>
      </c>
      <c r="C6881" s="18">
        <f t="shared" ca="1" si="107"/>
        <v>-6.6674230123286327</v>
      </c>
      <c r="D6881" s="19">
        <f ca="1">'Monte Carlo VaR'!$B$9*(EXP(B6881)-1)</f>
        <v>-9.0363584086089954</v>
      </c>
      <c r="E6881" t="str">
        <f ca="1">IF(B6881&lt;='Monte Carlo VaR'!$B$25,"YES ◀ TAIL","")</f>
        <v/>
      </c>
    </row>
    <row r="6882" spans="1:5" x14ac:dyDescent="0.2">
      <c r="A6882">
        <v>6881</v>
      </c>
      <c r="B6882" s="17">
        <f ca="1">'Monte Carlo VaR'!$C$17+_xlfn.NORM.S.INV(RAND())*'Monte Carlo VaR'!$C$18</f>
        <v>-8.8619448102161394E-2</v>
      </c>
      <c r="C6882" s="18">
        <f t="shared" ca="1" si="107"/>
        <v>-8.4806213954038867</v>
      </c>
      <c r="D6882" s="19">
        <f ca="1">'Monte Carlo VaR'!$B$9*(EXP(B6882)-1)</f>
        <v>-11.493786177190888</v>
      </c>
      <c r="E6882" t="str">
        <f ca="1">IF(B6882&lt;='Monte Carlo VaR'!$B$25,"YES ◀ TAIL","")</f>
        <v/>
      </c>
    </row>
    <row r="6883" spans="1:5" x14ac:dyDescent="0.2">
      <c r="A6883">
        <v>6882</v>
      </c>
      <c r="B6883" s="17">
        <f ca="1">'Monte Carlo VaR'!$C$17+_xlfn.NORM.S.INV(RAND())*'Monte Carlo VaR'!$C$18</f>
        <v>0.38002112924131259</v>
      </c>
      <c r="C6883" s="18">
        <f t="shared" ca="1" si="107"/>
        <v>46.23154867245993</v>
      </c>
      <c r="D6883" s="19">
        <f ca="1">'Monte Carlo VaR'!$B$9*(EXP(B6883)-1)</f>
        <v>62.657617915784947</v>
      </c>
      <c r="E6883" t="str">
        <f ca="1">IF(B6883&lt;='Monte Carlo VaR'!$B$25,"YES ◀ TAIL","")</f>
        <v/>
      </c>
    </row>
    <row r="6884" spans="1:5" x14ac:dyDescent="0.2">
      <c r="A6884">
        <v>6883</v>
      </c>
      <c r="B6884" s="17">
        <f ca="1">'Monte Carlo VaR'!$C$17+_xlfn.NORM.S.INV(RAND())*'Monte Carlo VaR'!$C$18</f>
        <v>0.44324607414159334</v>
      </c>
      <c r="C6884" s="18">
        <f t="shared" ca="1" si="107"/>
        <v>55.775561055734272</v>
      </c>
      <c r="D6884" s="19">
        <f ca="1">'Monte Carlo VaR'!$B$9*(EXP(B6884)-1)</f>
        <v>75.59261789883665</v>
      </c>
      <c r="E6884" t="str">
        <f ca="1">IF(B6884&lt;='Monte Carlo VaR'!$B$25,"YES ◀ TAIL","")</f>
        <v/>
      </c>
    </row>
    <row r="6885" spans="1:5" x14ac:dyDescent="0.2">
      <c r="A6885">
        <v>6884</v>
      </c>
      <c r="B6885" s="17">
        <f ca="1">'Monte Carlo VaR'!$C$17+_xlfn.NORM.S.INV(RAND())*'Monte Carlo VaR'!$C$18</f>
        <v>0.45039026050043474</v>
      </c>
      <c r="C6885" s="18">
        <f t="shared" ca="1" si="107"/>
        <v>56.892435523358166</v>
      </c>
      <c r="D6885" s="19">
        <f ca="1">'Monte Carlo VaR'!$B$9*(EXP(B6885)-1)</f>
        <v>77.106317864807323</v>
      </c>
      <c r="E6885" t="str">
        <f ca="1">IF(B6885&lt;='Monte Carlo VaR'!$B$25,"YES ◀ TAIL","")</f>
        <v/>
      </c>
    </row>
    <row r="6886" spans="1:5" x14ac:dyDescent="0.2">
      <c r="A6886">
        <v>6885</v>
      </c>
      <c r="B6886" s="17">
        <f ca="1">'Monte Carlo VaR'!$C$17+_xlfn.NORM.S.INV(RAND())*'Monte Carlo VaR'!$C$18</f>
        <v>0.40220754942739939</v>
      </c>
      <c r="C6886" s="18">
        <f t="shared" ca="1" si="107"/>
        <v>49.512161211025528</v>
      </c>
      <c r="D6886" s="19">
        <f ca="1">'Monte Carlo VaR'!$B$9*(EXP(B6886)-1)</f>
        <v>67.103832089302898</v>
      </c>
      <c r="E6886" t="str">
        <f ca="1">IF(B6886&lt;='Monte Carlo VaR'!$B$25,"YES ◀ TAIL","")</f>
        <v/>
      </c>
    </row>
    <row r="6887" spans="1:5" x14ac:dyDescent="0.2">
      <c r="A6887">
        <v>6886</v>
      </c>
      <c r="B6887" s="17">
        <f ca="1">'Monte Carlo VaR'!$C$17+_xlfn.NORM.S.INV(RAND())*'Monte Carlo VaR'!$C$18</f>
        <v>0.39607609021962781</v>
      </c>
      <c r="C6887" s="18">
        <f t="shared" ca="1" si="107"/>
        <v>48.598238197559418</v>
      </c>
      <c r="D6887" s="19">
        <f ca="1">'Monte Carlo VaR'!$B$9*(EXP(B6887)-1)</f>
        <v>65.865192229152285</v>
      </c>
      <c r="E6887" t="str">
        <f ca="1">IF(B6887&lt;='Monte Carlo VaR'!$B$25,"YES ◀ TAIL","")</f>
        <v/>
      </c>
    </row>
    <row r="6888" spans="1:5" x14ac:dyDescent="0.2">
      <c r="A6888">
        <v>6887</v>
      </c>
      <c r="B6888" s="17">
        <f ca="1">'Monte Carlo VaR'!$C$17+_xlfn.NORM.S.INV(RAND())*'Monte Carlo VaR'!$C$18</f>
        <v>6.0988831267572347E-2</v>
      </c>
      <c r="C6888" s="18">
        <f t="shared" ca="1" si="107"/>
        <v>6.288704301991821</v>
      </c>
      <c r="D6888" s="19">
        <f ca="1">'Monte Carlo VaR'!$B$9*(EXP(B6888)-1)</f>
        <v>8.5230809404895158</v>
      </c>
      <c r="E6888" t="str">
        <f ca="1">IF(B6888&lt;='Monte Carlo VaR'!$B$25,"YES ◀ TAIL","")</f>
        <v/>
      </c>
    </row>
    <row r="6889" spans="1:5" x14ac:dyDescent="0.2">
      <c r="A6889">
        <v>6888</v>
      </c>
      <c r="B6889" s="17">
        <f ca="1">'Monte Carlo VaR'!$C$17+_xlfn.NORM.S.INV(RAND())*'Monte Carlo VaR'!$C$18</f>
        <v>6.6356496201622692E-2</v>
      </c>
      <c r="C6889" s="18">
        <f t="shared" ca="1" si="107"/>
        <v>6.8607603821423835</v>
      </c>
      <c r="D6889" s="19">
        <f ca="1">'Monte Carlo VaR'!$B$9*(EXP(B6889)-1)</f>
        <v>9.2983885459175717</v>
      </c>
      <c r="E6889" t="str">
        <f ca="1">IF(B6889&lt;='Monte Carlo VaR'!$B$25,"YES ◀ TAIL","")</f>
        <v/>
      </c>
    </row>
    <row r="6890" spans="1:5" x14ac:dyDescent="0.2">
      <c r="A6890">
        <v>6889</v>
      </c>
      <c r="B6890" s="17">
        <f ca="1">'Monte Carlo VaR'!$C$17+_xlfn.NORM.S.INV(RAND())*'Monte Carlo VaR'!$C$18</f>
        <v>0.17064350445788307</v>
      </c>
      <c r="C6890" s="18">
        <f t="shared" ca="1" si="107"/>
        <v>18.606784574496782</v>
      </c>
      <c r="D6890" s="19">
        <f ca="1">'Monte Carlo VaR'!$B$9*(EXP(B6890)-1)</f>
        <v>25.21777513381549</v>
      </c>
      <c r="E6890" t="str">
        <f ca="1">IF(B6890&lt;='Monte Carlo VaR'!$B$25,"YES ◀ TAIL","")</f>
        <v/>
      </c>
    </row>
    <row r="6891" spans="1:5" x14ac:dyDescent="0.2">
      <c r="A6891">
        <v>6890</v>
      </c>
      <c r="B6891" s="17">
        <f ca="1">'Monte Carlo VaR'!$C$17+_xlfn.NORM.S.INV(RAND())*'Monte Carlo VaR'!$C$18</f>
        <v>-0.2315346939725223</v>
      </c>
      <c r="C6891" s="18">
        <f t="shared" ca="1" si="107"/>
        <v>-20.668482822909773</v>
      </c>
      <c r="D6891" s="19">
        <f ca="1">'Monte Carlo VaR'!$B$9*(EXP(B6891)-1)</f>
        <v>-28.011994769889615</v>
      </c>
      <c r="E6891" t="str">
        <f ca="1">IF(B6891&lt;='Monte Carlo VaR'!$B$25,"YES ◀ TAIL","")</f>
        <v/>
      </c>
    </row>
    <row r="6892" spans="1:5" x14ac:dyDescent="0.2">
      <c r="A6892">
        <v>6891</v>
      </c>
      <c r="B6892" s="17">
        <f ca="1">'Monte Carlo VaR'!$C$17+_xlfn.NORM.S.INV(RAND())*'Monte Carlo VaR'!$C$18</f>
        <v>-1.5025961904160182E-2</v>
      </c>
      <c r="C6892" s="18">
        <f t="shared" ca="1" si="107"/>
        <v>-1.4913635446710427</v>
      </c>
      <c r="D6892" s="19">
        <f ca="1">'Monte Carlo VaR'!$B$9*(EXP(B6892)-1)</f>
        <v>-2.0212450120926642</v>
      </c>
      <c r="E6892" t="str">
        <f ca="1">IF(B6892&lt;='Monte Carlo VaR'!$B$25,"YES ◀ TAIL","")</f>
        <v/>
      </c>
    </row>
    <row r="6893" spans="1:5" x14ac:dyDescent="0.2">
      <c r="A6893">
        <v>6892</v>
      </c>
      <c r="B6893" s="17">
        <f ca="1">'Monte Carlo VaR'!$C$17+_xlfn.NORM.S.INV(RAND())*'Monte Carlo VaR'!$C$18</f>
        <v>-0.17466841459539384</v>
      </c>
      <c r="C6893" s="18">
        <f t="shared" ca="1" si="107"/>
        <v>-16.026458138113043</v>
      </c>
      <c r="D6893" s="19">
        <f ca="1">'Monte Carlo VaR'!$B$9*(EXP(B6893)-1)</f>
        <v>-21.720658714584605</v>
      </c>
      <c r="E6893" t="str">
        <f ca="1">IF(B6893&lt;='Monte Carlo VaR'!$B$25,"YES ◀ TAIL","")</f>
        <v/>
      </c>
    </row>
    <row r="6894" spans="1:5" x14ac:dyDescent="0.2">
      <c r="A6894">
        <v>6893</v>
      </c>
      <c r="B6894" s="17">
        <f ca="1">'Monte Carlo VaR'!$C$17+_xlfn.NORM.S.INV(RAND())*'Monte Carlo VaR'!$C$18</f>
        <v>0.33528500501355546</v>
      </c>
      <c r="C6894" s="18">
        <f t="shared" ca="1" si="107"/>
        <v>39.833886202215261</v>
      </c>
      <c r="D6894" s="19">
        <f ca="1">'Monte Carlo VaR'!$B$9*(EXP(B6894)-1)</f>
        <v>53.986865969862343</v>
      </c>
      <c r="E6894" t="str">
        <f ca="1">IF(B6894&lt;='Monte Carlo VaR'!$B$25,"YES ◀ TAIL","")</f>
        <v/>
      </c>
    </row>
    <row r="6895" spans="1:5" x14ac:dyDescent="0.2">
      <c r="A6895">
        <v>6894</v>
      </c>
      <c r="B6895" s="17">
        <f ca="1">'Monte Carlo VaR'!$C$17+_xlfn.NORM.S.INV(RAND())*'Monte Carlo VaR'!$C$18</f>
        <v>-0.18627577983629534</v>
      </c>
      <c r="C6895" s="18">
        <f t="shared" ca="1" si="107"/>
        <v>-16.995534616404484</v>
      </c>
      <c r="D6895" s="19">
        <f ca="1">'Monte Carlo VaR'!$B$9*(EXP(B6895)-1)</f>
        <v>-23.034048065612996</v>
      </c>
      <c r="E6895" t="str">
        <f ca="1">IF(B6895&lt;='Monte Carlo VaR'!$B$25,"YES ◀ TAIL","")</f>
        <v/>
      </c>
    </row>
    <row r="6896" spans="1:5" x14ac:dyDescent="0.2">
      <c r="A6896">
        <v>6895</v>
      </c>
      <c r="B6896" s="17">
        <f ca="1">'Monte Carlo VaR'!$C$17+_xlfn.NORM.S.INV(RAND())*'Monte Carlo VaR'!$C$18</f>
        <v>-6.0141415242384505E-2</v>
      </c>
      <c r="C6896" s="18">
        <f t="shared" ca="1" si="107"/>
        <v>-5.8368636859150058</v>
      </c>
      <c r="D6896" s="19">
        <f ca="1">'Monte Carlo VaR'!$B$9*(EXP(B6896)-1)</f>
        <v>-7.9107013535206079</v>
      </c>
      <c r="E6896" t="str">
        <f ca="1">IF(B6896&lt;='Monte Carlo VaR'!$B$25,"YES ◀ TAIL","")</f>
        <v/>
      </c>
    </row>
    <row r="6897" spans="1:5" x14ac:dyDescent="0.2">
      <c r="A6897">
        <v>6896</v>
      </c>
      <c r="B6897" s="17">
        <f ca="1">'Monte Carlo VaR'!$C$17+_xlfn.NORM.S.INV(RAND())*'Monte Carlo VaR'!$C$18</f>
        <v>-0.15790866625362576</v>
      </c>
      <c r="C6897" s="18">
        <f t="shared" ca="1" si="107"/>
        <v>-14.6072229170637</v>
      </c>
      <c r="D6897" s="19">
        <f ca="1">'Monte Carlo VaR'!$B$9*(EXP(B6897)-1)</f>
        <v>-19.797169219496432</v>
      </c>
      <c r="E6897" t="str">
        <f ca="1">IF(B6897&lt;='Monte Carlo VaR'!$B$25,"YES ◀ TAIL","")</f>
        <v/>
      </c>
    </row>
    <row r="6898" spans="1:5" x14ac:dyDescent="0.2">
      <c r="A6898">
        <v>6897</v>
      </c>
      <c r="B6898" s="17">
        <f ca="1">'Monte Carlo VaR'!$C$17+_xlfn.NORM.S.INV(RAND())*'Monte Carlo VaR'!$C$18</f>
        <v>0.11586486119622583</v>
      </c>
      <c r="C6898" s="18">
        <f t="shared" ca="1" si="107"/>
        <v>12.28441220683434</v>
      </c>
      <c r="D6898" s="19">
        <f ca="1">'Monte Carlo VaR'!$B$9*(EXP(B6898)-1)</f>
        <v>16.649063863922578</v>
      </c>
      <c r="E6898" t="str">
        <f ca="1">IF(B6898&lt;='Monte Carlo VaR'!$B$25,"YES ◀ TAIL","")</f>
        <v/>
      </c>
    </row>
    <row r="6899" spans="1:5" x14ac:dyDescent="0.2">
      <c r="A6899">
        <v>6898</v>
      </c>
      <c r="B6899" s="17">
        <f ca="1">'Monte Carlo VaR'!$C$17+_xlfn.NORM.S.INV(RAND())*'Monte Carlo VaR'!$C$18</f>
        <v>0.13512512453602893</v>
      </c>
      <c r="C6899" s="18">
        <f t="shared" ca="1" si="107"/>
        <v>14.46800029453177</v>
      </c>
      <c r="D6899" s="19">
        <f ca="1">'Monte Carlo VaR'!$B$9*(EXP(B6899)-1)</f>
        <v>19.608480799178906</v>
      </c>
      <c r="E6899" t="str">
        <f ca="1">IF(B6899&lt;='Monte Carlo VaR'!$B$25,"YES ◀ TAIL","")</f>
        <v/>
      </c>
    </row>
    <row r="6900" spans="1:5" x14ac:dyDescent="0.2">
      <c r="A6900">
        <v>6899</v>
      </c>
      <c r="B6900" s="17">
        <f ca="1">'Monte Carlo VaR'!$C$17+_xlfn.NORM.S.INV(RAND())*'Monte Carlo VaR'!$C$18</f>
        <v>-0.1793023096332394</v>
      </c>
      <c r="C6900" s="18">
        <f t="shared" ca="1" si="107"/>
        <v>-16.414682526828528</v>
      </c>
      <c r="D6900" s="19">
        <f ca="1">'Monte Carlo VaR'!$B$9*(EXP(B6900)-1)</f>
        <v>-22.246819228610704</v>
      </c>
      <c r="E6900" t="str">
        <f ca="1">IF(B6900&lt;='Monte Carlo VaR'!$B$25,"YES ◀ TAIL","")</f>
        <v/>
      </c>
    </row>
    <row r="6901" spans="1:5" x14ac:dyDescent="0.2">
      <c r="A6901">
        <v>6900</v>
      </c>
      <c r="B6901" s="17">
        <f ca="1">'Monte Carlo VaR'!$C$17+_xlfn.NORM.S.INV(RAND())*'Monte Carlo VaR'!$C$18</f>
        <v>-6.80255793937007E-2</v>
      </c>
      <c r="C6901" s="18">
        <f t="shared" ca="1" si="107"/>
        <v>-6.576342393361589</v>
      </c>
      <c r="D6901" s="19">
        <f ca="1">'Monte Carlo VaR'!$B$9*(EXP(B6901)-1)</f>
        <v>-8.9129168457229628</v>
      </c>
      <c r="E6901" t="str">
        <f ca="1">IF(B6901&lt;='Monte Carlo VaR'!$B$25,"YES ◀ TAIL","")</f>
        <v/>
      </c>
    </row>
    <row r="6902" spans="1:5" x14ac:dyDescent="0.2">
      <c r="A6902">
        <v>6901</v>
      </c>
      <c r="B6902" s="17">
        <f ca="1">'Monte Carlo VaR'!$C$17+_xlfn.NORM.S.INV(RAND())*'Monte Carlo VaR'!$C$18</f>
        <v>-0.1756021978821003</v>
      </c>
      <c r="C6902" s="18">
        <f t="shared" ca="1" si="107"/>
        <v>-16.104834629005538</v>
      </c>
      <c r="D6902" s="19">
        <f ca="1">'Monte Carlo VaR'!$B$9*(EXP(B6902)-1)</f>
        <v>-21.826882372691205</v>
      </c>
      <c r="E6902" t="str">
        <f ca="1">IF(B6902&lt;='Monte Carlo VaR'!$B$25,"YES ◀ TAIL","")</f>
        <v/>
      </c>
    </row>
    <row r="6903" spans="1:5" x14ac:dyDescent="0.2">
      <c r="A6903">
        <v>6902</v>
      </c>
      <c r="B6903" s="17">
        <f ca="1">'Monte Carlo VaR'!$C$17+_xlfn.NORM.S.INV(RAND())*'Monte Carlo VaR'!$C$18</f>
        <v>0.18580373409400142</v>
      </c>
      <c r="C6903" s="18">
        <f t="shared" ca="1" si="107"/>
        <v>20.418589654733111</v>
      </c>
      <c r="D6903" s="19">
        <f ca="1">'Monte Carlo VaR'!$B$9*(EXP(B6903)-1)</f>
        <v>27.673314559059783</v>
      </c>
      <c r="E6903" t="str">
        <f ca="1">IF(B6903&lt;='Monte Carlo VaR'!$B$25,"YES ◀ TAIL","")</f>
        <v/>
      </c>
    </row>
    <row r="6904" spans="1:5" x14ac:dyDescent="0.2">
      <c r="A6904">
        <v>6903</v>
      </c>
      <c r="B6904" s="17">
        <f ca="1">'Monte Carlo VaR'!$C$17+_xlfn.NORM.S.INV(RAND())*'Monte Carlo VaR'!$C$18</f>
        <v>3.1446273768280866E-3</v>
      </c>
      <c r="C6904" s="18">
        <f t="shared" ca="1" si="107"/>
        <v>0.3149576904277529</v>
      </c>
      <c r="D6904" s="19">
        <f ca="1">'Monte Carlo VaR'!$B$9*(EXP(B6904)-1)</f>
        <v>0.42686215783673354</v>
      </c>
      <c r="E6904" t="str">
        <f ca="1">IF(B6904&lt;='Monte Carlo VaR'!$B$25,"YES ◀ TAIL","")</f>
        <v/>
      </c>
    </row>
    <row r="6905" spans="1:5" x14ac:dyDescent="0.2">
      <c r="A6905">
        <v>6904</v>
      </c>
      <c r="B6905" s="17">
        <f ca="1">'Monte Carlo VaR'!$C$17+_xlfn.NORM.S.INV(RAND())*'Monte Carlo VaR'!$C$18</f>
        <v>3.7624272202293418E-2</v>
      </c>
      <c r="C6905" s="18">
        <f t="shared" ca="1" si="107"/>
        <v>3.8341025990337174</v>
      </c>
      <c r="D6905" s="19">
        <f ca="1">'Monte Carlo VaR'!$B$9*(EXP(B6905)-1)</f>
        <v>5.1963592524703976</v>
      </c>
      <c r="E6905" t="str">
        <f ca="1">IF(B6905&lt;='Monte Carlo VaR'!$B$25,"YES ◀ TAIL","")</f>
        <v/>
      </c>
    </row>
    <row r="6906" spans="1:5" x14ac:dyDescent="0.2">
      <c r="A6906">
        <v>6905</v>
      </c>
      <c r="B6906" s="17">
        <f ca="1">'Monte Carlo VaR'!$C$17+_xlfn.NORM.S.INV(RAND())*'Monte Carlo VaR'!$C$18</f>
        <v>-0.12096747604318252</v>
      </c>
      <c r="C6906" s="18">
        <f t="shared" ca="1" si="107"/>
        <v>-11.393722260825189</v>
      </c>
      <c r="D6906" s="19">
        <f ca="1">'Monte Carlo VaR'!$B$9*(EXP(B6906)-1)</f>
        <v>-15.44191178009638</v>
      </c>
      <c r="E6906" t="str">
        <f ca="1">IF(B6906&lt;='Monte Carlo VaR'!$B$25,"YES ◀ TAIL","")</f>
        <v/>
      </c>
    </row>
    <row r="6907" spans="1:5" x14ac:dyDescent="0.2">
      <c r="A6907">
        <v>6906</v>
      </c>
      <c r="B6907" s="17">
        <f ca="1">'Monte Carlo VaR'!$C$17+_xlfn.NORM.S.INV(RAND())*'Monte Carlo VaR'!$C$18</f>
        <v>9.5883704261764485E-2</v>
      </c>
      <c r="C6907" s="18">
        <f t="shared" ca="1" si="107"/>
        <v>10.063105784944115</v>
      </c>
      <c r="D6907" s="19">
        <f ca="1">'Monte Carlo VaR'!$B$9*(EXP(B6907)-1)</f>
        <v>13.638527270334759</v>
      </c>
      <c r="E6907" t="str">
        <f ca="1">IF(B6907&lt;='Monte Carlo VaR'!$B$25,"YES ◀ TAIL","")</f>
        <v/>
      </c>
    </row>
    <row r="6908" spans="1:5" x14ac:dyDescent="0.2">
      <c r="A6908">
        <v>6907</v>
      </c>
      <c r="B6908" s="17">
        <f ca="1">'Monte Carlo VaR'!$C$17+_xlfn.NORM.S.INV(RAND())*'Monte Carlo VaR'!$C$18</f>
        <v>0.20791738306402047</v>
      </c>
      <c r="C6908" s="18">
        <f t="shared" ca="1" si="107"/>
        <v>23.111145469100471</v>
      </c>
      <c r="D6908" s="19">
        <f ca="1">'Monte Carlo VaR'!$B$9*(EXP(B6908)-1)</f>
        <v>31.322535454271865</v>
      </c>
      <c r="E6908" t="str">
        <f ca="1">IF(B6908&lt;='Monte Carlo VaR'!$B$25,"YES ◀ TAIL","")</f>
        <v/>
      </c>
    </row>
    <row r="6909" spans="1:5" x14ac:dyDescent="0.2">
      <c r="A6909">
        <v>6908</v>
      </c>
      <c r="B6909" s="17">
        <f ca="1">'Monte Carlo VaR'!$C$17+_xlfn.NORM.S.INV(RAND())*'Monte Carlo VaR'!$C$18</f>
        <v>-0.10885600490010093</v>
      </c>
      <c r="C6909" s="18">
        <f t="shared" ca="1" si="107"/>
        <v>-10.314044841859992</v>
      </c>
      <c r="D6909" s="19">
        <f ca="1">'Monte Carlo VaR'!$B$9*(EXP(B6909)-1)</f>
        <v>-13.978624974172849</v>
      </c>
      <c r="E6909" t="str">
        <f ca="1">IF(B6909&lt;='Monte Carlo VaR'!$B$25,"YES ◀ TAIL","")</f>
        <v/>
      </c>
    </row>
    <row r="6910" spans="1:5" x14ac:dyDescent="0.2">
      <c r="A6910">
        <v>6909</v>
      </c>
      <c r="B6910" s="17">
        <f ca="1">'Monte Carlo VaR'!$C$17+_xlfn.NORM.S.INV(RAND())*'Monte Carlo VaR'!$C$18</f>
        <v>0.18064882349881528</v>
      </c>
      <c r="C6910" s="18">
        <f t="shared" ca="1" si="107"/>
        <v>19.799439793215633</v>
      </c>
      <c r="D6910" s="19">
        <f ca="1">'Monte Carlo VaR'!$B$9*(EXP(B6910)-1)</f>
        <v>26.834180751745148</v>
      </c>
      <c r="E6910" t="str">
        <f ca="1">IF(B6910&lt;='Monte Carlo VaR'!$B$25,"YES ◀ TAIL","")</f>
        <v/>
      </c>
    </row>
    <row r="6911" spans="1:5" x14ac:dyDescent="0.2">
      <c r="A6911">
        <v>6910</v>
      </c>
      <c r="B6911" s="17">
        <f ca="1">'Monte Carlo VaR'!$C$17+_xlfn.NORM.S.INV(RAND())*'Monte Carlo VaR'!$C$18</f>
        <v>-0.38605692045514056</v>
      </c>
      <c r="C6911" s="18">
        <f t="shared" ca="1" si="107"/>
        <v>-32.026816606620542</v>
      </c>
      <c r="D6911" s="19">
        <f ca="1">'Monte Carlo VaR'!$B$9*(EXP(B6911)-1)</f>
        <v>-43.405944546952824</v>
      </c>
      <c r="E6911" t="str">
        <f ca="1">IF(B6911&lt;='Monte Carlo VaR'!$B$25,"YES ◀ TAIL","")</f>
        <v>YES ◀ TAIL</v>
      </c>
    </row>
    <row r="6912" spans="1:5" x14ac:dyDescent="0.2">
      <c r="A6912">
        <v>6911</v>
      </c>
      <c r="B6912" s="17">
        <f ca="1">'Monte Carlo VaR'!$C$17+_xlfn.NORM.S.INV(RAND())*'Monte Carlo VaR'!$C$18</f>
        <v>-0.20852363607570917</v>
      </c>
      <c r="C6912" s="18">
        <f t="shared" ca="1" si="107"/>
        <v>-18.821815286141298</v>
      </c>
      <c r="D6912" s="19">
        <f ca="1">'Monte Carlo VaR'!$B$9*(EXP(B6912)-1)</f>
        <v>-25.509206257307302</v>
      </c>
      <c r="E6912" t="str">
        <f ca="1">IF(B6912&lt;='Monte Carlo VaR'!$B$25,"YES ◀ TAIL","")</f>
        <v/>
      </c>
    </row>
    <row r="6913" spans="1:5" x14ac:dyDescent="0.2">
      <c r="A6913">
        <v>6912</v>
      </c>
      <c r="B6913" s="17">
        <f ca="1">'Monte Carlo VaR'!$C$17+_xlfn.NORM.S.INV(RAND())*'Monte Carlo VaR'!$C$18</f>
        <v>5.0713712811705308E-2</v>
      </c>
      <c r="C6913" s="18">
        <f t="shared" ca="1" si="107"/>
        <v>5.2021669841171292</v>
      </c>
      <c r="D6913" s="19">
        <f ca="1">'Monte Carlo VaR'!$B$9*(EXP(B6913)-1)</f>
        <v>7.0504969135739453</v>
      </c>
      <c r="E6913" t="str">
        <f ca="1">IF(B6913&lt;='Monte Carlo VaR'!$B$25,"YES ◀ TAIL","")</f>
        <v/>
      </c>
    </row>
    <row r="6914" spans="1:5" x14ac:dyDescent="0.2">
      <c r="A6914">
        <v>6913</v>
      </c>
      <c r="B6914" s="17">
        <f ca="1">'Monte Carlo VaR'!$C$17+_xlfn.NORM.S.INV(RAND())*'Monte Carlo VaR'!$C$18</f>
        <v>0.12557365196898743</v>
      </c>
      <c r="C6914" s="18">
        <f t="shared" ca="1" si="107"/>
        <v>13.379867239004973</v>
      </c>
      <c r="D6914" s="19">
        <f ca="1">'Monte Carlo VaR'!$B$9*(EXP(B6914)-1)</f>
        <v>18.13373406902344</v>
      </c>
      <c r="E6914" t="str">
        <f ca="1">IF(B6914&lt;='Monte Carlo VaR'!$B$25,"YES ◀ TAIL","")</f>
        <v/>
      </c>
    </row>
    <row r="6915" spans="1:5" x14ac:dyDescent="0.2">
      <c r="A6915">
        <v>6914</v>
      </c>
      <c r="B6915" s="17">
        <f ca="1">'Monte Carlo VaR'!$C$17+_xlfn.NORM.S.INV(RAND())*'Monte Carlo VaR'!$C$18</f>
        <v>0.32478483708004047</v>
      </c>
      <c r="C6915" s="18">
        <f t="shared" ref="C6915:C6978" ca="1" si="108">(EXP(B6915)-1)*100</f>
        <v>38.373288594025738</v>
      </c>
      <c r="D6915" s="19">
        <f ca="1">'Monte Carlo VaR'!$B$9*(EXP(B6915)-1)</f>
        <v>52.007318031483081</v>
      </c>
      <c r="E6915" t="str">
        <f ca="1">IF(B6915&lt;='Monte Carlo VaR'!$B$25,"YES ◀ TAIL","")</f>
        <v/>
      </c>
    </row>
    <row r="6916" spans="1:5" x14ac:dyDescent="0.2">
      <c r="A6916">
        <v>6915</v>
      </c>
      <c r="B6916" s="17">
        <f ca="1">'Monte Carlo VaR'!$C$17+_xlfn.NORM.S.INV(RAND())*'Monte Carlo VaR'!$C$18</f>
        <v>-6.2066501916654138E-2</v>
      </c>
      <c r="C6916" s="18">
        <f t="shared" ca="1" si="108"/>
        <v>-6.0179615144040799</v>
      </c>
      <c r="D6916" s="19">
        <f ca="1">'Monte Carlo VaR'!$B$9*(EXP(B6916)-1)</f>
        <v>-8.1561432404718488</v>
      </c>
      <c r="E6916" t="str">
        <f ca="1">IF(B6916&lt;='Monte Carlo VaR'!$B$25,"YES ◀ TAIL","")</f>
        <v/>
      </c>
    </row>
    <row r="6917" spans="1:5" x14ac:dyDescent="0.2">
      <c r="A6917">
        <v>6916</v>
      </c>
      <c r="B6917" s="17">
        <f ca="1">'Monte Carlo VaR'!$C$17+_xlfn.NORM.S.INV(RAND())*'Monte Carlo VaR'!$C$18</f>
        <v>-0.13626524092185532</v>
      </c>
      <c r="C6917" s="18">
        <f t="shared" ca="1" si="108"/>
        <v>-12.738885039503279</v>
      </c>
      <c r="D6917" s="19">
        <f ca="1">'Monte Carlo VaR'!$B$9*(EXP(B6917)-1)</f>
        <v>-17.265010894038792</v>
      </c>
      <c r="E6917" t="str">
        <f ca="1">IF(B6917&lt;='Monte Carlo VaR'!$B$25,"YES ◀ TAIL","")</f>
        <v/>
      </c>
    </row>
    <row r="6918" spans="1:5" x14ac:dyDescent="0.2">
      <c r="A6918">
        <v>6917</v>
      </c>
      <c r="B6918" s="17">
        <f ca="1">'Monte Carlo VaR'!$C$17+_xlfn.NORM.S.INV(RAND())*'Monte Carlo VaR'!$C$18</f>
        <v>-0.13435604836088444</v>
      </c>
      <c r="C6918" s="18">
        <f t="shared" ca="1" si="108"/>
        <v>-12.572127632611096</v>
      </c>
      <c r="D6918" s="19">
        <f ca="1">'Monte Carlo VaR'!$B$9*(EXP(B6918)-1)</f>
        <v>-17.039004580477819</v>
      </c>
      <c r="E6918" t="str">
        <f ca="1">IF(B6918&lt;='Monte Carlo VaR'!$B$25,"YES ◀ TAIL","")</f>
        <v/>
      </c>
    </row>
    <row r="6919" spans="1:5" x14ac:dyDescent="0.2">
      <c r="A6919">
        <v>6918</v>
      </c>
      <c r="B6919" s="17">
        <f ca="1">'Monte Carlo VaR'!$C$17+_xlfn.NORM.S.INV(RAND())*'Monte Carlo VaR'!$C$18</f>
        <v>-6.048231417385054E-2</v>
      </c>
      <c r="C6919" s="18">
        <f t="shared" ca="1" si="108"/>
        <v>-5.8689583276426145</v>
      </c>
      <c r="D6919" s="19">
        <f ca="1">'Monte Carlo VaR'!$B$9*(EXP(B6919)-1)</f>
        <v>-7.9541992214540365</v>
      </c>
      <c r="E6919" t="str">
        <f ca="1">IF(B6919&lt;='Monte Carlo VaR'!$B$25,"YES ◀ TAIL","")</f>
        <v/>
      </c>
    </row>
    <row r="6920" spans="1:5" x14ac:dyDescent="0.2">
      <c r="A6920">
        <v>6919</v>
      </c>
      <c r="B6920" s="17">
        <f ca="1">'Monte Carlo VaR'!$C$17+_xlfn.NORM.S.INV(RAND())*'Monte Carlo VaR'!$C$18</f>
        <v>0.15073236050086725</v>
      </c>
      <c r="C6920" s="18">
        <f t="shared" ca="1" si="108"/>
        <v>16.268543588829189</v>
      </c>
      <c r="D6920" s="19">
        <f ca="1">'Monte Carlo VaR'!$B$9*(EXP(B6920)-1)</f>
        <v>22.048757125940199</v>
      </c>
      <c r="E6920" t="str">
        <f ca="1">IF(B6920&lt;='Monte Carlo VaR'!$B$25,"YES ◀ TAIL","")</f>
        <v/>
      </c>
    </row>
    <row r="6921" spans="1:5" x14ac:dyDescent="0.2">
      <c r="A6921">
        <v>6920</v>
      </c>
      <c r="B6921" s="17">
        <f ca="1">'Monte Carlo VaR'!$C$17+_xlfn.NORM.S.INV(RAND())*'Monte Carlo VaR'!$C$18</f>
        <v>-6.0878402685731844E-2</v>
      </c>
      <c r="C6921" s="18">
        <f t="shared" ca="1" si="108"/>
        <v>-5.9062351689088128</v>
      </c>
      <c r="D6921" s="19">
        <f ca="1">'Monte Carlo VaR'!$B$9*(EXP(B6921)-1)</f>
        <v>-8.0047205244221153</v>
      </c>
      <c r="E6921" t="str">
        <f ca="1">IF(B6921&lt;='Monte Carlo VaR'!$B$25,"YES ◀ TAIL","")</f>
        <v/>
      </c>
    </row>
    <row r="6922" spans="1:5" x14ac:dyDescent="0.2">
      <c r="A6922">
        <v>6921</v>
      </c>
      <c r="B6922" s="17">
        <f ca="1">'Monte Carlo VaR'!$C$17+_xlfn.NORM.S.INV(RAND())*'Monte Carlo VaR'!$C$18</f>
        <v>0.14270060751837088</v>
      </c>
      <c r="C6922" s="18">
        <f t="shared" ca="1" si="108"/>
        <v>15.338443534018054</v>
      </c>
      <c r="D6922" s="19">
        <f ca="1">'Monte Carlo VaR'!$B$9*(EXP(B6922)-1)</f>
        <v>20.788192521654668</v>
      </c>
      <c r="E6922" t="str">
        <f ca="1">IF(B6922&lt;='Monte Carlo VaR'!$B$25,"YES ◀ TAIL","")</f>
        <v/>
      </c>
    </row>
    <row r="6923" spans="1:5" x14ac:dyDescent="0.2">
      <c r="A6923">
        <v>6922</v>
      </c>
      <c r="B6923" s="17">
        <f ca="1">'Monte Carlo VaR'!$C$17+_xlfn.NORM.S.INV(RAND())*'Monte Carlo VaR'!$C$18</f>
        <v>0.18471494363329127</v>
      </c>
      <c r="C6923" s="18">
        <f t="shared" ca="1" si="108"/>
        <v>20.287550393119091</v>
      </c>
      <c r="D6923" s="19">
        <f ca="1">'Monte Carlo VaR'!$B$9*(EXP(B6923)-1)</f>
        <v>27.495717047794304</v>
      </c>
      <c r="E6923" t="str">
        <f ca="1">IF(B6923&lt;='Monte Carlo VaR'!$B$25,"YES ◀ TAIL","")</f>
        <v/>
      </c>
    </row>
    <row r="6924" spans="1:5" x14ac:dyDescent="0.2">
      <c r="A6924">
        <v>6923</v>
      </c>
      <c r="B6924" s="17">
        <f ca="1">'Monte Carlo VaR'!$C$17+_xlfn.NORM.S.INV(RAND())*'Monte Carlo VaR'!$C$18</f>
        <v>0.11534365383868911</v>
      </c>
      <c r="C6924" s="18">
        <f t="shared" ca="1" si="108"/>
        <v>12.225903993835519</v>
      </c>
      <c r="D6924" s="19">
        <f ca="1">'Monte Carlo VaR'!$B$9*(EXP(B6924)-1)</f>
        <v>16.569767682845278</v>
      </c>
      <c r="E6924" t="str">
        <f ca="1">IF(B6924&lt;='Monte Carlo VaR'!$B$25,"YES ◀ TAIL","")</f>
        <v/>
      </c>
    </row>
    <row r="6925" spans="1:5" x14ac:dyDescent="0.2">
      <c r="A6925">
        <v>6924</v>
      </c>
      <c r="B6925" s="17">
        <f ca="1">'Monte Carlo VaR'!$C$17+_xlfn.NORM.S.INV(RAND())*'Monte Carlo VaR'!$C$18</f>
        <v>0.26123865519490536</v>
      </c>
      <c r="C6925" s="18">
        <f t="shared" ca="1" si="108"/>
        <v>29.853753118428038</v>
      </c>
      <c r="D6925" s="19">
        <f ca="1">'Monte Carlo VaR'!$B$9*(EXP(B6925)-1)</f>
        <v>40.460791601405525</v>
      </c>
      <c r="E6925" t="str">
        <f ca="1">IF(B6925&lt;='Monte Carlo VaR'!$B$25,"YES ◀ TAIL","")</f>
        <v/>
      </c>
    </row>
    <row r="6926" spans="1:5" x14ac:dyDescent="0.2">
      <c r="A6926">
        <v>6925</v>
      </c>
      <c r="B6926" s="17">
        <f ca="1">'Monte Carlo VaR'!$C$17+_xlfn.NORM.S.INV(RAND())*'Monte Carlo VaR'!$C$18</f>
        <v>5.2968693902757671E-2</v>
      </c>
      <c r="C6926" s="18">
        <f t="shared" ca="1" si="108"/>
        <v>5.4396635559053497</v>
      </c>
      <c r="D6926" s="19">
        <f ca="1">'Monte Carlo VaR'!$B$9*(EXP(B6926)-1)</f>
        <v>7.3723760173185209</v>
      </c>
      <c r="E6926" t="str">
        <f ca="1">IF(B6926&lt;='Monte Carlo VaR'!$B$25,"YES ◀ TAIL","")</f>
        <v/>
      </c>
    </row>
    <row r="6927" spans="1:5" x14ac:dyDescent="0.2">
      <c r="A6927">
        <v>6926</v>
      </c>
      <c r="B6927" s="17">
        <f ca="1">'Monte Carlo VaR'!$C$17+_xlfn.NORM.S.INV(RAND())*'Monte Carlo VaR'!$C$18</f>
        <v>-0.11137161959098012</v>
      </c>
      <c r="C6927" s="18">
        <f t="shared" ca="1" si="108"/>
        <v>-10.539376605443051</v>
      </c>
      <c r="D6927" s="19">
        <f ca="1">'Monte Carlo VaR'!$B$9*(EXP(B6927)-1)</f>
        <v>-14.284017113356969</v>
      </c>
      <c r="E6927" t="str">
        <f ca="1">IF(B6927&lt;='Monte Carlo VaR'!$B$25,"YES ◀ TAIL","")</f>
        <v/>
      </c>
    </row>
    <row r="6928" spans="1:5" x14ac:dyDescent="0.2">
      <c r="A6928">
        <v>6927</v>
      </c>
      <c r="B6928" s="17">
        <f ca="1">'Monte Carlo VaR'!$C$17+_xlfn.NORM.S.INV(RAND())*'Monte Carlo VaR'!$C$18</f>
        <v>-1.9864260956481583E-2</v>
      </c>
      <c r="C6928" s="18">
        <f t="shared" ca="1" si="108"/>
        <v>-1.9668266432340098</v>
      </c>
      <c r="D6928" s="19">
        <f ca="1">'Monte Carlo VaR'!$B$9*(EXP(B6928)-1)</f>
        <v>-2.6656401495750535</v>
      </c>
      <c r="E6928" t="str">
        <f ca="1">IF(B6928&lt;='Monte Carlo VaR'!$B$25,"YES ◀ TAIL","")</f>
        <v/>
      </c>
    </row>
    <row r="6929" spans="1:5" x14ac:dyDescent="0.2">
      <c r="A6929">
        <v>6928</v>
      </c>
      <c r="B6929" s="17">
        <f ca="1">'Monte Carlo VaR'!$C$17+_xlfn.NORM.S.INV(RAND())*'Monte Carlo VaR'!$C$18</f>
        <v>0.22373805020274395</v>
      </c>
      <c r="C6929" s="18">
        <f t="shared" ca="1" si="108"/>
        <v>25.074334454752801</v>
      </c>
      <c r="D6929" s="19">
        <f ca="1">'Monte Carlo VaR'!$B$9*(EXP(B6929)-1)</f>
        <v>33.983245486526471</v>
      </c>
      <c r="E6929" t="str">
        <f ca="1">IF(B6929&lt;='Monte Carlo VaR'!$B$25,"YES ◀ TAIL","")</f>
        <v/>
      </c>
    </row>
    <row r="6930" spans="1:5" x14ac:dyDescent="0.2">
      <c r="A6930">
        <v>6929</v>
      </c>
      <c r="B6930" s="17">
        <f ca="1">'Monte Carlo VaR'!$C$17+_xlfn.NORM.S.INV(RAND())*'Monte Carlo VaR'!$C$18</f>
        <v>-9.3983086017888365E-2</v>
      </c>
      <c r="C6930" s="18">
        <f t="shared" ca="1" si="108"/>
        <v>-8.9701841122667112</v>
      </c>
      <c r="D6930" s="19">
        <f ca="1">'Monte Carlo VaR'!$B$9*(EXP(B6930)-1)</f>
        <v>-12.157290527355073</v>
      </c>
      <c r="E6930" t="str">
        <f ca="1">IF(B6930&lt;='Monte Carlo VaR'!$B$25,"YES ◀ TAIL","")</f>
        <v/>
      </c>
    </row>
    <row r="6931" spans="1:5" x14ac:dyDescent="0.2">
      <c r="A6931">
        <v>6930</v>
      </c>
      <c r="B6931" s="17">
        <f ca="1">'Monte Carlo VaR'!$C$17+_xlfn.NORM.S.INV(RAND())*'Monte Carlo VaR'!$C$18</f>
        <v>-7.2897011203398573E-2</v>
      </c>
      <c r="C6931" s="18">
        <f t="shared" ca="1" si="108"/>
        <v>-7.0303426573239065</v>
      </c>
      <c r="D6931" s="19">
        <f ca="1">'Monte Carlo VaR'!$B$9*(EXP(B6931)-1)</f>
        <v>-9.5282234034710918</v>
      </c>
      <c r="E6931" t="str">
        <f ca="1">IF(B6931&lt;='Monte Carlo VaR'!$B$25,"YES ◀ TAIL","")</f>
        <v/>
      </c>
    </row>
    <row r="6932" spans="1:5" x14ac:dyDescent="0.2">
      <c r="A6932">
        <v>6931</v>
      </c>
      <c r="B6932" s="17">
        <f ca="1">'Monte Carlo VaR'!$C$17+_xlfn.NORM.S.INV(RAND())*'Monte Carlo VaR'!$C$18</f>
        <v>3.618807666369725E-2</v>
      </c>
      <c r="C6932" s="18">
        <f t="shared" ca="1" si="108"/>
        <v>3.6850835599809839</v>
      </c>
      <c r="D6932" s="19">
        <f ca="1">'Monte Carlo VaR'!$B$9*(EXP(B6932)-1)</f>
        <v>4.9943937488422279</v>
      </c>
      <c r="E6932" t="str">
        <f ca="1">IF(B6932&lt;='Monte Carlo VaR'!$B$25,"YES ◀ TAIL","")</f>
        <v/>
      </c>
    </row>
    <row r="6933" spans="1:5" x14ac:dyDescent="0.2">
      <c r="A6933">
        <v>6932</v>
      </c>
      <c r="B6933" s="17">
        <f ca="1">'Monte Carlo VaR'!$C$17+_xlfn.NORM.S.INV(RAND())*'Monte Carlo VaR'!$C$18</f>
        <v>2.0993720224934294E-2</v>
      </c>
      <c r="C6933" s="18">
        <f t="shared" ca="1" si="108"/>
        <v>2.1215638612888332</v>
      </c>
      <c r="D6933" s="19">
        <f ca="1">'Monte Carlo VaR'!$B$9*(EXP(B6933)-1)</f>
        <v>2.8753555012047558</v>
      </c>
      <c r="E6933" t="str">
        <f ca="1">IF(B6933&lt;='Monte Carlo VaR'!$B$25,"YES ◀ TAIL","")</f>
        <v/>
      </c>
    </row>
    <row r="6934" spans="1:5" x14ac:dyDescent="0.2">
      <c r="A6934">
        <v>6933</v>
      </c>
      <c r="B6934" s="17">
        <f ca="1">'Monte Carlo VaR'!$C$17+_xlfn.NORM.S.INV(RAND())*'Monte Carlo VaR'!$C$18</f>
        <v>6.0612463338791236E-2</v>
      </c>
      <c r="C6934" s="18">
        <f t="shared" ca="1" si="108"/>
        <v>6.2487081696037228</v>
      </c>
      <c r="D6934" s="19">
        <f ca="1">'Monte Carlo VaR'!$B$9*(EXP(B6934)-1)</f>
        <v>8.4688741822639262</v>
      </c>
      <c r="E6934" t="str">
        <f ca="1">IF(B6934&lt;='Monte Carlo VaR'!$B$25,"YES ◀ TAIL","")</f>
        <v/>
      </c>
    </row>
    <row r="6935" spans="1:5" x14ac:dyDescent="0.2">
      <c r="A6935">
        <v>6934</v>
      </c>
      <c r="B6935" s="17">
        <f ca="1">'Monte Carlo VaR'!$C$17+_xlfn.NORM.S.INV(RAND())*'Monte Carlo VaR'!$C$18</f>
        <v>-5.7795847502693967E-2</v>
      </c>
      <c r="C6935" s="18">
        <f t="shared" ca="1" si="108"/>
        <v>-5.6157384403675792</v>
      </c>
      <c r="D6935" s="19">
        <f ca="1">'Monte Carlo VaR'!$B$9*(EXP(B6935)-1)</f>
        <v>-7.6110103082301803</v>
      </c>
      <c r="E6935" t="str">
        <f ca="1">IF(B6935&lt;='Monte Carlo VaR'!$B$25,"YES ◀ TAIL","")</f>
        <v/>
      </c>
    </row>
    <row r="6936" spans="1:5" x14ac:dyDescent="0.2">
      <c r="A6936">
        <v>6935</v>
      </c>
      <c r="B6936" s="17">
        <f ca="1">'Monte Carlo VaR'!$C$17+_xlfn.NORM.S.INV(RAND())*'Monte Carlo VaR'!$C$18</f>
        <v>0.45878499901463166</v>
      </c>
      <c r="C6936" s="18">
        <f t="shared" ca="1" si="108"/>
        <v>58.21505022951294</v>
      </c>
      <c r="D6936" s="19">
        <f ca="1">'Monte Carlo VaR'!$B$9*(EXP(B6936)-1)</f>
        <v>78.898857576058887</v>
      </c>
      <c r="E6936" t="str">
        <f ca="1">IF(B6936&lt;='Monte Carlo VaR'!$B$25,"YES ◀ TAIL","")</f>
        <v/>
      </c>
    </row>
    <row r="6937" spans="1:5" x14ac:dyDescent="0.2">
      <c r="A6937">
        <v>6936</v>
      </c>
      <c r="B6937" s="17">
        <f ca="1">'Monte Carlo VaR'!$C$17+_xlfn.NORM.S.INV(RAND())*'Monte Carlo VaR'!$C$18</f>
        <v>-5.8421585167511073E-2</v>
      </c>
      <c r="C6937" s="18">
        <f t="shared" ca="1" si="108"/>
        <v>-5.6747797536781714</v>
      </c>
      <c r="D6937" s="19">
        <f ca="1">'Monte Carlo VaR'!$B$9*(EXP(B6937)-1)</f>
        <v>-7.6910290001600261</v>
      </c>
      <c r="E6937" t="str">
        <f ca="1">IF(B6937&lt;='Monte Carlo VaR'!$B$25,"YES ◀ TAIL","")</f>
        <v/>
      </c>
    </row>
    <row r="6938" spans="1:5" x14ac:dyDescent="0.2">
      <c r="A6938">
        <v>6937</v>
      </c>
      <c r="B6938" s="17">
        <f ca="1">'Monte Carlo VaR'!$C$17+_xlfn.NORM.S.INV(RAND())*'Monte Carlo VaR'!$C$18</f>
        <v>-0.33857534137870859</v>
      </c>
      <c r="C6938" s="18">
        <f t="shared" ca="1" si="108"/>
        <v>-28.721492484444745</v>
      </c>
      <c r="D6938" s="19">
        <f ca="1">'Monte Carlo VaR'!$B$9*(EXP(B6938)-1)</f>
        <v>-38.926238764167962</v>
      </c>
      <c r="E6938" t="str">
        <f ca="1">IF(B6938&lt;='Monte Carlo VaR'!$B$25,"YES ◀ TAIL","")</f>
        <v>YES ◀ TAIL</v>
      </c>
    </row>
    <row r="6939" spans="1:5" x14ac:dyDescent="0.2">
      <c r="A6939">
        <v>6938</v>
      </c>
      <c r="B6939" s="17">
        <f ca="1">'Monte Carlo VaR'!$C$17+_xlfn.NORM.S.INV(RAND())*'Monte Carlo VaR'!$C$18</f>
        <v>0.19568292703318668</v>
      </c>
      <c r="C6939" s="18">
        <f t="shared" ca="1" si="108"/>
        <v>21.614123868469903</v>
      </c>
      <c r="D6939" s="19">
        <f ca="1">'Monte Carlo VaR'!$B$9*(EXP(B6939)-1)</f>
        <v>29.293622078937261</v>
      </c>
      <c r="E6939" t="str">
        <f ca="1">IF(B6939&lt;='Monte Carlo VaR'!$B$25,"YES ◀ TAIL","")</f>
        <v/>
      </c>
    </row>
    <row r="6940" spans="1:5" x14ac:dyDescent="0.2">
      <c r="A6940">
        <v>6939</v>
      </c>
      <c r="B6940" s="17">
        <f ca="1">'Monte Carlo VaR'!$C$17+_xlfn.NORM.S.INV(RAND())*'Monte Carlo VaR'!$C$18</f>
        <v>0.23639274534654459</v>
      </c>
      <c r="C6940" s="18">
        <f t="shared" ca="1" si="108"/>
        <v>26.667169190089957</v>
      </c>
      <c r="D6940" s="19">
        <f ca="1">'Monte Carlo VaR'!$B$9*(EXP(B6940)-1)</f>
        <v>36.142014403328922</v>
      </c>
      <c r="E6940" t="str">
        <f ca="1">IF(B6940&lt;='Monte Carlo VaR'!$B$25,"YES ◀ TAIL","")</f>
        <v/>
      </c>
    </row>
    <row r="6941" spans="1:5" x14ac:dyDescent="0.2">
      <c r="A6941">
        <v>6940</v>
      </c>
      <c r="B6941" s="17">
        <f ca="1">'Monte Carlo VaR'!$C$17+_xlfn.NORM.S.INV(RAND())*'Monte Carlo VaR'!$C$18</f>
        <v>9.3982937740028569E-3</v>
      </c>
      <c r="C6941" s="18">
        <f t="shared" ca="1" si="108"/>
        <v>0.9442596417921223</v>
      </c>
      <c r="D6941" s="19">
        <f ca="1">'Monte Carlo VaR'!$B$9*(EXP(B6941)-1)</f>
        <v>1.2797550925208634</v>
      </c>
      <c r="E6941" t="str">
        <f ca="1">IF(B6941&lt;='Monte Carlo VaR'!$B$25,"YES ◀ TAIL","")</f>
        <v/>
      </c>
    </row>
    <row r="6942" spans="1:5" x14ac:dyDescent="0.2">
      <c r="A6942">
        <v>6941</v>
      </c>
      <c r="B6942" s="17">
        <f ca="1">'Monte Carlo VaR'!$C$17+_xlfn.NORM.S.INV(RAND())*'Monte Carlo VaR'!$C$18</f>
        <v>-0.40971843390793089</v>
      </c>
      <c r="C6942" s="18">
        <f t="shared" ca="1" si="108"/>
        <v>-33.616286214686177</v>
      </c>
      <c r="D6942" s="19">
        <f ca="1">'Monte Carlo VaR'!$B$9*(EXP(B6942)-1)</f>
        <v>-45.560152706764171</v>
      </c>
      <c r="E6942" t="str">
        <f ca="1">IF(B6942&lt;='Monte Carlo VaR'!$B$25,"YES ◀ TAIL","")</f>
        <v>YES ◀ TAIL</v>
      </c>
    </row>
    <row r="6943" spans="1:5" x14ac:dyDescent="0.2">
      <c r="A6943">
        <v>6942</v>
      </c>
      <c r="B6943" s="17">
        <f ca="1">'Monte Carlo VaR'!$C$17+_xlfn.NORM.S.INV(RAND())*'Monte Carlo VaR'!$C$18</f>
        <v>-9.1949223540451E-2</v>
      </c>
      <c r="C6943" s="18">
        <f t="shared" ca="1" si="108"/>
        <v>-8.7848535808842332</v>
      </c>
      <c r="D6943" s="19">
        <f ca="1">'Monte Carlo VaR'!$B$9*(EXP(B6943)-1)</f>
        <v>-11.9061120581724</v>
      </c>
      <c r="E6943" t="str">
        <f ca="1">IF(B6943&lt;='Monte Carlo VaR'!$B$25,"YES ◀ TAIL","")</f>
        <v/>
      </c>
    </row>
    <row r="6944" spans="1:5" x14ac:dyDescent="0.2">
      <c r="A6944">
        <v>6943</v>
      </c>
      <c r="B6944" s="17">
        <f ca="1">'Monte Carlo VaR'!$C$17+_xlfn.NORM.S.INV(RAND())*'Monte Carlo VaR'!$C$18</f>
        <v>1.3118400313038077E-2</v>
      </c>
      <c r="C6944" s="18">
        <f t="shared" ca="1" si="108"/>
        <v>1.3204824026552098</v>
      </c>
      <c r="D6944" s="19">
        <f ca="1">'Monte Carlo VaR'!$B$9*(EXP(B6944)-1)</f>
        <v>1.7896498003186059</v>
      </c>
      <c r="E6944" t="str">
        <f ca="1">IF(B6944&lt;='Monte Carlo VaR'!$B$25,"YES ◀ TAIL","")</f>
        <v/>
      </c>
    </row>
    <row r="6945" spans="1:5" x14ac:dyDescent="0.2">
      <c r="A6945">
        <v>6944</v>
      </c>
      <c r="B6945" s="17">
        <f ca="1">'Monte Carlo VaR'!$C$17+_xlfn.NORM.S.INV(RAND())*'Monte Carlo VaR'!$C$18</f>
        <v>0.10820858732553262</v>
      </c>
      <c r="C6945" s="18">
        <f t="shared" ca="1" si="108"/>
        <v>11.428014586324764</v>
      </c>
      <c r="D6945" s="19">
        <f ca="1">'Monte Carlo VaR'!$B$9*(EXP(B6945)-1)</f>
        <v>15.488388168845953</v>
      </c>
      <c r="E6945" t="str">
        <f ca="1">IF(B6945&lt;='Monte Carlo VaR'!$B$25,"YES ◀ TAIL","")</f>
        <v/>
      </c>
    </row>
    <row r="6946" spans="1:5" x14ac:dyDescent="0.2">
      <c r="A6946">
        <v>6945</v>
      </c>
      <c r="B6946" s="17">
        <f ca="1">'Monte Carlo VaR'!$C$17+_xlfn.NORM.S.INV(RAND())*'Monte Carlo VaR'!$C$18</f>
        <v>-7.3659925989083816E-2</v>
      </c>
      <c r="C6946" s="18">
        <f t="shared" ca="1" si="108"/>
        <v>-7.10124353442807</v>
      </c>
      <c r="D6946" s="19">
        <f ca="1">'Monte Carlo VaR'!$B$9*(EXP(B6946)-1)</f>
        <v>-9.6243153622103641</v>
      </c>
      <c r="E6946" t="str">
        <f ca="1">IF(B6946&lt;='Monte Carlo VaR'!$B$25,"YES ◀ TAIL","")</f>
        <v/>
      </c>
    </row>
    <row r="6947" spans="1:5" x14ac:dyDescent="0.2">
      <c r="A6947">
        <v>6946</v>
      </c>
      <c r="B6947" s="17">
        <f ca="1">'Monte Carlo VaR'!$C$17+_xlfn.NORM.S.INV(RAND())*'Monte Carlo VaR'!$C$18</f>
        <v>-2.6726521598290545E-2</v>
      </c>
      <c r="C6947" s="18">
        <f t="shared" ca="1" si="108"/>
        <v>-2.6372528796670958</v>
      </c>
      <c r="D6947" s="19">
        <f ca="1">'Monte Carlo VaR'!$B$9*(EXP(B6947)-1)</f>
        <v>-3.5742688278128147</v>
      </c>
      <c r="E6947" t="str">
        <f ca="1">IF(B6947&lt;='Monte Carlo VaR'!$B$25,"YES ◀ TAIL","")</f>
        <v/>
      </c>
    </row>
    <row r="6948" spans="1:5" x14ac:dyDescent="0.2">
      <c r="A6948">
        <v>6947</v>
      </c>
      <c r="B6948" s="17">
        <f ca="1">'Monte Carlo VaR'!$C$17+_xlfn.NORM.S.INV(RAND())*'Monte Carlo VaR'!$C$18</f>
        <v>0.18487170996818353</v>
      </c>
      <c r="C6948" s="18">
        <f t="shared" ca="1" si="108"/>
        <v>20.306408909679028</v>
      </c>
      <c r="D6948" s="19">
        <f ca="1">'Monte Carlo VaR'!$B$9*(EXP(B6948)-1)</f>
        <v>27.52127599528799</v>
      </c>
      <c r="E6948" t="str">
        <f ca="1">IF(B6948&lt;='Monte Carlo VaR'!$B$25,"YES ◀ TAIL","")</f>
        <v/>
      </c>
    </row>
    <row r="6949" spans="1:5" x14ac:dyDescent="0.2">
      <c r="A6949">
        <v>6948</v>
      </c>
      <c r="B6949" s="17">
        <f ca="1">'Monte Carlo VaR'!$C$17+_xlfn.NORM.S.INV(RAND())*'Monte Carlo VaR'!$C$18</f>
        <v>-5.8470980511949183E-3</v>
      </c>
      <c r="C6949" s="18">
        <f t="shared" ca="1" si="108"/>
        <v>-0.58300370420454328</v>
      </c>
      <c r="D6949" s="19">
        <f ca="1">'Monte Carlo VaR'!$B$9*(EXP(B6949)-1)</f>
        <v>-0.79014492030841754</v>
      </c>
      <c r="E6949" t="str">
        <f ca="1">IF(B6949&lt;='Monte Carlo VaR'!$B$25,"YES ◀ TAIL","")</f>
        <v/>
      </c>
    </row>
    <row r="6950" spans="1:5" x14ac:dyDescent="0.2">
      <c r="A6950">
        <v>6949</v>
      </c>
      <c r="B6950" s="17">
        <f ca="1">'Monte Carlo VaR'!$C$17+_xlfn.NORM.S.INV(RAND())*'Monte Carlo VaR'!$C$18</f>
        <v>0.29263405778144552</v>
      </c>
      <c r="C6950" s="18">
        <f t="shared" ca="1" si="108"/>
        <v>33.995235556399031</v>
      </c>
      <c r="D6950" s="19">
        <f ca="1">'Monte Carlo VaR'!$B$9*(EXP(B6950)-1)</f>
        <v>46.073742749587602</v>
      </c>
      <c r="E6950" t="str">
        <f ca="1">IF(B6950&lt;='Monte Carlo VaR'!$B$25,"YES ◀ TAIL","")</f>
        <v/>
      </c>
    </row>
    <row r="6951" spans="1:5" x14ac:dyDescent="0.2">
      <c r="A6951">
        <v>6950</v>
      </c>
      <c r="B6951" s="17">
        <f ca="1">'Monte Carlo VaR'!$C$17+_xlfn.NORM.S.INV(RAND())*'Monte Carlo VaR'!$C$18</f>
        <v>-4.206790231395785E-2</v>
      </c>
      <c r="C6951" s="18">
        <f t="shared" ca="1" si="108"/>
        <v>-4.1195326693908569</v>
      </c>
      <c r="D6951" s="19">
        <f ca="1">'Monte Carlo VaR'!$B$9*(EXP(B6951)-1)</f>
        <v>-5.5832026268254289</v>
      </c>
      <c r="E6951" t="str">
        <f ca="1">IF(B6951&lt;='Monte Carlo VaR'!$B$25,"YES ◀ TAIL","")</f>
        <v/>
      </c>
    </row>
    <row r="6952" spans="1:5" x14ac:dyDescent="0.2">
      <c r="A6952">
        <v>6951</v>
      </c>
      <c r="B6952" s="17">
        <f ca="1">'Monte Carlo VaR'!$C$17+_xlfn.NORM.S.INV(RAND())*'Monte Carlo VaR'!$C$18</f>
        <v>5.321064160958467E-2</v>
      </c>
      <c r="C6952" s="18">
        <f t="shared" ca="1" si="108"/>
        <v>5.4651775271102654</v>
      </c>
      <c r="D6952" s="19">
        <f ca="1">'Monte Carlo VaR'!$B$9*(EXP(B6952)-1)</f>
        <v>7.4069551024925424</v>
      </c>
      <c r="E6952" t="str">
        <f ca="1">IF(B6952&lt;='Monte Carlo VaR'!$B$25,"YES ◀ TAIL","")</f>
        <v/>
      </c>
    </row>
    <row r="6953" spans="1:5" x14ac:dyDescent="0.2">
      <c r="A6953">
        <v>6952</v>
      </c>
      <c r="B6953" s="17">
        <f ca="1">'Monte Carlo VaR'!$C$17+_xlfn.NORM.S.INV(RAND())*'Monte Carlo VaR'!$C$18</f>
        <v>-0.23851525859271089</v>
      </c>
      <c r="C6953" s="18">
        <f t="shared" ca="1" si="108"/>
        <v>-21.220333250305689</v>
      </c>
      <c r="D6953" s="19">
        <f ca="1">'Monte Carlo VaR'!$B$9*(EXP(B6953)-1)</f>
        <v>-28.759917654139301</v>
      </c>
      <c r="E6953" t="str">
        <f ca="1">IF(B6953&lt;='Monte Carlo VaR'!$B$25,"YES ◀ TAIL","")</f>
        <v/>
      </c>
    </row>
    <row r="6954" spans="1:5" x14ac:dyDescent="0.2">
      <c r="A6954">
        <v>6953</v>
      </c>
      <c r="B6954" s="17">
        <f ca="1">'Monte Carlo VaR'!$C$17+_xlfn.NORM.S.INV(RAND())*'Monte Carlo VaR'!$C$18</f>
        <v>0.24295191623753781</v>
      </c>
      <c r="C6954" s="18">
        <f t="shared" ca="1" si="108"/>
        <v>27.500731549560097</v>
      </c>
      <c r="D6954" s="19">
        <f ca="1">'Monte Carlo VaR'!$B$9*(EXP(B6954)-1)</f>
        <v>37.271741469118801</v>
      </c>
      <c r="E6954" t="str">
        <f ca="1">IF(B6954&lt;='Monte Carlo VaR'!$B$25,"YES ◀ TAIL","")</f>
        <v/>
      </c>
    </row>
    <row r="6955" spans="1:5" x14ac:dyDescent="0.2">
      <c r="A6955">
        <v>6954</v>
      </c>
      <c r="B6955" s="17">
        <f ca="1">'Monte Carlo VaR'!$C$17+_xlfn.NORM.S.INV(RAND())*'Monte Carlo VaR'!$C$18</f>
        <v>1.8690856859376929E-2</v>
      </c>
      <c r="C6955" s="18">
        <f t="shared" ca="1" si="108"/>
        <v>1.8866624298001566</v>
      </c>
      <c r="D6955" s="19">
        <f ca="1">'Monte Carlo VaR'!$B$9*(EXP(B6955)-1)</f>
        <v>2.5569935911081525</v>
      </c>
      <c r="E6955" t="str">
        <f ca="1">IF(B6955&lt;='Monte Carlo VaR'!$B$25,"YES ◀ TAIL","")</f>
        <v/>
      </c>
    </row>
    <row r="6956" spans="1:5" x14ac:dyDescent="0.2">
      <c r="A6956">
        <v>6955</v>
      </c>
      <c r="B6956" s="17">
        <f ca="1">'Monte Carlo VaR'!$C$17+_xlfn.NORM.S.INV(RAND())*'Monte Carlo VaR'!$C$18</f>
        <v>-0.2872010676638575</v>
      </c>
      <c r="C6956" s="18">
        <f t="shared" ca="1" si="108"/>
        <v>-24.963915963304252</v>
      </c>
      <c r="D6956" s="19">
        <f ca="1">'Monte Carlo VaR'!$B$9*(EXP(B6956)-1)</f>
        <v>-33.833595305066254</v>
      </c>
      <c r="E6956" t="str">
        <f ca="1">IF(B6956&lt;='Monte Carlo VaR'!$B$25,"YES ◀ TAIL","")</f>
        <v>YES ◀ TAIL</v>
      </c>
    </row>
    <row r="6957" spans="1:5" x14ac:dyDescent="0.2">
      <c r="A6957">
        <v>6956</v>
      </c>
      <c r="B6957" s="17">
        <f ca="1">'Monte Carlo VaR'!$C$17+_xlfn.NORM.S.INV(RAND())*'Monte Carlo VaR'!$C$18</f>
        <v>-3.1464005327757796E-2</v>
      </c>
      <c r="C6957" s="18">
        <f t="shared" ca="1" si="108"/>
        <v>-3.0974164406649241</v>
      </c>
      <c r="D6957" s="19">
        <f ca="1">'Monte Carlo VaR'!$B$9*(EXP(B6957)-1)</f>
        <v>-4.1979285020331716</v>
      </c>
      <c r="E6957" t="str">
        <f ca="1">IF(B6957&lt;='Monte Carlo VaR'!$B$25,"YES ◀ TAIL","")</f>
        <v/>
      </c>
    </row>
    <row r="6958" spans="1:5" x14ac:dyDescent="0.2">
      <c r="A6958">
        <v>6957</v>
      </c>
      <c r="B6958" s="17">
        <f ca="1">'Monte Carlo VaR'!$C$17+_xlfn.NORM.S.INV(RAND())*'Monte Carlo VaR'!$C$18</f>
        <v>-6.3442998835277153E-2</v>
      </c>
      <c r="C6958" s="18">
        <f t="shared" ca="1" si="108"/>
        <v>-6.1472385056831165</v>
      </c>
      <c r="D6958" s="19">
        <f ca="1">'Monte Carlo VaR'!$B$9*(EXP(B6958)-1)</f>
        <v>-8.3313523467523289</v>
      </c>
      <c r="E6958" t="str">
        <f ca="1">IF(B6958&lt;='Monte Carlo VaR'!$B$25,"YES ◀ TAIL","")</f>
        <v/>
      </c>
    </row>
    <row r="6959" spans="1:5" x14ac:dyDescent="0.2">
      <c r="A6959">
        <v>6958</v>
      </c>
      <c r="B6959" s="17">
        <f ca="1">'Monte Carlo VaR'!$C$17+_xlfn.NORM.S.INV(RAND())*'Monte Carlo VaR'!$C$18</f>
        <v>0.55615469431318554</v>
      </c>
      <c r="C6959" s="18">
        <f t="shared" ca="1" si="108"/>
        <v>74.395355585167138</v>
      </c>
      <c r="D6959" s="19">
        <f ca="1">'Monte Carlo VaR'!$B$9*(EXP(B6959)-1)</f>
        <v>100.82802542457704</v>
      </c>
      <c r="E6959" t="str">
        <f ca="1">IF(B6959&lt;='Monte Carlo VaR'!$B$25,"YES ◀ TAIL","")</f>
        <v/>
      </c>
    </row>
    <row r="6960" spans="1:5" x14ac:dyDescent="0.2">
      <c r="A6960">
        <v>6959</v>
      </c>
      <c r="B6960" s="17">
        <f ca="1">'Monte Carlo VaR'!$C$17+_xlfn.NORM.S.INV(RAND())*'Monte Carlo VaR'!$C$18</f>
        <v>7.0777154915860424E-2</v>
      </c>
      <c r="C6960" s="18">
        <f t="shared" ca="1" si="108"/>
        <v>7.3342010224753063</v>
      </c>
      <c r="D6960" s="19">
        <f ca="1">'Monte Carlo VaR'!$B$9*(EXP(B6960)-1)</f>
        <v>9.9400426457607818</v>
      </c>
      <c r="E6960" t="str">
        <f ca="1">IF(B6960&lt;='Monte Carlo VaR'!$B$25,"YES ◀ TAIL","")</f>
        <v/>
      </c>
    </row>
    <row r="6961" spans="1:5" x14ac:dyDescent="0.2">
      <c r="A6961">
        <v>6960</v>
      </c>
      <c r="B6961" s="17">
        <f ca="1">'Monte Carlo VaR'!$C$17+_xlfn.NORM.S.INV(RAND())*'Monte Carlo VaR'!$C$18</f>
        <v>-0.16810630909364432</v>
      </c>
      <c r="C6961" s="18">
        <f t="shared" ca="1" si="108"/>
        <v>-15.473602933854924</v>
      </c>
      <c r="D6961" s="19">
        <f ca="1">'Monte Carlo VaR'!$B$9*(EXP(B6961)-1)</f>
        <v>-20.97137405625358</v>
      </c>
      <c r="E6961" t="str">
        <f ca="1">IF(B6961&lt;='Monte Carlo VaR'!$B$25,"YES ◀ TAIL","")</f>
        <v/>
      </c>
    </row>
    <row r="6962" spans="1:5" x14ac:dyDescent="0.2">
      <c r="A6962">
        <v>6961</v>
      </c>
      <c r="B6962" s="17">
        <f ca="1">'Monte Carlo VaR'!$C$17+_xlfn.NORM.S.INV(RAND())*'Monte Carlo VaR'!$C$18</f>
        <v>0.16150319211823849</v>
      </c>
      <c r="C6962" s="18">
        <f t="shared" ca="1" si="108"/>
        <v>17.527620977301204</v>
      </c>
      <c r="D6962" s="19">
        <f ca="1">'Monte Carlo VaR'!$B$9*(EXP(B6962)-1)</f>
        <v>23.755184710536323</v>
      </c>
      <c r="E6962" t="str">
        <f ca="1">IF(B6962&lt;='Monte Carlo VaR'!$B$25,"YES ◀ TAIL","")</f>
        <v/>
      </c>
    </row>
    <row r="6963" spans="1:5" x14ac:dyDescent="0.2">
      <c r="A6963">
        <v>6962</v>
      </c>
      <c r="B6963" s="17">
        <f ca="1">'Monte Carlo VaR'!$C$17+_xlfn.NORM.S.INV(RAND())*'Monte Carlo VaR'!$C$18</f>
        <v>3.0181418361870677E-2</v>
      </c>
      <c r="C6963" s="18">
        <f t="shared" ca="1" si="108"/>
        <v>3.0641494285554627</v>
      </c>
      <c r="D6963" s="19">
        <f ca="1">'Monte Carlo VaR'!$B$9*(EXP(B6963)-1)</f>
        <v>4.1528417205212182</v>
      </c>
      <c r="E6963" t="str">
        <f ca="1">IF(B6963&lt;='Monte Carlo VaR'!$B$25,"YES ◀ TAIL","")</f>
        <v/>
      </c>
    </row>
    <row r="6964" spans="1:5" x14ac:dyDescent="0.2">
      <c r="A6964">
        <v>6963</v>
      </c>
      <c r="B6964" s="17">
        <f ca="1">'Monte Carlo VaR'!$C$17+_xlfn.NORM.S.INV(RAND())*'Monte Carlo VaR'!$C$18</f>
        <v>0.26907326934121795</v>
      </c>
      <c r="C6964" s="18">
        <f t="shared" ca="1" si="108"/>
        <v>30.875102885930804</v>
      </c>
      <c r="D6964" s="19">
        <f ca="1">'Monte Carlo VaR'!$B$9*(EXP(B6964)-1)</f>
        <v>41.845026941302024</v>
      </c>
      <c r="E6964" t="str">
        <f ca="1">IF(B6964&lt;='Monte Carlo VaR'!$B$25,"YES ◀ TAIL","")</f>
        <v/>
      </c>
    </row>
    <row r="6965" spans="1:5" x14ac:dyDescent="0.2">
      <c r="A6965">
        <v>6964</v>
      </c>
      <c r="B6965" s="17">
        <f ca="1">'Monte Carlo VaR'!$C$17+_xlfn.NORM.S.INV(RAND())*'Monte Carlo VaR'!$C$18</f>
        <v>0.30177949853195574</v>
      </c>
      <c r="C6965" s="18">
        <f t="shared" ca="1" si="108"/>
        <v>35.226301785232671</v>
      </c>
      <c r="D6965" s="19">
        <f ca="1">'Monte Carlo VaR'!$B$9*(EXP(B6965)-1)</f>
        <v>47.74220680952584</v>
      </c>
      <c r="E6965" t="str">
        <f ca="1">IF(B6965&lt;='Monte Carlo VaR'!$B$25,"YES ◀ TAIL","")</f>
        <v/>
      </c>
    </row>
    <row r="6966" spans="1:5" x14ac:dyDescent="0.2">
      <c r="A6966">
        <v>6965</v>
      </c>
      <c r="B6966" s="17">
        <f ca="1">'Monte Carlo VaR'!$C$17+_xlfn.NORM.S.INV(RAND())*'Monte Carlo VaR'!$C$18</f>
        <v>-0.23849289713284672</v>
      </c>
      <c r="C6966" s="18">
        <f t="shared" ca="1" si="108"/>
        <v>-21.218571602253121</v>
      </c>
      <c r="D6966" s="19">
        <f ca="1">'Monte Carlo VaR'!$B$9*(EXP(B6966)-1)</f>
        <v>-28.757530092533656</v>
      </c>
      <c r="E6966" t="str">
        <f ca="1">IF(B6966&lt;='Monte Carlo VaR'!$B$25,"YES ◀ TAIL","")</f>
        <v/>
      </c>
    </row>
    <row r="6967" spans="1:5" x14ac:dyDescent="0.2">
      <c r="A6967">
        <v>6966</v>
      </c>
      <c r="B6967" s="17">
        <f ca="1">'Monte Carlo VaR'!$C$17+_xlfn.NORM.S.INV(RAND())*'Monte Carlo VaR'!$C$18</f>
        <v>-0.17049277316564515</v>
      </c>
      <c r="C6967" s="18">
        <f t="shared" ca="1" si="108"/>
        <v>-15.675081637123679</v>
      </c>
      <c r="D6967" s="19">
        <f ca="1">'Monte Carlo VaR'!$B$9*(EXP(B6967)-1)</f>
        <v>-21.244438142793722</v>
      </c>
      <c r="E6967" t="str">
        <f ca="1">IF(B6967&lt;='Monte Carlo VaR'!$B$25,"YES ◀ TAIL","")</f>
        <v/>
      </c>
    </row>
    <row r="6968" spans="1:5" x14ac:dyDescent="0.2">
      <c r="A6968">
        <v>6967</v>
      </c>
      <c r="B6968" s="17">
        <f ca="1">'Monte Carlo VaR'!$C$17+_xlfn.NORM.S.INV(RAND())*'Monte Carlo VaR'!$C$18</f>
        <v>-6.1490516183418054E-2</v>
      </c>
      <c r="C6968" s="18">
        <f t="shared" ca="1" si="108"/>
        <v>-5.9638136083422495</v>
      </c>
      <c r="D6968" s="19">
        <f ca="1">'Monte Carlo VaR'!$B$9*(EXP(B6968)-1)</f>
        <v>-8.0827565833862511</v>
      </c>
      <c r="E6968" t="str">
        <f ca="1">IF(B6968&lt;='Monte Carlo VaR'!$B$25,"YES ◀ TAIL","")</f>
        <v/>
      </c>
    </row>
    <row r="6969" spans="1:5" x14ac:dyDescent="0.2">
      <c r="A6969">
        <v>6968</v>
      </c>
      <c r="B6969" s="17">
        <f ca="1">'Monte Carlo VaR'!$C$17+_xlfn.NORM.S.INV(RAND())*'Monte Carlo VaR'!$C$18</f>
        <v>0.14262757553054545</v>
      </c>
      <c r="C6969" s="18">
        <f t="shared" ca="1" si="108"/>
        <v>15.330020445795256</v>
      </c>
      <c r="D6969" s="19">
        <f ca="1">'Monte Carlo VaR'!$B$9*(EXP(B6969)-1)</f>
        <v>20.776776710186311</v>
      </c>
      <c r="E6969" t="str">
        <f ca="1">IF(B6969&lt;='Monte Carlo VaR'!$B$25,"YES ◀ TAIL","")</f>
        <v/>
      </c>
    </row>
    <row r="6970" spans="1:5" x14ac:dyDescent="0.2">
      <c r="A6970">
        <v>6969</v>
      </c>
      <c r="B6970" s="17">
        <f ca="1">'Monte Carlo VaR'!$C$17+_xlfn.NORM.S.INV(RAND())*'Monte Carlo VaR'!$C$18</f>
        <v>1.7438117911117906E-2</v>
      </c>
      <c r="C6970" s="18">
        <f t="shared" ca="1" si="108"/>
        <v>1.7591049542570181</v>
      </c>
      <c r="D6970" s="19">
        <f ca="1">'Monte Carlo VaR'!$B$9*(EXP(B6970)-1)</f>
        <v>2.3841149445045366</v>
      </c>
      <c r="E6970" t="str">
        <f ca="1">IF(B6970&lt;='Monte Carlo VaR'!$B$25,"YES ◀ TAIL","")</f>
        <v/>
      </c>
    </row>
    <row r="6971" spans="1:5" x14ac:dyDescent="0.2">
      <c r="A6971">
        <v>6970</v>
      </c>
      <c r="B6971" s="17">
        <f ca="1">'Monte Carlo VaR'!$C$17+_xlfn.NORM.S.INV(RAND())*'Monte Carlo VaR'!$C$18</f>
        <v>0.18967293255366685</v>
      </c>
      <c r="C6971" s="18">
        <f t="shared" ca="1" si="108"/>
        <v>20.885415615091318</v>
      </c>
      <c r="D6971" s="19">
        <f ca="1">'Monte Carlo VaR'!$B$9*(EXP(B6971)-1)</f>
        <v>28.306003783133264</v>
      </c>
      <c r="E6971" t="str">
        <f ca="1">IF(B6971&lt;='Monte Carlo VaR'!$B$25,"YES ◀ TAIL","")</f>
        <v/>
      </c>
    </row>
    <row r="6972" spans="1:5" x14ac:dyDescent="0.2">
      <c r="A6972">
        <v>6971</v>
      </c>
      <c r="B6972" s="17">
        <f ca="1">'Monte Carlo VaR'!$C$17+_xlfn.NORM.S.INV(RAND())*'Monte Carlo VaR'!$C$18</f>
        <v>-0.18887675266724901</v>
      </c>
      <c r="C6972" s="18">
        <f t="shared" ca="1" si="108"/>
        <v>-17.211146453897154</v>
      </c>
      <c r="D6972" s="19">
        <f ca="1">'Monte Carlo VaR'!$B$9*(EXP(B6972)-1)</f>
        <v>-23.326266788966812</v>
      </c>
      <c r="E6972" t="str">
        <f ca="1">IF(B6972&lt;='Monte Carlo VaR'!$B$25,"YES ◀ TAIL","")</f>
        <v/>
      </c>
    </row>
    <row r="6973" spans="1:5" x14ac:dyDescent="0.2">
      <c r="A6973">
        <v>6972</v>
      </c>
      <c r="B6973" s="17">
        <f ca="1">'Monte Carlo VaR'!$C$17+_xlfn.NORM.S.INV(RAND())*'Monte Carlo VaR'!$C$18</f>
        <v>-9.1342401136621995E-2</v>
      </c>
      <c r="C6973" s="18">
        <f t="shared" ca="1" si="108"/>
        <v>-8.7294853888379098</v>
      </c>
      <c r="D6973" s="19">
        <f ca="1">'Monte Carlo VaR'!$B$9*(EXP(B6973)-1)</f>
        <v>-11.831071547492019</v>
      </c>
      <c r="E6973" t="str">
        <f ca="1">IF(B6973&lt;='Monte Carlo VaR'!$B$25,"YES ◀ TAIL","")</f>
        <v/>
      </c>
    </row>
    <row r="6974" spans="1:5" x14ac:dyDescent="0.2">
      <c r="A6974">
        <v>6973</v>
      </c>
      <c r="B6974" s="17">
        <f ca="1">'Monte Carlo VaR'!$C$17+_xlfn.NORM.S.INV(RAND())*'Monte Carlo VaR'!$C$18</f>
        <v>5.3484403092732884E-2</v>
      </c>
      <c r="C6974" s="18">
        <f t="shared" ca="1" si="108"/>
        <v>5.4940537829535563</v>
      </c>
      <c r="D6974" s="19">
        <f ca="1">'Monte Carlo VaR'!$B$9*(EXP(B6974)-1)</f>
        <v>7.446091092036955</v>
      </c>
      <c r="E6974" t="str">
        <f ca="1">IF(B6974&lt;='Monte Carlo VaR'!$B$25,"YES ◀ TAIL","")</f>
        <v/>
      </c>
    </row>
    <row r="6975" spans="1:5" x14ac:dyDescent="0.2">
      <c r="A6975">
        <v>6974</v>
      </c>
      <c r="B6975" s="17">
        <f ca="1">'Monte Carlo VaR'!$C$17+_xlfn.NORM.S.INV(RAND())*'Monte Carlo VaR'!$C$18</f>
        <v>4.6129360162503491E-2</v>
      </c>
      <c r="C6975" s="18">
        <f t="shared" ca="1" si="108"/>
        <v>4.7209869434168272</v>
      </c>
      <c r="D6975" s="19">
        <f ca="1">'Monte Carlo VaR'!$B$9*(EXP(B6975)-1)</f>
        <v>6.3983536044128257</v>
      </c>
      <c r="E6975" t="str">
        <f ca="1">IF(B6975&lt;='Monte Carlo VaR'!$B$25,"YES ◀ TAIL","")</f>
        <v/>
      </c>
    </row>
    <row r="6976" spans="1:5" x14ac:dyDescent="0.2">
      <c r="A6976">
        <v>6975</v>
      </c>
      <c r="B6976" s="17">
        <f ca="1">'Monte Carlo VaR'!$C$17+_xlfn.NORM.S.INV(RAND())*'Monte Carlo VaR'!$C$18</f>
        <v>0.23753635756110963</v>
      </c>
      <c r="C6976" s="18">
        <f t="shared" ca="1" si="108"/>
        <v>26.812110174303339</v>
      </c>
      <c r="D6976" s="19">
        <f ca="1">'Monte Carlo VaR'!$B$9*(EXP(B6976)-1)</f>
        <v>36.338452919233312</v>
      </c>
      <c r="E6976" t="str">
        <f ca="1">IF(B6976&lt;='Monte Carlo VaR'!$B$25,"YES ◀ TAIL","")</f>
        <v/>
      </c>
    </row>
    <row r="6977" spans="1:5" x14ac:dyDescent="0.2">
      <c r="A6977">
        <v>6976</v>
      </c>
      <c r="B6977" s="17">
        <f ca="1">'Monte Carlo VaR'!$C$17+_xlfn.NORM.S.INV(RAND())*'Monte Carlo VaR'!$C$18</f>
        <v>0.24992402801857716</v>
      </c>
      <c r="C6977" s="18">
        <f t="shared" ca="1" si="108"/>
        <v>28.392787043807633</v>
      </c>
      <c r="D6977" s="19">
        <f ca="1">'Monte Carlo VaR'!$B$9*(EXP(B6977)-1)</f>
        <v>38.480744280472486</v>
      </c>
      <c r="E6977" t="str">
        <f ca="1">IF(B6977&lt;='Monte Carlo VaR'!$B$25,"YES ◀ TAIL","")</f>
        <v/>
      </c>
    </row>
    <row r="6978" spans="1:5" x14ac:dyDescent="0.2">
      <c r="A6978">
        <v>6977</v>
      </c>
      <c r="B6978" s="17">
        <f ca="1">'Monte Carlo VaR'!$C$17+_xlfn.NORM.S.INV(RAND())*'Monte Carlo VaR'!$C$18</f>
        <v>-2.9830376079932233E-2</v>
      </c>
      <c r="C6978" s="18">
        <f t="shared" ca="1" si="108"/>
        <v>-2.9389841714127174</v>
      </c>
      <c r="D6978" s="19">
        <f ca="1">'Monte Carlo VaR'!$B$9*(EXP(B6978)-1)</f>
        <v>-3.9832052475156559</v>
      </c>
      <c r="E6978" t="str">
        <f ca="1">IF(B6978&lt;='Monte Carlo VaR'!$B$25,"YES ◀ TAIL","")</f>
        <v/>
      </c>
    </row>
    <row r="6979" spans="1:5" x14ac:dyDescent="0.2">
      <c r="A6979">
        <v>6978</v>
      </c>
      <c r="B6979" s="17">
        <f ca="1">'Monte Carlo VaR'!$C$17+_xlfn.NORM.S.INV(RAND())*'Monte Carlo VaR'!$C$18</f>
        <v>0.14756431640347337</v>
      </c>
      <c r="C6979" s="18">
        <f t="shared" ref="C6979:C7042" ca="1" si="109">(EXP(B6979)-1)*100</f>
        <v>15.900782564756977</v>
      </c>
      <c r="D6979" s="19">
        <f ca="1">'Monte Carlo VaR'!$B$9*(EXP(B6979)-1)</f>
        <v>21.550330610015131</v>
      </c>
      <c r="E6979" t="str">
        <f ca="1">IF(B6979&lt;='Monte Carlo VaR'!$B$25,"YES ◀ TAIL","")</f>
        <v/>
      </c>
    </row>
    <row r="6980" spans="1:5" x14ac:dyDescent="0.2">
      <c r="A6980">
        <v>6979</v>
      </c>
      <c r="B6980" s="17">
        <f ca="1">'Monte Carlo VaR'!$C$17+_xlfn.NORM.S.INV(RAND())*'Monte Carlo VaR'!$C$18</f>
        <v>-0.22185589181212939</v>
      </c>
      <c r="C6980" s="18">
        <f t="shared" ca="1" si="109"/>
        <v>-19.896920888677659</v>
      </c>
      <c r="D6980" s="19">
        <f ca="1">'Monte Carlo VaR'!$B$9*(EXP(B6980)-1)</f>
        <v>-26.966296880424835</v>
      </c>
      <c r="E6980" t="str">
        <f ca="1">IF(B6980&lt;='Monte Carlo VaR'!$B$25,"YES ◀ TAIL","")</f>
        <v/>
      </c>
    </row>
    <row r="6981" spans="1:5" x14ac:dyDescent="0.2">
      <c r="A6981">
        <v>6980</v>
      </c>
      <c r="B6981" s="17">
        <f ca="1">'Monte Carlo VaR'!$C$17+_xlfn.NORM.S.INV(RAND())*'Monte Carlo VaR'!$C$18</f>
        <v>0.12350552127202072</v>
      </c>
      <c r="C6981" s="18">
        <f t="shared" ca="1" si="109"/>
        <v>13.145625160257746</v>
      </c>
      <c r="D6981" s="19">
        <f ca="1">'Monte Carlo VaR'!$B$9*(EXP(B6981)-1)</f>
        <v>17.816265779697321</v>
      </c>
      <c r="E6981" t="str">
        <f ca="1">IF(B6981&lt;='Monte Carlo VaR'!$B$25,"YES ◀ TAIL","")</f>
        <v/>
      </c>
    </row>
    <row r="6982" spans="1:5" x14ac:dyDescent="0.2">
      <c r="A6982">
        <v>6981</v>
      </c>
      <c r="B6982" s="17">
        <f ca="1">'Monte Carlo VaR'!$C$17+_xlfn.NORM.S.INV(RAND())*'Monte Carlo VaR'!$C$18</f>
        <v>-0.33362079858920918</v>
      </c>
      <c r="C6982" s="18">
        <f t="shared" ca="1" si="109"/>
        <v>-28.367463767984592</v>
      </c>
      <c r="D6982" s="19">
        <f ca="1">'Monte Carlo VaR'!$B$9*(EXP(B6982)-1)</f>
        <v>-38.446423644749515</v>
      </c>
      <c r="E6982" t="str">
        <f ca="1">IF(B6982&lt;='Monte Carlo VaR'!$B$25,"YES ◀ TAIL","")</f>
        <v>YES ◀ TAIL</v>
      </c>
    </row>
    <row r="6983" spans="1:5" x14ac:dyDescent="0.2">
      <c r="A6983">
        <v>6982</v>
      </c>
      <c r="B6983" s="17">
        <f ca="1">'Monte Carlo VaR'!$C$17+_xlfn.NORM.S.INV(RAND())*'Monte Carlo VaR'!$C$18</f>
        <v>6.6030400351736213E-2</v>
      </c>
      <c r="C6983" s="18">
        <f t="shared" ca="1" si="109"/>
        <v>6.8259192127551716</v>
      </c>
      <c r="D6983" s="19">
        <f ca="1">'Monte Carlo VaR'!$B$9*(EXP(B6983)-1)</f>
        <v>9.2511683090470846</v>
      </c>
      <c r="E6983" t="str">
        <f ca="1">IF(B6983&lt;='Monte Carlo VaR'!$B$25,"YES ◀ TAIL","")</f>
        <v/>
      </c>
    </row>
    <row r="6984" spans="1:5" x14ac:dyDescent="0.2">
      <c r="A6984">
        <v>6983</v>
      </c>
      <c r="B6984" s="17">
        <f ca="1">'Monte Carlo VaR'!$C$17+_xlfn.NORM.S.INV(RAND())*'Monte Carlo VaR'!$C$18</f>
        <v>-0.22283231407080112</v>
      </c>
      <c r="C6984" s="18">
        <f t="shared" ca="1" si="109"/>
        <v>-19.975097145380428</v>
      </c>
      <c r="D6984" s="19">
        <f ca="1">'Monte Carlo VaR'!$B$9*(EXP(B6984)-1)</f>
        <v>-27.072249161134092</v>
      </c>
      <c r="E6984" t="str">
        <f ca="1">IF(B6984&lt;='Monte Carlo VaR'!$B$25,"YES ◀ TAIL","")</f>
        <v/>
      </c>
    </row>
    <row r="6985" spans="1:5" x14ac:dyDescent="0.2">
      <c r="A6985">
        <v>6984</v>
      </c>
      <c r="B6985" s="17">
        <f ca="1">'Monte Carlo VaR'!$C$17+_xlfn.NORM.S.INV(RAND())*'Monte Carlo VaR'!$C$18</f>
        <v>0.10194595884509086</v>
      </c>
      <c r="C6985" s="18">
        <f t="shared" ca="1" si="109"/>
        <v>10.732362906319182</v>
      </c>
      <c r="D6985" s="19">
        <f ca="1">'Monte Carlo VaR'!$B$9*(EXP(B6985)-1)</f>
        <v>14.545571446934387</v>
      </c>
      <c r="E6985" t="str">
        <f ca="1">IF(B6985&lt;='Monte Carlo VaR'!$B$25,"YES ◀ TAIL","")</f>
        <v/>
      </c>
    </row>
    <row r="6986" spans="1:5" x14ac:dyDescent="0.2">
      <c r="A6986">
        <v>6985</v>
      </c>
      <c r="B6986" s="17">
        <f ca="1">'Monte Carlo VaR'!$C$17+_xlfn.NORM.S.INV(RAND())*'Monte Carlo VaR'!$C$18</f>
        <v>0.13713744236085554</v>
      </c>
      <c r="C6986" s="18">
        <f t="shared" ca="1" si="109"/>
        <v>14.698578212114533</v>
      </c>
      <c r="D6986" s="19">
        <f ca="1">'Monte Carlo VaR'!$B$9*(EXP(B6986)-1)</f>
        <v>19.920983050878824</v>
      </c>
      <c r="E6986" t="str">
        <f ca="1">IF(B6986&lt;='Monte Carlo VaR'!$B$25,"YES ◀ TAIL","")</f>
        <v/>
      </c>
    </row>
    <row r="6987" spans="1:5" x14ac:dyDescent="0.2">
      <c r="A6987">
        <v>6986</v>
      </c>
      <c r="B6987" s="17">
        <f ca="1">'Monte Carlo VaR'!$C$17+_xlfn.NORM.S.INV(RAND())*'Monte Carlo VaR'!$C$18</f>
        <v>-1.2489664124576513E-2</v>
      </c>
      <c r="C6987" s="18">
        <f t="shared" ca="1" si="109"/>
        <v>-1.2411991972249847</v>
      </c>
      <c r="D6987" s="19">
        <f ca="1">'Monte Carlo VaR'!$B$9*(EXP(B6987)-1)</f>
        <v>-1.6821972719990219</v>
      </c>
      <c r="E6987" t="str">
        <f ca="1">IF(B6987&lt;='Monte Carlo VaR'!$B$25,"YES ◀ TAIL","")</f>
        <v/>
      </c>
    </row>
    <row r="6988" spans="1:5" x14ac:dyDescent="0.2">
      <c r="A6988">
        <v>6987</v>
      </c>
      <c r="B6988" s="17">
        <f ca="1">'Monte Carlo VaR'!$C$17+_xlfn.NORM.S.INV(RAND())*'Monte Carlo VaR'!$C$18</f>
        <v>-3.9926131203692483E-3</v>
      </c>
      <c r="C6988" s="18">
        <f t="shared" ca="1" si="109"/>
        <v>-0.39846532377058042</v>
      </c>
      <c r="D6988" s="19">
        <f ca="1">'Monte Carlo VaR'!$B$9*(EXP(B6988)-1)</f>
        <v>-0.54004005330626759</v>
      </c>
      <c r="E6988" t="str">
        <f ca="1">IF(B6988&lt;='Monte Carlo VaR'!$B$25,"YES ◀ TAIL","")</f>
        <v/>
      </c>
    </row>
    <row r="6989" spans="1:5" x14ac:dyDescent="0.2">
      <c r="A6989">
        <v>6988</v>
      </c>
      <c r="B6989" s="17">
        <f ca="1">'Monte Carlo VaR'!$C$17+_xlfn.NORM.S.INV(RAND())*'Monte Carlo VaR'!$C$18</f>
        <v>-0.17602249766558237</v>
      </c>
      <c r="C6989" s="18">
        <f t="shared" ca="1" si="109"/>
        <v>-16.140088339763693</v>
      </c>
      <c r="D6989" s="19">
        <f ca="1">'Monte Carlo VaR'!$B$9*(EXP(B6989)-1)</f>
        <v>-21.874661726881733</v>
      </c>
      <c r="E6989" t="str">
        <f ca="1">IF(B6989&lt;='Monte Carlo VaR'!$B$25,"YES ◀ TAIL","")</f>
        <v/>
      </c>
    </row>
    <row r="6990" spans="1:5" x14ac:dyDescent="0.2">
      <c r="A6990">
        <v>6989</v>
      </c>
      <c r="B6990" s="17">
        <f ca="1">'Monte Carlo VaR'!$C$17+_xlfn.NORM.S.INV(RAND())*'Monte Carlo VaR'!$C$18</f>
        <v>-0.12285130070754029</v>
      </c>
      <c r="C6990" s="18">
        <f t="shared" ca="1" si="109"/>
        <v>-11.560483828153501</v>
      </c>
      <c r="D6990" s="19">
        <f ca="1">'Monte Carlo VaR'!$B$9*(EXP(B6990)-1)</f>
        <v>-15.667923732296439</v>
      </c>
      <c r="E6990" t="str">
        <f ca="1">IF(B6990&lt;='Monte Carlo VaR'!$B$25,"YES ◀ TAIL","")</f>
        <v/>
      </c>
    </row>
    <row r="6991" spans="1:5" x14ac:dyDescent="0.2">
      <c r="A6991">
        <v>6990</v>
      </c>
      <c r="B6991" s="17">
        <f ca="1">'Monte Carlo VaR'!$C$17+_xlfn.NORM.S.INV(RAND())*'Monte Carlo VaR'!$C$18</f>
        <v>0.13067849209630911</v>
      </c>
      <c r="C6991" s="18">
        <f t="shared" ca="1" si="109"/>
        <v>13.960133157174592</v>
      </c>
      <c r="D6991" s="19">
        <f ca="1">'Monte Carlo VaR'!$B$9*(EXP(B6991)-1)</f>
        <v>18.920168467918725</v>
      </c>
      <c r="E6991" t="str">
        <f ca="1">IF(B6991&lt;='Monte Carlo VaR'!$B$25,"YES ◀ TAIL","")</f>
        <v/>
      </c>
    </row>
    <row r="6992" spans="1:5" x14ac:dyDescent="0.2">
      <c r="A6992">
        <v>6991</v>
      </c>
      <c r="B6992" s="17">
        <f ca="1">'Monte Carlo VaR'!$C$17+_xlfn.NORM.S.INV(RAND())*'Monte Carlo VaR'!$C$18</f>
        <v>0.19595594820781514</v>
      </c>
      <c r="C6992" s="18">
        <f t="shared" ca="1" si="109"/>
        <v>21.647331632424983</v>
      </c>
      <c r="D6992" s="19">
        <f ca="1">'Monte Carlo VaR'!$B$9*(EXP(B6992)-1)</f>
        <v>29.33862856142558</v>
      </c>
      <c r="E6992" t="str">
        <f ca="1">IF(B6992&lt;='Monte Carlo VaR'!$B$25,"YES ◀ TAIL","")</f>
        <v/>
      </c>
    </row>
    <row r="6993" spans="1:5" x14ac:dyDescent="0.2">
      <c r="A6993">
        <v>6992</v>
      </c>
      <c r="B6993" s="17">
        <f ca="1">'Monte Carlo VaR'!$C$17+_xlfn.NORM.S.INV(RAND())*'Monte Carlo VaR'!$C$18</f>
        <v>0.27389739933093232</v>
      </c>
      <c r="C6993" s="18">
        <f t="shared" ca="1" si="109"/>
        <v>31.507986724237604</v>
      </c>
      <c r="D6993" s="19">
        <f ca="1">'Monte Carlo VaR'!$B$9*(EXP(B6993)-1)</f>
        <v>42.702774407359222</v>
      </c>
      <c r="E6993" t="str">
        <f ca="1">IF(B6993&lt;='Monte Carlo VaR'!$B$25,"YES ◀ TAIL","")</f>
        <v/>
      </c>
    </row>
    <row r="6994" spans="1:5" x14ac:dyDescent="0.2">
      <c r="A6994">
        <v>6993</v>
      </c>
      <c r="B6994" s="17">
        <f ca="1">'Monte Carlo VaR'!$C$17+_xlfn.NORM.S.INV(RAND())*'Monte Carlo VaR'!$C$18</f>
        <v>-5.2770305396276071E-2</v>
      </c>
      <c r="C6994" s="18">
        <f t="shared" ca="1" si="109"/>
        <v>-5.1402124726559144</v>
      </c>
      <c r="D6994" s="19">
        <f ca="1">'Monte Carlo VaR'!$B$9*(EXP(B6994)-1)</f>
        <v>-6.9665299641905607</v>
      </c>
      <c r="E6994" t="str">
        <f ca="1">IF(B6994&lt;='Monte Carlo VaR'!$B$25,"YES ◀ TAIL","")</f>
        <v/>
      </c>
    </row>
    <row r="6995" spans="1:5" x14ac:dyDescent="0.2">
      <c r="A6995">
        <v>6994</v>
      </c>
      <c r="B6995" s="17">
        <f ca="1">'Monte Carlo VaR'!$C$17+_xlfn.NORM.S.INV(RAND())*'Monte Carlo VaR'!$C$18</f>
        <v>0.40012333359784896</v>
      </c>
      <c r="C6995" s="18">
        <f t="shared" ca="1" si="109"/>
        <v>49.200870109526122</v>
      </c>
      <c r="D6995" s="19">
        <f ca="1">'Monte Carlo VaR'!$B$9*(EXP(B6995)-1)</f>
        <v>66.681939259440753</v>
      </c>
      <c r="E6995" t="str">
        <f ca="1">IF(B6995&lt;='Monte Carlo VaR'!$B$25,"YES ◀ TAIL","")</f>
        <v/>
      </c>
    </row>
    <row r="6996" spans="1:5" x14ac:dyDescent="0.2">
      <c r="A6996">
        <v>6995</v>
      </c>
      <c r="B6996" s="17">
        <f ca="1">'Monte Carlo VaR'!$C$17+_xlfn.NORM.S.INV(RAND())*'Monte Carlo VaR'!$C$18</f>
        <v>0.25182038781283145</v>
      </c>
      <c r="C6996" s="18">
        <f t="shared" ca="1" si="109"/>
        <v>28.636496970847915</v>
      </c>
      <c r="D6996" s="19">
        <f ca="1">'Monte Carlo VaR'!$B$9*(EXP(B6996)-1)</f>
        <v>38.811044344590179</v>
      </c>
      <c r="E6996" t="str">
        <f ca="1">IF(B6996&lt;='Monte Carlo VaR'!$B$25,"YES ◀ TAIL","")</f>
        <v/>
      </c>
    </row>
    <row r="6997" spans="1:5" x14ac:dyDescent="0.2">
      <c r="A6997">
        <v>6996</v>
      </c>
      <c r="B6997" s="17">
        <f ca="1">'Monte Carlo VaR'!$C$17+_xlfn.NORM.S.INV(RAND())*'Monte Carlo VaR'!$C$18</f>
        <v>-3.3157411817113E-2</v>
      </c>
      <c r="C6997" s="18">
        <f t="shared" ca="1" si="109"/>
        <v>-3.2613730427321186</v>
      </c>
      <c r="D6997" s="19">
        <f ca="1">'Monte Carlo VaR'!$B$9*(EXP(B6997)-1)</f>
        <v>-4.4201388848148406</v>
      </c>
      <c r="E6997" t="str">
        <f ca="1">IF(B6997&lt;='Monte Carlo VaR'!$B$25,"YES ◀ TAIL","")</f>
        <v/>
      </c>
    </row>
    <row r="6998" spans="1:5" x14ac:dyDescent="0.2">
      <c r="A6998">
        <v>6997</v>
      </c>
      <c r="B6998" s="17">
        <f ca="1">'Monte Carlo VaR'!$C$17+_xlfn.NORM.S.INV(RAND())*'Monte Carlo VaR'!$C$18</f>
        <v>-7.3278809103552486E-2</v>
      </c>
      <c r="C6998" s="18">
        <f t="shared" ca="1" si="109"/>
        <v>-7.0658315020610711</v>
      </c>
      <c r="D6998" s="19">
        <f ca="1">'Monte Carlo VaR'!$B$9*(EXP(B6998)-1)</f>
        <v>-9.5763214347433685</v>
      </c>
      <c r="E6998" t="str">
        <f ca="1">IF(B6998&lt;='Monte Carlo VaR'!$B$25,"YES ◀ TAIL","")</f>
        <v/>
      </c>
    </row>
    <row r="6999" spans="1:5" x14ac:dyDescent="0.2">
      <c r="A6999">
        <v>6998</v>
      </c>
      <c r="B6999" s="17">
        <f ca="1">'Monte Carlo VaR'!$C$17+_xlfn.NORM.S.INV(RAND())*'Monte Carlo VaR'!$C$18</f>
        <v>0.13343342532920432</v>
      </c>
      <c r="C6999" s="18">
        <f t="shared" ca="1" si="109"/>
        <v>14.274518571808059</v>
      </c>
      <c r="D6999" s="19">
        <f ca="1">'Monte Carlo VaR'!$B$9*(EXP(B6999)-1)</f>
        <v>19.346255020371462</v>
      </c>
      <c r="E6999" t="str">
        <f ca="1">IF(B6999&lt;='Monte Carlo VaR'!$B$25,"YES ◀ TAIL","")</f>
        <v/>
      </c>
    </row>
    <row r="7000" spans="1:5" x14ac:dyDescent="0.2">
      <c r="A7000">
        <v>6999</v>
      </c>
      <c r="B7000" s="17">
        <f ca="1">'Monte Carlo VaR'!$C$17+_xlfn.NORM.S.INV(RAND())*'Monte Carlo VaR'!$C$18</f>
        <v>-0.16222648085608538</v>
      </c>
      <c r="C7000" s="18">
        <f t="shared" ca="1" si="109"/>
        <v>-14.975138230238183</v>
      </c>
      <c r="D7000" s="19">
        <f ca="1">'Monte Carlo VaR'!$B$9*(EXP(B7000)-1)</f>
        <v>-20.295804843441811</v>
      </c>
      <c r="E7000" t="str">
        <f ca="1">IF(B7000&lt;='Monte Carlo VaR'!$B$25,"YES ◀ TAIL","")</f>
        <v/>
      </c>
    </row>
    <row r="7001" spans="1:5" x14ac:dyDescent="0.2">
      <c r="A7001">
        <v>7000</v>
      </c>
      <c r="B7001" s="17">
        <f ca="1">'Monte Carlo VaR'!$C$17+_xlfn.NORM.S.INV(RAND())*'Monte Carlo VaR'!$C$18</f>
        <v>-0.30338378027078128</v>
      </c>
      <c r="C7001" s="18">
        <f t="shared" ca="1" si="109"/>
        <v>-26.168430900454709</v>
      </c>
      <c r="D7001" s="19">
        <f ca="1">'Monte Carlo VaR'!$B$9*(EXP(B7001)-1)</f>
        <v>-35.466074399386265</v>
      </c>
      <c r="E7001" t="str">
        <f ca="1">IF(B7001&lt;='Monte Carlo VaR'!$B$25,"YES ◀ TAIL","")</f>
        <v>YES ◀ TAIL</v>
      </c>
    </row>
    <row r="7002" spans="1:5" x14ac:dyDescent="0.2">
      <c r="A7002">
        <v>7001</v>
      </c>
      <c r="B7002" s="17">
        <f ca="1">'Monte Carlo VaR'!$C$17+_xlfn.NORM.S.INV(RAND())*'Monte Carlo VaR'!$C$18</f>
        <v>0.32393395391789731</v>
      </c>
      <c r="C7002" s="18">
        <f t="shared" ca="1" si="109"/>
        <v>38.255599169746056</v>
      </c>
      <c r="D7002" s="19">
        <f ca="1">'Monte Carlo VaR'!$B$9*(EXP(B7002)-1)</f>
        <v>51.847813554756833</v>
      </c>
      <c r="E7002" t="str">
        <f ca="1">IF(B7002&lt;='Monte Carlo VaR'!$B$25,"YES ◀ TAIL","")</f>
        <v/>
      </c>
    </row>
    <row r="7003" spans="1:5" x14ac:dyDescent="0.2">
      <c r="A7003">
        <v>7002</v>
      </c>
      <c r="B7003" s="17">
        <f ca="1">'Monte Carlo VaR'!$C$17+_xlfn.NORM.S.INV(RAND())*'Monte Carlo VaR'!$C$18</f>
        <v>-8.1007772406620077E-3</v>
      </c>
      <c r="C7003" s="18">
        <f t="shared" ca="1" si="109"/>
        <v>-0.80680543645705871</v>
      </c>
      <c r="D7003" s="19">
        <f ca="1">'Monte Carlo VaR'!$B$9*(EXP(B7003)-1)</f>
        <v>-1.0934634080302517</v>
      </c>
      <c r="E7003" t="str">
        <f ca="1">IF(B7003&lt;='Monte Carlo VaR'!$B$25,"YES ◀ TAIL","")</f>
        <v/>
      </c>
    </row>
    <row r="7004" spans="1:5" x14ac:dyDescent="0.2">
      <c r="A7004">
        <v>7003</v>
      </c>
      <c r="B7004" s="17">
        <f ca="1">'Monte Carlo VaR'!$C$17+_xlfn.NORM.S.INV(RAND())*'Monte Carlo VaR'!$C$18</f>
        <v>-0.24616642005709488</v>
      </c>
      <c r="C7004" s="18">
        <f t="shared" ca="1" si="109"/>
        <v>-21.820789178852284</v>
      </c>
      <c r="D7004" s="19">
        <f ca="1">'Monte Carlo VaR'!$B$9*(EXP(B7004)-1)</f>
        <v>-29.5737155740985</v>
      </c>
      <c r="E7004" t="str">
        <f ca="1">IF(B7004&lt;='Monte Carlo VaR'!$B$25,"YES ◀ TAIL","")</f>
        <v/>
      </c>
    </row>
    <row r="7005" spans="1:5" x14ac:dyDescent="0.2">
      <c r="A7005">
        <v>7004</v>
      </c>
      <c r="B7005" s="17">
        <f ca="1">'Monte Carlo VaR'!$C$17+_xlfn.NORM.S.INV(RAND())*'Monte Carlo VaR'!$C$18</f>
        <v>-5.8051870487012533E-2</v>
      </c>
      <c r="C7005" s="18">
        <f t="shared" ca="1" si="109"/>
        <v>-5.6398998876098894</v>
      </c>
      <c r="D7005" s="19">
        <f ca="1">'Monte Carlo VaR'!$B$9*(EXP(B7005)-1)</f>
        <v>-7.643756317677683</v>
      </c>
      <c r="E7005" t="str">
        <f ca="1">IF(B7005&lt;='Monte Carlo VaR'!$B$25,"YES ◀ TAIL","")</f>
        <v/>
      </c>
    </row>
    <row r="7006" spans="1:5" x14ac:dyDescent="0.2">
      <c r="A7006">
        <v>7005</v>
      </c>
      <c r="B7006" s="17">
        <f ca="1">'Monte Carlo VaR'!$C$17+_xlfn.NORM.S.INV(RAND())*'Monte Carlo VaR'!$C$18</f>
        <v>5.2653645364540154E-2</v>
      </c>
      <c r="C7006" s="18">
        <f t="shared" ca="1" si="109"/>
        <v>5.4064501762199901</v>
      </c>
      <c r="D7006" s="19">
        <f ca="1">'Monte Carlo VaR'!$B$9*(EXP(B7006)-1)</f>
        <v>7.3273619238309529</v>
      </c>
      <c r="E7006" t="str">
        <f ca="1">IF(B7006&lt;='Monte Carlo VaR'!$B$25,"YES ◀ TAIL","")</f>
        <v/>
      </c>
    </row>
    <row r="7007" spans="1:5" x14ac:dyDescent="0.2">
      <c r="A7007">
        <v>7006</v>
      </c>
      <c r="B7007" s="17">
        <f ca="1">'Monte Carlo VaR'!$C$17+_xlfn.NORM.S.INV(RAND())*'Monte Carlo VaR'!$C$18</f>
        <v>8.5491915990599521E-2</v>
      </c>
      <c r="C7007" s="18">
        <f t="shared" ca="1" si="109"/>
        <v>8.9252755778956416</v>
      </c>
      <c r="D7007" s="19">
        <f ca="1">'Monte Carlo VaR'!$B$9*(EXP(B7007)-1)</f>
        <v>12.096425990721963</v>
      </c>
      <c r="E7007" t="str">
        <f ca="1">IF(B7007&lt;='Monte Carlo VaR'!$B$25,"YES ◀ TAIL","")</f>
        <v/>
      </c>
    </row>
    <row r="7008" spans="1:5" x14ac:dyDescent="0.2">
      <c r="A7008">
        <v>7007</v>
      </c>
      <c r="B7008" s="17">
        <f ca="1">'Monte Carlo VaR'!$C$17+_xlfn.NORM.S.INV(RAND())*'Monte Carlo VaR'!$C$18</f>
        <v>0.48375626994963244</v>
      </c>
      <c r="C7008" s="18">
        <f t="shared" ca="1" si="109"/>
        <v>62.215622924733019</v>
      </c>
      <c r="D7008" s="19">
        <f ca="1">'Monte Carlo VaR'!$B$9*(EXP(B7008)-1)</f>
        <v>84.320833749890653</v>
      </c>
      <c r="E7008" t="str">
        <f ca="1">IF(B7008&lt;='Monte Carlo VaR'!$B$25,"YES ◀ TAIL","")</f>
        <v/>
      </c>
    </row>
    <row r="7009" spans="1:5" x14ac:dyDescent="0.2">
      <c r="A7009">
        <v>7008</v>
      </c>
      <c r="B7009" s="17">
        <f ca="1">'Monte Carlo VaR'!$C$17+_xlfn.NORM.S.INV(RAND())*'Monte Carlo VaR'!$C$18</f>
        <v>0.25323717016056313</v>
      </c>
      <c r="C7009" s="18">
        <f t="shared" ca="1" si="109"/>
        <v>28.818876054256194</v>
      </c>
      <c r="D7009" s="19">
        <f ca="1">'Monte Carlo VaR'!$B$9*(EXP(B7009)-1)</f>
        <v>39.058222716333418</v>
      </c>
      <c r="E7009" t="str">
        <f ca="1">IF(B7009&lt;='Monte Carlo VaR'!$B$25,"YES ◀ TAIL","")</f>
        <v/>
      </c>
    </row>
    <row r="7010" spans="1:5" x14ac:dyDescent="0.2">
      <c r="A7010">
        <v>7009</v>
      </c>
      <c r="B7010" s="17">
        <f ca="1">'Monte Carlo VaR'!$C$17+_xlfn.NORM.S.INV(RAND())*'Monte Carlo VaR'!$C$18</f>
        <v>8.1608097172882282E-2</v>
      </c>
      <c r="C7010" s="18">
        <f t="shared" ca="1" si="109"/>
        <v>8.5030499974476434</v>
      </c>
      <c r="D7010" s="19">
        <f ca="1">'Monte Carlo VaR'!$B$9*(EXP(B7010)-1)</f>
        <v>11.524183661540791</v>
      </c>
      <c r="E7010" t="str">
        <f ca="1">IF(B7010&lt;='Monte Carlo VaR'!$B$25,"YES ◀ TAIL","")</f>
        <v/>
      </c>
    </row>
    <row r="7011" spans="1:5" x14ac:dyDescent="0.2">
      <c r="A7011">
        <v>7010</v>
      </c>
      <c r="B7011" s="17">
        <f ca="1">'Monte Carlo VaR'!$C$17+_xlfn.NORM.S.INV(RAND())*'Monte Carlo VaR'!$C$18</f>
        <v>-7.384557553110295E-2</v>
      </c>
      <c r="C7011" s="18">
        <f t="shared" ca="1" si="109"/>
        <v>-7.1184885452063469</v>
      </c>
      <c r="D7011" s="19">
        <f ca="1">'Monte Carlo VaR'!$B$9*(EXP(B7011)-1)</f>
        <v>-9.6476875253181618</v>
      </c>
      <c r="E7011" t="str">
        <f ca="1">IF(B7011&lt;='Monte Carlo VaR'!$B$25,"YES ◀ TAIL","")</f>
        <v/>
      </c>
    </row>
    <row r="7012" spans="1:5" x14ac:dyDescent="0.2">
      <c r="A7012">
        <v>7011</v>
      </c>
      <c r="B7012" s="17">
        <f ca="1">'Monte Carlo VaR'!$C$17+_xlfn.NORM.S.INV(RAND())*'Monte Carlo VaR'!$C$18</f>
        <v>7.8158306733837724E-2</v>
      </c>
      <c r="C7012" s="18">
        <f t="shared" ca="1" si="109"/>
        <v>8.1293821214789332</v>
      </c>
      <c r="D7012" s="19">
        <f ca="1">'Monte Carlo VaR'!$B$9*(EXP(B7012)-1)</f>
        <v>11.017751589240399</v>
      </c>
      <c r="E7012" t="str">
        <f ca="1">IF(B7012&lt;='Monte Carlo VaR'!$B$25,"YES ◀ TAIL","")</f>
        <v/>
      </c>
    </row>
    <row r="7013" spans="1:5" x14ac:dyDescent="0.2">
      <c r="A7013">
        <v>7012</v>
      </c>
      <c r="B7013" s="17">
        <f ca="1">'Monte Carlo VaR'!$C$17+_xlfn.NORM.S.INV(RAND())*'Monte Carlo VaR'!$C$18</f>
        <v>-0.24906630046629918</v>
      </c>
      <c r="C7013" s="18">
        <f t="shared" ca="1" si="109"/>
        <v>-22.047171141767031</v>
      </c>
      <c r="D7013" s="19">
        <f ca="1">'Monte Carlo VaR'!$B$9*(EXP(B7013)-1)</f>
        <v>-29.880531048436858</v>
      </c>
      <c r="E7013" t="str">
        <f ca="1">IF(B7013&lt;='Monte Carlo VaR'!$B$25,"YES ◀ TAIL","")</f>
        <v>YES ◀ TAIL</v>
      </c>
    </row>
    <row r="7014" spans="1:5" x14ac:dyDescent="0.2">
      <c r="A7014">
        <v>7013</v>
      </c>
      <c r="B7014" s="17">
        <f ca="1">'Monte Carlo VaR'!$C$17+_xlfn.NORM.S.INV(RAND())*'Monte Carlo VaR'!$C$18</f>
        <v>-0.1516554489929689</v>
      </c>
      <c r="C7014" s="18">
        <f t="shared" ca="1" si="109"/>
        <v>-14.071570298829561</v>
      </c>
      <c r="D7014" s="19">
        <f ca="1">'Monte Carlo VaR'!$B$9*(EXP(B7014)-1)</f>
        <v>-19.071199226003703</v>
      </c>
      <c r="E7014" t="str">
        <f ca="1">IF(B7014&lt;='Monte Carlo VaR'!$B$25,"YES ◀ TAIL","")</f>
        <v/>
      </c>
    </row>
    <row r="7015" spans="1:5" x14ac:dyDescent="0.2">
      <c r="A7015">
        <v>7014</v>
      </c>
      <c r="B7015" s="17">
        <f ca="1">'Monte Carlo VaR'!$C$17+_xlfn.NORM.S.INV(RAND())*'Monte Carlo VaR'!$C$18</f>
        <v>6.4515945907725275E-2</v>
      </c>
      <c r="C7015" s="18">
        <f t="shared" ca="1" si="109"/>
        <v>6.6642586693304251</v>
      </c>
      <c r="D7015" s="19">
        <f ca="1">'Monte Carlo VaR'!$B$9*(EXP(B7015)-1)</f>
        <v>9.0320697745435243</v>
      </c>
      <c r="E7015" t="str">
        <f ca="1">IF(B7015&lt;='Monte Carlo VaR'!$B$25,"YES ◀ TAIL","")</f>
        <v/>
      </c>
    </row>
    <row r="7016" spans="1:5" x14ac:dyDescent="0.2">
      <c r="A7016">
        <v>7015</v>
      </c>
      <c r="B7016" s="17">
        <f ca="1">'Monte Carlo VaR'!$C$17+_xlfn.NORM.S.INV(RAND())*'Monte Carlo VaR'!$C$18</f>
        <v>0.13245616096855467</v>
      </c>
      <c r="C7016" s="18">
        <f t="shared" ca="1" si="109"/>
        <v>14.162896708395589</v>
      </c>
      <c r="D7016" s="19">
        <f ca="1">'Monte Carlo VaR'!$B$9*(EXP(B7016)-1)</f>
        <v>19.194973908888542</v>
      </c>
      <c r="E7016" t="str">
        <f ca="1">IF(B7016&lt;='Monte Carlo VaR'!$B$25,"YES ◀ TAIL","")</f>
        <v/>
      </c>
    </row>
    <row r="7017" spans="1:5" x14ac:dyDescent="0.2">
      <c r="A7017">
        <v>7016</v>
      </c>
      <c r="B7017" s="17">
        <f ca="1">'Monte Carlo VaR'!$C$17+_xlfn.NORM.S.INV(RAND())*'Monte Carlo VaR'!$C$18</f>
        <v>-0.10290968116375794</v>
      </c>
      <c r="C7017" s="18">
        <f t="shared" ca="1" si="109"/>
        <v>-9.7791543780438417</v>
      </c>
      <c r="D7017" s="19">
        <f ca="1">'Monte Carlo VaR'!$B$9*(EXP(B7017)-1)</f>
        <v>-13.253687928562819</v>
      </c>
      <c r="E7017" t="str">
        <f ca="1">IF(B7017&lt;='Monte Carlo VaR'!$B$25,"YES ◀ TAIL","")</f>
        <v/>
      </c>
    </row>
    <row r="7018" spans="1:5" x14ac:dyDescent="0.2">
      <c r="A7018">
        <v>7017</v>
      </c>
      <c r="B7018" s="17">
        <f ca="1">'Monte Carlo VaR'!$C$17+_xlfn.NORM.S.INV(RAND())*'Monte Carlo VaR'!$C$18</f>
        <v>0.40823120265969493</v>
      </c>
      <c r="C7018" s="18">
        <f t="shared" ca="1" si="109"/>
        <v>50.415488558129809</v>
      </c>
      <c r="D7018" s="19">
        <f ca="1">'Monte Carlo VaR'!$B$9*(EXP(B7018)-1)</f>
        <v>68.328111642833321</v>
      </c>
      <c r="E7018" t="str">
        <f ca="1">IF(B7018&lt;='Monte Carlo VaR'!$B$25,"YES ◀ TAIL","")</f>
        <v/>
      </c>
    </row>
    <row r="7019" spans="1:5" x14ac:dyDescent="0.2">
      <c r="A7019">
        <v>7018</v>
      </c>
      <c r="B7019" s="17">
        <f ca="1">'Monte Carlo VaR'!$C$17+_xlfn.NORM.S.INV(RAND())*'Monte Carlo VaR'!$C$18</f>
        <v>0.41508252316150979</v>
      </c>
      <c r="C7019" s="18">
        <f t="shared" ca="1" si="109"/>
        <v>51.449571650989689</v>
      </c>
      <c r="D7019" s="19">
        <f ca="1">'Monte Carlo VaR'!$B$9*(EXP(B7019)-1)</f>
        <v>69.729604458586323</v>
      </c>
      <c r="E7019" t="str">
        <f ca="1">IF(B7019&lt;='Monte Carlo VaR'!$B$25,"YES ◀ TAIL","")</f>
        <v/>
      </c>
    </row>
    <row r="7020" spans="1:5" x14ac:dyDescent="0.2">
      <c r="A7020">
        <v>7019</v>
      </c>
      <c r="B7020" s="17">
        <f ca="1">'Monte Carlo VaR'!$C$17+_xlfn.NORM.S.INV(RAND())*'Monte Carlo VaR'!$C$18</f>
        <v>-0.16071159962173154</v>
      </c>
      <c r="C7020" s="18">
        <f t="shared" ca="1" si="109"/>
        <v>-14.846238053110639</v>
      </c>
      <c r="D7020" s="19">
        <f ca="1">'Monte Carlo VaR'!$B$9*(EXP(B7020)-1)</f>
        <v>-20.121106433380849</v>
      </c>
      <c r="E7020" t="str">
        <f ca="1">IF(B7020&lt;='Monte Carlo VaR'!$B$25,"YES ◀ TAIL","")</f>
        <v/>
      </c>
    </row>
    <row r="7021" spans="1:5" x14ac:dyDescent="0.2">
      <c r="A7021">
        <v>7020</v>
      </c>
      <c r="B7021" s="17">
        <f ca="1">'Monte Carlo VaR'!$C$17+_xlfn.NORM.S.INV(RAND())*'Monte Carlo VaR'!$C$18</f>
        <v>3.0506148963082912E-2</v>
      </c>
      <c r="C7021" s="18">
        <f t="shared" ca="1" si="109"/>
        <v>3.0976229464064753</v>
      </c>
      <c r="D7021" s="19">
        <f ca="1">'Monte Carlo VaR'!$B$9*(EXP(B7021)-1)</f>
        <v>4.1982083792646963</v>
      </c>
      <c r="E7021" t="str">
        <f ca="1">IF(B7021&lt;='Monte Carlo VaR'!$B$25,"YES ◀ TAIL","")</f>
        <v/>
      </c>
    </row>
    <row r="7022" spans="1:5" x14ac:dyDescent="0.2">
      <c r="A7022">
        <v>7021</v>
      </c>
      <c r="B7022" s="17">
        <f ca="1">'Monte Carlo VaR'!$C$17+_xlfn.NORM.S.INV(RAND())*'Monte Carlo VaR'!$C$18</f>
        <v>0.16943191947842856</v>
      </c>
      <c r="C7022" s="18">
        <f t="shared" ca="1" si="109"/>
        <v>18.463169394410617</v>
      </c>
      <c r="D7022" s="19">
        <f ca="1">'Monte Carlo VaR'!$B$9*(EXP(B7022)-1)</f>
        <v>25.023133480244709</v>
      </c>
      <c r="E7022" t="str">
        <f ca="1">IF(B7022&lt;='Monte Carlo VaR'!$B$25,"YES ◀ TAIL","")</f>
        <v/>
      </c>
    </row>
    <row r="7023" spans="1:5" x14ac:dyDescent="0.2">
      <c r="A7023">
        <v>7022</v>
      </c>
      <c r="B7023" s="17">
        <f ca="1">'Monte Carlo VaR'!$C$17+_xlfn.NORM.S.INV(RAND())*'Monte Carlo VaR'!$C$18</f>
        <v>7.6661579349108194E-2</v>
      </c>
      <c r="C7023" s="18">
        <f t="shared" ca="1" si="109"/>
        <v>7.9676629690960121</v>
      </c>
      <c r="D7023" s="19">
        <f ca="1">'Monte Carlo VaR'!$B$9*(EXP(B7023)-1)</f>
        <v>10.798573622015825</v>
      </c>
      <c r="E7023" t="str">
        <f ca="1">IF(B7023&lt;='Monte Carlo VaR'!$B$25,"YES ◀ TAIL","")</f>
        <v/>
      </c>
    </row>
    <row r="7024" spans="1:5" x14ac:dyDescent="0.2">
      <c r="A7024">
        <v>7023</v>
      </c>
      <c r="B7024" s="17">
        <f ca="1">'Monte Carlo VaR'!$C$17+_xlfn.NORM.S.INV(RAND())*'Monte Carlo VaR'!$C$18</f>
        <v>-1.5856051608185401E-2</v>
      </c>
      <c r="C7024" s="18">
        <f t="shared" ca="1" si="109"/>
        <v>-1.573100620304313</v>
      </c>
      <c r="D7024" s="19">
        <f ca="1">'Monte Carlo VaR'!$B$9*(EXP(B7024)-1)</f>
        <v>-2.1320232706984354</v>
      </c>
      <c r="E7024" t="str">
        <f ca="1">IF(B7024&lt;='Monte Carlo VaR'!$B$25,"YES ◀ TAIL","")</f>
        <v/>
      </c>
    </row>
    <row r="7025" spans="1:5" x14ac:dyDescent="0.2">
      <c r="A7025">
        <v>7024</v>
      </c>
      <c r="B7025" s="17">
        <f ca="1">'Monte Carlo VaR'!$C$17+_xlfn.NORM.S.INV(RAND())*'Monte Carlo VaR'!$C$18</f>
        <v>-0.21926562068482408</v>
      </c>
      <c r="C7025" s="18">
        <f t="shared" ca="1" si="109"/>
        <v>-19.689163237487239</v>
      </c>
      <c r="D7025" s="19">
        <f ca="1">'Monte Carlo VaR'!$B$9*(EXP(B7025)-1)</f>
        <v>-26.684722935766455</v>
      </c>
      <c r="E7025" t="str">
        <f ca="1">IF(B7025&lt;='Monte Carlo VaR'!$B$25,"YES ◀ TAIL","")</f>
        <v/>
      </c>
    </row>
    <row r="7026" spans="1:5" x14ac:dyDescent="0.2">
      <c r="A7026">
        <v>7025</v>
      </c>
      <c r="B7026" s="17">
        <f ca="1">'Monte Carlo VaR'!$C$17+_xlfn.NORM.S.INV(RAND())*'Monte Carlo VaR'!$C$18</f>
        <v>0.12718730749260965</v>
      </c>
      <c r="C7026" s="18">
        <f t="shared" ca="1" si="109"/>
        <v>13.562970981493727</v>
      </c>
      <c r="D7026" s="19">
        <f ca="1">'Monte Carlo VaR'!$B$9*(EXP(B7026)-1)</f>
        <v>18.381894571218449</v>
      </c>
      <c r="E7026" t="str">
        <f ca="1">IF(B7026&lt;='Monte Carlo VaR'!$B$25,"YES ◀ TAIL","")</f>
        <v/>
      </c>
    </row>
    <row r="7027" spans="1:5" x14ac:dyDescent="0.2">
      <c r="A7027">
        <v>7026</v>
      </c>
      <c r="B7027" s="17">
        <f ca="1">'Monte Carlo VaR'!$C$17+_xlfn.NORM.S.INV(RAND())*'Monte Carlo VaR'!$C$18</f>
        <v>-3.4097219746135998E-2</v>
      </c>
      <c r="C7027" s="18">
        <f t="shared" ca="1" si="109"/>
        <v>-3.3522460631082662</v>
      </c>
      <c r="D7027" s="19">
        <f ca="1">'Monte Carlo VaR'!$B$9*(EXP(B7027)-1)</f>
        <v>-4.5432990893306329</v>
      </c>
      <c r="E7027" t="str">
        <f ca="1">IF(B7027&lt;='Monte Carlo VaR'!$B$25,"YES ◀ TAIL","")</f>
        <v/>
      </c>
    </row>
    <row r="7028" spans="1:5" x14ac:dyDescent="0.2">
      <c r="A7028">
        <v>7027</v>
      </c>
      <c r="B7028" s="17">
        <f ca="1">'Monte Carlo VaR'!$C$17+_xlfn.NORM.S.INV(RAND())*'Monte Carlo VaR'!$C$18</f>
        <v>0.22833556030993346</v>
      </c>
      <c r="C7028" s="18">
        <f t="shared" ca="1" si="109"/>
        <v>25.650688853941684</v>
      </c>
      <c r="D7028" s="19">
        <f ca="1">'Monte Carlo VaR'!$B$9*(EXP(B7028)-1)</f>
        <v>34.764378603747161</v>
      </c>
      <c r="E7028" t="str">
        <f ca="1">IF(B7028&lt;='Monte Carlo VaR'!$B$25,"YES ◀ TAIL","")</f>
        <v/>
      </c>
    </row>
    <row r="7029" spans="1:5" x14ac:dyDescent="0.2">
      <c r="A7029">
        <v>7028</v>
      </c>
      <c r="B7029" s="17">
        <f ca="1">'Monte Carlo VaR'!$C$17+_xlfn.NORM.S.INV(RAND())*'Monte Carlo VaR'!$C$18</f>
        <v>0.10721608849247954</v>
      </c>
      <c r="C7029" s="18">
        <f t="shared" ca="1" si="109"/>
        <v>11.31747727502843</v>
      </c>
      <c r="D7029" s="19">
        <f ca="1">'Monte Carlo VaR'!$B$9*(EXP(B7029)-1)</f>
        <v>15.338576950846033</v>
      </c>
      <c r="E7029" t="str">
        <f ca="1">IF(B7029&lt;='Monte Carlo VaR'!$B$25,"YES ◀ TAIL","")</f>
        <v/>
      </c>
    </row>
    <row r="7030" spans="1:5" x14ac:dyDescent="0.2">
      <c r="A7030">
        <v>7029</v>
      </c>
      <c r="B7030" s="17">
        <f ca="1">'Monte Carlo VaR'!$C$17+_xlfn.NORM.S.INV(RAND())*'Monte Carlo VaR'!$C$18</f>
        <v>0.39177241751687347</v>
      </c>
      <c r="C7030" s="18">
        <f t="shared" ca="1" si="109"/>
        <v>47.960094182593657</v>
      </c>
      <c r="D7030" s="19">
        <f ca="1">'Monte Carlo VaR'!$B$9*(EXP(B7030)-1)</f>
        <v>65.00031564566919</v>
      </c>
      <c r="E7030" t="str">
        <f ca="1">IF(B7030&lt;='Monte Carlo VaR'!$B$25,"YES ◀ TAIL","")</f>
        <v/>
      </c>
    </row>
    <row r="7031" spans="1:5" x14ac:dyDescent="0.2">
      <c r="A7031">
        <v>7030</v>
      </c>
      <c r="B7031" s="17">
        <f ca="1">'Monte Carlo VaR'!$C$17+_xlfn.NORM.S.INV(RAND())*'Monte Carlo VaR'!$C$18</f>
        <v>0.31857942437592046</v>
      </c>
      <c r="C7031" s="18">
        <f t="shared" ca="1" si="109"/>
        <v>37.517283909103206</v>
      </c>
      <c r="D7031" s="19">
        <f ca="1">'Monte Carlo VaR'!$B$9*(EXP(B7031)-1)</f>
        <v>50.847174882007572</v>
      </c>
      <c r="E7031" t="str">
        <f ca="1">IF(B7031&lt;='Monte Carlo VaR'!$B$25,"YES ◀ TAIL","")</f>
        <v/>
      </c>
    </row>
    <row r="7032" spans="1:5" x14ac:dyDescent="0.2">
      <c r="A7032">
        <v>7031</v>
      </c>
      <c r="B7032" s="17">
        <f ca="1">'Monte Carlo VaR'!$C$17+_xlfn.NORM.S.INV(RAND())*'Monte Carlo VaR'!$C$18</f>
        <v>0.1337281636815133</v>
      </c>
      <c r="C7032" s="18">
        <f t="shared" ca="1" si="109"/>
        <v>14.308204619164</v>
      </c>
      <c r="D7032" s="19">
        <f ca="1">'Monte Carlo VaR'!$B$9*(EXP(B7032)-1)</f>
        <v>19.39190972035297</v>
      </c>
      <c r="E7032" t="str">
        <f ca="1">IF(B7032&lt;='Monte Carlo VaR'!$B$25,"YES ◀ TAIL","")</f>
        <v/>
      </c>
    </row>
    <row r="7033" spans="1:5" x14ac:dyDescent="0.2">
      <c r="A7033">
        <v>7032</v>
      </c>
      <c r="B7033" s="17">
        <f ca="1">'Monte Carlo VaR'!$C$17+_xlfn.NORM.S.INV(RAND())*'Monte Carlo VaR'!$C$18</f>
        <v>0.31836759863303249</v>
      </c>
      <c r="C7033" s="18">
        <f t="shared" ca="1" si="109"/>
        <v>37.488157293271662</v>
      </c>
      <c r="D7033" s="19">
        <f ca="1">'Monte Carlo VaR'!$B$9*(EXP(B7033)-1)</f>
        <v>50.807699579571086</v>
      </c>
      <c r="E7033" t="str">
        <f ca="1">IF(B7033&lt;='Monte Carlo VaR'!$B$25,"YES ◀ TAIL","")</f>
        <v/>
      </c>
    </row>
    <row r="7034" spans="1:5" x14ac:dyDescent="0.2">
      <c r="A7034">
        <v>7033</v>
      </c>
      <c r="B7034" s="17">
        <f ca="1">'Monte Carlo VaR'!$C$17+_xlfn.NORM.S.INV(RAND())*'Monte Carlo VaR'!$C$18</f>
        <v>0.1501513638367688</v>
      </c>
      <c r="C7034" s="18">
        <f t="shared" ca="1" si="109"/>
        <v>16.201011572702196</v>
      </c>
      <c r="D7034" s="19">
        <f ca="1">'Monte Carlo VaR'!$B$9*(EXP(B7034)-1)</f>
        <v>21.957230984483285</v>
      </c>
      <c r="E7034" t="str">
        <f ca="1">IF(B7034&lt;='Monte Carlo VaR'!$B$25,"YES ◀ TAIL","")</f>
        <v/>
      </c>
    </row>
    <row r="7035" spans="1:5" x14ac:dyDescent="0.2">
      <c r="A7035">
        <v>7034</v>
      </c>
      <c r="B7035" s="17">
        <f ca="1">'Monte Carlo VaR'!$C$17+_xlfn.NORM.S.INV(RAND())*'Monte Carlo VaR'!$C$18</f>
        <v>0.13984620627225069</v>
      </c>
      <c r="C7035" s="18">
        <f t="shared" ca="1" si="109"/>
        <v>15.00969075645029</v>
      </c>
      <c r="D7035" s="19">
        <f ca="1">'Monte Carlo VaR'!$B$9*(EXP(B7035)-1)</f>
        <v>20.342633882217076</v>
      </c>
      <c r="E7035" t="str">
        <f ca="1">IF(B7035&lt;='Monte Carlo VaR'!$B$25,"YES ◀ TAIL","")</f>
        <v/>
      </c>
    </row>
    <row r="7036" spans="1:5" x14ac:dyDescent="0.2">
      <c r="A7036">
        <v>7035</v>
      </c>
      <c r="B7036" s="17">
        <f ca="1">'Monte Carlo VaR'!$C$17+_xlfn.NORM.S.INV(RAND())*'Monte Carlo VaR'!$C$18</f>
        <v>0.32139655190772126</v>
      </c>
      <c r="C7036" s="18">
        <f t="shared" ca="1" si="109"/>
        <v>37.90523383133457</v>
      </c>
      <c r="D7036" s="19">
        <f ca="1">'Monte Carlo VaR'!$B$9*(EXP(B7036)-1)</f>
        <v>51.372963411607749</v>
      </c>
      <c r="E7036" t="str">
        <f ca="1">IF(B7036&lt;='Monte Carlo VaR'!$B$25,"YES ◀ TAIL","")</f>
        <v/>
      </c>
    </row>
    <row r="7037" spans="1:5" x14ac:dyDescent="0.2">
      <c r="A7037">
        <v>7036</v>
      </c>
      <c r="B7037" s="17">
        <f ca="1">'Monte Carlo VaR'!$C$17+_xlfn.NORM.S.INV(RAND())*'Monte Carlo VaR'!$C$18</f>
        <v>-9.7128837461423465E-2</v>
      </c>
      <c r="C7037" s="18">
        <f t="shared" ca="1" si="109"/>
        <v>-9.2560913546678059</v>
      </c>
      <c r="D7037" s="19">
        <f ca="1">'Monte Carlo VaR'!$B$9*(EXP(B7037)-1)</f>
        <v>-12.544780612981278</v>
      </c>
      <c r="E7037" t="str">
        <f ca="1">IF(B7037&lt;='Monte Carlo VaR'!$B$25,"YES ◀ TAIL","")</f>
        <v/>
      </c>
    </row>
    <row r="7038" spans="1:5" x14ac:dyDescent="0.2">
      <c r="A7038">
        <v>7037</v>
      </c>
      <c r="B7038" s="17">
        <f ca="1">'Monte Carlo VaR'!$C$17+_xlfn.NORM.S.INV(RAND())*'Monte Carlo VaR'!$C$18</f>
        <v>0.19511996497318229</v>
      </c>
      <c r="C7038" s="18">
        <f t="shared" ca="1" si="109"/>
        <v>21.545678998511452</v>
      </c>
      <c r="D7038" s="19">
        <f ca="1">'Monte Carlo VaR'!$B$9*(EXP(B7038)-1)</f>
        <v>29.200858746682574</v>
      </c>
      <c r="E7038" t="str">
        <f ca="1">IF(B7038&lt;='Monte Carlo VaR'!$B$25,"YES ◀ TAIL","")</f>
        <v/>
      </c>
    </row>
    <row r="7039" spans="1:5" x14ac:dyDescent="0.2">
      <c r="A7039">
        <v>7038</v>
      </c>
      <c r="B7039" s="17">
        <f ca="1">'Monte Carlo VaR'!$C$17+_xlfn.NORM.S.INV(RAND())*'Monte Carlo VaR'!$C$18</f>
        <v>-0.28832293091631478</v>
      </c>
      <c r="C7039" s="18">
        <f t="shared" ca="1" si="109"/>
        <v>-25.048048986895576</v>
      </c>
      <c r="D7039" s="19">
        <f ca="1">'Monte Carlo VaR'!$B$9*(EXP(B7039)-1)</f>
        <v>-33.947620791939578</v>
      </c>
      <c r="E7039" t="str">
        <f ca="1">IF(B7039&lt;='Monte Carlo VaR'!$B$25,"YES ◀ TAIL","")</f>
        <v>YES ◀ TAIL</v>
      </c>
    </row>
    <row r="7040" spans="1:5" x14ac:dyDescent="0.2">
      <c r="A7040">
        <v>7039</v>
      </c>
      <c r="B7040" s="17">
        <f ca="1">'Monte Carlo VaR'!$C$17+_xlfn.NORM.S.INV(RAND())*'Monte Carlo VaR'!$C$18</f>
        <v>5.7196967289049196E-2</v>
      </c>
      <c r="C7040" s="18">
        <f t="shared" ca="1" si="109"/>
        <v>5.8864351497723399</v>
      </c>
      <c r="D7040" s="19">
        <f ca="1">'Monte Carlo VaR'!$B$9*(EXP(B7040)-1)</f>
        <v>7.9778855584864523</v>
      </c>
      <c r="E7040" t="str">
        <f ca="1">IF(B7040&lt;='Monte Carlo VaR'!$B$25,"YES ◀ TAIL","")</f>
        <v/>
      </c>
    </row>
    <row r="7041" spans="1:5" x14ac:dyDescent="0.2">
      <c r="A7041">
        <v>7040</v>
      </c>
      <c r="B7041" s="17">
        <f ca="1">'Monte Carlo VaR'!$C$17+_xlfn.NORM.S.INV(RAND())*'Monte Carlo VaR'!$C$18</f>
        <v>9.7487853830618088E-2</v>
      </c>
      <c r="C7041" s="18">
        <f t="shared" ca="1" si="109"/>
        <v>10.239805156854697</v>
      </c>
      <c r="D7041" s="19">
        <f ca="1">'Monte Carlo VaR'!$B$9*(EXP(B7041)-1)</f>
        <v>13.878007929085172</v>
      </c>
      <c r="E7041" t="str">
        <f ca="1">IF(B7041&lt;='Monte Carlo VaR'!$B$25,"YES ◀ TAIL","")</f>
        <v/>
      </c>
    </row>
    <row r="7042" spans="1:5" x14ac:dyDescent="0.2">
      <c r="A7042">
        <v>7041</v>
      </c>
      <c r="B7042" s="17">
        <f ca="1">'Monte Carlo VaR'!$C$17+_xlfn.NORM.S.INV(RAND())*'Monte Carlo VaR'!$C$18</f>
        <v>-7.1036168621923093E-2</v>
      </c>
      <c r="C7042" s="18">
        <f t="shared" ca="1" si="109"/>
        <v>-6.8571796956172442</v>
      </c>
      <c r="D7042" s="19">
        <f ca="1">'Monte Carlo VaR'!$B$9*(EXP(B7042)-1)</f>
        <v>-9.2935356414700507</v>
      </c>
      <c r="E7042" t="str">
        <f ca="1">IF(B7042&lt;='Monte Carlo VaR'!$B$25,"YES ◀ TAIL","")</f>
        <v/>
      </c>
    </row>
    <row r="7043" spans="1:5" x14ac:dyDescent="0.2">
      <c r="A7043">
        <v>7042</v>
      </c>
      <c r="B7043" s="17">
        <f ca="1">'Monte Carlo VaR'!$C$17+_xlfn.NORM.S.INV(RAND())*'Monte Carlo VaR'!$C$18</f>
        <v>0.41160044596238715</v>
      </c>
      <c r="C7043" s="18">
        <f t="shared" ref="C7043:C7106" ca="1" si="110">(EXP(B7043)-1)*100</f>
        <v>50.923129638510666</v>
      </c>
      <c r="D7043" s="19">
        <f ca="1">'Monte Carlo VaR'!$B$9*(EXP(B7043)-1)</f>
        <v>69.01611759907351</v>
      </c>
      <c r="E7043" t="str">
        <f ca="1">IF(B7043&lt;='Monte Carlo VaR'!$B$25,"YES ◀ TAIL","")</f>
        <v/>
      </c>
    </row>
    <row r="7044" spans="1:5" x14ac:dyDescent="0.2">
      <c r="A7044">
        <v>7043</v>
      </c>
      <c r="B7044" s="17">
        <f ca="1">'Monte Carlo VaR'!$C$17+_xlfn.NORM.S.INV(RAND())*'Monte Carlo VaR'!$C$18</f>
        <v>0.30267611372543413</v>
      </c>
      <c r="C7044" s="18">
        <f t="shared" ca="1" si="110"/>
        <v>35.347602113703644</v>
      </c>
      <c r="D7044" s="19">
        <f ca="1">'Monte Carlo VaR'!$B$9*(EXP(B7044)-1)</f>
        <v>47.906605144702553</v>
      </c>
      <c r="E7044" t="str">
        <f ca="1">IF(B7044&lt;='Monte Carlo VaR'!$B$25,"YES ◀ TAIL","")</f>
        <v/>
      </c>
    </row>
    <row r="7045" spans="1:5" x14ac:dyDescent="0.2">
      <c r="A7045">
        <v>7044</v>
      </c>
      <c r="B7045" s="17">
        <f ca="1">'Monte Carlo VaR'!$C$17+_xlfn.NORM.S.INV(RAND())*'Monte Carlo VaR'!$C$18</f>
        <v>9.0083215977212472E-3</v>
      </c>
      <c r="C7045" s="18">
        <f t="shared" ca="1" si="110"/>
        <v>0.90490186389442506</v>
      </c>
      <c r="D7045" s="19">
        <f ca="1">'Monte Carlo VaR'!$B$9*(EXP(B7045)-1)</f>
        <v>1.2264134961361144</v>
      </c>
      <c r="E7045" t="str">
        <f ca="1">IF(B7045&lt;='Monte Carlo VaR'!$B$25,"YES ◀ TAIL","")</f>
        <v/>
      </c>
    </row>
    <row r="7046" spans="1:5" x14ac:dyDescent="0.2">
      <c r="A7046">
        <v>7045</v>
      </c>
      <c r="B7046" s="17">
        <f ca="1">'Monte Carlo VaR'!$C$17+_xlfn.NORM.S.INV(RAND())*'Monte Carlo VaR'!$C$18</f>
        <v>0.17072831559146623</v>
      </c>
      <c r="C7046" s="18">
        <f t="shared" ca="1" si="110"/>
        <v>18.616844176924307</v>
      </c>
      <c r="D7046" s="19">
        <f ca="1">'Monte Carlo VaR'!$B$9*(EXP(B7046)-1)</f>
        <v>25.231408912985515</v>
      </c>
      <c r="E7046" t="str">
        <f ca="1">IF(B7046&lt;='Monte Carlo VaR'!$B$25,"YES ◀ TAIL","")</f>
        <v/>
      </c>
    </row>
    <row r="7047" spans="1:5" x14ac:dyDescent="0.2">
      <c r="A7047">
        <v>7046</v>
      </c>
      <c r="B7047" s="17">
        <f ca="1">'Monte Carlo VaR'!$C$17+_xlfn.NORM.S.INV(RAND())*'Monte Carlo VaR'!$C$18</f>
        <v>-1.5554413218887495E-3</v>
      </c>
      <c r="C7047" s="18">
        <f t="shared" ca="1" si="110"/>
        <v>-0.15542322499971784</v>
      </c>
      <c r="D7047" s="19">
        <f ca="1">'Monte Carlo VaR'!$B$9*(EXP(B7047)-1)</f>
        <v>-0.21064509684211757</v>
      </c>
      <c r="E7047" t="str">
        <f ca="1">IF(B7047&lt;='Monte Carlo VaR'!$B$25,"YES ◀ TAIL","")</f>
        <v/>
      </c>
    </row>
    <row r="7048" spans="1:5" x14ac:dyDescent="0.2">
      <c r="A7048">
        <v>7047</v>
      </c>
      <c r="B7048" s="17">
        <f ca="1">'Monte Carlo VaR'!$C$17+_xlfn.NORM.S.INV(RAND())*'Monte Carlo VaR'!$C$18</f>
        <v>0.13302074553578419</v>
      </c>
      <c r="C7048" s="18">
        <f t="shared" ca="1" si="110"/>
        <v>14.227369516490995</v>
      </c>
      <c r="D7048" s="19">
        <f ca="1">'Monte Carlo VaR'!$B$9*(EXP(B7048)-1)</f>
        <v>19.282353905700248</v>
      </c>
      <c r="E7048" t="str">
        <f ca="1">IF(B7048&lt;='Monte Carlo VaR'!$B$25,"YES ◀ TAIL","")</f>
        <v/>
      </c>
    </row>
    <row r="7049" spans="1:5" x14ac:dyDescent="0.2">
      <c r="A7049">
        <v>7048</v>
      </c>
      <c r="B7049" s="17">
        <f ca="1">'Monte Carlo VaR'!$C$17+_xlfn.NORM.S.INV(RAND())*'Monte Carlo VaR'!$C$18</f>
        <v>0.10317959269950325</v>
      </c>
      <c r="C7049" s="18">
        <f t="shared" ca="1" si="110"/>
        <v>10.869050391799441</v>
      </c>
      <c r="D7049" s="19">
        <f ca="1">'Monte Carlo VaR'!$B$9*(EXP(B7049)-1)</f>
        <v>14.73082399600578</v>
      </c>
      <c r="E7049" t="str">
        <f ca="1">IF(B7049&lt;='Monte Carlo VaR'!$B$25,"YES ◀ TAIL","")</f>
        <v/>
      </c>
    </row>
    <row r="7050" spans="1:5" x14ac:dyDescent="0.2">
      <c r="A7050">
        <v>7049</v>
      </c>
      <c r="B7050" s="17">
        <f ca="1">'Monte Carlo VaR'!$C$17+_xlfn.NORM.S.INV(RAND())*'Monte Carlo VaR'!$C$18</f>
        <v>0.12325314930124144</v>
      </c>
      <c r="C7050" s="18">
        <f t="shared" ca="1" si="110"/>
        <v>13.117073978761518</v>
      </c>
      <c r="D7050" s="19">
        <f ca="1">'Monte Carlo VaR'!$B$9*(EXP(B7050)-1)</f>
        <v>17.777570363415485</v>
      </c>
      <c r="E7050" t="str">
        <f ca="1">IF(B7050&lt;='Monte Carlo VaR'!$B$25,"YES ◀ TAIL","")</f>
        <v/>
      </c>
    </row>
    <row r="7051" spans="1:5" x14ac:dyDescent="0.2">
      <c r="A7051">
        <v>7050</v>
      </c>
      <c r="B7051" s="17">
        <f ca="1">'Monte Carlo VaR'!$C$17+_xlfn.NORM.S.INV(RAND())*'Monte Carlo VaR'!$C$18</f>
        <v>0.11333457065046376</v>
      </c>
      <c r="C7051" s="18">
        <f t="shared" ca="1" si="110"/>
        <v>12.000659160407267</v>
      </c>
      <c r="D7051" s="19">
        <f ca="1">'Monte Carlo VaR'!$B$9*(EXP(B7051)-1)</f>
        <v>16.264493360099969</v>
      </c>
      <c r="E7051" t="str">
        <f ca="1">IF(B7051&lt;='Monte Carlo VaR'!$B$25,"YES ◀ TAIL","")</f>
        <v/>
      </c>
    </row>
    <row r="7052" spans="1:5" x14ac:dyDescent="0.2">
      <c r="A7052">
        <v>7051</v>
      </c>
      <c r="B7052" s="17">
        <f ca="1">'Monte Carlo VaR'!$C$17+_xlfn.NORM.S.INV(RAND())*'Monte Carlo VaR'!$C$18</f>
        <v>-0.39924036098282362</v>
      </c>
      <c r="C7052" s="18">
        <f t="shared" ca="1" si="110"/>
        <v>-32.917055924984197</v>
      </c>
      <c r="D7052" s="19">
        <f ca="1">'Monte Carlo VaR'!$B$9*(EXP(B7052)-1)</f>
        <v>-44.61248589513108</v>
      </c>
      <c r="E7052" t="str">
        <f ca="1">IF(B7052&lt;='Monte Carlo VaR'!$B$25,"YES ◀ TAIL","")</f>
        <v>YES ◀ TAIL</v>
      </c>
    </row>
    <row r="7053" spans="1:5" x14ac:dyDescent="0.2">
      <c r="A7053">
        <v>7052</v>
      </c>
      <c r="B7053" s="17">
        <f ca="1">'Monte Carlo VaR'!$C$17+_xlfn.NORM.S.INV(RAND())*'Monte Carlo VaR'!$C$18</f>
        <v>0.28615003748373263</v>
      </c>
      <c r="C7053" s="18">
        <f t="shared" ca="1" si="110"/>
        <v>33.129218399791768</v>
      </c>
      <c r="D7053" s="19">
        <f ca="1">'Monte Carlo VaR'!$B$9*(EXP(B7053)-1)</f>
        <v>44.900029697237791</v>
      </c>
      <c r="E7053" t="str">
        <f ca="1">IF(B7053&lt;='Monte Carlo VaR'!$B$25,"YES ◀ TAIL","")</f>
        <v/>
      </c>
    </row>
    <row r="7054" spans="1:5" x14ac:dyDescent="0.2">
      <c r="A7054">
        <v>7053</v>
      </c>
      <c r="B7054" s="17">
        <f ca="1">'Monte Carlo VaR'!$C$17+_xlfn.NORM.S.INV(RAND())*'Monte Carlo VaR'!$C$18</f>
        <v>-0.10757407066831463</v>
      </c>
      <c r="C7054" s="18">
        <f t="shared" ca="1" si="110"/>
        <v>-10.198999621384164</v>
      </c>
      <c r="D7054" s="19">
        <f ca="1">'Monte Carlo VaR'!$B$9*(EXP(B7054)-1)</f>
        <v>-13.822704186861957</v>
      </c>
      <c r="E7054" t="str">
        <f ca="1">IF(B7054&lt;='Monte Carlo VaR'!$B$25,"YES ◀ TAIL","")</f>
        <v/>
      </c>
    </row>
    <row r="7055" spans="1:5" x14ac:dyDescent="0.2">
      <c r="A7055">
        <v>7054</v>
      </c>
      <c r="B7055" s="17">
        <f ca="1">'Monte Carlo VaR'!$C$17+_xlfn.NORM.S.INV(RAND())*'Monte Carlo VaR'!$C$18</f>
        <v>0.17626868884604605</v>
      </c>
      <c r="C7055" s="18">
        <f t="shared" ca="1" si="110"/>
        <v>19.275849650374035</v>
      </c>
      <c r="D7055" s="19">
        <f ca="1">'Monte Carlo VaR'!$B$9*(EXP(B7055)-1)</f>
        <v>26.124559031151929</v>
      </c>
      <c r="E7055" t="str">
        <f ca="1">IF(B7055&lt;='Monte Carlo VaR'!$B$25,"YES ◀ TAIL","")</f>
        <v/>
      </c>
    </row>
    <row r="7056" spans="1:5" x14ac:dyDescent="0.2">
      <c r="A7056">
        <v>7055</v>
      </c>
      <c r="B7056" s="17">
        <f ca="1">'Monte Carlo VaR'!$C$17+_xlfn.NORM.S.INV(RAND())*'Monte Carlo VaR'!$C$18</f>
        <v>-0.41595433241152291</v>
      </c>
      <c r="C7056" s="18">
        <f t="shared" ca="1" si="110"/>
        <v>-34.028960282059053</v>
      </c>
      <c r="D7056" s="19">
        <f ca="1">'Monte Carlo VaR'!$B$9*(EXP(B7056)-1)</f>
        <v>-46.119449870274629</v>
      </c>
      <c r="E7056" t="str">
        <f ca="1">IF(B7056&lt;='Monte Carlo VaR'!$B$25,"YES ◀ TAIL","")</f>
        <v>YES ◀ TAIL</v>
      </c>
    </row>
    <row r="7057" spans="1:5" x14ac:dyDescent="0.2">
      <c r="A7057">
        <v>7056</v>
      </c>
      <c r="B7057" s="17">
        <f ca="1">'Monte Carlo VaR'!$C$17+_xlfn.NORM.S.INV(RAND())*'Monte Carlo VaR'!$C$18</f>
        <v>0.36124554480282828</v>
      </c>
      <c r="C7057" s="18">
        <f t="shared" ca="1" si="110"/>
        <v>43.511580284576155</v>
      </c>
      <c r="D7057" s="19">
        <f ca="1">'Monte Carlo VaR'!$B$9*(EXP(B7057)-1)</f>
        <v>58.971244759686066</v>
      </c>
      <c r="E7057" t="str">
        <f ca="1">IF(B7057&lt;='Monte Carlo VaR'!$B$25,"YES ◀ TAIL","")</f>
        <v/>
      </c>
    </row>
    <row r="7058" spans="1:5" x14ac:dyDescent="0.2">
      <c r="A7058">
        <v>7057</v>
      </c>
      <c r="B7058" s="17">
        <f ca="1">'Monte Carlo VaR'!$C$17+_xlfn.NORM.S.INV(RAND())*'Monte Carlo VaR'!$C$18</f>
        <v>-0.138785279087278</v>
      </c>
      <c r="C7058" s="18">
        <f t="shared" ca="1" si="110"/>
        <v>-12.958509532280338</v>
      </c>
      <c r="D7058" s="19">
        <f ca="1">'Monte Carlo VaR'!$B$9*(EXP(B7058)-1)</f>
        <v>-17.562667969099543</v>
      </c>
      <c r="E7058" t="str">
        <f ca="1">IF(B7058&lt;='Monte Carlo VaR'!$B$25,"YES ◀ TAIL","")</f>
        <v/>
      </c>
    </row>
    <row r="7059" spans="1:5" x14ac:dyDescent="0.2">
      <c r="A7059">
        <v>7058</v>
      </c>
      <c r="B7059" s="17">
        <f ca="1">'Monte Carlo VaR'!$C$17+_xlfn.NORM.S.INV(RAND())*'Monte Carlo VaR'!$C$18</f>
        <v>0.33529644790760083</v>
      </c>
      <c r="C7059" s="18">
        <f t="shared" ca="1" si="110"/>
        <v>39.835486315713965</v>
      </c>
      <c r="D7059" s="19">
        <f ca="1">'Monte Carlo VaR'!$B$9*(EXP(B7059)-1)</f>
        <v>53.989034603687138</v>
      </c>
      <c r="E7059" t="str">
        <f ca="1">IF(B7059&lt;='Monte Carlo VaR'!$B$25,"YES ◀ TAIL","")</f>
        <v/>
      </c>
    </row>
    <row r="7060" spans="1:5" x14ac:dyDescent="0.2">
      <c r="A7060">
        <v>7059</v>
      </c>
      <c r="B7060" s="17">
        <f ca="1">'Monte Carlo VaR'!$C$17+_xlfn.NORM.S.INV(RAND())*'Monte Carlo VaR'!$C$18</f>
        <v>0.38659515107168263</v>
      </c>
      <c r="C7060" s="18">
        <f t="shared" ca="1" si="110"/>
        <v>47.196044901743207</v>
      </c>
      <c r="D7060" s="19">
        <f ca="1">'Monte Carlo VaR'!$B$9*(EXP(B7060)-1)</f>
        <v>63.96479965533257</v>
      </c>
      <c r="E7060" t="str">
        <f ca="1">IF(B7060&lt;='Monte Carlo VaR'!$B$25,"YES ◀ TAIL","")</f>
        <v/>
      </c>
    </row>
    <row r="7061" spans="1:5" x14ac:dyDescent="0.2">
      <c r="A7061">
        <v>7060</v>
      </c>
      <c r="B7061" s="17">
        <f ca="1">'Monte Carlo VaR'!$C$17+_xlfn.NORM.S.INV(RAND())*'Monte Carlo VaR'!$C$18</f>
        <v>0.29650495262073906</v>
      </c>
      <c r="C7061" s="18">
        <f t="shared" ca="1" si="110"/>
        <v>34.514922199468856</v>
      </c>
      <c r="D7061" s="19">
        <f ca="1">'Monte Carlo VaR'!$B$9*(EXP(B7061)-1)</f>
        <v>46.778074056940142</v>
      </c>
      <c r="E7061" t="str">
        <f ca="1">IF(B7061&lt;='Monte Carlo VaR'!$B$25,"YES ◀ TAIL","")</f>
        <v/>
      </c>
    </row>
    <row r="7062" spans="1:5" x14ac:dyDescent="0.2">
      <c r="A7062">
        <v>7061</v>
      </c>
      <c r="B7062" s="17">
        <f ca="1">'Monte Carlo VaR'!$C$17+_xlfn.NORM.S.INV(RAND())*'Monte Carlo VaR'!$C$18</f>
        <v>-2.6519605800097615E-2</v>
      </c>
      <c r="C7062" s="18">
        <f t="shared" ca="1" si="110"/>
        <v>-2.6171049047371664</v>
      </c>
      <c r="D7062" s="19">
        <f ca="1">'Monte Carlo VaR'!$B$9*(EXP(B7062)-1)</f>
        <v>-3.5469622773902816</v>
      </c>
      <c r="E7062" t="str">
        <f ca="1">IF(B7062&lt;='Monte Carlo VaR'!$B$25,"YES ◀ TAIL","")</f>
        <v/>
      </c>
    </row>
    <row r="7063" spans="1:5" x14ac:dyDescent="0.2">
      <c r="A7063">
        <v>7062</v>
      </c>
      <c r="B7063" s="17">
        <f ca="1">'Monte Carlo VaR'!$C$17+_xlfn.NORM.S.INV(RAND())*'Monte Carlo VaR'!$C$18</f>
        <v>-0.22218706373818065</v>
      </c>
      <c r="C7063" s="18">
        <f t="shared" ca="1" si="110"/>
        <v>-19.923444387508084</v>
      </c>
      <c r="D7063" s="19">
        <f ca="1">'Monte Carlo VaR'!$B$9*(EXP(B7063)-1)</f>
        <v>-27.002244178389706</v>
      </c>
      <c r="E7063" t="str">
        <f ca="1">IF(B7063&lt;='Monte Carlo VaR'!$B$25,"YES ◀ TAIL","")</f>
        <v/>
      </c>
    </row>
    <row r="7064" spans="1:5" x14ac:dyDescent="0.2">
      <c r="A7064">
        <v>7063</v>
      </c>
      <c r="B7064" s="17">
        <f ca="1">'Monte Carlo VaR'!$C$17+_xlfn.NORM.S.INV(RAND())*'Monte Carlo VaR'!$C$18</f>
        <v>0.23495512014008507</v>
      </c>
      <c r="C7064" s="18">
        <f t="shared" ca="1" si="110"/>
        <v>26.485200107841766</v>
      </c>
      <c r="D7064" s="19">
        <f ca="1">'Monte Carlo VaR'!$B$9*(EXP(B7064)-1)</f>
        <v>35.895391706157945</v>
      </c>
      <c r="E7064" t="str">
        <f ca="1">IF(B7064&lt;='Monte Carlo VaR'!$B$25,"YES ◀ TAIL","")</f>
        <v/>
      </c>
    </row>
    <row r="7065" spans="1:5" x14ac:dyDescent="0.2">
      <c r="A7065">
        <v>7064</v>
      </c>
      <c r="B7065" s="17">
        <f ca="1">'Monte Carlo VaR'!$C$17+_xlfn.NORM.S.INV(RAND())*'Monte Carlo VaR'!$C$18</f>
        <v>-0.15557960811310473</v>
      </c>
      <c r="C7065" s="18">
        <f t="shared" ca="1" si="110"/>
        <v>-14.40810638747908</v>
      </c>
      <c r="D7065" s="19">
        <f ca="1">'Monte Carlo VaR'!$B$9*(EXP(B7065)-1)</f>
        <v>-19.527306586950399</v>
      </c>
      <c r="E7065" t="str">
        <f ca="1">IF(B7065&lt;='Monte Carlo VaR'!$B$25,"YES ◀ TAIL","")</f>
        <v/>
      </c>
    </row>
    <row r="7066" spans="1:5" x14ac:dyDescent="0.2">
      <c r="A7066">
        <v>7065</v>
      </c>
      <c r="B7066" s="17">
        <f ca="1">'Monte Carlo VaR'!$C$17+_xlfn.NORM.S.INV(RAND())*'Monte Carlo VaR'!$C$18</f>
        <v>0.31532487080178778</v>
      </c>
      <c r="C7066" s="18">
        <f t="shared" ca="1" si="110"/>
        <v>37.070454051513039</v>
      </c>
      <c r="D7066" s="19">
        <f ca="1">'Monte Carlo VaR'!$B$9*(EXP(B7066)-1)</f>
        <v>50.241586376015618</v>
      </c>
      <c r="E7066" t="str">
        <f ca="1">IF(B7066&lt;='Monte Carlo VaR'!$B$25,"YES ◀ TAIL","")</f>
        <v/>
      </c>
    </row>
    <row r="7067" spans="1:5" x14ac:dyDescent="0.2">
      <c r="A7067">
        <v>7066</v>
      </c>
      <c r="B7067" s="17">
        <f ca="1">'Monte Carlo VaR'!$C$17+_xlfn.NORM.S.INV(RAND())*'Monte Carlo VaR'!$C$18</f>
        <v>8.2699814939521887E-2</v>
      </c>
      <c r="C7067" s="18">
        <f t="shared" ca="1" si="110"/>
        <v>8.6215693879551747</v>
      </c>
      <c r="D7067" s="19">
        <f ca="1">'Monte Carlo VaR'!$B$9*(EXP(B7067)-1)</f>
        <v>11.684812991495649</v>
      </c>
      <c r="E7067" t="str">
        <f ca="1">IF(B7067&lt;='Monte Carlo VaR'!$B$25,"YES ◀ TAIL","")</f>
        <v/>
      </c>
    </row>
    <row r="7068" spans="1:5" x14ac:dyDescent="0.2">
      <c r="A7068">
        <v>7067</v>
      </c>
      <c r="B7068" s="17">
        <f ca="1">'Monte Carlo VaR'!$C$17+_xlfn.NORM.S.INV(RAND())*'Monte Carlo VaR'!$C$18</f>
        <v>-1.8481810585896957E-2</v>
      </c>
      <c r="C7068" s="18">
        <f t="shared" ca="1" si="110"/>
        <v>-1.83120692423131</v>
      </c>
      <c r="D7068" s="19">
        <f ca="1">'Monte Carlo VaR'!$B$9*(EXP(B7068)-1)</f>
        <v>-2.4818347444106945</v>
      </c>
      <c r="E7068" t="str">
        <f ca="1">IF(B7068&lt;='Monte Carlo VaR'!$B$25,"YES ◀ TAIL","")</f>
        <v/>
      </c>
    </row>
    <row r="7069" spans="1:5" x14ac:dyDescent="0.2">
      <c r="A7069">
        <v>7068</v>
      </c>
      <c r="B7069" s="17">
        <f ca="1">'Monte Carlo VaR'!$C$17+_xlfn.NORM.S.INV(RAND())*'Monte Carlo VaR'!$C$18</f>
        <v>-8.5963605834460791E-2</v>
      </c>
      <c r="C7069" s="18">
        <f t="shared" ca="1" si="110"/>
        <v>-8.2372373095799816</v>
      </c>
      <c r="D7069" s="19">
        <f ca="1">'Monte Carlo VaR'!$B$9*(EXP(B7069)-1)</f>
        <v>-11.163927725673748</v>
      </c>
      <c r="E7069" t="str">
        <f ca="1">IF(B7069&lt;='Monte Carlo VaR'!$B$25,"YES ◀ TAIL","")</f>
        <v/>
      </c>
    </row>
    <row r="7070" spans="1:5" x14ac:dyDescent="0.2">
      <c r="A7070">
        <v>7069</v>
      </c>
      <c r="B7070" s="17">
        <f ca="1">'Monte Carlo VaR'!$C$17+_xlfn.NORM.S.INV(RAND())*'Monte Carlo VaR'!$C$18</f>
        <v>0.23749994515797551</v>
      </c>
      <c r="C7070" s="18">
        <f t="shared" ca="1" si="110"/>
        <v>26.807492724692118</v>
      </c>
      <c r="D7070" s="19">
        <f ca="1">'Monte Carlo VaR'!$B$9*(EXP(B7070)-1)</f>
        <v>36.332194889775224</v>
      </c>
      <c r="E7070" t="str">
        <f ca="1">IF(B7070&lt;='Monte Carlo VaR'!$B$25,"YES ◀ TAIL","")</f>
        <v/>
      </c>
    </row>
    <row r="7071" spans="1:5" x14ac:dyDescent="0.2">
      <c r="A7071">
        <v>7070</v>
      </c>
      <c r="B7071" s="17">
        <f ca="1">'Monte Carlo VaR'!$C$17+_xlfn.NORM.S.INV(RAND())*'Monte Carlo VaR'!$C$18</f>
        <v>5.1139630393047676E-2</v>
      </c>
      <c r="C7071" s="18">
        <f t="shared" ca="1" si="110"/>
        <v>5.2469839801267515</v>
      </c>
      <c r="D7071" s="19">
        <f ca="1">'Monte Carlo VaR'!$B$9*(EXP(B7071)-1)</f>
        <v>7.1112373882657867</v>
      </c>
      <c r="E7071" t="str">
        <f ca="1">IF(B7071&lt;='Monte Carlo VaR'!$B$25,"YES ◀ TAIL","")</f>
        <v/>
      </c>
    </row>
    <row r="7072" spans="1:5" x14ac:dyDescent="0.2">
      <c r="A7072">
        <v>7071</v>
      </c>
      <c r="B7072" s="17">
        <f ca="1">'Monte Carlo VaR'!$C$17+_xlfn.NORM.S.INV(RAND())*'Monte Carlo VaR'!$C$18</f>
        <v>-0.21180178362745505</v>
      </c>
      <c r="C7072" s="18">
        <f t="shared" ca="1" si="110"/>
        <v>-19.087493649257915</v>
      </c>
      <c r="D7072" s="19">
        <f ca="1">'Monte Carlo VaR'!$B$9*(EXP(B7072)-1)</f>
        <v>-25.869280142839251</v>
      </c>
      <c r="E7072" t="str">
        <f ca="1">IF(B7072&lt;='Monte Carlo VaR'!$B$25,"YES ◀ TAIL","")</f>
        <v/>
      </c>
    </row>
    <row r="7073" spans="1:5" x14ac:dyDescent="0.2">
      <c r="A7073">
        <v>7072</v>
      </c>
      <c r="B7073" s="17">
        <f ca="1">'Monte Carlo VaR'!$C$17+_xlfn.NORM.S.INV(RAND())*'Monte Carlo VaR'!$C$18</f>
        <v>-3.2369526139906402E-2</v>
      </c>
      <c r="C7073" s="18">
        <f t="shared" ca="1" si="110"/>
        <v>-3.1851240303118478</v>
      </c>
      <c r="D7073" s="19">
        <f ca="1">'Monte Carlo VaR'!$B$9*(EXP(B7073)-1)</f>
        <v>-4.3167985982816477</v>
      </c>
      <c r="E7073" t="str">
        <f ca="1">IF(B7073&lt;='Monte Carlo VaR'!$B$25,"YES ◀ TAIL","")</f>
        <v/>
      </c>
    </row>
    <row r="7074" spans="1:5" x14ac:dyDescent="0.2">
      <c r="A7074">
        <v>7073</v>
      </c>
      <c r="B7074" s="17">
        <f ca="1">'Monte Carlo VaR'!$C$17+_xlfn.NORM.S.INV(RAND())*'Monte Carlo VaR'!$C$18</f>
        <v>0.20597831273502037</v>
      </c>
      <c r="C7074" s="18">
        <f t="shared" ca="1" si="110"/>
        <v>22.872655598794456</v>
      </c>
      <c r="D7074" s="19">
        <f ca="1">'Monte Carlo VaR'!$B$9*(EXP(B7074)-1)</f>
        <v>30.999310133046126</v>
      </c>
      <c r="E7074" t="str">
        <f ca="1">IF(B7074&lt;='Monte Carlo VaR'!$B$25,"YES ◀ TAIL","")</f>
        <v/>
      </c>
    </row>
    <row r="7075" spans="1:5" x14ac:dyDescent="0.2">
      <c r="A7075">
        <v>7074</v>
      </c>
      <c r="B7075" s="17">
        <f ca="1">'Monte Carlo VaR'!$C$17+_xlfn.NORM.S.INV(RAND())*'Monte Carlo VaR'!$C$18</f>
        <v>-8.7906556510404285E-2</v>
      </c>
      <c r="C7075" s="18">
        <f t="shared" ca="1" si="110"/>
        <v>-8.4153547386525478</v>
      </c>
      <c r="D7075" s="19">
        <f ca="1">'Monte Carlo VaR'!$B$9*(EXP(B7075)-1)</f>
        <v>-11.405330277295798</v>
      </c>
      <c r="E7075" t="str">
        <f ca="1">IF(B7075&lt;='Monte Carlo VaR'!$B$25,"YES ◀ TAIL","")</f>
        <v/>
      </c>
    </row>
    <row r="7076" spans="1:5" x14ac:dyDescent="0.2">
      <c r="A7076">
        <v>7075</v>
      </c>
      <c r="B7076" s="17">
        <f ca="1">'Monte Carlo VaR'!$C$17+_xlfn.NORM.S.INV(RAND())*'Monte Carlo VaR'!$C$18</f>
        <v>-0.35704580124278262</v>
      </c>
      <c r="C7076" s="18">
        <f t="shared" ca="1" si="110"/>
        <v>-30.025955198148637</v>
      </c>
      <c r="D7076" s="19">
        <f ca="1">'Monte Carlo VaR'!$B$9*(EXP(B7076)-1)</f>
        <v>-40.694177080050842</v>
      </c>
      <c r="E7076" t="str">
        <f ca="1">IF(B7076&lt;='Monte Carlo VaR'!$B$25,"YES ◀ TAIL","")</f>
        <v>YES ◀ TAIL</v>
      </c>
    </row>
    <row r="7077" spans="1:5" x14ac:dyDescent="0.2">
      <c r="A7077">
        <v>7076</v>
      </c>
      <c r="B7077" s="17">
        <f ca="1">'Monte Carlo VaR'!$C$17+_xlfn.NORM.S.INV(RAND())*'Monte Carlo VaR'!$C$18</f>
        <v>0.15677958600805311</v>
      </c>
      <c r="C7077" s="18">
        <f t="shared" ca="1" si="110"/>
        <v>16.973775891556066</v>
      </c>
      <c r="D7077" s="19">
        <f ca="1">'Monte Carlo VaR'!$B$9*(EXP(B7077)-1)</f>
        <v>23.004558465825934</v>
      </c>
      <c r="E7077" t="str">
        <f ca="1">IF(B7077&lt;='Monte Carlo VaR'!$B$25,"YES ◀ TAIL","")</f>
        <v/>
      </c>
    </row>
    <row r="7078" spans="1:5" x14ac:dyDescent="0.2">
      <c r="A7078">
        <v>7077</v>
      </c>
      <c r="B7078" s="17">
        <f ca="1">'Monte Carlo VaR'!$C$17+_xlfn.NORM.S.INV(RAND())*'Monte Carlo VaR'!$C$18</f>
        <v>0.10104176724028566</v>
      </c>
      <c r="C7078" s="18">
        <f t="shared" ca="1" si="110"/>
        <v>10.632284885070709</v>
      </c>
      <c r="D7078" s="19">
        <f ca="1">'Monte Carlo VaR'!$B$9*(EXP(B7078)-1)</f>
        <v>14.409935704736331</v>
      </c>
      <c r="E7078" t="str">
        <f ca="1">IF(B7078&lt;='Monte Carlo VaR'!$B$25,"YES ◀ TAIL","")</f>
        <v/>
      </c>
    </row>
    <row r="7079" spans="1:5" x14ac:dyDescent="0.2">
      <c r="A7079">
        <v>7078</v>
      </c>
      <c r="B7079" s="17">
        <f ca="1">'Monte Carlo VaR'!$C$17+_xlfn.NORM.S.INV(RAND())*'Monte Carlo VaR'!$C$18</f>
        <v>-0.16330124716565236</v>
      </c>
      <c r="C7079" s="18">
        <f t="shared" ca="1" si="110"/>
        <v>-15.066470997661508</v>
      </c>
      <c r="D7079" s="19">
        <f ca="1">'Monte Carlo VaR'!$B$9*(EXP(B7079)-1)</f>
        <v>-20.419588143130643</v>
      </c>
      <c r="E7079" t="str">
        <f ca="1">IF(B7079&lt;='Monte Carlo VaR'!$B$25,"YES ◀ TAIL","")</f>
        <v/>
      </c>
    </row>
    <row r="7080" spans="1:5" x14ac:dyDescent="0.2">
      <c r="A7080">
        <v>7079</v>
      </c>
      <c r="B7080" s="17">
        <f ca="1">'Monte Carlo VaR'!$C$17+_xlfn.NORM.S.INV(RAND())*'Monte Carlo VaR'!$C$18</f>
        <v>0.47458463758100222</v>
      </c>
      <c r="C7080" s="18">
        <f t="shared" ca="1" si="110"/>
        <v>60.734642751180878</v>
      </c>
      <c r="D7080" s="19">
        <f ca="1">'Monte Carlo VaR'!$B$9*(EXP(B7080)-1)</f>
        <v>82.31366132067545</v>
      </c>
      <c r="E7080" t="str">
        <f ca="1">IF(B7080&lt;='Monte Carlo VaR'!$B$25,"YES ◀ TAIL","")</f>
        <v/>
      </c>
    </row>
    <row r="7081" spans="1:5" x14ac:dyDescent="0.2">
      <c r="A7081">
        <v>7080</v>
      </c>
      <c r="B7081" s="17">
        <f ca="1">'Monte Carlo VaR'!$C$17+_xlfn.NORM.S.INV(RAND())*'Monte Carlo VaR'!$C$18</f>
        <v>-0.2786851154629974</v>
      </c>
      <c r="C7081" s="18">
        <f t="shared" ca="1" si="110"/>
        <v>-24.322183655754269</v>
      </c>
      <c r="D7081" s="19">
        <f ca="1">'Monte Carlo VaR'!$B$9*(EXP(B7081)-1)</f>
        <v>-32.963855508643761</v>
      </c>
      <c r="E7081" t="str">
        <f ca="1">IF(B7081&lt;='Monte Carlo VaR'!$B$25,"YES ◀ TAIL","")</f>
        <v>YES ◀ TAIL</v>
      </c>
    </row>
    <row r="7082" spans="1:5" x14ac:dyDescent="0.2">
      <c r="A7082">
        <v>7081</v>
      </c>
      <c r="B7082" s="17">
        <f ca="1">'Monte Carlo VaR'!$C$17+_xlfn.NORM.S.INV(RAND())*'Monte Carlo VaR'!$C$18</f>
        <v>0.15289311748274501</v>
      </c>
      <c r="C7082" s="18">
        <f t="shared" ca="1" si="110"/>
        <v>16.520043273159324</v>
      </c>
      <c r="D7082" s="19">
        <f ca="1">'Monte Carlo VaR'!$B$9*(EXP(B7082)-1)</f>
        <v>22.389614648112833</v>
      </c>
      <c r="E7082" t="str">
        <f ca="1">IF(B7082&lt;='Monte Carlo VaR'!$B$25,"YES ◀ TAIL","")</f>
        <v/>
      </c>
    </row>
    <row r="7083" spans="1:5" x14ac:dyDescent="0.2">
      <c r="A7083">
        <v>7082</v>
      </c>
      <c r="B7083" s="17">
        <f ca="1">'Monte Carlo VaR'!$C$17+_xlfn.NORM.S.INV(RAND())*'Monte Carlo VaR'!$C$18</f>
        <v>0.14383598450666921</v>
      </c>
      <c r="C7083" s="18">
        <f t="shared" ca="1" si="110"/>
        <v>15.469470517108096</v>
      </c>
      <c r="D7083" s="19">
        <f ca="1">'Monte Carlo VaR'!$B$9*(EXP(B7083)-1)</f>
        <v>20.965773391836603</v>
      </c>
      <c r="E7083" t="str">
        <f ca="1">IF(B7083&lt;='Monte Carlo VaR'!$B$25,"YES ◀ TAIL","")</f>
        <v/>
      </c>
    </row>
    <row r="7084" spans="1:5" x14ac:dyDescent="0.2">
      <c r="A7084">
        <v>7083</v>
      </c>
      <c r="B7084" s="17">
        <f ca="1">'Monte Carlo VaR'!$C$17+_xlfn.NORM.S.INV(RAND())*'Monte Carlo VaR'!$C$18</f>
        <v>0.52501031851740509</v>
      </c>
      <c r="C7084" s="18">
        <f t="shared" ca="1" si="110"/>
        <v>69.047629149813446</v>
      </c>
      <c r="D7084" s="19">
        <f ca="1">'Monte Carlo VaR'!$B$9*(EXP(B7084)-1)</f>
        <v>93.580251786742153</v>
      </c>
      <c r="E7084" t="str">
        <f ca="1">IF(B7084&lt;='Monte Carlo VaR'!$B$25,"YES ◀ TAIL","")</f>
        <v/>
      </c>
    </row>
    <row r="7085" spans="1:5" x14ac:dyDescent="0.2">
      <c r="A7085">
        <v>7084</v>
      </c>
      <c r="B7085" s="17">
        <f ca="1">'Monte Carlo VaR'!$C$17+_xlfn.NORM.S.INV(RAND())*'Monte Carlo VaR'!$C$18</f>
        <v>5.0828525553179738E-2</v>
      </c>
      <c r="C7085" s="18">
        <f t="shared" ca="1" si="110"/>
        <v>5.2142462267298351</v>
      </c>
      <c r="D7085" s="19">
        <f ca="1">'Monte Carlo VaR'!$B$9*(EXP(B7085)-1)</f>
        <v>7.0668679110869457</v>
      </c>
      <c r="E7085" t="str">
        <f ca="1">IF(B7085&lt;='Monte Carlo VaR'!$B$25,"YES ◀ TAIL","")</f>
        <v/>
      </c>
    </row>
    <row r="7086" spans="1:5" x14ac:dyDescent="0.2">
      <c r="A7086">
        <v>7085</v>
      </c>
      <c r="B7086" s="17">
        <f ca="1">'Monte Carlo VaR'!$C$17+_xlfn.NORM.S.INV(RAND())*'Monte Carlo VaR'!$C$18</f>
        <v>-9.5427648961600567E-2</v>
      </c>
      <c r="C7086" s="18">
        <f t="shared" ca="1" si="110"/>
        <v>-9.1015874780040367</v>
      </c>
      <c r="D7086" s="19">
        <f ca="1">'Monte Carlo VaR'!$B$9*(EXP(B7086)-1)</f>
        <v>-12.33538150893887</v>
      </c>
      <c r="E7086" t="str">
        <f ca="1">IF(B7086&lt;='Monte Carlo VaR'!$B$25,"YES ◀ TAIL","")</f>
        <v/>
      </c>
    </row>
    <row r="7087" spans="1:5" x14ac:dyDescent="0.2">
      <c r="A7087">
        <v>7086</v>
      </c>
      <c r="B7087" s="17">
        <f ca="1">'Monte Carlo VaR'!$C$17+_xlfn.NORM.S.INV(RAND())*'Monte Carlo VaR'!$C$18</f>
        <v>1.0126097598636488E-2</v>
      </c>
      <c r="C7087" s="18">
        <f t="shared" ca="1" si="110"/>
        <v>1.0177540015281261</v>
      </c>
      <c r="D7087" s="19">
        <f ca="1">'Monte Carlo VaR'!$B$9*(EXP(B7087)-1)</f>
        <v>1.3793619982710694</v>
      </c>
      <c r="E7087" t="str">
        <f ca="1">IF(B7087&lt;='Monte Carlo VaR'!$B$25,"YES ◀ TAIL","")</f>
        <v/>
      </c>
    </row>
    <row r="7088" spans="1:5" x14ac:dyDescent="0.2">
      <c r="A7088">
        <v>7087</v>
      </c>
      <c r="B7088" s="17">
        <f ca="1">'Monte Carlo VaR'!$C$17+_xlfn.NORM.S.INV(RAND())*'Monte Carlo VaR'!$C$18</f>
        <v>-3.5128074079608398E-2</v>
      </c>
      <c r="C7088" s="18">
        <f t="shared" ca="1" si="110"/>
        <v>-3.4518244848325441</v>
      </c>
      <c r="D7088" s="19">
        <f ca="1">'Monte Carlo VaR'!$B$9*(EXP(B7088)-1)</f>
        <v>-4.6782577242935472</v>
      </c>
      <c r="E7088" t="str">
        <f ca="1">IF(B7088&lt;='Monte Carlo VaR'!$B$25,"YES ◀ TAIL","")</f>
        <v/>
      </c>
    </row>
    <row r="7089" spans="1:5" x14ac:dyDescent="0.2">
      <c r="A7089">
        <v>7088</v>
      </c>
      <c r="B7089" s="17">
        <f ca="1">'Monte Carlo VaR'!$C$17+_xlfn.NORM.S.INV(RAND())*'Monte Carlo VaR'!$C$18</f>
        <v>-0.26146575881950396</v>
      </c>
      <c r="C7089" s="18">
        <f t="shared" ca="1" si="110"/>
        <v>-23.007776198068473</v>
      </c>
      <c r="D7089" s="19">
        <f ca="1">'Monte Carlo VaR'!$B$9*(EXP(B7089)-1)</f>
        <v>-31.182439081242205</v>
      </c>
      <c r="E7089" t="str">
        <f ca="1">IF(B7089&lt;='Monte Carlo VaR'!$B$25,"YES ◀ TAIL","")</f>
        <v>YES ◀ TAIL</v>
      </c>
    </row>
    <row r="7090" spans="1:5" x14ac:dyDescent="0.2">
      <c r="A7090">
        <v>7089</v>
      </c>
      <c r="B7090" s="17">
        <f ca="1">'Monte Carlo VaR'!$C$17+_xlfn.NORM.S.INV(RAND())*'Monte Carlo VaR'!$C$18</f>
        <v>1.4315552382416954E-2</v>
      </c>
      <c r="C7090" s="18">
        <f t="shared" ca="1" si="110"/>
        <v>1.4418510617094871</v>
      </c>
      <c r="D7090" s="19">
        <f ca="1">'Monte Carlo VaR'!$B$9*(EXP(B7090)-1)</f>
        <v>1.9541407439348679</v>
      </c>
      <c r="E7090" t="str">
        <f ca="1">IF(B7090&lt;='Monte Carlo VaR'!$B$25,"YES ◀ TAIL","")</f>
        <v/>
      </c>
    </row>
    <row r="7091" spans="1:5" x14ac:dyDescent="0.2">
      <c r="A7091">
        <v>7090</v>
      </c>
      <c r="B7091" s="17">
        <f ca="1">'Monte Carlo VaR'!$C$17+_xlfn.NORM.S.INV(RAND())*'Monte Carlo VaR'!$C$18</f>
        <v>3.7130860254897785E-2</v>
      </c>
      <c r="C7091" s="18">
        <f t="shared" ca="1" si="110"/>
        <v>3.7828822496695613</v>
      </c>
      <c r="D7091" s="19">
        <f ca="1">'Monte Carlo VaR'!$B$9*(EXP(B7091)-1)</f>
        <v>5.1269403129771565</v>
      </c>
      <c r="E7091" t="str">
        <f ca="1">IF(B7091&lt;='Monte Carlo VaR'!$B$25,"YES ◀ TAIL","")</f>
        <v/>
      </c>
    </row>
    <row r="7092" spans="1:5" x14ac:dyDescent="0.2">
      <c r="A7092">
        <v>7091</v>
      </c>
      <c r="B7092" s="17">
        <f ca="1">'Monte Carlo VaR'!$C$17+_xlfn.NORM.S.INV(RAND())*'Monte Carlo VaR'!$C$18</f>
        <v>0.21772500099613767</v>
      </c>
      <c r="C7092" s="18">
        <f t="shared" ca="1" si="110"/>
        <v>24.324512943273579</v>
      </c>
      <c r="D7092" s="19">
        <f ca="1">'Monte Carlo VaR'!$B$9*(EXP(B7092)-1)</f>
        <v>32.967012392018681</v>
      </c>
      <c r="E7092" t="str">
        <f ca="1">IF(B7092&lt;='Monte Carlo VaR'!$B$25,"YES ◀ TAIL","")</f>
        <v/>
      </c>
    </row>
    <row r="7093" spans="1:5" x14ac:dyDescent="0.2">
      <c r="A7093">
        <v>7092</v>
      </c>
      <c r="B7093" s="17">
        <f ca="1">'Monte Carlo VaR'!$C$17+_xlfn.NORM.S.INV(RAND())*'Monte Carlo VaR'!$C$18</f>
        <v>0.13419453022500955</v>
      </c>
      <c r="C7093" s="18">
        <f t="shared" ca="1" si="110"/>
        <v>14.361526574266993</v>
      </c>
      <c r="D7093" s="19">
        <f ca="1">'Monte Carlo VaR'!$B$9*(EXP(B7093)-1)</f>
        <v>19.464176966104056</v>
      </c>
      <c r="E7093" t="str">
        <f ca="1">IF(B7093&lt;='Monte Carlo VaR'!$B$25,"YES ◀ TAIL","")</f>
        <v/>
      </c>
    </row>
    <row r="7094" spans="1:5" x14ac:dyDescent="0.2">
      <c r="A7094">
        <v>7093</v>
      </c>
      <c r="B7094" s="17">
        <f ca="1">'Monte Carlo VaR'!$C$17+_xlfn.NORM.S.INV(RAND())*'Monte Carlo VaR'!$C$18</f>
        <v>0.17101722761171509</v>
      </c>
      <c r="C7094" s="18">
        <f t="shared" ca="1" si="110"/>
        <v>18.651118959971001</v>
      </c>
      <c r="D7094" s="19">
        <f ca="1">'Monte Carlo VaR'!$B$9*(EXP(B7094)-1)</f>
        <v>25.277861526448699</v>
      </c>
      <c r="E7094" t="str">
        <f ca="1">IF(B7094&lt;='Monte Carlo VaR'!$B$25,"YES ◀ TAIL","")</f>
        <v/>
      </c>
    </row>
    <row r="7095" spans="1:5" x14ac:dyDescent="0.2">
      <c r="A7095">
        <v>7094</v>
      </c>
      <c r="B7095" s="17">
        <f ca="1">'Monte Carlo VaR'!$C$17+_xlfn.NORM.S.INV(RAND())*'Monte Carlo VaR'!$C$18</f>
        <v>9.2388907312403012E-2</v>
      </c>
      <c r="C7095" s="18">
        <f t="shared" ca="1" si="110"/>
        <v>9.6791289299920322</v>
      </c>
      <c r="D7095" s="19">
        <f ca="1">'Monte Carlo VaR'!$B$9*(EXP(B7095)-1)</f>
        <v>13.1181234388182</v>
      </c>
      <c r="E7095" t="str">
        <f ca="1">IF(B7095&lt;='Monte Carlo VaR'!$B$25,"YES ◀ TAIL","")</f>
        <v/>
      </c>
    </row>
    <row r="7096" spans="1:5" x14ac:dyDescent="0.2">
      <c r="A7096">
        <v>7095</v>
      </c>
      <c r="B7096" s="17">
        <f ca="1">'Monte Carlo VaR'!$C$17+_xlfn.NORM.S.INV(RAND())*'Monte Carlo VaR'!$C$18</f>
        <v>-7.5753353528616105E-2</v>
      </c>
      <c r="C7096" s="18">
        <f t="shared" ca="1" si="110"/>
        <v>-7.2955169300138785</v>
      </c>
      <c r="D7096" s="19">
        <f ca="1">'Monte Carlo VaR'!$B$9*(EXP(B7096)-1)</f>
        <v>-9.8876140952478107</v>
      </c>
      <c r="E7096" t="str">
        <f ca="1">IF(B7096&lt;='Monte Carlo VaR'!$B$25,"YES ◀ TAIL","")</f>
        <v/>
      </c>
    </row>
    <row r="7097" spans="1:5" x14ac:dyDescent="0.2">
      <c r="A7097">
        <v>7096</v>
      </c>
      <c r="B7097" s="17">
        <f ca="1">'Monte Carlo VaR'!$C$17+_xlfn.NORM.S.INV(RAND())*'Monte Carlo VaR'!$C$18</f>
        <v>0.19624448374165226</v>
      </c>
      <c r="C7097" s="18">
        <f t="shared" ca="1" si="110"/>
        <v>21.682436274422166</v>
      </c>
      <c r="D7097" s="19">
        <f ca="1">'Monte Carlo VaR'!$B$9*(EXP(B7097)-1)</f>
        <v>29.386205882724365</v>
      </c>
      <c r="E7097" t="str">
        <f ca="1">IF(B7097&lt;='Monte Carlo VaR'!$B$25,"YES ◀ TAIL","")</f>
        <v/>
      </c>
    </row>
    <row r="7098" spans="1:5" x14ac:dyDescent="0.2">
      <c r="A7098">
        <v>7097</v>
      </c>
      <c r="B7098" s="17">
        <f ca="1">'Monte Carlo VaR'!$C$17+_xlfn.NORM.S.INV(RAND())*'Monte Carlo VaR'!$C$18</f>
        <v>0.33299729257856436</v>
      </c>
      <c r="C7098" s="18">
        <f t="shared" ca="1" si="110"/>
        <v>39.514352122321505</v>
      </c>
      <c r="D7098" s="19">
        <f ca="1">'Monte Carlo VaR'!$B$9*(EXP(B7098)-1)</f>
        <v>53.55380143138234</v>
      </c>
      <c r="E7098" t="str">
        <f ca="1">IF(B7098&lt;='Monte Carlo VaR'!$B$25,"YES ◀ TAIL","")</f>
        <v/>
      </c>
    </row>
    <row r="7099" spans="1:5" x14ac:dyDescent="0.2">
      <c r="A7099">
        <v>7098</v>
      </c>
      <c r="B7099" s="17">
        <f ca="1">'Monte Carlo VaR'!$C$17+_xlfn.NORM.S.INV(RAND())*'Monte Carlo VaR'!$C$18</f>
        <v>-0.12750561097492591</v>
      </c>
      <c r="C7099" s="18">
        <f t="shared" ca="1" si="110"/>
        <v>-11.971152345620538</v>
      </c>
      <c r="D7099" s="19">
        <f ca="1">'Monte Carlo VaR'!$B$9*(EXP(B7099)-1)</f>
        <v>-16.224502774019516</v>
      </c>
      <c r="E7099" t="str">
        <f ca="1">IF(B7099&lt;='Monte Carlo VaR'!$B$25,"YES ◀ TAIL","")</f>
        <v/>
      </c>
    </row>
    <row r="7100" spans="1:5" x14ac:dyDescent="0.2">
      <c r="A7100">
        <v>7099</v>
      </c>
      <c r="B7100" s="17">
        <f ca="1">'Monte Carlo VaR'!$C$17+_xlfn.NORM.S.INV(RAND())*'Monte Carlo VaR'!$C$18</f>
        <v>-2.5851380471868191E-2</v>
      </c>
      <c r="C7100" s="18">
        <f t="shared" ca="1" si="110"/>
        <v>-2.5520094409015814</v>
      </c>
      <c r="D7100" s="19">
        <f ca="1">'Monte Carlo VaR'!$B$9*(EXP(B7100)-1)</f>
        <v>-3.4587383952539135</v>
      </c>
      <c r="E7100" t="str">
        <f ca="1">IF(B7100&lt;='Monte Carlo VaR'!$B$25,"YES ◀ TAIL","")</f>
        <v/>
      </c>
    </row>
    <row r="7101" spans="1:5" x14ac:dyDescent="0.2">
      <c r="A7101">
        <v>7100</v>
      </c>
      <c r="B7101" s="17">
        <f ca="1">'Monte Carlo VaR'!$C$17+_xlfn.NORM.S.INV(RAND())*'Monte Carlo VaR'!$C$18</f>
        <v>0.39255777472113662</v>
      </c>
      <c r="C7101" s="18">
        <f t="shared" ca="1" si="110"/>
        <v>48.076341350303764</v>
      </c>
      <c r="D7101" s="19">
        <f ca="1">'Monte Carlo VaR'!$B$9*(EXP(B7101)-1)</f>
        <v>65.157865432066686</v>
      </c>
      <c r="E7101" t="str">
        <f ca="1">IF(B7101&lt;='Monte Carlo VaR'!$B$25,"YES ◀ TAIL","")</f>
        <v/>
      </c>
    </row>
    <row r="7102" spans="1:5" x14ac:dyDescent="0.2">
      <c r="A7102">
        <v>7101</v>
      </c>
      <c r="B7102" s="17">
        <f ca="1">'Monte Carlo VaR'!$C$17+_xlfn.NORM.S.INV(RAND())*'Monte Carlo VaR'!$C$18</f>
        <v>0.15587007561866348</v>
      </c>
      <c r="C7102" s="18">
        <f t="shared" ca="1" si="110"/>
        <v>16.867435393321028</v>
      </c>
      <c r="D7102" s="19">
        <f ca="1">'Monte Carlo VaR'!$B$9*(EXP(B7102)-1)</f>
        <v>22.86043518856799</v>
      </c>
      <c r="E7102" t="str">
        <f ca="1">IF(B7102&lt;='Monte Carlo VaR'!$B$25,"YES ◀ TAIL","")</f>
        <v/>
      </c>
    </row>
    <row r="7103" spans="1:5" x14ac:dyDescent="0.2">
      <c r="A7103">
        <v>7102</v>
      </c>
      <c r="B7103" s="17">
        <f ca="1">'Monte Carlo VaR'!$C$17+_xlfn.NORM.S.INV(RAND())*'Monte Carlo VaR'!$C$18</f>
        <v>-1.3458819562535737E-2</v>
      </c>
      <c r="C7103" s="18">
        <f t="shared" ca="1" si="110"/>
        <v>-1.3368654608415409</v>
      </c>
      <c r="D7103" s="19">
        <f ca="1">'Monte Carlo VaR'!$B$9*(EXP(B7103)-1)</f>
        <v>-1.8118537590785404</v>
      </c>
      <c r="E7103" t="str">
        <f ca="1">IF(B7103&lt;='Monte Carlo VaR'!$B$25,"YES ◀ TAIL","")</f>
        <v/>
      </c>
    </row>
    <row r="7104" spans="1:5" x14ac:dyDescent="0.2">
      <c r="A7104">
        <v>7103</v>
      </c>
      <c r="B7104" s="17">
        <f ca="1">'Monte Carlo VaR'!$C$17+_xlfn.NORM.S.INV(RAND())*'Monte Carlo VaR'!$C$18</f>
        <v>2.4291615501633383E-2</v>
      </c>
      <c r="C7104" s="18">
        <f t="shared" ca="1" si="110"/>
        <v>2.4589060382345096</v>
      </c>
      <c r="D7104" s="19">
        <f ca="1">'Monte Carlo VaR'!$B$9*(EXP(B7104)-1)</f>
        <v>3.3325553536192309</v>
      </c>
      <c r="E7104" t="str">
        <f ca="1">IF(B7104&lt;='Monte Carlo VaR'!$B$25,"YES ◀ TAIL","")</f>
        <v/>
      </c>
    </row>
    <row r="7105" spans="1:5" x14ac:dyDescent="0.2">
      <c r="A7105">
        <v>7104</v>
      </c>
      <c r="B7105" s="17">
        <f ca="1">'Monte Carlo VaR'!$C$17+_xlfn.NORM.S.INV(RAND())*'Monte Carlo VaR'!$C$18</f>
        <v>-0.14786525022065794</v>
      </c>
      <c r="C7105" s="18">
        <f t="shared" ca="1" si="110"/>
        <v>-13.745266482536888</v>
      </c>
      <c r="D7105" s="19">
        <f ca="1">'Monte Carlo VaR'!$B$9*(EXP(B7105)-1)</f>
        <v>-18.628959663782247</v>
      </c>
      <c r="E7105" t="str">
        <f ca="1">IF(B7105&lt;='Monte Carlo VaR'!$B$25,"YES ◀ TAIL","")</f>
        <v/>
      </c>
    </row>
    <row r="7106" spans="1:5" x14ac:dyDescent="0.2">
      <c r="A7106">
        <v>7105</v>
      </c>
      <c r="B7106" s="17">
        <f ca="1">'Monte Carlo VaR'!$C$17+_xlfn.NORM.S.INV(RAND())*'Monte Carlo VaR'!$C$18</f>
        <v>0.35754480399936717</v>
      </c>
      <c r="C7106" s="18">
        <f t="shared" ca="1" si="110"/>
        <v>42.981462642659828</v>
      </c>
      <c r="D7106" s="19">
        <f ca="1">'Monte Carlo VaR'!$B$9*(EXP(B7106)-1)</f>
        <v>58.252776319596869</v>
      </c>
      <c r="E7106" t="str">
        <f ca="1">IF(B7106&lt;='Monte Carlo VaR'!$B$25,"YES ◀ TAIL","")</f>
        <v/>
      </c>
    </row>
    <row r="7107" spans="1:5" x14ac:dyDescent="0.2">
      <c r="A7107">
        <v>7106</v>
      </c>
      <c r="B7107" s="17">
        <f ca="1">'Monte Carlo VaR'!$C$17+_xlfn.NORM.S.INV(RAND())*'Monte Carlo VaR'!$C$18</f>
        <v>-7.4262970992885965E-2</v>
      </c>
      <c r="C7107" s="18">
        <f t="shared" ref="C7107:C7170" ca="1" si="111">(EXP(B7107)-1)*100</f>
        <v>-7.1572487768360009</v>
      </c>
      <c r="D7107" s="19">
        <f ca="1">'Monte Carlo VaR'!$B$9*(EXP(B7107)-1)</f>
        <v>-9.7002192672458314</v>
      </c>
      <c r="E7107" t="str">
        <f ca="1">IF(B7107&lt;='Monte Carlo VaR'!$B$25,"YES ◀ TAIL","")</f>
        <v/>
      </c>
    </row>
    <row r="7108" spans="1:5" x14ac:dyDescent="0.2">
      <c r="A7108">
        <v>7107</v>
      </c>
      <c r="B7108" s="17">
        <f ca="1">'Monte Carlo VaR'!$C$17+_xlfn.NORM.S.INV(RAND())*'Monte Carlo VaR'!$C$18</f>
        <v>0.20540742957483893</v>
      </c>
      <c r="C7108" s="18">
        <f t="shared" ca="1" si="111"/>
        <v>22.802529687621774</v>
      </c>
      <c r="D7108" s="19">
        <f ca="1">'Monte Carlo VaR'!$B$9*(EXP(B7108)-1)</f>
        <v>30.904268485633793</v>
      </c>
      <c r="E7108" t="str">
        <f ca="1">IF(B7108&lt;='Monte Carlo VaR'!$B$25,"YES ◀ TAIL","")</f>
        <v/>
      </c>
    </row>
    <row r="7109" spans="1:5" x14ac:dyDescent="0.2">
      <c r="A7109">
        <v>7108</v>
      </c>
      <c r="B7109" s="17">
        <f ca="1">'Monte Carlo VaR'!$C$17+_xlfn.NORM.S.INV(RAND())*'Monte Carlo VaR'!$C$18</f>
        <v>6.1563307442581532E-2</v>
      </c>
      <c r="C7109" s="18">
        <f t="shared" ca="1" si="111"/>
        <v>6.3497821724968651</v>
      </c>
      <c r="D7109" s="19">
        <f ca="1">'Monte Carlo VaR'!$B$9*(EXP(B7109)-1)</f>
        <v>8.6058597783850015</v>
      </c>
      <c r="E7109" t="str">
        <f ca="1">IF(B7109&lt;='Monte Carlo VaR'!$B$25,"YES ◀ TAIL","")</f>
        <v/>
      </c>
    </row>
    <row r="7110" spans="1:5" x14ac:dyDescent="0.2">
      <c r="A7110">
        <v>7109</v>
      </c>
      <c r="B7110" s="17">
        <f ca="1">'Monte Carlo VaR'!$C$17+_xlfn.NORM.S.INV(RAND())*'Monte Carlo VaR'!$C$18</f>
        <v>-0.11625425222881626</v>
      </c>
      <c r="C7110" s="18">
        <f t="shared" ca="1" si="111"/>
        <v>-10.975115323316819</v>
      </c>
      <c r="D7110" s="19">
        <f ca="1">'Monte Carlo VaR'!$B$9*(EXP(B7110)-1)</f>
        <v>-14.874573797691285</v>
      </c>
      <c r="E7110" t="str">
        <f ca="1">IF(B7110&lt;='Monte Carlo VaR'!$B$25,"YES ◀ TAIL","")</f>
        <v/>
      </c>
    </row>
    <row r="7111" spans="1:5" x14ac:dyDescent="0.2">
      <c r="A7111">
        <v>7110</v>
      </c>
      <c r="B7111" s="17">
        <f ca="1">'Monte Carlo VaR'!$C$17+_xlfn.NORM.S.INV(RAND())*'Monte Carlo VaR'!$C$18</f>
        <v>-6.3475564902331583E-2</v>
      </c>
      <c r="C7111" s="18">
        <f t="shared" ca="1" si="111"/>
        <v>-6.1502948712400034</v>
      </c>
      <c r="D7111" s="19">
        <f ca="1">'Monte Carlo VaR'!$B$9*(EXP(B7111)-1)</f>
        <v>-8.3354946389915767</v>
      </c>
      <c r="E7111" t="str">
        <f ca="1">IF(B7111&lt;='Monte Carlo VaR'!$B$25,"YES ◀ TAIL","")</f>
        <v/>
      </c>
    </row>
    <row r="7112" spans="1:5" x14ac:dyDescent="0.2">
      <c r="A7112">
        <v>7111</v>
      </c>
      <c r="B7112" s="17">
        <f ca="1">'Monte Carlo VaR'!$C$17+_xlfn.NORM.S.INV(RAND())*'Monte Carlo VaR'!$C$18</f>
        <v>0.16162572387700247</v>
      </c>
      <c r="C7112" s="18">
        <f t="shared" ca="1" si="111"/>
        <v>17.542022725720653</v>
      </c>
      <c r="D7112" s="19">
        <f ca="1">'Monte Carlo VaR'!$B$9*(EXP(B7112)-1)</f>
        <v>23.774703400169198</v>
      </c>
      <c r="E7112" t="str">
        <f ca="1">IF(B7112&lt;='Monte Carlo VaR'!$B$25,"YES ◀ TAIL","")</f>
        <v/>
      </c>
    </row>
    <row r="7113" spans="1:5" x14ac:dyDescent="0.2">
      <c r="A7113">
        <v>7112</v>
      </c>
      <c r="B7113" s="17">
        <f ca="1">'Monte Carlo VaR'!$C$17+_xlfn.NORM.S.INV(RAND())*'Monte Carlo VaR'!$C$18</f>
        <v>0.16853676280591751</v>
      </c>
      <c r="C7113" s="18">
        <f t="shared" ca="1" si="111"/>
        <v>18.357173746314139</v>
      </c>
      <c r="D7113" s="19">
        <f ca="1">'Monte Carlo VaR'!$B$9*(EXP(B7113)-1)</f>
        <v>24.87947757837955</v>
      </c>
      <c r="E7113" t="str">
        <f ca="1">IF(B7113&lt;='Monte Carlo VaR'!$B$25,"YES ◀ TAIL","")</f>
        <v/>
      </c>
    </row>
    <row r="7114" spans="1:5" x14ac:dyDescent="0.2">
      <c r="A7114">
        <v>7113</v>
      </c>
      <c r="B7114" s="17">
        <f ca="1">'Monte Carlo VaR'!$C$17+_xlfn.NORM.S.INV(RAND())*'Monte Carlo VaR'!$C$18</f>
        <v>-0.43449697503572471</v>
      </c>
      <c r="C7114" s="18">
        <f t="shared" ca="1" si="111"/>
        <v>-35.24096607321782</v>
      </c>
      <c r="D7114" s="19">
        <f ca="1">'Monte Carlo VaR'!$B$9*(EXP(B7114)-1)</f>
        <v>-47.762081319032106</v>
      </c>
      <c r="E7114" t="str">
        <f ca="1">IF(B7114&lt;='Monte Carlo VaR'!$B$25,"YES ◀ TAIL","")</f>
        <v>YES ◀ TAIL</v>
      </c>
    </row>
    <row r="7115" spans="1:5" x14ac:dyDescent="0.2">
      <c r="A7115">
        <v>7114</v>
      </c>
      <c r="B7115" s="17">
        <f ca="1">'Monte Carlo VaR'!$C$17+_xlfn.NORM.S.INV(RAND())*'Monte Carlo VaR'!$C$18</f>
        <v>0.5835841231630825</v>
      </c>
      <c r="C7115" s="18">
        <f t="shared" ca="1" si="111"/>
        <v>79.245129784769347</v>
      </c>
      <c r="D7115" s="19">
        <f ca="1">'Monte Carlo VaR'!$B$9*(EXP(B7115)-1)</f>
        <v>107.40092439729789</v>
      </c>
      <c r="E7115" t="str">
        <f ca="1">IF(B7115&lt;='Monte Carlo VaR'!$B$25,"YES ◀ TAIL","")</f>
        <v/>
      </c>
    </row>
    <row r="7116" spans="1:5" x14ac:dyDescent="0.2">
      <c r="A7116">
        <v>7115</v>
      </c>
      <c r="B7116" s="17">
        <f ca="1">'Monte Carlo VaR'!$C$17+_xlfn.NORM.S.INV(RAND())*'Monte Carlo VaR'!$C$18</f>
        <v>0.38236675213801163</v>
      </c>
      <c r="C7116" s="18">
        <f t="shared" ca="1" si="111"/>
        <v>46.574955335060729</v>
      </c>
      <c r="D7116" s="19">
        <f ca="1">'Monte Carlo VaR'!$B$9*(EXP(B7116)-1)</f>
        <v>63.12303696560781</v>
      </c>
      <c r="E7116" t="str">
        <f ca="1">IF(B7116&lt;='Monte Carlo VaR'!$B$25,"YES ◀ TAIL","")</f>
        <v/>
      </c>
    </row>
    <row r="7117" spans="1:5" x14ac:dyDescent="0.2">
      <c r="A7117">
        <v>7116</v>
      </c>
      <c r="B7117" s="17">
        <f ca="1">'Monte Carlo VaR'!$C$17+_xlfn.NORM.S.INV(RAND())*'Monte Carlo VaR'!$C$18</f>
        <v>-0.22764355312069146</v>
      </c>
      <c r="C7117" s="18">
        <f t="shared" ca="1" si="111"/>
        <v>-20.359191357504013</v>
      </c>
      <c r="D7117" s="19">
        <f ca="1">'Monte Carlo VaR'!$B$9*(EXP(B7117)-1)</f>
        <v>-27.592812046825191</v>
      </c>
      <c r="E7117" t="str">
        <f ca="1">IF(B7117&lt;='Monte Carlo VaR'!$B$25,"YES ◀ TAIL","")</f>
        <v/>
      </c>
    </row>
    <row r="7118" spans="1:5" x14ac:dyDescent="0.2">
      <c r="A7118">
        <v>7117</v>
      </c>
      <c r="B7118" s="17">
        <f ca="1">'Monte Carlo VaR'!$C$17+_xlfn.NORM.S.INV(RAND())*'Monte Carlo VaR'!$C$18</f>
        <v>2.3486649578531568E-2</v>
      </c>
      <c r="C7118" s="18">
        <f t="shared" ca="1" si="111"/>
        <v>2.3764632966059462</v>
      </c>
      <c r="D7118" s="19">
        <f ca="1">'Monte Carlo VaR'!$B$9*(EXP(B7118)-1)</f>
        <v>3.2208207058900391</v>
      </c>
      <c r="E7118" t="str">
        <f ca="1">IF(B7118&lt;='Monte Carlo VaR'!$B$25,"YES ◀ TAIL","")</f>
        <v/>
      </c>
    </row>
    <row r="7119" spans="1:5" x14ac:dyDescent="0.2">
      <c r="A7119">
        <v>7118</v>
      </c>
      <c r="B7119" s="17">
        <f ca="1">'Monte Carlo VaR'!$C$17+_xlfn.NORM.S.INV(RAND())*'Monte Carlo VaR'!$C$18</f>
        <v>0.35939935026109576</v>
      </c>
      <c r="C7119" s="18">
        <f t="shared" ca="1" si="111"/>
        <v>43.246874412833193</v>
      </c>
      <c r="D7119" s="19">
        <f ca="1">'Monte Carlo VaR'!$B$9*(EXP(B7119)-1)</f>
        <v>58.612488891712822</v>
      </c>
      <c r="E7119" t="str">
        <f ca="1">IF(B7119&lt;='Monte Carlo VaR'!$B$25,"YES ◀ TAIL","")</f>
        <v/>
      </c>
    </row>
    <row r="7120" spans="1:5" x14ac:dyDescent="0.2">
      <c r="A7120">
        <v>7119</v>
      </c>
      <c r="B7120" s="17">
        <f ca="1">'Monte Carlo VaR'!$C$17+_xlfn.NORM.S.INV(RAND())*'Monte Carlo VaR'!$C$18</f>
        <v>0.21960270930577203</v>
      </c>
      <c r="C7120" s="18">
        <f t="shared" ca="1" si="111"/>
        <v>24.558177422531301</v>
      </c>
      <c r="D7120" s="19">
        <f ca="1">'Monte Carlo VaR'!$B$9*(EXP(B7120)-1)</f>
        <v>33.283697860756675</v>
      </c>
      <c r="E7120" t="str">
        <f ca="1">IF(B7120&lt;='Monte Carlo VaR'!$B$25,"YES ◀ TAIL","")</f>
        <v/>
      </c>
    </row>
    <row r="7121" spans="1:5" x14ac:dyDescent="0.2">
      <c r="A7121">
        <v>7120</v>
      </c>
      <c r="B7121" s="17">
        <f ca="1">'Monte Carlo VaR'!$C$17+_xlfn.NORM.S.INV(RAND())*'Monte Carlo VaR'!$C$18</f>
        <v>-3.3581070377917036E-2</v>
      </c>
      <c r="C7121" s="18">
        <f t="shared" ca="1" si="111"/>
        <v>-3.3023485097864236</v>
      </c>
      <c r="D7121" s="19">
        <f ca="1">'Monte Carlo VaR'!$B$9*(EXP(B7121)-1)</f>
        <v>-4.4756729353135398</v>
      </c>
      <c r="E7121" t="str">
        <f ca="1">IF(B7121&lt;='Monte Carlo VaR'!$B$25,"YES ◀ TAIL","")</f>
        <v/>
      </c>
    </row>
    <row r="7122" spans="1:5" x14ac:dyDescent="0.2">
      <c r="A7122">
        <v>7121</v>
      </c>
      <c r="B7122" s="17">
        <f ca="1">'Monte Carlo VaR'!$C$17+_xlfn.NORM.S.INV(RAND())*'Monte Carlo VaR'!$C$18</f>
        <v>0.15065020127602108</v>
      </c>
      <c r="C7122" s="18">
        <f t="shared" ca="1" si="111"/>
        <v>16.258991447817571</v>
      </c>
      <c r="D7122" s="19">
        <f ca="1">'Monte Carlo VaR'!$B$9*(EXP(B7122)-1)</f>
        <v>22.035811109227154</v>
      </c>
      <c r="E7122" t="str">
        <f ca="1">IF(B7122&lt;='Monte Carlo VaR'!$B$25,"YES ◀ TAIL","")</f>
        <v/>
      </c>
    </row>
    <row r="7123" spans="1:5" x14ac:dyDescent="0.2">
      <c r="A7123">
        <v>7122</v>
      </c>
      <c r="B7123" s="17">
        <f ca="1">'Monte Carlo VaR'!$C$17+_xlfn.NORM.S.INV(RAND())*'Monte Carlo VaR'!$C$18</f>
        <v>-7.0163947662311835E-2</v>
      </c>
      <c r="C7123" s="18">
        <f t="shared" ca="1" si="111"/>
        <v>-6.7759031351033894</v>
      </c>
      <c r="D7123" s="19">
        <f ca="1">'Monte Carlo VaR'!$B$9*(EXP(B7123)-1)</f>
        <v>-9.1833815190056232</v>
      </c>
      <c r="E7123" t="str">
        <f ca="1">IF(B7123&lt;='Monte Carlo VaR'!$B$25,"YES ◀ TAIL","")</f>
        <v/>
      </c>
    </row>
    <row r="7124" spans="1:5" x14ac:dyDescent="0.2">
      <c r="A7124">
        <v>7123</v>
      </c>
      <c r="B7124" s="17">
        <f ca="1">'Monte Carlo VaR'!$C$17+_xlfn.NORM.S.INV(RAND())*'Monte Carlo VaR'!$C$18</f>
        <v>-0.20794517228267256</v>
      </c>
      <c r="C7124" s="18">
        <f t="shared" ca="1" si="111"/>
        <v>-18.774843060943937</v>
      </c>
      <c r="D7124" s="19">
        <f ca="1">'Monte Carlo VaR'!$B$9*(EXP(B7124)-1)</f>
        <v>-25.445544800497316</v>
      </c>
      <c r="E7124" t="str">
        <f ca="1">IF(B7124&lt;='Monte Carlo VaR'!$B$25,"YES ◀ TAIL","")</f>
        <v/>
      </c>
    </row>
    <row r="7125" spans="1:5" x14ac:dyDescent="0.2">
      <c r="A7125">
        <v>7124</v>
      </c>
      <c r="B7125" s="17">
        <f ca="1">'Monte Carlo VaR'!$C$17+_xlfn.NORM.S.INV(RAND())*'Monte Carlo VaR'!$C$18</f>
        <v>-0.15723313580483322</v>
      </c>
      <c r="C7125" s="18">
        <f t="shared" ca="1" si="111"/>
        <v>-14.549518007519936</v>
      </c>
      <c r="D7125" s="19">
        <f ca="1">'Monte Carlo VaR'!$B$9*(EXP(B7125)-1)</f>
        <v>-19.718961755591767</v>
      </c>
      <c r="E7125" t="str">
        <f ca="1">IF(B7125&lt;='Monte Carlo VaR'!$B$25,"YES ◀ TAIL","")</f>
        <v/>
      </c>
    </row>
    <row r="7126" spans="1:5" x14ac:dyDescent="0.2">
      <c r="A7126">
        <v>7125</v>
      </c>
      <c r="B7126" s="17">
        <f ca="1">'Monte Carlo VaR'!$C$17+_xlfn.NORM.S.INV(RAND())*'Monte Carlo VaR'!$C$18</f>
        <v>-3.3925515905475281E-2</v>
      </c>
      <c r="C7126" s="18">
        <f t="shared" ca="1" si="111"/>
        <v>-3.3356498477898899</v>
      </c>
      <c r="D7126" s="19">
        <f ca="1">'Monte Carlo VaR'!$B$9*(EXP(B7126)-1)</f>
        <v>-4.5208062387096382</v>
      </c>
      <c r="E7126" t="str">
        <f ca="1">IF(B7126&lt;='Monte Carlo VaR'!$B$25,"YES ◀ TAIL","")</f>
        <v/>
      </c>
    </row>
    <row r="7127" spans="1:5" x14ac:dyDescent="0.2">
      <c r="A7127">
        <v>7126</v>
      </c>
      <c r="B7127" s="17">
        <f ca="1">'Monte Carlo VaR'!$C$17+_xlfn.NORM.S.INV(RAND())*'Monte Carlo VaR'!$C$18</f>
        <v>4.0924176014439047E-2</v>
      </c>
      <c r="C7127" s="18">
        <f t="shared" ca="1" si="111"/>
        <v>4.1773111161344412</v>
      </c>
      <c r="D7127" s="19">
        <f ca="1">'Monte Carlo VaR'!$B$9*(EXP(B7127)-1)</f>
        <v>5.6615097556970078</v>
      </c>
      <c r="E7127" t="str">
        <f ca="1">IF(B7127&lt;='Monte Carlo VaR'!$B$25,"YES ◀ TAIL","")</f>
        <v/>
      </c>
    </row>
    <row r="7128" spans="1:5" x14ac:dyDescent="0.2">
      <c r="A7128">
        <v>7127</v>
      </c>
      <c r="B7128" s="17">
        <f ca="1">'Monte Carlo VaR'!$C$17+_xlfn.NORM.S.INV(RAND())*'Monte Carlo VaR'!$C$18</f>
        <v>-4.6982217001582394E-2</v>
      </c>
      <c r="C7128" s="18">
        <f t="shared" ca="1" si="111"/>
        <v>-4.5895635724088386</v>
      </c>
      <c r="D7128" s="19">
        <f ca="1">'Monte Carlo VaR'!$B$9*(EXP(B7128)-1)</f>
        <v>-6.2202355096856996</v>
      </c>
      <c r="E7128" t="str">
        <f ca="1">IF(B7128&lt;='Monte Carlo VaR'!$B$25,"YES ◀ TAIL","")</f>
        <v/>
      </c>
    </row>
    <row r="7129" spans="1:5" x14ac:dyDescent="0.2">
      <c r="A7129">
        <v>7128</v>
      </c>
      <c r="B7129" s="17">
        <f ca="1">'Monte Carlo VaR'!$C$17+_xlfn.NORM.S.INV(RAND())*'Monte Carlo VaR'!$C$18</f>
        <v>0.36255222798620884</v>
      </c>
      <c r="C7129" s="18">
        <f t="shared" ca="1" si="111"/>
        <v>43.699227023874386</v>
      </c>
      <c r="D7129" s="19">
        <f ca="1">'Monte Carlo VaR'!$B$9*(EXP(B7129)-1)</f>
        <v>59.225562385456961</v>
      </c>
      <c r="E7129" t="str">
        <f ca="1">IF(B7129&lt;='Monte Carlo VaR'!$B$25,"YES ◀ TAIL","")</f>
        <v/>
      </c>
    </row>
    <row r="7130" spans="1:5" x14ac:dyDescent="0.2">
      <c r="A7130">
        <v>7129</v>
      </c>
      <c r="B7130" s="17">
        <f ca="1">'Monte Carlo VaR'!$C$17+_xlfn.NORM.S.INV(RAND())*'Monte Carlo VaR'!$C$18</f>
        <v>0.41347115309697241</v>
      </c>
      <c r="C7130" s="18">
        <f t="shared" ca="1" si="111"/>
        <v>51.205726859804933</v>
      </c>
      <c r="D7130" s="19">
        <f ca="1">'Monte Carlo VaR'!$B$9*(EXP(B7130)-1)</f>
        <v>69.399121613093627</v>
      </c>
      <c r="E7130" t="str">
        <f ca="1">IF(B7130&lt;='Monte Carlo VaR'!$B$25,"YES ◀ TAIL","")</f>
        <v/>
      </c>
    </row>
    <row r="7131" spans="1:5" x14ac:dyDescent="0.2">
      <c r="A7131">
        <v>7130</v>
      </c>
      <c r="B7131" s="17">
        <f ca="1">'Monte Carlo VaR'!$C$17+_xlfn.NORM.S.INV(RAND())*'Monte Carlo VaR'!$C$18</f>
        <v>-0.11210652133378647</v>
      </c>
      <c r="C7131" s="18">
        <f t="shared" ca="1" si="111"/>
        <v>-10.605097221432768</v>
      </c>
      <c r="D7131" s="19">
        <f ca="1">'Monte Carlo VaR'!$B$9*(EXP(B7131)-1)</f>
        <v>-14.373088264207832</v>
      </c>
      <c r="E7131" t="str">
        <f ca="1">IF(B7131&lt;='Monte Carlo VaR'!$B$25,"YES ◀ TAIL","")</f>
        <v/>
      </c>
    </row>
    <row r="7132" spans="1:5" x14ac:dyDescent="0.2">
      <c r="A7132">
        <v>7131</v>
      </c>
      <c r="B7132" s="17">
        <f ca="1">'Monte Carlo VaR'!$C$17+_xlfn.NORM.S.INV(RAND())*'Monte Carlo VaR'!$C$18</f>
        <v>0.2065285461222911</v>
      </c>
      <c r="C7132" s="18">
        <f t="shared" ca="1" si="111"/>
        <v>22.940282839964322</v>
      </c>
      <c r="D7132" s="19">
        <f ca="1">'Monte Carlo VaR'!$B$9*(EXP(B7132)-1)</f>
        <v>31.090965333003645</v>
      </c>
      <c r="E7132" t="str">
        <f ca="1">IF(B7132&lt;='Monte Carlo VaR'!$B$25,"YES ◀ TAIL","")</f>
        <v/>
      </c>
    </row>
    <row r="7133" spans="1:5" x14ac:dyDescent="0.2">
      <c r="A7133">
        <v>7132</v>
      </c>
      <c r="B7133" s="17">
        <f ca="1">'Monte Carlo VaR'!$C$17+_xlfn.NORM.S.INV(RAND())*'Monte Carlo VaR'!$C$18</f>
        <v>0.62643187035716441</v>
      </c>
      <c r="C7133" s="18">
        <f t="shared" ca="1" si="111"/>
        <v>87.092295954116722</v>
      </c>
      <c r="D7133" s="19">
        <f ca="1">'Monte Carlo VaR'!$B$9*(EXP(B7133)-1)</f>
        <v>118.03618870661438</v>
      </c>
      <c r="E7133" t="str">
        <f ca="1">IF(B7133&lt;='Monte Carlo VaR'!$B$25,"YES ◀ TAIL","")</f>
        <v/>
      </c>
    </row>
    <row r="7134" spans="1:5" x14ac:dyDescent="0.2">
      <c r="A7134">
        <v>7133</v>
      </c>
      <c r="B7134" s="17">
        <f ca="1">'Monte Carlo VaR'!$C$17+_xlfn.NORM.S.INV(RAND())*'Monte Carlo VaR'!$C$18</f>
        <v>-0.35939971175830898</v>
      </c>
      <c r="C7134" s="18">
        <f t="shared" ca="1" si="111"/>
        <v>-30.19047413063387</v>
      </c>
      <c r="D7134" s="19">
        <f ca="1">'Monte Carlo VaR'!$B$9*(EXP(B7134)-1)</f>
        <v>-40.917149589248083</v>
      </c>
      <c r="E7134" t="str">
        <f ca="1">IF(B7134&lt;='Monte Carlo VaR'!$B$25,"YES ◀ TAIL","")</f>
        <v>YES ◀ TAIL</v>
      </c>
    </row>
    <row r="7135" spans="1:5" x14ac:dyDescent="0.2">
      <c r="A7135">
        <v>7134</v>
      </c>
      <c r="B7135" s="17">
        <f ca="1">'Monte Carlo VaR'!$C$17+_xlfn.NORM.S.INV(RAND())*'Monte Carlo VaR'!$C$18</f>
        <v>-0.15781179753850322</v>
      </c>
      <c r="C7135" s="18">
        <f t="shared" ca="1" si="111"/>
        <v>-14.598950627810392</v>
      </c>
      <c r="D7135" s="19">
        <f ca="1">'Monte Carlo VaR'!$B$9*(EXP(B7135)-1)</f>
        <v>-19.785957785871425</v>
      </c>
      <c r="E7135" t="str">
        <f ca="1">IF(B7135&lt;='Monte Carlo VaR'!$B$25,"YES ◀ TAIL","")</f>
        <v/>
      </c>
    </row>
    <row r="7136" spans="1:5" x14ac:dyDescent="0.2">
      <c r="A7136">
        <v>7135</v>
      </c>
      <c r="B7136" s="17">
        <f ca="1">'Monte Carlo VaR'!$C$17+_xlfn.NORM.S.INV(RAND())*'Monte Carlo VaR'!$C$18</f>
        <v>3.9397235046375059E-2</v>
      </c>
      <c r="C7136" s="18">
        <f t="shared" ca="1" si="111"/>
        <v>4.0183598972959977</v>
      </c>
      <c r="D7136" s="19">
        <f ca="1">'Monte Carlo VaR'!$B$9*(EXP(B7136)-1)</f>
        <v>5.4460831688052656</v>
      </c>
      <c r="E7136" t="str">
        <f ca="1">IF(B7136&lt;='Monte Carlo VaR'!$B$25,"YES ◀ TAIL","")</f>
        <v/>
      </c>
    </row>
    <row r="7137" spans="1:5" x14ac:dyDescent="0.2">
      <c r="A7137">
        <v>7136</v>
      </c>
      <c r="B7137" s="17">
        <f ca="1">'Monte Carlo VaR'!$C$17+_xlfn.NORM.S.INV(RAND())*'Monte Carlo VaR'!$C$18</f>
        <v>-0.20071743496920191</v>
      </c>
      <c r="C7137" s="18">
        <f t="shared" ca="1" si="111"/>
        <v>-18.185642233936306</v>
      </c>
      <c r="D7137" s="19">
        <f ca="1">'Monte Carlo VaR'!$B$9*(EXP(B7137)-1)</f>
        <v>-24.647000919653877</v>
      </c>
      <c r="E7137" t="str">
        <f ca="1">IF(B7137&lt;='Monte Carlo VaR'!$B$25,"YES ◀ TAIL","")</f>
        <v/>
      </c>
    </row>
    <row r="7138" spans="1:5" x14ac:dyDescent="0.2">
      <c r="A7138">
        <v>7137</v>
      </c>
      <c r="B7138" s="17">
        <f ca="1">'Monte Carlo VaR'!$C$17+_xlfn.NORM.S.INV(RAND())*'Monte Carlo VaR'!$C$18</f>
        <v>-6.2122641324301953E-2</v>
      </c>
      <c r="C7138" s="18">
        <f t="shared" ca="1" si="111"/>
        <v>-6.0232374622785194</v>
      </c>
      <c r="D7138" s="19">
        <f ca="1">'Monte Carlo VaR'!$B$9*(EXP(B7138)-1)</f>
        <v>-8.1632937326260766</v>
      </c>
      <c r="E7138" t="str">
        <f ca="1">IF(B7138&lt;='Monte Carlo VaR'!$B$25,"YES ◀ TAIL","")</f>
        <v/>
      </c>
    </row>
    <row r="7139" spans="1:5" x14ac:dyDescent="0.2">
      <c r="A7139">
        <v>7138</v>
      </c>
      <c r="B7139" s="17">
        <f ca="1">'Monte Carlo VaR'!$C$17+_xlfn.NORM.S.INV(RAND())*'Monte Carlo VaR'!$C$18</f>
        <v>-0.23270383694188812</v>
      </c>
      <c r="C7139" s="18">
        <f t="shared" ca="1" si="111"/>
        <v>-20.761178510651913</v>
      </c>
      <c r="D7139" s="19">
        <f ca="1">'Monte Carlo VaR'!$B$9*(EXP(B7139)-1)</f>
        <v>-28.137625235486535</v>
      </c>
      <c r="E7139" t="str">
        <f ca="1">IF(B7139&lt;='Monte Carlo VaR'!$B$25,"YES ◀ TAIL","")</f>
        <v/>
      </c>
    </row>
    <row r="7140" spans="1:5" x14ac:dyDescent="0.2">
      <c r="A7140">
        <v>7139</v>
      </c>
      <c r="B7140" s="17">
        <f ca="1">'Monte Carlo VaR'!$C$17+_xlfn.NORM.S.INV(RAND())*'Monte Carlo VaR'!$C$18</f>
        <v>0.29078971752692251</v>
      </c>
      <c r="C7140" s="18">
        <f t="shared" ca="1" si="111"/>
        <v>33.748330507997146</v>
      </c>
      <c r="D7140" s="19">
        <f ca="1">'Monte Carlo VaR'!$B$9*(EXP(B7140)-1)</f>
        <v>45.739112337488535</v>
      </c>
      <c r="E7140" t="str">
        <f ca="1">IF(B7140&lt;='Monte Carlo VaR'!$B$25,"YES ◀ TAIL","")</f>
        <v/>
      </c>
    </row>
    <row r="7141" spans="1:5" x14ac:dyDescent="0.2">
      <c r="A7141">
        <v>7140</v>
      </c>
      <c r="B7141" s="17">
        <f ca="1">'Monte Carlo VaR'!$C$17+_xlfn.NORM.S.INV(RAND())*'Monte Carlo VaR'!$C$18</f>
        <v>0.14213857330615665</v>
      </c>
      <c r="C7141" s="18">
        <f t="shared" ca="1" si="111"/>
        <v>15.27363759605147</v>
      </c>
      <c r="D7141" s="19">
        <f ca="1">'Monte Carlo VaR'!$B$9*(EXP(B7141)-1)</f>
        <v>20.700361033928559</v>
      </c>
      <c r="E7141" t="str">
        <f ca="1">IF(B7141&lt;='Monte Carlo VaR'!$B$25,"YES ◀ TAIL","")</f>
        <v/>
      </c>
    </row>
    <row r="7142" spans="1:5" x14ac:dyDescent="0.2">
      <c r="A7142">
        <v>7141</v>
      </c>
      <c r="B7142" s="17">
        <f ca="1">'Monte Carlo VaR'!$C$17+_xlfn.NORM.S.INV(RAND())*'Monte Carlo VaR'!$C$18</f>
        <v>8.1457568829313279E-2</v>
      </c>
      <c r="C7142" s="18">
        <f t="shared" ca="1" si="111"/>
        <v>8.486718442271135</v>
      </c>
      <c r="D7142" s="19">
        <f ca="1">'Monte Carlo VaR'!$B$9*(EXP(B7142)-1)</f>
        <v>11.502049504810069</v>
      </c>
      <c r="E7142" t="str">
        <f ca="1">IF(B7142&lt;='Monte Carlo VaR'!$B$25,"YES ◀ TAIL","")</f>
        <v/>
      </c>
    </row>
    <row r="7143" spans="1:5" x14ac:dyDescent="0.2">
      <c r="A7143">
        <v>7142</v>
      </c>
      <c r="B7143" s="17">
        <f ca="1">'Monte Carlo VaR'!$C$17+_xlfn.NORM.S.INV(RAND())*'Monte Carlo VaR'!$C$18</f>
        <v>5.8661061281948035E-2</v>
      </c>
      <c r="C7143" s="18">
        <f t="shared" ca="1" si="111"/>
        <v>6.0415763863678418</v>
      </c>
      <c r="D7143" s="19">
        <f ca="1">'Monte Carlo VaR'!$B$9*(EXP(B7143)-1)</f>
        <v>8.1881484764443364</v>
      </c>
      <c r="E7143" t="str">
        <f ca="1">IF(B7143&lt;='Monte Carlo VaR'!$B$25,"YES ◀ TAIL","")</f>
        <v/>
      </c>
    </row>
    <row r="7144" spans="1:5" x14ac:dyDescent="0.2">
      <c r="A7144">
        <v>7143</v>
      </c>
      <c r="B7144" s="17">
        <f ca="1">'Monte Carlo VaR'!$C$17+_xlfn.NORM.S.INV(RAND())*'Monte Carlo VaR'!$C$18</f>
        <v>0.24300201124523763</v>
      </c>
      <c r="C7144" s="18">
        <f t="shared" ca="1" si="111"/>
        <v>27.507118859673628</v>
      </c>
      <c r="D7144" s="19">
        <f ca="1">'Monte Carlo VaR'!$B$9*(EXP(B7144)-1)</f>
        <v>37.280398190515669</v>
      </c>
      <c r="E7144" t="str">
        <f ca="1">IF(B7144&lt;='Monte Carlo VaR'!$B$25,"YES ◀ TAIL","")</f>
        <v/>
      </c>
    </row>
    <row r="7145" spans="1:5" x14ac:dyDescent="0.2">
      <c r="A7145">
        <v>7144</v>
      </c>
      <c r="B7145" s="17">
        <f ca="1">'Monte Carlo VaR'!$C$17+_xlfn.NORM.S.INV(RAND())*'Monte Carlo VaR'!$C$18</f>
        <v>-7.6371765942087291E-2</v>
      </c>
      <c r="C7145" s="18">
        <f t="shared" ca="1" si="111"/>
        <v>-7.3528288101132322</v>
      </c>
      <c r="D7145" s="19">
        <f ca="1">'Monte Carlo VaR'!$B$9*(EXP(B7145)-1)</f>
        <v>-9.9652888863464639</v>
      </c>
      <c r="E7145" t="str">
        <f ca="1">IF(B7145&lt;='Monte Carlo VaR'!$B$25,"YES ◀ TAIL","")</f>
        <v/>
      </c>
    </row>
    <row r="7146" spans="1:5" x14ac:dyDescent="0.2">
      <c r="A7146">
        <v>7145</v>
      </c>
      <c r="B7146" s="17">
        <f ca="1">'Monte Carlo VaR'!$C$17+_xlfn.NORM.S.INV(RAND())*'Monte Carlo VaR'!$C$18</f>
        <v>8.7421835844885762E-3</v>
      </c>
      <c r="C7146" s="18">
        <f t="shared" ca="1" si="111"/>
        <v>0.87805080698888371</v>
      </c>
      <c r="D7146" s="19">
        <f ca="1">'Monte Carlo VaR'!$B$9*(EXP(B7146)-1)</f>
        <v>1.1900222587120342</v>
      </c>
      <c r="E7146" t="str">
        <f ca="1">IF(B7146&lt;='Monte Carlo VaR'!$B$25,"YES ◀ TAIL","")</f>
        <v/>
      </c>
    </row>
    <row r="7147" spans="1:5" x14ac:dyDescent="0.2">
      <c r="A7147">
        <v>7146</v>
      </c>
      <c r="B7147" s="17">
        <f ca="1">'Monte Carlo VaR'!$C$17+_xlfn.NORM.S.INV(RAND())*'Monte Carlo VaR'!$C$18</f>
        <v>9.5211376728985969E-2</v>
      </c>
      <c r="C7147" s="18">
        <f t="shared" ca="1" si="111"/>
        <v>9.9891321986076633</v>
      </c>
      <c r="D7147" s="19">
        <f ca="1">'Monte Carlo VaR'!$B$9*(EXP(B7147)-1)</f>
        <v>13.538270868772967</v>
      </c>
      <c r="E7147" t="str">
        <f ca="1">IF(B7147&lt;='Monte Carlo VaR'!$B$25,"YES ◀ TAIL","")</f>
        <v/>
      </c>
    </row>
    <row r="7148" spans="1:5" x14ac:dyDescent="0.2">
      <c r="A7148">
        <v>7147</v>
      </c>
      <c r="B7148" s="17">
        <f ca="1">'Monte Carlo VaR'!$C$17+_xlfn.NORM.S.INV(RAND())*'Monte Carlo VaR'!$C$18</f>
        <v>5.5102395040572384E-2</v>
      </c>
      <c r="C7148" s="18">
        <f t="shared" ca="1" si="111"/>
        <v>5.6648804733568481</v>
      </c>
      <c r="D7148" s="19">
        <f ca="1">'Monte Carlo VaR'!$B$9*(EXP(B7148)-1)</f>
        <v>7.6776125055405364</v>
      </c>
      <c r="E7148" t="str">
        <f ca="1">IF(B7148&lt;='Monte Carlo VaR'!$B$25,"YES ◀ TAIL","")</f>
        <v/>
      </c>
    </row>
    <row r="7149" spans="1:5" x14ac:dyDescent="0.2">
      <c r="A7149">
        <v>7148</v>
      </c>
      <c r="B7149" s="17">
        <f ca="1">'Monte Carlo VaR'!$C$17+_xlfn.NORM.S.INV(RAND())*'Monte Carlo VaR'!$C$18</f>
        <v>8.3950186719517567E-2</v>
      </c>
      <c r="C7149" s="18">
        <f t="shared" ca="1" si="111"/>
        <v>8.7574716795056684</v>
      </c>
      <c r="D7149" s="19">
        <f ca="1">'Monte Carlo VaR'!$B$9*(EXP(B7149)-1)</f>
        <v>11.869001367234032</v>
      </c>
      <c r="E7149" t="str">
        <f ca="1">IF(B7149&lt;='Monte Carlo VaR'!$B$25,"YES ◀ TAIL","")</f>
        <v/>
      </c>
    </row>
    <row r="7150" spans="1:5" x14ac:dyDescent="0.2">
      <c r="A7150">
        <v>7149</v>
      </c>
      <c r="B7150" s="17">
        <f ca="1">'Monte Carlo VaR'!$C$17+_xlfn.NORM.S.INV(RAND())*'Monte Carlo VaR'!$C$18</f>
        <v>8.9006126109281464E-2</v>
      </c>
      <c r="C7150" s="18">
        <f t="shared" ca="1" si="111"/>
        <v>9.3087352678395519</v>
      </c>
      <c r="D7150" s="19">
        <f ca="1">'Monte Carlo VaR'!$B$9*(EXP(B7150)-1)</f>
        <v>12.616128908502946</v>
      </c>
      <c r="E7150" t="str">
        <f ca="1">IF(B7150&lt;='Monte Carlo VaR'!$B$25,"YES ◀ TAIL","")</f>
        <v/>
      </c>
    </row>
    <row r="7151" spans="1:5" x14ac:dyDescent="0.2">
      <c r="A7151">
        <v>7150</v>
      </c>
      <c r="B7151" s="17">
        <f ca="1">'Monte Carlo VaR'!$C$17+_xlfn.NORM.S.INV(RAND())*'Monte Carlo VaR'!$C$18</f>
        <v>0.21121430255855617</v>
      </c>
      <c r="C7151" s="18">
        <f t="shared" ca="1" si="111"/>
        <v>23.517702829773967</v>
      </c>
      <c r="D7151" s="19">
        <f ca="1">'Monte Carlo VaR'!$B$9*(EXP(B7151)-1)</f>
        <v>31.873542645192657</v>
      </c>
      <c r="E7151" t="str">
        <f ca="1">IF(B7151&lt;='Monte Carlo VaR'!$B$25,"YES ◀ TAIL","")</f>
        <v/>
      </c>
    </row>
    <row r="7152" spans="1:5" x14ac:dyDescent="0.2">
      <c r="A7152">
        <v>7151</v>
      </c>
      <c r="B7152" s="17">
        <f ca="1">'Monte Carlo VaR'!$C$17+_xlfn.NORM.S.INV(RAND())*'Monte Carlo VaR'!$C$18</f>
        <v>-0.12514611196883418</v>
      </c>
      <c r="C7152" s="18">
        <f t="shared" ca="1" si="111"/>
        <v>-11.763203135570599</v>
      </c>
      <c r="D7152" s="19">
        <f ca="1">'Monte Carlo VaR'!$B$9*(EXP(B7152)-1)</f>
        <v>-15.942669209638833</v>
      </c>
      <c r="E7152" t="str">
        <f ca="1">IF(B7152&lt;='Monte Carlo VaR'!$B$25,"YES ◀ TAIL","")</f>
        <v/>
      </c>
    </row>
    <row r="7153" spans="1:5" x14ac:dyDescent="0.2">
      <c r="A7153">
        <v>7152</v>
      </c>
      <c r="B7153" s="17">
        <f ca="1">'Monte Carlo VaR'!$C$17+_xlfn.NORM.S.INV(RAND())*'Monte Carlo VaR'!$C$18</f>
        <v>0.10514257583431993</v>
      </c>
      <c r="C7153" s="18">
        <f t="shared" ca="1" si="111"/>
        <v>11.086898213739094</v>
      </c>
      <c r="D7153" s="19">
        <f ca="1">'Monte Carlo VaR'!$B$9*(EXP(B7153)-1)</f>
        <v>15.026073149080593</v>
      </c>
      <c r="E7153" t="str">
        <f ca="1">IF(B7153&lt;='Monte Carlo VaR'!$B$25,"YES ◀ TAIL","")</f>
        <v/>
      </c>
    </row>
    <row r="7154" spans="1:5" x14ac:dyDescent="0.2">
      <c r="A7154">
        <v>7153</v>
      </c>
      <c r="B7154" s="17">
        <f ca="1">'Monte Carlo VaR'!$C$17+_xlfn.NORM.S.INV(RAND())*'Monte Carlo VaR'!$C$18</f>
        <v>-0.15186207941798274</v>
      </c>
      <c r="C7154" s="18">
        <f t="shared" ca="1" si="111"/>
        <v>-14.089323892500015</v>
      </c>
      <c r="D7154" s="19">
        <f ca="1">'Monte Carlo VaR'!$B$9*(EXP(B7154)-1)</f>
        <v>-19.095260671505272</v>
      </c>
      <c r="E7154" t="str">
        <f ca="1">IF(B7154&lt;='Monte Carlo VaR'!$B$25,"YES ◀ TAIL","")</f>
        <v/>
      </c>
    </row>
    <row r="7155" spans="1:5" x14ac:dyDescent="0.2">
      <c r="A7155">
        <v>7154</v>
      </c>
      <c r="B7155" s="17">
        <f ca="1">'Monte Carlo VaR'!$C$17+_xlfn.NORM.S.INV(RAND())*'Monte Carlo VaR'!$C$18</f>
        <v>0.10347661525945967</v>
      </c>
      <c r="C7155" s="18">
        <f t="shared" ca="1" si="111"/>
        <v>10.901985892017896</v>
      </c>
      <c r="D7155" s="19">
        <f ca="1">'Monte Carlo VaR'!$B$9*(EXP(B7155)-1)</f>
        <v>14.775461479451854</v>
      </c>
      <c r="E7155" t="str">
        <f ca="1">IF(B7155&lt;='Monte Carlo VaR'!$B$25,"YES ◀ TAIL","")</f>
        <v/>
      </c>
    </row>
    <row r="7156" spans="1:5" x14ac:dyDescent="0.2">
      <c r="A7156">
        <v>7155</v>
      </c>
      <c r="B7156" s="17">
        <f ca="1">'Monte Carlo VaR'!$C$17+_xlfn.NORM.S.INV(RAND())*'Monte Carlo VaR'!$C$18</f>
        <v>-0.31429720561021657</v>
      </c>
      <c r="C7156" s="18">
        <f t="shared" ca="1" si="111"/>
        <v>-26.969805393350821</v>
      </c>
      <c r="D7156" s="19">
        <f ca="1">'Monte Carlo VaR'!$B$9*(EXP(B7156)-1)</f>
        <v>-36.55217724960837</v>
      </c>
      <c r="E7156" t="str">
        <f ca="1">IF(B7156&lt;='Monte Carlo VaR'!$B$25,"YES ◀ TAIL","")</f>
        <v>YES ◀ TAIL</v>
      </c>
    </row>
    <row r="7157" spans="1:5" x14ac:dyDescent="0.2">
      <c r="A7157">
        <v>7156</v>
      </c>
      <c r="B7157" s="17">
        <f ca="1">'Monte Carlo VaR'!$C$17+_xlfn.NORM.S.INV(RAND())*'Monte Carlo VaR'!$C$18</f>
        <v>5.8963826758508045E-3</v>
      </c>
      <c r="C7157" s="18">
        <f t="shared" ca="1" si="111"/>
        <v>0.59138005575178898</v>
      </c>
      <c r="D7157" s="19">
        <f ca="1">'Monte Carlo VaR'!$B$9*(EXP(B7157)-1)</f>
        <v>0.80149738956039962</v>
      </c>
      <c r="E7157" t="str">
        <f ca="1">IF(B7157&lt;='Monte Carlo VaR'!$B$25,"YES ◀ TAIL","")</f>
        <v/>
      </c>
    </row>
    <row r="7158" spans="1:5" x14ac:dyDescent="0.2">
      <c r="A7158">
        <v>7157</v>
      </c>
      <c r="B7158" s="17">
        <f ca="1">'Monte Carlo VaR'!$C$17+_xlfn.NORM.S.INV(RAND())*'Monte Carlo VaR'!$C$18</f>
        <v>4.8359538941799861E-2</v>
      </c>
      <c r="C7158" s="18">
        <f t="shared" ca="1" si="111"/>
        <v>4.9547940852008754</v>
      </c>
      <c r="D7158" s="19">
        <f ca="1">'Monte Carlo VaR'!$B$9*(EXP(B7158)-1)</f>
        <v>6.7152324236727461</v>
      </c>
      <c r="E7158" t="str">
        <f ca="1">IF(B7158&lt;='Monte Carlo VaR'!$B$25,"YES ◀ TAIL","")</f>
        <v/>
      </c>
    </row>
    <row r="7159" spans="1:5" x14ac:dyDescent="0.2">
      <c r="A7159">
        <v>7158</v>
      </c>
      <c r="B7159" s="17">
        <f ca="1">'Monte Carlo VaR'!$C$17+_xlfn.NORM.S.INV(RAND())*'Monte Carlo VaR'!$C$18</f>
        <v>1.4418750063101338E-2</v>
      </c>
      <c r="C7159" s="18">
        <f t="shared" ca="1" si="111"/>
        <v>1.4523201656477136</v>
      </c>
      <c r="D7159" s="19">
        <f ca="1">'Monte Carlo VaR'!$B$9*(EXP(B7159)-1)</f>
        <v>1.9683295205023463</v>
      </c>
      <c r="E7159" t="str">
        <f ca="1">IF(B7159&lt;='Monte Carlo VaR'!$B$25,"YES ◀ TAIL","")</f>
        <v/>
      </c>
    </row>
    <row r="7160" spans="1:5" x14ac:dyDescent="0.2">
      <c r="A7160">
        <v>7159</v>
      </c>
      <c r="B7160" s="17">
        <f ca="1">'Monte Carlo VaR'!$C$17+_xlfn.NORM.S.INV(RAND())*'Monte Carlo VaR'!$C$18</f>
        <v>0.32126403510604307</v>
      </c>
      <c r="C7160" s="18">
        <f t="shared" ca="1" si="111"/>
        <v>37.886960281615465</v>
      </c>
      <c r="D7160" s="19">
        <f ca="1">'Monte Carlo VaR'!$B$9*(EXP(B7160)-1)</f>
        <v>51.348197269673442</v>
      </c>
      <c r="E7160" t="str">
        <f ca="1">IF(B7160&lt;='Monte Carlo VaR'!$B$25,"YES ◀ TAIL","")</f>
        <v/>
      </c>
    </row>
    <row r="7161" spans="1:5" x14ac:dyDescent="0.2">
      <c r="A7161">
        <v>7160</v>
      </c>
      <c r="B7161" s="17">
        <f ca="1">'Monte Carlo VaR'!$C$17+_xlfn.NORM.S.INV(RAND())*'Monte Carlo VaR'!$C$18</f>
        <v>0.21134820276483346</v>
      </c>
      <c r="C7161" s="18">
        <f t="shared" ca="1" si="111"/>
        <v>23.534242983002017</v>
      </c>
      <c r="D7161" s="19">
        <f ca="1">'Monte Carlo VaR'!$B$9*(EXP(B7161)-1)</f>
        <v>31.895959514862636</v>
      </c>
      <c r="E7161" t="str">
        <f ca="1">IF(B7161&lt;='Monte Carlo VaR'!$B$25,"YES ◀ TAIL","")</f>
        <v/>
      </c>
    </row>
    <row r="7162" spans="1:5" x14ac:dyDescent="0.2">
      <c r="A7162">
        <v>7161</v>
      </c>
      <c r="B7162" s="17">
        <f ca="1">'Monte Carlo VaR'!$C$17+_xlfn.NORM.S.INV(RAND())*'Monte Carlo VaR'!$C$18</f>
        <v>-0.16311406919428767</v>
      </c>
      <c r="C7162" s="18">
        <f t="shared" ca="1" si="111"/>
        <v>-15.050571824060899</v>
      </c>
      <c r="D7162" s="19">
        <f ca="1">'Monte Carlo VaR'!$B$9*(EXP(B7162)-1)</f>
        <v>-20.398039993149737</v>
      </c>
      <c r="E7162" t="str">
        <f ca="1">IF(B7162&lt;='Monte Carlo VaR'!$B$25,"YES ◀ TAIL","")</f>
        <v/>
      </c>
    </row>
    <row r="7163" spans="1:5" x14ac:dyDescent="0.2">
      <c r="A7163">
        <v>7162</v>
      </c>
      <c r="B7163" s="17">
        <f ca="1">'Monte Carlo VaR'!$C$17+_xlfn.NORM.S.INV(RAND())*'Monte Carlo VaR'!$C$18</f>
        <v>7.3688107965934529E-2</v>
      </c>
      <c r="C7163" s="18">
        <f t="shared" ca="1" si="111"/>
        <v>7.6471010399987938</v>
      </c>
      <c r="D7163" s="19">
        <f ca="1">'Monte Carlo VaR'!$B$9*(EXP(B7163)-1)</f>
        <v>10.364116039510366</v>
      </c>
      <c r="E7163" t="str">
        <f ca="1">IF(B7163&lt;='Monte Carlo VaR'!$B$25,"YES ◀ TAIL","")</f>
        <v/>
      </c>
    </row>
    <row r="7164" spans="1:5" x14ac:dyDescent="0.2">
      <c r="A7164">
        <v>7163</v>
      </c>
      <c r="B7164" s="17">
        <f ca="1">'Monte Carlo VaR'!$C$17+_xlfn.NORM.S.INV(RAND())*'Monte Carlo VaR'!$C$18</f>
        <v>-3.2184069235939305E-3</v>
      </c>
      <c r="C7164" s="18">
        <f t="shared" ca="1" si="111"/>
        <v>-0.3213233403683402</v>
      </c>
      <c r="D7164" s="19">
        <f ca="1">'Monte Carlo VaR'!$B$9*(EXP(B7164)-1)</f>
        <v>-0.43548952320121148</v>
      </c>
      <c r="E7164" t="str">
        <f ca="1">IF(B7164&lt;='Monte Carlo VaR'!$B$25,"YES ◀ TAIL","")</f>
        <v/>
      </c>
    </row>
    <row r="7165" spans="1:5" x14ac:dyDescent="0.2">
      <c r="A7165">
        <v>7164</v>
      </c>
      <c r="B7165" s="17">
        <f ca="1">'Monte Carlo VaR'!$C$17+_xlfn.NORM.S.INV(RAND())*'Monte Carlo VaR'!$C$18</f>
        <v>0.33492045356416927</v>
      </c>
      <c r="C7165" s="18">
        <f t="shared" ca="1" si="111"/>
        <v>39.782918847003003</v>
      </c>
      <c r="D7165" s="19">
        <f ca="1">'Monte Carlo VaR'!$B$9*(EXP(B7165)-1)</f>
        <v>53.917789913343171</v>
      </c>
      <c r="E7165" t="str">
        <f ca="1">IF(B7165&lt;='Monte Carlo VaR'!$B$25,"YES ◀ TAIL","")</f>
        <v/>
      </c>
    </row>
    <row r="7166" spans="1:5" x14ac:dyDescent="0.2">
      <c r="A7166">
        <v>7165</v>
      </c>
      <c r="B7166" s="17">
        <f ca="1">'Monte Carlo VaR'!$C$17+_xlfn.NORM.S.INV(RAND())*'Monte Carlo VaR'!$C$18</f>
        <v>0.12900281531685165</v>
      </c>
      <c r="C7166" s="18">
        <f t="shared" ca="1" si="111"/>
        <v>13.769332712841887</v>
      </c>
      <c r="D7166" s="19">
        <f ca="1">'Monte Carlo VaR'!$B$9*(EXP(B7166)-1)</f>
        <v>18.661576625714609</v>
      </c>
      <c r="E7166" t="str">
        <f ca="1">IF(B7166&lt;='Monte Carlo VaR'!$B$25,"YES ◀ TAIL","")</f>
        <v/>
      </c>
    </row>
    <row r="7167" spans="1:5" x14ac:dyDescent="0.2">
      <c r="A7167">
        <v>7166</v>
      </c>
      <c r="B7167" s="17">
        <f ca="1">'Monte Carlo VaR'!$C$17+_xlfn.NORM.S.INV(RAND())*'Monte Carlo VaR'!$C$18</f>
        <v>9.7070642171975571E-2</v>
      </c>
      <c r="C7167" s="18">
        <f t="shared" ca="1" si="111"/>
        <v>10.193821418039771</v>
      </c>
      <c r="D7167" s="19">
        <f ca="1">'Monte Carlo VaR'!$B$9*(EXP(B7167)-1)</f>
        <v>13.815686167869304</v>
      </c>
      <c r="E7167" t="str">
        <f ca="1">IF(B7167&lt;='Monte Carlo VaR'!$B$25,"YES ◀ TAIL","")</f>
        <v/>
      </c>
    </row>
    <row r="7168" spans="1:5" x14ac:dyDescent="0.2">
      <c r="A7168">
        <v>7167</v>
      </c>
      <c r="B7168" s="17">
        <f ca="1">'Monte Carlo VaR'!$C$17+_xlfn.NORM.S.INV(RAND())*'Monte Carlo VaR'!$C$18</f>
        <v>-6.2592844088490279E-4</v>
      </c>
      <c r="C7168" s="18">
        <f t="shared" ca="1" si="111"/>
        <v>-6.2573258854370373E-2</v>
      </c>
      <c r="D7168" s="19">
        <f ca="1">'Monte Carlo VaR'!$B$9*(EXP(B7168)-1)</f>
        <v>-8.4805537725328173E-2</v>
      </c>
      <c r="E7168" t="str">
        <f ca="1">IF(B7168&lt;='Monte Carlo VaR'!$B$25,"YES ◀ TAIL","")</f>
        <v/>
      </c>
    </row>
    <row r="7169" spans="1:5" x14ac:dyDescent="0.2">
      <c r="A7169">
        <v>7168</v>
      </c>
      <c r="B7169" s="17">
        <f ca="1">'Monte Carlo VaR'!$C$17+_xlfn.NORM.S.INV(RAND())*'Monte Carlo VaR'!$C$18</f>
        <v>2.7051059909189094E-2</v>
      </c>
      <c r="C7169" s="18">
        <f t="shared" ca="1" si="111"/>
        <v>2.7420261409457858</v>
      </c>
      <c r="D7169" s="19">
        <f ca="1">'Monte Carlo VaR'!$B$9*(EXP(B7169)-1)</f>
        <v>3.7162680288238237</v>
      </c>
      <c r="E7169" t="str">
        <f ca="1">IF(B7169&lt;='Monte Carlo VaR'!$B$25,"YES ◀ TAIL","")</f>
        <v/>
      </c>
    </row>
    <row r="7170" spans="1:5" x14ac:dyDescent="0.2">
      <c r="A7170">
        <v>7169</v>
      </c>
      <c r="B7170" s="17">
        <f ca="1">'Monte Carlo VaR'!$C$17+_xlfn.NORM.S.INV(RAND())*'Monte Carlo VaR'!$C$18</f>
        <v>-0.1130591169955195</v>
      </c>
      <c r="C7170" s="18">
        <f t="shared" ca="1" si="111"/>
        <v>-10.690213870688758</v>
      </c>
      <c r="D7170" s="19">
        <f ca="1">'Monte Carlo VaR'!$B$9*(EXP(B7170)-1)</f>
        <v>-14.488446858944474</v>
      </c>
      <c r="E7170" t="str">
        <f ca="1">IF(B7170&lt;='Monte Carlo VaR'!$B$25,"YES ◀ TAIL","")</f>
        <v/>
      </c>
    </row>
    <row r="7171" spans="1:5" x14ac:dyDescent="0.2">
      <c r="A7171">
        <v>7170</v>
      </c>
      <c r="B7171" s="17">
        <f ca="1">'Monte Carlo VaR'!$C$17+_xlfn.NORM.S.INV(RAND())*'Monte Carlo VaR'!$C$18</f>
        <v>-0.40208462695138036</v>
      </c>
      <c r="C7171" s="18">
        <f t="shared" ref="C7171:C7234" ca="1" si="112">(EXP(B7171)-1)*100</f>
        <v>-33.107586571523406</v>
      </c>
      <c r="D7171" s="19">
        <f ca="1">'Monte Carlo VaR'!$B$9*(EXP(B7171)-1)</f>
        <v>-44.870712080385672</v>
      </c>
      <c r="E7171" t="str">
        <f ca="1">IF(B7171&lt;='Monte Carlo VaR'!$B$25,"YES ◀ TAIL","")</f>
        <v>YES ◀ TAIL</v>
      </c>
    </row>
    <row r="7172" spans="1:5" x14ac:dyDescent="0.2">
      <c r="A7172">
        <v>7171</v>
      </c>
      <c r="B7172" s="17">
        <f ca="1">'Monte Carlo VaR'!$C$17+_xlfn.NORM.S.INV(RAND())*'Monte Carlo VaR'!$C$18</f>
        <v>0.23079654116898879</v>
      </c>
      <c r="C7172" s="18">
        <f t="shared" ca="1" si="112"/>
        <v>25.960293603561514</v>
      </c>
      <c r="D7172" s="19">
        <f ca="1">'Monte Carlo VaR'!$B$9*(EXP(B7172)-1)</f>
        <v>35.18398592090692</v>
      </c>
      <c r="E7172" t="str">
        <f ca="1">IF(B7172&lt;='Monte Carlo VaR'!$B$25,"YES ◀ TAIL","")</f>
        <v/>
      </c>
    </row>
    <row r="7173" spans="1:5" x14ac:dyDescent="0.2">
      <c r="A7173">
        <v>7172</v>
      </c>
      <c r="B7173" s="17">
        <f ca="1">'Monte Carlo VaR'!$C$17+_xlfn.NORM.S.INV(RAND())*'Monte Carlo VaR'!$C$18</f>
        <v>-0.10013473293424517</v>
      </c>
      <c r="C7173" s="18">
        <f t="shared" ca="1" si="112"/>
        <v>-9.5284485152015712</v>
      </c>
      <c r="D7173" s="19">
        <f ca="1">'Monte Carlo VaR'!$B$9*(EXP(B7173)-1)</f>
        <v>-12.913906272652689</v>
      </c>
      <c r="E7173" t="str">
        <f ca="1">IF(B7173&lt;='Monte Carlo VaR'!$B$25,"YES ◀ TAIL","")</f>
        <v/>
      </c>
    </row>
    <row r="7174" spans="1:5" x14ac:dyDescent="0.2">
      <c r="A7174">
        <v>7173</v>
      </c>
      <c r="B7174" s="17">
        <f ca="1">'Monte Carlo VaR'!$C$17+_xlfn.NORM.S.INV(RAND())*'Monte Carlo VaR'!$C$18</f>
        <v>-0.17840320081773303</v>
      </c>
      <c r="C7174" s="18">
        <f t="shared" ca="1" si="112"/>
        <v>-16.339496435867929</v>
      </c>
      <c r="D7174" s="19">
        <f ca="1">'Monte Carlo VaR'!$B$9*(EXP(B7174)-1)</f>
        <v>-22.144919519531804</v>
      </c>
      <c r="E7174" t="str">
        <f ca="1">IF(B7174&lt;='Monte Carlo VaR'!$B$25,"YES ◀ TAIL","")</f>
        <v/>
      </c>
    </row>
    <row r="7175" spans="1:5" x14ac:dyDescent="0.2">
      <c r="A7175">
        <v>7174</v>
      </c>
      <c r="B7175" s="17">
        <f ca="1">'Monte Carlo VaR'!$C$17+_xlfn.NORM.S.INV(RAND())*'Monte Carlo VaR'!$C$18</f>
        <v>0.16234690633410537</v>
      </c>
      <c r="C7175" s="18">
        <f t="shared" ca="1" si="112"/>
        <v>17.626822544878419</v>
      </c>
      <c r="D7175" s="19">
        <f ca="1">'Monte Carlo VaR'!$B$9*(EXP(B7175)-1)</f>
        <v>23.889632595073721</v>
      </c>
      <c r="E7175" t="str">
        <f ca="1">IF(B7175&lt;='Monte Carlo VaR'!$B$25,"YES ◀ TAIL","")</f>
        <v/>
      </c>
    </row>
    <row r="7176" spans="1:5" x14ac:dyDescent="0.2">
      <c r="A7176">
        <v>7175</v>
      </c>
      <c r="B7176" s="17">
        <f ca="1">'Monte Carlo VaR'!$C$17+_xlfn.NORM.S.INV(RAND())*'Monte Carlo VaR'!$C$18</f>
        <v>-9.7243750002185256E-2</v>
      </c>
      <c r="C7176" s="18">
        <f t="shared" ca="1" si="112"/>
        <v>-9.2665183686600923</v>
      </c>
      <c r="D7176" s="19">
        <f ca="1">'Monte Carlo VaR'!$B$9*(EXP(B7176)-1)</f>
        <v>-12.558912345045023</v>
      </c>
      <c r="E7176" t="str">
        <f ca="1">IF(B7176&lt;='Monte Carlo VaR'!$B$25,"YES ◀ TAIL","")</f>
        <v/>
      </c>
    </row>
    <row r="7177" spans="1:5" x14ac:dyDescent="0.2">
      <c r="A7177">
        <v>7176</v>
      </c>
      <c r="B7177" s="17">
        <f ca="1">'Monte Carlo VaR'!$C$17+_xlfn.NORM.S.INV(RAND())*'Monte Carlo VaR'!$C$18</f>
        <v>-0.29757633140674072</v>
      </c>
      <c r="C7177" s="18">
        <f t="shared" ca="1" si="112"/>
        <v>-25.73841038587129</v>
      </c>
      <c r="D7177" s="19">
        <f ca="1">'Monte Carlo VaR'!$B$9*(EXP(B7177)-1)</f>
        <v>-34.883267595971361</v>
      </c>
      <c r="E7177" t="str">
        <f ca="1">IF(B7177&lt;='Monte Carlo VaR'!$B$25,"YES ◀ TAIL","")</f>
        <v>YES ◀ TAIL</v>
      </c>
    </row>
    <row r="7178" spans="1:5" x14ac:dyDescent="0.2">
      <c r="A7178">
        <v>7177</v>
      </c>
      <c r="B7178" s="17">
        <f ca="1">'Monte Carlo VaR'!$C$17+_xlfn.NORM.S.INV(RAND())*'Monte Carlo VaR'!$C$18</f>
        <v>-3.9310880494416459E-2</v>
      </c>
      <c r="C7178" s="18">
        <f t="shared" ca="1" si="112"/>
        <v>-3.8548233919406427</v>
      </c>
      <c r="D7178" s="19">
        <f ca="1">'Monte Carlo VaR'!$B$9*(EXP(B7178)-1)</f>
        <v>-5.2244421430971535</v>
      </c>
      <c r="E7178" t="str">
        <f ca="1">IF(B7178&lt;='Monte Carlo VaR'!$B$25,"YES ◀ TAIL","")</f>
        <v/>
      </c>
    </row>
    <row r="7179" spans="1:5" x14ac:dyDescent="0.2">
      <c r="A7179">
        <v>7178</v>
      </c>
      <c r="B7179" s="17">
        <f ca="1">'Monte Carlo VaR'!$C$17+_xlfn.NORM.S.INV(RAND())*'Monte Carlo VaR'!$C$18</f>
        <v>9.5118895995037978E-2</v>
      </c>
      <c r="C7179" s="18">
        <f t="shared" ca="1" si="112"/>
        <v>9.9789607932724067</v>
      </c>
      <c r="D7179" s="19">
        <f ca="1">'Monte Carlo VaR'!$B$9*(EXP(B7179)-1)</f>
        <v>13.524485563122093</v>
      </c>
      <c r="E7179" t="str">
        <f ca="1">IF(B7179&lt;='Monte Carlo VaR'!$B$25,"YES ◀ TAIL","")</f>
        <v/>
      </c>
    </row>
    <row r="7180" spans="1:5" x14ac:dyDescent="0.2">
      <c r="A7180">
        <v>7179</v>
      </c>
      <c r="B7180" s="17">
        <f ca="1">'Monte Carlo VaR'!$C$17+_xlfn.NORM.S.INV(RAND())*'Monte Carlo VaR'!$C$18</f>
        <v>-1.4493752169374804E-2</v>
      </c>
      <c r="C7180" s="18">
        <f t="shared" ca="1" si="112"/>
        <v>-1.4389223357659575</v>
      </c>
      <c r="D7180" s="19">
        <f ca="1">'Monte Carlo VaR'!$B$9*(EXP(B7180)-1)</f>
        <v>-1.9501714416636022</v>
      </c>
      <c r="E7180" t="str">
        <f ca="1">IF(B7180&lt;='Monte Carlo VaR'!$B$25,"YES ◀ TAIL","")</f>
        <v/>
      </c>
    </row>
    <row r="7181" spans="1:5" x14ac:dyDescent="0.2">
      <c r="A7181">
        <v>7180</v>
      </c>
      <c r="B7181" s="17">
        <f ca="1">'Monte Carlo VaR'!$C$17+_xlfn.NORM.S.INV(RAND())*'Monte Carlo VaR'!$C$18</f>
        <v>-0.23170109230567321</v>
      </c>
      <c r="C7181" s="18">
        <f t="shared" ca="1" si="112"/>
        <v>-20.68168235691369</v>
      </c>
      <c r="D7181" s="19">
        <f ca="1">'Monte Carlo VaR'!$B$9*(EXP(B7181)-1)</f>
        <v>-28.029884098325123</v>
      </c>
      <c r="E7181" t="str">
        <f ca="1">IF(B7181&lt;='Monte Carlo VaR'!$B$25,"YES ◀ TAIL","")</f>
        <v/>
      </c>
    </row>
    <row r="7182" spans="1:5" x14ac:dyDescent="0.2">
      <c r="A7182">
        <v>7181</v>
      </c>
      <c r="B7182" s="17">
        <f ca="1">'Monte Carlo VaR'!$C$17+_xlfn.NORM.S.INV(RAND())*'Monte Carlo VaR'!$C$18</f>
        <v>-4.317908774435418E-2</v>
      </c>
      <c r="C7182" s="18">
        <f t="shared" ca="1" si="112"/>
        <v>-4.2260144762756298</v>
      </c>
      <c r="D7182" s="19">
        <f ca="1">'Monte Carlo VaR'!$B$9*(EXP(B7182)-1)</f>
        <v>-5.7275174196963619</v>
      </c>
      <c r="E7182" t="str">
        <f ca="1">IF(B7182&lt;='Monte Carlo VaR'!$B$25,"YES ◀ TAIL","")</f>
        <v/>
      </c>
    </row>
    <row r="7183" spans="1:5" x14ac:dyDescent="0.2">
      <c r="A7183">
        <v>7182</v>
      </c>
      <c r="B7183" s="17">
        <f ca="1">'Monte Carlo VaR'!$C$17+_xlfn.NORM.S.INV(RAND())*'Monte Carlo VaR'!$C$18</f>
        <v>0.12598649031456316</v>
      </c>
      <c r="C7183" s="18">
        <f t="shared" ca="1" si="112"/>
        <v>13.426684459124427</v>
      </c>
      <c r="D7183" s="19">
        <f ca="1">'Monte Carlo VaR'!$B$9*(EXP(B7183)-1)</f>
        <v>18.197185447451336</v>
      </c>
      <c r="E7183" t="str">
        <f ca="1">IF(B7183&lt;='Monte Carlo VaR'!$B$25,"YES ◀ TAIL","")</f>
        <v/>
      </c>
    </row>
    <row r="7184" spans="1:5" x14ac:dyDescent="0.2">
      <c r="A7184">
        <v>7183</v>
      </c>
      <c r="B7184" s="17">
        <f ca="1">'Monte Carlo VaR'!$C$17+_xlfn.NORM.S.INV(RAND())*'Monte Carlo VaR'!$C$18</f>
        <v>-2.227775567957091E-2</v>
      </c>
      <c r="C7184" s="18">
        <f t="shared" ca="1" si="112"/>
        <v>-2.2031438998808439</v>
      </c>
      <c r="D7184" s="19">
        <f ca="1">'Monte Carlo VaR'!$B$9*(EXP(B7184)-1)</f>
        <v>-2.9859209275085079</v>
      </c>
      <c r="E7184" t="str">
        <f ca="1">IF(B7184&lt;='Monte Carlo VaR'!$B$25,"YES ◀ TAIL","")</f>
        <v/>
      </c>
    </row>
    <row r="7185" spans="1:5" x14ac:dyDescent="0.2">
      <c r="A7185">
        <v>7184</v>
      </c>
      <c r="B7185" s="17">
        <f ca="1">'Monte Carlo VaR'!$C$17+_xlfn.NORM.S.INV(RAND())*'Monte Carlo VaR'!$C$18</f>
        <v>0.21751092432481206</v>
      </c>
      <c r="C7185" s="18">
        <f t="shared" ca="1" si="112"/>
        <v>24.297900813998162</v>
      </c>
      <c r="D7185" s="19">
        <f ca="1">'Monte Carlo VaR'!$B$9*(EXP(B7185)-1)</f>
        <v>32.930944973211709</v>
      </c>
      <c r="E7185" t="str">
        <f ca="1">IF(B7185&lt;='Monte Carlo VaR'!$B$25,"YES ◀ TAIL","")</f>
        <v/>
      </c>
    </row>
    <row r="7186" spans="1:5" x14ac:dyDescent="0.2">
      <c r="A7186">
        <v>7185</v>
      </c>
      <c r="B7186" s="17">
        <f ca="1">'Monte Carlo VaR'!$C$17+_xlfn.NORM.S.INV(RAND())*'Monte Carlo VaR'!$C$18</f>
        <v>-0.10342651280003511</v>
      </c>
      <c r="C7186" s="18">
        <f t="shared" ca="1" si="112"/>
        <v>-9.8257713177206778</v>
      </c>
      <c r="D7186" s="19">
        <f ca="1">'Monte Carlo VaR'!$B$9*(EXP(B7186)-1)</f>
        <v>-13.316867866906835</v>
      </c>
      <c r="E7186" t="str">
        <f ca="1">IF(B7186&lt;='Monte Carlo VaR'!$B$25,"YES ◀ TAIL","")</f>
        <v/>
      </c>
    </row>
    <row r="7187" spans="1:5" x14ac:dyDescent="0.2">
      <c r="A7187">
        <v>7186</v>
      </c>
      <c r="B7187" s="17">
        <f ca="1">'Monte Carlo VaR'!$C$17+_xlfn.NORM.S.INV(RAND())*'Monte Carlo VaR'!$C$18</f>
        <v>1.0961176847468716E-2</v>
      </c>
      <c r="C7187" s="18">
        <f t="shared" ca="1" si="112"/>
        <v>1.1021470642017972</v>
      </c>
      <c r="D7187" s="19">
        <f ca="1">'Monte Carlo VaR'!$B$9*(EXP(B7187)-1)</f>
        <v>1.4937399161126959</v>
      </c>
      <c r="E7187" t="str">
        <f ca="1">IF(B7187&lt;='Monte Carlo VaR'!$B$25,"YES ◀ TAIL","")</f>
        <v/>
      </c>
    </row>
    <row r="7188" spans="1:5" x14ac:dyDescent="0.2">
      <c r="A7188">
        <v>7187</v>
      </c>
      <c r="B7188" s="17">
        <f ca="1">'Monte Carlo VaR'!$C$17+_xlfn.NORM.S.INV(RAND())*'Monte Carlo VaR'!$C$18</f>
        <v>2.8584240691712857E-2</v>
      </c>
      <c r="C7188" s="18">
        <f t="shared" ca="1" si="112"/>
        <v>2.8996690576476247</v>
      </c>
      <c r="D7188" s="19">
        <f ca="1">'Monte Carlo VaR'!$B$9*(EXP(B7188)-1)</f>
        <v>3.9299214738298258</v>
      </c>
      <c r="E7188" t="str">
        <f ca="1">IF(B7188&lt;='Monte Carlo VaR'!$B$25,"YES ◀ TAIL","")</f>
        <v/>
      </c>
    </row>
    <row r="7189" spans="1:5" x14ac:dyDescent="0.2">
      <c r="A7189">
        <v>7188</v>
      </c>
      <c r="B7189" s="17">
        <f ca="1">'Monte Carlo VaR'!$C$17+_xlfn.NORM.S.INV(RAND())*'Monte Carlo VaR'!$C$18</f>
        <v>0.1162172810986094</v>
      </c>
      <c r="C7189" s="18">
        <f t="shared" ca="1" si="112"/>
        <v>12.323990442092736</v>
      </c>
      <c r="D7189" s="19">
        <f ca="1">'Monte Carlo VaR'!$B$9*(EXP(B7189)-1)</f>
        <v>16.702704246168285</v>
      </c>
      <c r="E7189" t="str">
        <f ca="1">IF(B7189&lt;='Monte Carlo VaR'!$B$25,"YES ◀ TAIL","")</f>
        <v/>
      </c>
    </row>
    <row r="7190" spans="1:5" x14ac:dyDescent="0.2">
      <c r="A7190">
        <v>7189</v>
      </c>
      <c r="B7190" s="17">
        <f ca="1">'Monte Carlo VaR'!$C$17+_xlfn.NORM.S.INV(RAND())*'Monte Carlo VaR'!$C$18</f>
        <v>-9.833515612939113E-2</v>
      </c>
      <c r="C7190" s="18">
        <f t="shared" ca="1" si="112"/>
        <v>-9.3654914267298004</v>
      </c>
      <c r="D7190" s="19">
        <f ca="1">'Monte Carlo VaR'!$B$9*(EXP(B7190)-1)</f>
        <v>-12.693050530646897</v>
      </c>
      <c r="E7190" t="str">
        <f ca="1">IF(B7190&lt;='Monte Carlo VaR'!$B$25,"YES ◀ TAIL","")</f>
        <v/>
      </c>
    </row>
    <row r="7191" spans="1:5" x14ac:dyDescent="0.2">
      <c r="A7191">
        <v>7190</v>
      </c>
      <c r="B7191" s="17">
        <f ca="1">'Monte Carlo VaR'!$C$17+_xlfn.NORM.S.INV(RAND())*'Monte Carlo VaR'!$C$18</f>
        <v>5.4143898862288674E-2</v>
      </c>
      <c r="C7191" s="18">
        <f t="shared" ca="1" si="112"/>
        <v>5.5636496116915346</v>
      </c>
      <c r="D7191" s="19">
        <f ca="1">'Monte Carlo VaR'!$B$9*(EXP(B7191)-1)</f>
        <v>7.5404143187255368</v>
      </c>
      <c r="E7191" t="str">
        <f ca="1">IF(B7191&lt;='Monte Carlo VaR'!$B$25,"YES ◀ TAIL","")</f>
        <v/>
      </c>
    </row>
    <row r="7192" spans="1:5" x14ac:dyDescent="0.2">
      <c r="A7192">
        <v>7191</v>
      </c>
      <c r="B7192" s="17">
        <f ca="1">'Monte Carlo VaR'!$C$17+_xlfn.NORM.S.INV(RAND())*'Monte Carlo VaR'!$C$18</f>
        <v>0.52272307772779536</v>
      </c>
      <c r="C7192" s="18">
        <f t="shared" ca="1" si="112"/>
        <v>68.661418363937415</v>
      </c>
      <c r="D7192" s="19">
        <f ca="1">'Monte Carlo VaR'!$B$9*(EXP(B7192)-1)</f>
        <v>93.05682030864439</v>
      </c>
      <c r="E7192" t="str">
        <f ca="1">IF(B7192&lt;='Monte Carlo VaR'!$B$25,"YES ◀ TAIL","")</f>
        <v/>
      </c>
    </row>
    <row r="7193" spans="1:5" x14ac:dyDescent="0.2">
      <c r="A7193">
        <v>7192</v>
      </c>
      <c r="B7193" s="17">
        <f ca="1">'Monte Carlo VaR'!$C$17+_xlfn.NORM.S.INV(RAND())*'Monte Carlo VaR'!$C$18</f>
        <v>0.14603872185531963</v>
      </c>
      <c r="C7193" s="18">
        <f t="shared" ca="1" si="112"/>
        <v>15.724099770171707</v>
      </c>
      <c r="D7193" s="19">
        <f ca="1">'Monte Carlo VaR'!$B$9*(EXP(B7193)-1)</f>
        <v>21.310872418513714</v>
      </c>
      <c r="E7193" t="str">
        <f ca="1">IF(B7193&lt;='Monte Carlo VaR'!$B$25,"YES ◀ TAIL","")</f>
        <v/>
      </c>
    </row>
    <row r="7194" spans="1:5" x14ac:dyDescent="0.2">
      <c r="A7194">
        <v>7193</v>
      </c>
      <c r="B7194" s="17">
        <f ca="1">'Monte Carlo VaR'!$C$17+_xlfn.NORM.S.INV(RAND())*'Monte Carlo VaR'!$C$18</f>
        <v>2.0588353232522658E-2</v>
      </c>
      <c r="C7194" s="18">
        <f t="shared" ca="1" si="112"/>
        <v>2.0801755393825561</v>
      </c>
      <c r="D7194" s="19">
        <f ca="1">'Monte Carlo VaR'!$B$9*(EXP(B7194)-1)</f>
        <v>2.8192619085251782</v>
      </c>
      <c r="E7194" t="str">
        <f ca="1">IF(B7194&lt;='Monte Carlo VaR'!$B$25,"YES ◀ TAIL","")</f>
        <v/>
      </c>
    </row>
    <row r="7195" spans="1:5" x14ac:dyDescent="0.2">
      <c r="A7195">
        <v>7194</v>
      </c>
      <c r="B7195" s="17">
        <f ca="1">'Monte Carlo VaR'!$C$17+_xlfn.NORM.S.INV(RAND())*'Monte Carlo VaR'!$C$18</f>
        <v>0.29778771581710839</v>
      </c>
      <c r="C7195" s="18">
        <f t="shared" ca="1" si="112"/>
        <v>34.687583709267969</v>
      </c>
      <c r="D7195" s="19">
        <f ca="1">'Monte Carlo VaR'!$B$9*(EXP(B7195)-1)</f>
        <v>47.012082201170877</v>
      </c>
      <c r="E7195" t="str">
        <f ca="1">IF(B7195&lt;='Monte Carlo VaR'!$B$25,"YES ◀ TAIL","")</f>
        <v/>
      </c>
    </row>
    <row r="7196" spans="1:5" x14ac:dyDescent="0.2">
      <c r="A7196">
        <v>7195</v>
      </c>
      <c r="B7196" s="17">
        <f ca="1">'Monte Carlo VaR'!$C$17+_xlfn.NORM.S.INV(RAND())*'Monte Carlo VaR'!$C$18</f>
        <v>-7.6740118401367616E-2</v>
      </c>
      <c r="C7196" s="18">
        <f t="shared" ca="1" si="112"/>
        <v>-7.3869493388902585</v>
      </c>
      <c r="D7196" s="19">
        <f ca="1">'Monte Carlo VaR'!$B$9*(EXP(B7196)-1)</f>
        <v>-10.011532438997968</v>
      </c>
      <c r="E7196" t="str">
        <f ca="1">IF(B7196&lt;='Monte Carlo VaR'!$B$25,"YES ◀ TAIL","")</f>
        <v/>
      </c>
    </row>
    <row r="7197" spans="1:5" x14ac:dyDescent="0.2">
      <c r="A7197">
        <v>7196</v>
      </c>
      <c r="B7197" s="17">
        <f ca="1">'Monte Carlo VaR'!$C$17+_xlfn.NORM.S.INV(RAND())*'Monte Carlo VaR'!$C$18</f>
        <v>0.2313325965577876</v>
      </c>
      <c r="C7197" s="18">
        <f t="shared" ca="1" si="112"/>
        <v>26.02783339864061</v>
      </c>
      <c r="D7197" s="19">
        <f ca="1">'Monte Carlo VaR'!$B$9*(EXP(B7197)-1)</f>
        <v>35.275522605177621</v>
      </c>
      <c r="E7197" t="str">
        <f ca="1">IF(B7197&lt;='Monte Carlo VaR'!$B$25,"YES ◀ TAIL","")</f>
        <v/>
      </c>
    </row>
    <row r="7198" spans="1:5" x14ac:dyDescent="0.2">
      <c r="A7198">
        <v>7197</v>
      </c>
      <c r="B7198" s="17">
        <f ca="1">'Monte Carlo VaR'!$C$17+_xlfn.NORM.S.INV(RAND())*'Monte Carlo VaR'!$C$18</f>
        <v>7.6596747951978794E-2</v>
      </c>
      <c r="C7198" s="18">
        <f t="shared" ca="1" si="112"/>
        <v>7.9606635015560201</v>
      </c>
      <c r="D7198" s="19">
        <f ca="1">'Monte Carlo VaR'!$B$9*(EXP(B7198)-1)</f>
        <v>10.789087243658875</v>
      </c>
      <c r="E7198" t="str">
        <f ca="1">IF(B7198&lt;='Monte Carlo VaR'!$B$25,"YES ◀ TAIL","")</f>
        <v/>
      </c>
    </row>
    <row r="7199" spans="1:5" x14ac:dyDescent="0.2">
      <c r="A7199">
        <v>7198</v>
      </c>
      <c r="B7199" s="17">
        <f ca="1">'Monte Carlo VaR'!$C$17+_xlfn.NORM.S.INV(RAND())*'Monte Carlo VaR'!$C$18</f>
        <v>0.4160218046247483</v>
      </c>
      <c r="C7199" s="18">
        <f t="shared" ca="1" si="112"/>
        <v>51.591892255346103</v>
      </c>
      <c r="D7199" s="19">
        <f ca="1">'Monte Carlo VaR'!$B$9*(EXP(B7199)-1)</f>
        <v>69.922491573670584</v>
      </c>
      <c r="E7199" t="str">
        <f ca="1">IF(B7199&lt;='Monte Carlo VaR'!$B$25,"YES ◀ TAIL","")</f>
        <v/>
      </c>
    </row>
    <row r="7200" spans="1:5" x14ac:dyDescent="0.2">
      <c r="A7200">
        <v>7199</v>
      </c>
      <c r="B7200" s="17">
        <f ca="1">'Monte Carlo VaR'!$C$17+_xlfn.NORM.S.INV(RAND())*'Monte Carlo VaR'!$C$18</f>
        <v>4.3842079863524029E-2</v>
      </c>
      <c r="C7200" s="18">
        <f t="shared" ca="1" si="112"/>
        <v>4.4817344161945938</v>
      </c>
      <c r="D7200" s="19">
        <f ca="1">'Monte Carlo VaR'!$B$9*(EXP(B7200)-1)</f>
        <v>6.0740946542685332</v>
      </c>
      <c r="E7200" t="str">
        <f ca="1">IF(B7200&lt;='Monte Carlo VaR'!$B$25,"YES ◀ TAIL","")</f>
        <v/>
      </c>
    </row>
    <row r="7201" spans="1:5" x14ac:dyDescent="0.2">
      <c r="A7201">
        <v>7200</v>
      </c>
      <c r="B7201" s="17">
        <f ca="1">'Monte Carlo VaR'!$C$17+_xlfn.NORM.S.INV(RAND())*'Monte Carlo VaR'!$C$18</f>
        <v>4.9103116700745547E-2</v>
      </c>
      <c r="C7201" s="18">
        <f t="shared" ca="1" si="112"/>
        <v>5.0328651581369011</v>
      </c>
      <c r="D7201" s="19">
        <f ca="1">'Monte Carlo VaR'!$B$9*(EXP(B7201)-1)</f>
        <v>6.8210421488229418</v>
      </c>
      <c r="E7201" t="str">
        <f ca="1">IF(B7201&lt;='Monte Carlo VaR'!$B$25,"YES ◀ TAIL","")</f>
        <v/>
      </c>
    </row>
    <row r="7202" spans="1:5" x14ac:dyDescent="0.2">
      <c r="A7202">
        <v>7201</v>
      </c>
      <c r="B7202" s="17">
        <f ca="1">'Monte Carlo VaR'!$C$17+_xlfn.NORM.S.INV(RAND())*'Monte Carlo VaR'!$C$18</f>
        <v>-0.41183098386995903</v>
      </c>
      <c r="C7202" s="18">
        <f t="shared" ca="1" si="112"/>
        <v>-33.756377100124681</v>
      </c>
      <c r="D7202" s="19">
        <f ca="1">'Monte Carlo VaR'!$B$9*(EXP(B7202)-1)</f>
        <v>-45.750017883798975</v>
      </c>
      <c r="E7202" t="str">
        <f ca="1">IF(B7202&lt;='Monte Carlo VaR'!$B$25,"YES ◀ TAIL","")</f>
        <v>YES ◀ TAIL</v>
      </c>
    </row>
    <row r="7203" spans="1:5" x14ac:dyDescent="0.2">
      <c r="A7203">
        <v>7202</v>
      </c>
      <c r="B7203" s="17">
        <f ca="1">'Monte Carlo VaR'!$C$17+_xlfn.NORM.S.INV(RAND())*'Monte Carlo VaR'!$C$18</f>
        <v>0.11644727279999281</v>
      </c>
      <c r="C7203" s="18">
        <f t="shared" ca="1" si="112"/>
        <v>12.349826998743607</v>
      </c>
      <c r="D7203" s="19">
        <f ca="1">'Monte Carlo VaR'!$B$9*(EXP(B7203)-1)</f>
        <v>16.737720531397212</v>
      </c>
      <c r="E7203" t="str">
        <f ca="1">IF(B7203&lt;='Monte Carlo VaR'!$B$25,"YES ◀ TAIL","")</f>
        <v/>
      </c>
    </row>
    <row r="7204" spans="1:5" x14ac:dyDescent="0.2">
      <c r="A7204">
        <v>7203</v>
      </c>
      <c r="B7204" s="17">
        <f ca="1">'Monte Carlo VaR'!$C$17+_xlfn.NORM.S.INV(RAND())*'Monte Carlo VaR'!$C$18</f>
        <v>0.14395319465161996</v>
      </c>
      <c r="C7204" s="18">
        <f t="shared" ca="1" si="112"/>
        <v>15.483005503688151</v>
      </c>
      <c r="D7204" s="19">
        <f ca="1">'Monte Carlo VaR'!$B$9*(EXP(B7204)-1)</f>
        <v>20.984117359148552</v>
      </c>
      <c r="E7204" t="str">
        <f ca="1">IF(B7204&lt;='Monte Carlo VaR'!$B$25,"YES ◀ TAIL","")</f>
        <v/>
      </c>
    </row>
    <row r="7205" spans="1:5" x14ac:dyDescent="0.2">
      <c r="A7205">
        <v>7204</v>
      </c>
      <c r="B7205" s="17">
        <f ca="1">'Monte Carlo VaR'!$C$17+_xlfn.NORM.S.INV(RAND())*'Monte Carlo VaR'!$C$18</f>
        <v>7.5190834839067841E-2</v>
      </c>
      <c r="C7205" s="18">
        <f t="shared" ca="1" si="112"/>
        <v>7.8089868361505888</v>
      </c>
      <c r="D7205" s="19">
        <f ca="1">'Monte Carlo VaR'!$B$9*(EXP(B7205)-1)</f>
        <v>10.583519859034894</v>
      </c>
      <c r="E7205" t="str">
        <f ca="1">IF(B7205&lt;='Monte Carlo VaR'!$B$25,"YES ◀ TAIL","")</f>
        <v/>
      </c>
    </row>
    <row r="7206" spans="1:5" x14ac:dyDescent="0.2">
      <c r="A7206">
        <v>7205</v>
      </c>
      <c r="B7206" s="17">
        <f ca="1">'Monte Carlo VaR'!$C$17+_xlfn.NORM.S.INV(RAND())*'Monte Carlo VaR'!$C$18</f>
        <v>-0.10328098315998209</v>
      </c>
      <c r="C7206" s="18">
        <f t="shared" ca="1" si="112"/>
        <v>-9.8126473397377456</v>
      </c>
      <c r="D7206" s="19">
        <f ca="1">'Monte Carlo VaR'!$B$9*(EXP(B7206)-1)</f>
        <v>-13.299080939546567</v>
      </c>
      <c r="E7206" t="str">
        <f ca="1">IF(B7206&lt;='Monte Carlo VaR'!$B$25,"YES ◀ TAIL","")</f>
        <v/>
      </c>
    </row>
    <row r="7207" spans="1:5" x14ac:dyDescent="0.2">
      <c r="A7207">
        <v>7206</v>
      </c>
      <c r="B7207" s="17">
        <f ca="1">'Monte Carlo VaR'!$C$17+_xlfn.NORM.S.INV(RAND())*'Monte Carlo VaR'!$C$18</f>
        <v>0.1439372980244561</v>
      </c>
      <c r="C7207" s="18">
        <f t="shared" ca="1" si="112"/>
        <v>15.481169727997269</v>
      </c>
      <c r="D7207" s="19">
        <f ca="1">'Monte Carlo VaR'!$B$9*(EXP(B7207)-1)</f>
        <v>20.981629332354697</v>
      </c>
      <c r="E7207" t="str">
        <f ca="1">IF(B7207&lt;='Monte Carlo VaR'!$B$25,"YES ◀ TAIL","")</f>
        <v/>
      </c>
    </row>
    <row r="7208" spans="1:5" x14ac:dyDescent="0.2">
      <c r="A7208">
        <v>7207</v>
      </c>
      <c r="B7208" s="17">
        <f ca="1">'Monte Carlo VaR'!$C$17+_xlfn.NORM.S.INV(RAND())*'Monte Carlo VaR'!$C$18</f>
        <v>9.0736795807315876E-2</v>
      </c>
      <c r="C7208" s="18">
        <f t="shared" ca="1" si="112"/>
        <v>9.4980763799008763</v>
      </c>
      <c r="D7208" s="19">
        <f ca="1">'Monte Carlo VaR'!$B$9*(EXP(B7208)-1)</f>
        <v>12.872742917679659</v>
      </c>
      <c r="E7208" t="str">
        <f ca="1">IF(B7208&lt;='Monte Carlo VaR'!$B$25,"YES ◀ TAIL","")</f>
        <v/>
      </c>
    </row>
    <row r="7209" spans="1:5" x14ac:dyDescent="0.2">
      <c r="A7209">
        <v>7208</v>
      </c>
      <c r="B7209" s="17">
        <f ca="1">'Monte Carlo VaR'!$C$17+_xlfn.NORM.S.INV(RAND())*'Monte Carlo VaR'!$C$18</f>
        <v>6.7663497832836678E-2</v>
      </c>
      <c r="C7209" s="18">
        <f t="shared" ca="1" si="112"/>
        <v>7.0005188826734566</v>
      </c>
      <c r="D7209" s="19">
        <f ca="1">'Monte Carlo VaR'!$B$9*(EXP(B7209)-1)</f>
        <v>9.4878032416873364</v>
      </c>
      <c r="E7209" t="str">
        <f ca="1">IF(B7209&lt;='Monte Carlo VaR'!$B$25,"YES ◀ TAIL","")</f>
        <v/>
      </c>
    </row>
    <row r="7210" spans="1:5" x14ac:dyDescent="0.2">
      <c r="A7210">
        <v>7209</v>
      </c>
      <c r="B7210" s="17">
        <f ca="1">'Monte Carlo VaR'!$C$17+_xlfn.NORM.S.INV(RAND())*'Monte Carlo VaR'!$C$18</f>
        <v>-1.4389033008344487E-2</v>
      </c>
      <c r="C7210" s="18">
        <f t="shared" ca="1" si="112"/>
        <v>-1.4286005619684072</v>
      </c>
      <c r="D7210" s="19">
        <f ca="1">'Monte Carlo VaR'!$B$9*(EXP(B7210)-1)</f>
        <v>-1.9361823416357824</v>
      </c>
      <c r="E7210" t="str">
        <f ca="1">IF(B7210&lt;='Monte Carlo VaR'!$B$25,"YES ◀ TAIL","")</f>
        <v/>
      </c>
    </row>
    <row r="7211" spans="1:5" x14ac:dyDescent="0.2">
      <c r="A7211">
        <v>7210</v>
      </c>
      <c r="B7211" s="17">
        <f ca="1">'Monte Carlo VaR'!$C$17+_xlfn.NORM.S.INV(RAND())*'Monte Carlo VaR'!$C$18</f>
        <v>8.3903282001866822E-2</v>
      </c>
      <c r="C7211" s="18">
        <f t="shared" ca="1" si="112"/>
        <v>8.7523705606383331</v>
      </c>
      <c r="D7211" s="19">
        <f ca="1">'Monte Carlo VaR'!$B$9*(EXP(B7211)-1)</f>
        <v>11.862087820833134</v>
      </c>
      <c r="E7211" t="str">
        <f ca="1">IF(B7211&lt;='Monte Carlo VaR'!$B$25,"YES ◀ TAIL","")</f>
        <v/>
      </c>
    </row>
    <row r="7212" spans="1:5" x14ac:dyDescent="0.2">
      <c r="A7212">
        <v>7211</v>
      </c>
      <c r="B7212" s="17">
        <f ca="1">'Monte Carlo VaR'!$C$17+_xlfn.NORM.S.INV(RAND())*'Monte Carlo VaR'!$C$18</f>
        <v>0.2181227494402691</v>
      </c>
      <c r="C7212" s="18">
        <f t="shared" ca="1" si="112"/>
        <v>24.373972660474898</v>
      </c>
      <c r="D7212" s="19">
        <f ca="1">'Monte Carlo VaR'!$B$9*(EXP(B7212)-1)</f>
        <v>33.034045146741626</v>
      </c>
      <c r="E7212" t="str">
        <f ca="1">IF(B7212&lt;='Monte Carlo VaR'!$B$25,"YES ◀ TAIL","")</f>
        <v/>
      </c>
    </row>
    <row r="7213" spans="1:5" x14ac:dyDescent="0.2">
      <c r="A7213">
        <v>7212</v>
      </c>
      <c r="B7213" s="17">
        <f ca="1">'Monte Carlo VaR'!$C$17+_xlfn.NORM.S.INV(RAND())*'Monte Carlo VaR'!$C$18</f>
        <v>-0.42297784012384043</v>
      </c>
      <c r="C7213" s="18">
        <f t="shared" ca="1" si="112"/>
        <v>-34.490685026596644</v>
      </c>
      <c r="D7213" s="19">
        <f ca="1">'Monte Carlo VaR'!$B$9*(EXP(B7213)-1)</f>
        <v>-46.745225416546432</v>
      </c>
      <c r="E7213" t="str">
        <f ca="1">IF(B7213&lt;='Monte Carlo VaR'!$B$25,"YES ◀ TAIL","")</f>
        <v>YES ◀ TAIL</v>
      </c>
    </row>
    <row r="7214" spans="1:5" x14ac:dyDescent="0.2">
      <c r="A7214">
        <v>7213</v>
      </c>
      <c r="B7214" s="17">
        <f ca="1">'Monte Carlo VaR'!$C$17+_xlfn.NORM.S.INV(RAND())*'Monte Carlo VaR'!$C$18</f>
        <v>-4.3421059328498421E-2</v>
      </c>
      <c r="C7214" s="18">
        <f t="shared" ca="1" si="112"/>
        <v>-4.2491862557034636</v>
      </c>
      <c r="D7214" s="19">
        <f ca="1">'Monte Carlo VaR'!$B$9*(EXP(B7214)-1)</f>
        <v>-5.758922132354904</v>
      </c>
      <c r="E7214" t="str">
        <f ca="1">IF(B7214&lt;='Monte Carlo VaR'!$B$25,"YES ◀ TAIL","")</f>
        <v/>
      </c>
    </row>
    <row r="7215" spans="1:5" x14ac:dyDescent="0.2">
      <c r="A7215">
        <v>7214</v>
      </c>
      <c r="B7215" s="17">
        <f ca="1">'Monte Carlo VaR'!$C$17+_xlfn.NORM.S.INV(RAND())*'Monte Carlo VaR'!$C$18</f>
        <v>0.15707575447069433</v>
      </c>
      <c r="C7215" s="18">
        <f t="shared" ca="1" si="112"/>
        <v>17.00842496565944</v>
      </c>
      <c r="D7215" s="19">
        <f ca="1">'Monte Carlo VaR'!$B$9*(EXP(B7215)-1)</f>
        <v>23.05151835595824</v>
      </c>
      <c r="E7215" t="str">
        <f ca="1">IF(B7215&lt;='Monte Carlo VaR'!$B$25,"YES ◀ TAIL","")</f>
        <v/>
      </c>
    </row>
    <row r="7216" spans="1:5" x14ac:dyDescent="0.2">
      <c r="A7216">
        <v>7215</v>
      </c>
      <c r="B7216" s="17">
        <f ca="1">'Monte Carlo VaR'!$C$17+_xlfn.NORM.S.INV(RAND())*'Monte Carlo VaR'!$C$18</f>
        <v>0.22243951382815402</v>
      </c>
      <c r="C7216" s="18">
        <f t="shared" ca="1" si="112"/>
        <v>24.912026286272983</v>
      </c>
      <c r="D7216" s="19">
        <f ca="1">'Monte Carlo VaR'!$B$9*(EXP(B7216)-1)</f>
        <v>33.76326922578577</v>
      </c>
      <c r="E7216" t="str">
        <f ca="1">IF(B7216&lt;='Monte Carlo VaR'!$B$25,"YES ◀ TAIL","")</f>
        <v/>
      </c>
    </row>
    <row r="7217" spans="1:5" x14ac:dyDescent="0.2">
      <c r="A7217">
        <v>7216</v>
      </c>
      <c r="B7217" s="17">
        <f ca="1">'Monte Carlo VaR'!$C$17+_xlfn.NORM.S.INV(RAND())*'Monte Carlo VaR'!$C$18</f>
        <v>0.23489346818289814</v>
      </c>
      <c r="C7217" s="18">
        <f t="shared" ca="1" si="112"/>
        <v>26.477402288077823</v>
      </c>
      <c r="D7217" s="19">
        <f ca="1">'Monte Carlo VaR'!$B$9*(EXP(B7217)-1)</f>
        <v>35.884823321031874</v>
      </c>
      <c r="E7217" t="str">
        <f ca="1">IF(B7217&lt;='Monte Carlo VaR'!$B$25,"YES ◀ TAIL","")</f>
        <v/>
      </c>
    </row>
    <row r="7218" spans="1:5" x14ac:dyDescent="0.2">
      <c r="A7218">
        <v>7217</v>
      </c>
      <c r="B7218" s="17">
        <f ca="1">'Monte Carlo VaR'!$C$17+_xlfn.NORM.S.INV(RAND())*'Monte Carlo VaR'!$C$18</f>
        <v>0.23726615739763313</v>
      </c>
      <c r="C7218" s="18">
        <f t="shared" ca="1" si="112"/>
        <v>26.777850150143955</v>
      </c>
      <c r="D7218" s="19">
        <f ca="1">'Monte Carlo VaR'!$B$9*(EXP(B7218)-1)</f>
        <v>36.292020308490102</v>
      </c>
      <c r="E7218" t="str">
        <f ca="1">IF(B7218&lt;='Monte Carlo VaR'!$B$25,"YES ◀ TAIL","")</f>
        <v/>
      </c>
    </row>
    <row r="7219" spans="1:5" x14ac:dyDescent="0.2">
      <c r="A7219">
        <v>7218</v>
      </c>
      <c r="B7219" s="17">
        <f ca="1">'Monte Carlo VaR'!$C$17+_xlfn.NORM.S.INV(RAND())*'Monte Carlo VaR'!$C$18</f>
        <v>-6.8068008951603878E-2</v>
      </c>
      <c r="C7219" s="18">
        <f t="shared" ca="1" si="112"/>
        <v>-6.5803062337589369</v>
      </c>
      <c r="D7219" s="19">
        <f ca="1">'Monte Carlo VaR'!$B$9*(EXP(B7219)-1)</f>
        <v>-8.9182890386134872</v>
      </c>
      <c r="E7219" t="str">
        <f ca="1">IF(B7219&lt;='Monte Carlo VaR'!$B$25,"YES ◀ TAIL","")</f>
        <v/>
      </c>
    </row>
    <row r="7220" spans="1:5" x14ac:dyDescent="0.2">
      <c r="A7220">
        <v>7219</v>
      </c>
      <c r="B7220" s="17">
        <f ca="1">'Monte Carlo VaR'!$C$17+_xlfn.NORM.S.INV(RAND())*'Monte Carlo VaR'!$C$18</f>
        <v>0.2078163685952597</v>
      </c>
      <c r="C7220" s="18">
        <f t="shared" ca="1" si="112"/>
        <v>23.098710090229545</v>
      </c>
      <c r="D7220" s="19">
        <f ca="1">'Monte Carlo VaR'!$B$9*(EXP(B7220)-1)</f>
        <v>31.305681785288105</v>
      </c>
      <c r="E7220" t="str">
        <f ca="1">IF(B7220&lt;='Monte Carlo VaR'!$B$25,"YES ◀ TAIL","")</f>
        <v/>
      </c>
    </row>
    <row r="7221" spans="1:5" x14ac:dyDescent="0.2">
      <c r="A7221">
        <v>7220</v>
      </c>
      <c r="B7221" s="17">
        <f ca="1">'Monte Carlo VaR'!$C$17+_xlfn.NORM.S.INV(RAND())*'Monte Carlo VaR'!$C$18</f>
        <v>0.29314347487497933</v>
      </c>
      <c r="C7221" s="18">
        <f t="shared" ca="1" si="112"/>
        <v>34.063512409064955</v>
      </c>
      <c r="D7221" s="19">
        <f ca="1">'Monte Carlo VaR'!$B$9*(EXP(B7221)-1)</f>
        <v>46.166278368005734</v>
      </c>
      <c r="E7221" t="str">
        <f ca="1">IF(B7221&lt;='Monte Carlo VaR'!$B$25,"YES ◀ TAIL","")</f>
        <v/>
      </c>
    </row>
    <row r="7222" spans="1:5" x14ac:dyDescent="0.2">
      <c r="A7222">
        <v>7221</v>
      </c>
      <c r="B7222" s="17">
        <f ca="1">'Monte Carlo VaR'!$C$17+_xlfn.NORM.S.INV(RAND())*'Monte Carlo VaR'!$C$18</f>
        <v>8.8545968724943039E-2</v>
      </c>
      <c r="C7222" s="18">
        <f t="shared" ca="1" si="112"/>
        <v>9.2584476171376107</v>
      </c>
      <c r="D7222" s="19">
        <f ca="1">'Monte Carlo VaR'!$B$9*(EXP(B7222)-1)</f>
        <v>12.547974055506604</v>
      </c>
      <c r="E7222" t="str">
        <f ca="1">IF(B7222&lt;='Monte Carlo VaR'!$B$25,"YES ◀ TAIL","")</f>
        <v/>
      </c>
    </row>
    <row r="7223" spans="1:5" x14ac:dyDescent="0.2">
      <c r="A7223">
        <v>7222</v>
      </c>
      <c r="B7223" s="17">
        <f ca="1">'Monte Carlo VaR'!$C$17+_xlfn.NORM.S.INV(RAND())*'Monte Carlo VaR'!$C$18</f>
        <v>-1.3746856665331805E-2</v>
      </c>
      <c r="C7223" s="18">
        <f t="shared" ca="1" si="112"/>
        <v>-1.3652800118480579</v>
      </c>
      <c r="D7223" s="19">
        <f ca="1">'Monte Carlo VaR'!$B$9*(EXP(B7223)-1)</f>
        <v>-1.8503640000576729</v>
      </c>
      <c r="E7223" t="str">
        <f ca="1">IF(B7223&lt;='Monte Carlo VaR'!$B$25,"YES ◀ TAIL","")</f>
        <v/>
      </c>
    </row>
    <row r="7224" spans="1:5" x14ac:dyDescent="0.2">
      <c r="A7224">
        <v>7223</v>
      </c>
      <c r="B7224" s="17">
        <f ca="1">'Monte Carlo VaR'!$C$17+_xlfn.NORM.S.INV(RAND())*'Monte Carlo VaR'!$C$18</f>
        <v>-7.0059134482434879E-2</v>
      </c>
      <c r="C7224" s="18">
        <f t="shared" ca="1" si="112"/>
        <v>-6.7661315089811662</v>
      </c>
      <c r="D7224" s="19">
        <f ca="1">'Monte Carlo VaR'!$B$9*(EXP(B7224)-1)</f>
        <v>-9.1701380341221732</v>
      </c>
      <c r="E7224" t="str">
        <f ca="1">IF(B7224&lt;='Monte Carlo VaR'!$B$25,"YES ◀ TAIL","")</f>
        <v/>
      </c>
    </row>
    <row r="7225" spans="1:5" x14ac:dyDescent="0.2">
      <c r="A7225">
        <v>7224</v>
      </c>
      <c r="B7225" s="17">
        <f ca="1">'Monte Carlo VaR'!$C$17+_xlfn.NORM.S.INV(RAND())*'Monte Carlo VaR'!$C$18</f>
        <v>-0.10652402906265711</v>
      </c>
      <c r="C7225" s="18">
        <f t="shared" ca="1" si="112"/>
        <v>-10.104655310699783</v>
      </c>
      <c r="D7225" s="19">
        <f ca="1">'Monte Carlo VaR'!$B$9*(EXP(B7225)-1)</f>
        <v>-13.694839342591417</v>
      </c>
      <c r="E7225" t="str">
        <f ca="1">IF(B7225&lt;='Monte Carlo VaR'!$B$25,"YES ◀ TAIL","")</f>
        <v/>
      </c>
    </row>
    <row r="7226" spans="1:5" x14ac:dyDescent="0.2">
      <c r="A7226">
        <v>7225</v>
      </c>
      <c r="B7226" s="17">
        <f ca="1">'Monte Carlo VaR'!$C$17+_xlfn.NORM.S.INV(RAND())*'Monte Carlo VaR'!$C$18</f>
        <v>0.13118675411999825</v>
      </c>
      <c r="C7226" s="18">
        <f t="shared" ca="1" si="112"/>
        <v>14.018069487243912</v>
      </c>
      <c r="D7226" s="19">
        <f ca="1">'Monte Carlo VaR'!$B$9*(EXP(B7226)-1)</f>
        <v>18.998689576061672</v>
      </c>
      <c r="E7226" t="str">
        <f ca="1">IF(B7226&lt;='Monte Carlo VaR'!$B$25,"YES ◀ TAIL","")</f>
        <v/>
      </c>
    </row>
    <row r="7227" spans="1:5" x14ac:dyDescent="0.2">
      <c r="A7227">
        <v>7226</v>
      </c>
      <c r="B7227" s="17">
        <f ca="1">'Monte Carlo VaR'!$C$17+_xlfn.NORM.S.INV(RAND())*'Monte Carlo VaR'!$C$18</f>
        <v>0.12529214962542418</v>
      </c>
      <c r="C7227" s="18">
        <f t="shared" ca="1" si="112"/>
        <v>13.347955032555481</v>
      </c>
      <c r="D7227" s="19">
        <f ca="1">'Monte Carlo VaR'!$B$9*(EXP(B7227)-1)</f>
        <v>18.090483455622444</v>
      </c>
      <c r="E7227" t="str">
        <f ca="1">IF(B7227&lt;='Monte Carlo VaR'!$B$25,"YES ◀ TAIL","")</f>
        <v/>
      </c>
    </row>
    <row r="7228" spans="1:5" x14ac:dyDescent="0.2">
      <c r="A7228">
        <v>7227</v>
      </c>
      <c r="B7228" s="17">
        <f ca="1">'Monte Carlo VaR'!$C$17+_xlfn.NORM.S.INV(RAND())*'Monte Carlo VaR'!$C$18</f>
        <v>0.13185328647690853</v>
      </c>
      <c r="C7228" s="18">
        <f t="shared" ca="1" si="112"/>
        <v>14.094091552598309</v>
      </c>
      <c r="D7228" s="19">
        <f ca="1">'Monte Carlo VaR'!$B$9*(EXP(B7228)-1)</f>
        <v>19.101722281236487</v>
      </c>
      <c r="E7228" t="str">
        <f ca="1">IF(B7228&lt;='Monte Carlo VaR'!$B$25,"YES ◀ TAIL","")</f>
        <v/>
      </c>
    </row>
    <row r="7229" spans="1:5" x14ac:dyDescent="0.2">
      <c r="A7229">
        <v>7228</v>
      </c>
      <c r="B7229" s="17">
        <f ca="1">'Monte Carlo VaR'!$C$17+_xlfn.NORM.S.INV(RAND())*'Monte Carlo VaR'!$C$18</f>
        <v>-0.14213893413054629</v>
      </c>
      <c r="C7229" s="18">
        <f t="shared" ca="1" si="112"/>
        <v>-13.24992773456739</v>
      </c>
      <c r="D7229" s="19">
        <f ca="1">'Monte Carlo VaR'!$B$9*(EXP(B7229)-1)</f>
        <v>-17.957627058659185</v>
      </c>
      <c r="E7229" t="str">
        <f ca="1">IF(B7229&lt;='Monte Carlo VaR'!$B$25,"YES ◀ TAIL","")</f>
        <v/>
      </c>
    </row>
    <row r="7230" spans="1:5" x14ac:dyDescent="0.2">
      <c r="A7230">
        <v>7229</v>
      </c>
      <c r="B7230" s="17">
        <f ca="1">'Monte Carlo VaR'!$C$17+_xlfn.NORM.S.INV(RAND())*'Monte Carlo VaR'!$C$18</f>
        <v>-0.31686229793145576</v>
      </c>
      <c r="C7230" s="18">
        <f t="shared" ca="1" si="112"/>
        <v>-27.156894531716336</v>
      </c>
      <c r="D7230" s="19">
        <f ca="1">'Monte Carlo VaR'!$B$9*(EXP(B7230)-1)</f>
        <v>-36.805739158835152</v>
      </c>
      <c r="E7230" t="str">
        <f ca="1">IF(B7230&lt;='Monte Carlo VaR'!$B$25,"YES ◀ TAIL","")</f>
        <v>YES ◀ TAIL</v>
      </c>
    </row>
    <row r="7231" spans="1:5" x14ac:dyDescent="0.2">
      <c r="A7231">
        <v>7230</v>
      </c>
      <c r="B7231" s="17">
        <f ca="1">'Monte Carlo VaR'!$C$17+_xlfn.NORM.S.INV(RAND())*'Monte Carlo VaR'!$C$18</f>
        <v>-5.0584150977336886E-2</v>
      </c>
      <c r="C7231" s="18">
        <f t="shared" ca="1" si="112"/>
        <v>-4.9326074833743956</v>
      </c>
      <c r="D7231" s="19">
        <f ca="1">'Monte Carlo VaR'!$B$9*(EXP(B7231)-1)</f>
        <v>-6.6851629222173186</v>
      </c>
      <c r="E7231" t="str">
        <f ca="1">IF(B7231&lt;='Monte Carlo VaR'!$B$25,"YES ◀ TAIL","")</f>
        <v/>
      </c>
    </row>
    <row r="7232" spans="1:5" x14ac:dyDescent="0.2">
      <c r="A7232">
        <v>7231</v>
      </c>
      <c r="B7232" s="17">
        <f ca="1">'Monte Carlo VaR'!$C$17+_xlfn.NORM.S.INV(RAND())*'Monte Carlo VaR'!$C$18</f>
        <v>0.16893407002520511</v>
      </c>
      <c r="C7232" s="18">
        <f t="shared" ca="1" si="112"/>
        <v>18.404207248654348</v>
      </c>
      <c r="D7232" s="19">
        <f ca="1">'Monte Carlo VaR'!$B$9*(EXP(B7232)-1)</f>
        <v>24.943222084101237</v>
      </c>
      <c r="E7232" t="str">
        <f ca="1">IF(B7232&lt;='Monte Carlo VaR'!$B$25,"YES ◀ TAIL","")</f>
        <v/>
      </c>
    </row>
    <row r="7233" spans="1:5" x14ac:dyDescent="0.2">
      <c r="A7233">
        <v>7232</v>
      </c>
      <c r="B7233" s="17">
        <f ca="1">'Monte Carlo VaR'!$C$17+_xlfn.NORM.S.INV(RAND())*'Monte Carlo VaR'!$C$18</f>
        <v>5.2826037403402061E-2</v>
      </c>
      <c r="C7233" s="18">
        <f t="shared" ca="1" si="112"/>
        <v>5.4246229754530306</v>
      </c>
      <c r="D7233" s="19">
        <f ca="1">'Monte Carlo VaR'!$B$9*(EXP(B7233)-1)</f>
        <v>7.3519915186314924</v>
      </c>
      <c r="E7233" t="str">
        <f ca="1">IF(B7233&lt;='Monte Carlo VaR'!$B$25,"YES ◀ TAIL","")</f>
        <v/>
      </c>
    </row>
    <row r="7234" spans="1:5" x14ac:dyDescent="0.2">
      <c r="A7234">
        <v>7233</v>
      </c>
      <c r="B7234" s="17">
        <f ca="1">'Monte Carlo VaR'!$C$17+_xlfn.NORM.S.INV(RAND())*'Monte Carlo VaR'!$C$18</f>
        <v>-5.4624193530206408E-2</v>
      </c>
      <c r="C7234" s="18">
        <f t="shared" ca="1" si="112"/>
        <v>-5.3159089959691759</v>
      </c>
      <c r="D7234" s="19">
        <f ca="1">'Monte Carlo VaR'!$B$9*(EXP(B7234)-1)</f>
        <v>-7.2046514622370248</v>
      </c>
      <c r="E7234" t="str">
        <f ca="1">IF(B7234&lt;='Monte Carlo VaR'!$B$25,"YES ◀ TAIL","")</f>
        <v/>
      </c>
    </row>
    <row r="7235" spans="1:5" x14ac:dyDescent="0.2">
      <c r="A7235">
        <v>7234</v>
      </c>
      <c r="B7235" s="17">
        <f ca="1">'Monte Carlo VaR'!$C$17+_xlfn.NORM.S.INV(RAND())*'Monte Carlo VaR'!$C$18</f>
        <v>-0.10251720219152723</v>
      </c>
      <c r="C7235" s="18">
        <f t="shared" ref="C7235:C7298" ca="1" si="113">(EXP(B7235)-1)*100</f>
        <v>-9.7437376435732137</v>
      </c>
      <c r="D7235" s="19">
        <f ca="1">'Monte Carlo VaR'!$B$9*(EXP(B7235)-1)</f>
        <v>-13.205687628334777</v>
      </c>
      <c r="E7235" t="str">
        <f ca="1">IF(B7235&lt;='Monte Carlo VaR'!$B$25,"YES ◀ TAIL","")</f>
        <v/>
      </c>
    </row>
    <row r="7236" spans="1:5" x14ac:dyDescent="0.2">
      <c r="A7236">
        <v>7235</v>
      </c>
      <c r="B7236" s="17">
        <f ca="1">'Monte Carlo VaR'!$C$17+_xlfn.NORM.S.INV(RAND())*'Monte Carlo VaR'!$C$18</f>
        <v>0.46554449564412104</v>
      </c>
      <c r="C7236" s="18">
        <f t="shared" ca="1" si="113"/>
        <v>59.288126971777459</v>
      </c>
      <c r="D7236" s="19">
        <f ca="1">'Monte Carlo VaR'!$B$9*(EXP(B7236)-1)</f>
        <v>80.353198484849983</v>
      </c>
      <c r="E7236" t="str">
        <f ca="1">IF(B7236&lt;='Monte Carlo VaR'!$B$25,"YES ◀ TAIL","")</f>
        <v/>
      </c>
    </row>
    <row r="7237" spans="1:5" x14ac:dyDescent="0.2">
      <c r="A7237">
        <v>7236</v>
      </c>
      <c r="B7237" s="17">
        <f ca="1">'Monte Carlo VaR'!$C$17+_xlfn.NORM.S.INV(RAND())*'Monte Carlo VaR'!$C$18</f>
        <v>0.1656235141960421</v>
      </c>
      <c r="C7237" s="18">
        <f t="shared" ca="1" si="113"/>
        <v>18.012871636758064</v>
      </c>
      <c r="D7237" s="19">
        <f ca="1">'Monte Carlo VaR'!$B$9*(EXP(B7237)-1)</f>
        <v>24.412844929298206</v>
      </c>
      <c r="E7237" t="str">
        <f ca="1">IF(B7237&lt;='Monte Carlo VaR'!$B$25,"YES ◀ TAIL","")</f>
        <v/>
      </c>
    </row>
    <row r="7238" spans="1:5" x14ac:dyDescent="0.2">
      <c r="A7238">
        <v>7237</v>
      </c>
      <c r="B7238" s="17">
        <f ca="1">'Monte Carlo VaR'!$C$17+_xlfn.NORM.S.INV(RAND())*'Monte Carlo VaR'!$C$18</f>
        <v>-4.7473198470018421E-2</v>
      </c>
      <c r="C7238" s="18">
        <f t="shared" ca="1" si="113"/>
        <v>-4.6363968305184518</v>
      </c>
      <c r="D7238" s="19">
        <f ca="1">'Monte Carlo VaR'!$B$9*(EXP(B7238)-1)</f>
        <v>-6.2837086244016582</v>
      </c>
      <c r="E7238" t="str">
        <f ca="1">IF(B7238&lt;='Monte Carlo VaR'!$B$25,"YES ◀ TAIL","")</f>
        <v/>
      </c>
    </row>
    <row r="7239" spans="1:5" x14ac:dyDescent="0.2">
      <c r="A7239">
        <v>7238</v>
      </c>
      <c r="B7239" s="17">
        <f ca="1">'Monte Carlo VaR'!$C$17+_xlfn.NORM.S.INV(RAND())*'Monte Carlo VaR'!$C$18</f>
        <v>-0.28859309384158255</v>
      </c>
      <c r="C7239" s="18">
        <f t="shared" ca="1" si="113"/>
        <v>-25.068295490185388</v>
      </c>
      <c r="D7239" s="19">
        <f ca="1">'Monte Carlo VaR'!$B$9*(EXP(B7239)-1)</f>
        <v>-33.975060877848257</v>
      </c>
      <c r="E7239" t="str">
        <f ca="1">IF(B7239&lt;='Monte Carlo VaR'!$B$25,"YES ◀ TAIL","")</f>
        <v>YES ◀ TAIL</v>
      </c>
    </row>
    <row r="7240" spans="1:5" x14ac:dyDescent="0.2">
      <c r="A7240">
        <v>7239</v>
      </c>
      <c r="B7240" s="17">
        <f ca="1">'Monte Carlo VaR'!$C$17+_xlfn.NORM.S.INV(RAND())*'Monte Carlo VaR'!$C$18</f>
        <v>0.23366193297047577</v>
      </c>
      <c r="C7240" s="18">
        <f t="shared" ca="1" si="113"/>
        <v>26.321736787031845</v>
      </c>
      <c r="D7240" s="19">
        <f ca="1">'Monte Carlo VaR'!$B$9*(EXP(B7240)-1)</f>
        <v>35.673849867464263</v>
      </c>
      <c r="E7240" t="str">
        <f ca="1">IF(B7240&lt;='Monte Carlo VaR'!$B$25,"YES ◀ TAIL","")</f>
        <v/>
      </c>
    </row>
    <row r="7241" spans="1:5" x14ac:dyDescent="0.2">
      <c r="A7241">
        <v>7240</v>
      </c>
      <c r="B7241" s="17">
        <f ca="1">'Monte Carlo VaR'!$C$17+_xlfn.NORM.S.INV(RAND())*'Monte Carlo VaR'!$C$18</f>
        <v>-0.11044164787479076</v>
      </c>
      <c r="C7241" s="18">
        <f t="shared" ca="1" si="113"/>
        <v>-10.456142059085249</v>
      </c>
      <c r="D7241" s="19">
        <f ca="1">'Monte Carlo VaR'!$B$9*(EXP(B7241)-1)</f>
        <v>-14.171209332678238</v>
      </c>
      <c r="E7241" t="str">
        <f ca="1">IF(B7241&lt;='Monte Carlo VaR'!$B$25,"YES ◀ TAIL","")</f>
        <v/>
      </c>
    </row>
    <row r="7242" spans="1:5" x14ac:dyDescent="0.2">
      <c r="A7242">
        <v>7241</v>
      </c>
      <c r="B7242" s="17">
        <f ca="1">'Monte Carlo VaR'!$C$17+_xlfn.NORM.S.INV(RAND())*'Monte Carlo VaR'!$C$18</f>
        <v>0.35203283932614388</v>
      </c>
      <c r="C7242" s="18">
        <f t="shared" ca="1" si="113"/>
        <v>42.195521900305131</v>
      </c>
      <c r="D7242" s="19">
        <f ca="1">'Monte Carlo VaR'!$B$9*(EXP(B7242)-1)</f>
        <v>57.187590831483547</v>
      </c>
      <c r="E7242" t="str">
        <f ca="1">IF(B7242&lt;='Monte Carlo VaR'!$B$25,"YES ◀ TAIL","")</f>
        <v/>
      </c>
    </row>
    <row r="7243" spans="1:5" x14ac:dyDescent="0.2">
      <c r="A7243">
        <v>7242</v>
      </c>
      <c r="B7243" s="17">
        <f ca="1">'Monte Carlo VaR'!$C$17+_xlfn.NORM.S.INV(RAND())*'Monte Carlo VaR'!$C$18</f>
        <v>0.37286989805536042</v>
      </c>
      <c r="C7243" s="18">
        <f t="shared" ca="1" si="113"/>
        <v>45.189543312521387</v>
      </c>
      <c r="D7243" s="19">
        <f ca="1">'Monte Carlo VaR'!$B$9*(EXP(B7243)-1)</f>
        <v>61.245388051460232</v>
      </c>
      <c r="E7243" t="str">
        <f ca="1">IF(B7243&lt;='Monte Carlo VaR'!$B$25,"YES ◀ TAIL","")</f>
        <v/>
      </c>
    </row>
    <row r="7244" spans="1:5" x14ac:dyDescent="0.2">
      <c r="A7244">
        <v>7243</v>
      </c>
      <c r="B7244" s="17">
        <f ca="1">'Monte Carlo VaR'!$C$17+_xlfn.NORM.S.INV(RAND())*'Monte Carlo VaR'!$C$18</f>
        <v>-0.19850403426495145</v>
      </c>
      <c r="C7244" s="18">
        <f t="shared" ca="1" si="113"/>
        <v>-18.004353718788735</v>
      </c>
      <c r="D7244" s="19">
        <f ca="1">'Monte Carlo VaR'!$B$9*(EXP(B7244)-1)</f>
        <v>-24.401300595074371</v>
      </c>
      <c r="E7244" t="str">
        <f ca="1">IF(B7244&lt;='Monte Carlo VaR'!$B$25,"YES ◀ TAIL","")</f>
        <v/>
      </c>
    </row>
    <row r="7245" spans="1:5" x14ac:dyDescent="0.2">
      <c r="A7245">
        <v>7244</v>
      </c>
      <c r="B7245" s="17">
        <f ca="1">'Monte Carlo VaR'!$C$17+_xlfn.NORM.S.INV(RAND())*'Monte Carlo VaR'!$C$18</f>
        <v>-0.10529106178192481</v>
      </c>
      <c r="C7245" s="18">
        <f t="shared" ca="1" si="113"/>
        <v>-9.9937489340909949</v>
      </c>
      <c r="D7245" s="19">
        <f ca="1">'Monte Carlo VaR'!$B$9*(EXP(B7245)-1)</f>
        <v>-13.544527930373526</v>
      </c>
      <c r="E7245" t="str">
        <f ca="1">IF(B7245&lt;='Monte Carlo VaR'!$B$25,"YES ◀ TAIL","")</f>
        <v/>
      </c>
    </row>
    <row r="7246" spans="1:5" x14ac:dyDescent="0.2">
      <c r="A7246">
        <v>7245</v>
      </c>
      <c r="B7246" s="17">
        <f ca="1">'Monte Carlo VaR'!$C$17+_xlfn.NORM.S.INV(RAND())*'Monte Carlo VaR'!$C$18</f>
        <v>0.64461902478636213</v>
      </c>
      <c r="C7246" s="18">
        <f t="shared" ca="1" si="113"/>
        <v>90.526103375818394</v>
      </c>
      <c r="D7246" s="19">
        <f ca="1">'Monte Carlo VaR'!$B$9*(EXP(B7246)-1)</f>
        <v>122.69002790524667</v>
      </c>
      <c r="E7246" t="str">
        <f ca="1">IF(B7246&lt;='Monte Carlo VaR'!$B$25,"YES ◀ TAIL","")</f>
        <v/>
      </c>
    </row>
    <row r="7247" spans="1:5" x14ac:dyDescent="0.2">
      <c r="A7247">
        <v>7246</v>
      </c>
      <c r="B7247" s="17">
        <f ca="1">'Monte Carlo VaR'!$C$17+_xlfn.NORM.S.INV(RAND())*'Monte Carlo VaR'!$C$18</f>
        <v>-0.12751601942407936</v>
      </c>
      <c r="C7247" s="18">
        <f t="shared" ca="1" si="113"/>
        <v>-11.972068584637075</v>
      </c>
      <c r="D7247" s="19">
        <f ca="1">'Monte Carlo VaR'!$B$9*(EXP(B7247)-1)</f>
        <v>-16.225744552758627</v>
      </c>
      <c r="E7247" t="str">
        <f ca="1">IF(B7247&lt;='Monte Carlo VaR'!$B$25,"YES ◀ TAIL","")</f>
        <v/>
      </c>
    </row>
    <row r="7248" spans="1:5" x14ac:dyDescent="0.2">
      <c r="A7248">
        <v>7247</v>
      </c>
      <c r="B7248" s="17">
        <f ca="1">'Monte Carlo VaR'!$C$17+_xlfn.NORM.S.INV(RAND())*'Monte Carlo VaR'!$C$18</f>
        <v>0.14661313704789056</v>
      </c>
      <c r="C7248" s="18">
        <f t="shared" ca="1" si="113"/>
        <v>15.790592546628513</v>
      </c>
      <c r="D7248" s="19">
        <f ca="1">'Monte Carlo VaR'!$B$9*(EXP(B7248)-1)</f>
        <v>21.400990078445624</v>
      </c>
      <c r="E7248" t="str">
        <f ca="1">IF(B7248&lt;='Monte Carlo VaR'!$B$25,"YES ◀ TAIL","")</f>
        <v/>
      </c>
    </row>
    <row r="7249" spans="1:5" x14ac:dyDescent="0.2">
      <c r="A7249">
        <v>7248</v>
      </c>
      <c r="B7249" s="17">
        <f ca="1">'Monte Carlo VaR'!$C$17+_xlfn.NORM.S.INV(RAND())*'Monte Carlo VaR'!$C$18</f>
        <v>-0.13950177859433738</v>
      </c>
      <c r="C7249" s="18">
        <f t="shared" ca="1" si="113"/>
        <v>-13.02085238031715</v>
      </c>
      <c r="D7249" s="19">
        <f ca="1">'Monte Carlo VaR'!$B$9*(EXP(B7249)-1)</f>
        <v>-17.647161231043832</v>
      </c>
      <c r="E7249" t="str">
        <f ca="1">IF(B7249&lt;='Monte Carlo VaR'!$B$25,"YES ◀ TAIL","")</f>
        <v/>
      </c>
    </row>
    <row r="7250" spans="1:5" x14ac:dyDescent="0.2">
      <c r="A7250">
        <v>7249</v>
      </c>
      <c r="B7250" s="17">
        <f ca="1">'Monte Carlo VaR'!$C$17+_xlfn.NORM.S.INV(RAND())*'Monte Carlo VaR'!$C$18</f>
        <v>-3.7142928539446091E-2</v>
      </c>
      <c r="C7250" s="18">
        <f t="shared" ca="1" si="113"/>
        <v>-3.6461591630678525</v>
      </c>
      <c r="D7250" s="19">
        <f ca="1">'Monte Carlo VaR'!$B$9*(EXP(B7250)-1)</f>
        <v>-4.9416395137058604</v>
      </c>
      <c r="E7250" t="str">
        <f ca="1">IF(B7250&lt;='Monte Carlo VaR'!$B$25,"YES ◀ TAIL","")</f>
        <v/>
      </c>
    </row>
    <row r="7251" spans="1:5" x14ac:dyDescent="0.2">
      <c r="A7251">
        <v>7250</v>
      </c>
      <c r="B7251" s="17">
        <f ca="1">'Monte Carlo VaR'!$C$17+_xlfn.NORM.S.INV(RAND())*'Monte Carlo VaR'!$C$18</f>
        <v>0.34348138417235557</v>
      </c>
      <c r="C7251" s="18">
        <f t="shared" ca="1" si="113"/>
        <v>40.984727676466925</v>
      </c>
      <c r="D7251" s="19">
        <f ca="1">'Monte Carlo VaR'!$B$9*(EXP(B7251)-1)</f>
        <v>55.546601419915625</v>
      </c>
      <c r="E7251" t="str">
        <f ca="1">IF(B7251&lt;='Monte Carlo VaR'!$B$25,"YES ◀ TAIL","")</f>
        <v/>
      </c>
    </row>
    <row r="7252" spans="1:5" x14ac:dyDescent="0.2">
      <c r="A7252">
        <v>7251</v>
      </c>
      <c r="B7252" s="17">
        <f ca="1">'Monte Carlo VaR'!$C$17+_xlfn.NORM.S.INV(RAND())*'Monte Carlo VaR'!$C$18</f>
        <v>-0.10862952860372994</v>
      </c>
      <c r="C7252" s="18">
        <f t="shared" ca="1" si="113"/>
        <v>-10.293730798661471</v>
      </c>
      <c r="D7252" s="19">
        <f ca="1">'Monte Carlo VaR'!$B$9*(EXP(B7252)-1)</f>
        <v>-13.951093351425891</v>
      </c>
      <c r="E7252" t="str">
        <f ca="1">IF(B7252&lt;='Monte Carlo VaR'!$B$25,"YES ◀ TAIL","")</f>
        <v/>
      </c>
    </row>
    <row r="7253" spans="1:5" x14ac:dyDescent="0.2">
      <c r="A7253">
        <v>7252</v>
      </c>
      <c r="B7253" s="17">
        <f ca="1">'Monte Carlo VaR'!$C$17+_xlfn.NORM.S.INV(RAND())*'Monte Carlo VaR'!$C$18</f>
        <v>3.7105399244472703E-2</v>
      </c>
      <c r="C7253" s="18">
        <f t="shared" ca="1" si="113"/>
        <v>3.780239866261681</v>
      </c>
      <c r="D7253" s="19">
        <f ca="1">'Monte Carlo VaR'!$B$9*(EXP(B7253)-1)</f>
        <v>5.1233590907444562</v>
      </c>
      <c r="E7253" t="str">
        <f ca="1">IF(B7253&lt;='Monte Carlo VaR'!$B$25,"YES ◀ TAIL","")</f>
        <v/>
      </c>
    </row>
    <row r="7254" spans="1:5" x14ac:dyDescent="0.2">
      <c r="A7254">
        <v>7253</v>
      </c>
      <c r="B7254" s="17">
        <f ca="1">'Monte Carlo VaR'!$C$17+_xlfn.NORM.S.INV(RAND())*'Monte Carlo VaR'!$C$18</f>
        <v>0.25435440874664084</v>
      </c>
      <c r="C7254" s="18">
        <f t="shared" ca="1" si="113"/>
        <v>28.962877900429817</v>
      </c>
      <c r="D7254" s="19">
        <f ca="1">'Monte Carlo VaR'!$B$9*(EXP(B7254)-1)</f>
        <v>39.253388418452531</v>
      </c>
      <c r="E7254" t="str">
        <f ca="1">IF(B7254&lt;='Monte Carlo VaR'!$B$25,"YES ◀ TAIL","")</f>
        <v/>
      </c>
    </row>
    <row r="7255" spans="1:5" x14ac:dyDescent="0.2">
      <c r="A7255">
        <v>7254</v>
      </c>
      <c r="B7255" s="17">
        <f ca="1">'Monte Carlo VaR'!$C$17+_xlfn.NORM.S.INV(RAND())*'Monte Carlo VaR'!$C$18</f>
        <v>-5.937361609384581E-2</v>
      </c>
      <c r="C7255" s="18">
        <f t="shared" ca="1" si="113"/>
        <v>-5.7645375476087279</v>
      </c>
      <c r="D7255" s="19">
        <f ca="1">'Monte Carlo VaR'!$B$9*(EXP(B7255)-1)</f>
        <v>-7.8126777382741093</v>
      </c>
      <c r="E7255" t="str">
        <f ca="1">IF(B7255&lt;='Monte Carlo VaR'!$B$25,"YES ◀ TAIL","")</f>
        <v/>
      </c>
    </row>
    <row r="7256" spans="1:5" x14ac:dyDescent="0.2">
      <c r="A7256">
        <v>7255</v>
      </c>
      <c r="B7256" s="17">
        <f ca="1">'Monte Carlo VaR'!$C$17+_xlfn.NORM.S.INV(RAND())*'Monte Carlo VaR'!$C$18</f>
        <v>0.16411309745003788</v>
      </c>
      <c r="C7256" s="18">
        <f t="shared" ca="1" si="113"/>
        <v>17.834757566293071</v>
      </c>
      <c r="D7256" s="19">
        <f ca="1">'Monte Carlo VaR'!$B$9*(EXP(B7256)-1)</f>
        <v>24.171446929596996</v>
      </c>
      <c r="E7256" t="str">
        <f ca="1">IF(B7256&lt;='Monte Carlo VaR'!$B$25,"YES ◀ TAIL","")</f>
        <v/>
      </c>
    </row>
    <row r="7257" spans="1:5" x14ac:dyDescent="0.2">
      <c r="A7257">
        <v>7256</v>
      </c>
      <c r="B7257" s="17">
        <f ca="1">'Monte Carlo VaR'!$C$17+_xlfn.NORM.S.INV(RAND())*'Monte Carlo VaR'!$C$18</f>
        <v>0.11592979110672166</v>
      </c>
      <c r="C7257" s="18">
        <f t="shared" ca="1" si="113"/>
        <v>12.291703060363668</v>
      </c>
      <c r="D7257" s="19">
        <f ca="1">'Monte Carlo VaR'!$B$9*(EXP(B7257)-1)</f>
        <v>16.658945157710878</v>
      </c>
      <c r="E7257" t="str">
        <f ca="1">IF(B7257&lt;='Monte Carlo VaR'!$B$25,"YES ◀ TAIL","")</f>
        <v/>
      </c>
    </row>
    <row r="7258" spans="1:5" x14ac:dyDescent="0.2">
      <c r="A7258">
        <v>7257</v>
      </c>
      <c r="B7258" s="17">
        <f ca="1">'Monte Carlo VaR'!$C$17+_xlfn.NORM.S.INV(RAND())*'Monte Carlo VaR'!$C$18</f>
        <v>4.0125573171084977E-2</v>
      </c>
      <c r="C7258" s="18">
        <f t="shared" ca="1" si="113"/>
        <v>4.0941480308221978</v>
      </c>
      <c r="D7258" s="19">
        <f ca="1">'Monte Carlo VaR'!$B$9*(EXP(B7258)-1)</f>
        <v>5.548798826173325</v>
      </c>
      <c r="E7258" t="str">
        <f ca="1">IF(B7258&lt;='Monte Carlo VaR'!$B$25,"YES ◀ TAIL","")</f>
        <v/>
      </c>
    </row>
    <row r="7259" spans="1:5" x14ac:dyDescent="0.2">
      <c r="A7259">
        <v>7258</v>
      </c>
      <c r="B7259" s="17">
        <f ca="1">'Monte Carlo VaR'!$C$17+_xlfn.NORM.S.INV(RAND())*'Monte Carlo VaR'!$C$18</f>
        <v>0.35388234391052464</v>
      </c>
      <c r="C7259" s="18">
        <f t="shared" ca="1" si="113"/>
        <v>42.458756521721199</v>
      </c>
      <c r="D7259" s="19">
        <f ca="1">'Monte Carlo VaR'!$B$9*(EXP(B7259)-1)</f>
        <v>57.544352713888742</v>
      </c>
      <c r="E7259" t="str">
        <f ca="1">IF(B7259&lt;='Monte Carlo VaR'!$B$25,"YES ◀ TAIL","")</f>
        <v/>
      </c>
    </row>
    <row r="7260" spans="1:5" x14ac:dyDescent="0.2">
      <c r="A7260">
        <v>7259</v>
      </c>
      <c r="B7260" s="17">
        <f ca="1">'Monte Carlo VaR'!$C$17+_xlfn.NORM.S.INV(RAND())*'Monte Carlo VaR'!$C$18</f>
        <v>-3.8969069833831027E-2</v>
      </c>
      <c r="C7260" s="18">
        <f t="shared" ca="1" si="113"/>
        <v>-3.8219543284339963</v>
      </c>
      <c r="D7260" s="19">
        <f ca="1">'Monte Carlo VaR'!$B$9*(EXP(B7260)-1)</f>
        <v>-5.179894701326595</v>
      </c>
      <c r="E7260" t="str">
        <f ca="1">IF(B7260&lt;='Monte Carlo VaR'!$B$25,"YES ◀ TAIL","")</f>
        <v/>
      </c>
    </row>
    <row r="7261" spans="1:5" x14ac:dyDescent="0.2">
      <c r="A7261">
        <v>7260</v>
      </c>
      <c r="B7261" s="17">
        <f ca="1">'Monte Carlo VaR'!$C$17+_xlfn.NORM.S.INV(RAND())*'Monte Carlo VaR'!$C$18</f>
        <v>0.14257833538630027</v>
      </c>
      <c r="C7261" s="18">
        <f t="shared" ca="1" si="113"/>
        <v>15.324341718764533</v>
      </c>
      <c r="D7261" s="19">
        <f ca="1">'Monte Carlo VaR'!$B$9*(EXP(B7261)-1)</f>
        <v>20.769080331441572</v>
      </c>
      <c r="E7261" t="str">
        <f ca="1">IF(B7261&lt;='Monte Carlo VaR'!$B$25,"YES ◀ TAIL","")</f>
        <v/>
      </c>
    </row>
    <row r="7262" spans="1:5" x14ac:dyDescent="0.2">
      <c r="A7262">
        <v>7261</v>
      </c>
      <c r="B7262" s="17">
        <f ca="1">'Monte Carlo VaR'!$C$17+_xlfn.NORM.S.INV(RAND())*'Monte Carlo VaR'!$C$18</f>
        <v>8.4982452749675683E-2</v>
      </c>
      <c r="C7262" s="18">
        <f t="shared" ca="1" si="113"/>
        <v>8.8697962875107237</v>
      </c>
      <c r="D7262" s="19">
        <f ca="1">'Monte Carlo VaR'!$B$9*(EXP(B7262)-1)</f>
        <v>12.021234908463283</v>
      </c>
      <c r="E7262" t="str">
        <f ca="1">IF(B7262&lt;='Monte Carlo VaR'!$B$25,"YES ◀ TAIL","")</f>
        <v/>
      </c>
    </row>
    <row r="7263" spans="1:5" x14ac:dyDescent="0.2">
      <c r="A7263">
        <v>7262</v>
      </c>
      <c r="B7263" s="17">
        <f ca="1">'Monte Carlo VaR'!$C$17+_xlfn.NORM.S.INV(RAND())*'Monte Carlo VaR'!$C$18</f>
        <v>0.25544126979796583</v>
      </c>
      <c r="C7263" s="18">
        <f t="shared" ca="1" si="113"/>
        <v>29.10311882688179</v>
      </c>
      <c r="D7263" s="19">
        <f ca="1">'Monte Carlo VaR'!$B$9*(EXP(B7263)-1)</f>
        <v>39.443456946072892</v>
      </c>
      <c r="E7263" t="str">
        <f ca="1">IF(B7263&lt;='Monte Carlo VaR'!$B$25,"YES ◀ TAIL","")</f>
        <v/>
      </c>
    </row>
    <row r="7264" spans="1:5" x14ac:dyDescent="0.2">
      <c r="A7264">
        <v>7263</v>
      </c>
      <c r="B7264" s="17">
        <f ca="1">'Monte Carlo VaR'!$C$17+_xlfn.NORM.S.INV(RAND())*'Monte Carlo VaR'!$C$18</f>
        <v>2.0757481136514988E-2</v>
      </c>
      <c r="C7264" s="18">
        <f t="shared" ca="1" si="113"/>
        <v>2.0974416055563383</v>
      </c>
      <c r="D7264" s="19">
        <f ca="1">'Monte Carlo VaR'!$B$9*(EXP(B7264)-1)</f>
        <v>2.8426626080105053</v>
      </c>
      <c r="E7264" t="str">
        <f ca="1">IF(B7264&lt;='Monte Carlo VaR'!$B$25,"YES ◀ TAIL","")</f>
        <v/>
      </c>
    </row>
    <row r="7265" spans="1:5" x14ac:dyDescent="0.2">
      <c r="A7265">
        <v>7264</v>
      </c>
      <c r="B7265" s="17">
        <f ca="1">'Monte Carlo VaR'!$C$17+_xlfn.NORM.S.INV(RAND())*'Monte Carlo VaR'!$C$18</f>
        <v>0.3479540690015015</v>
      </c>
      <c r="C7265" s="18">
        <f t="shared" ca="1" si="113"/>
        <v>41.616720227254625</v>
      </c>
      <c r="D7265" s="19">
        <f ca="1">'Monte Carlo VaR'!$B$9*(EXP(B7265)-1)</f>
        <v>56.403140923998187</v>
      </c>
      <c r="E7265" t="str">
        <f ca="1">IF(B7265&lt;='Monte Carlo VaR'!$B$25,"YES ◀ TAIL","")</f>
        <v/>
      </c>
    </row>
    <row r="7266" spans="1:5" x14ac:dyDescent="0.2">
      <c r="A7266">
        <v>7265</v>
      </c>
      <c r="B7266" s="17">
        <f ca="1">'Monte Carlo VaR'!$C$17+_xlfn.NORM.S.INV(RAND())*'Monte Carlo VaR'!$C$18</f>
        <v>8.8230515729147863E-2</v>
      </c>
      <c r="C7266" s="18">
        <f t="shared" ca="1" si="113"/>
        <v>9.223987148135727</v>
      </c>
      <c r="D7266" s="19">
        <f ca="1">'Monte Carlo VaR'!$B$9*(EXP(B7266)-1)</f>
        <v>12.50126978186835</v>
      </c>
      <c r="E7266" t="str">
        <f ca="1">IF(B7266&lt;='Monte Carlo VaR'!$B$25,"YES ◀ TAIL","")</f>
        <v/>
      </c>
    </row>
    <row r="7267" spans="1:5" x14ac:dyDescent="0.2">
      <c r="A7267">
        <v>7266</v>
      </c>
      <c r="B7267" s="17">
        <f ca="1">'Monte Carlo VaR'!$C$17+_xlfn.NORM.S.INV(RAND())*'Monte Carlo VaR'!$C$18</f>
        <v>0.15119935909485893</v>
      </c>
      <c r="C7267" s="18">
        <f t="shared" ca="1" si="113"/>
        <v>16.322853515553316</v>
      </c>
      <c r="D7267" s="19">
        <f ca="1">'Monte Carlo VaR'!$B$9*(EXP(B7267)-1)</f>
        <v>22.122363369629408</v>
      </c>
      <c r="E7267" t="str">
        <f ca="1">IF(B7267&lt;='Monte Carlo VaR'!$B$25,"YES ◀ TAIL","")</f>
        <v/>
      </c>
    </row>
    <row r="7268" spans="1:5" x14ac:dyDescent="0.2">
      <c r="A7268">
        <v>7267</v>
      </c>
      <c r="B7268" s="17">
        <f ca="1">'Monte Carlo VaR'!$C$17+_xlfn.NORM.S.INV(RAND())*'Monte Carlo VaR'!$C$18</f>
        <v>0.23382607127380051</v>
      </c>
      <c r="C7268" s="18">
        <f t="shared" ca="1" si="113"/>
        <v>26.342472724315336</v>
      </c>
      <c r="D7268" s="19">
        <f ca="1">'Monte Carlo VaR'!$B$9*(EXP(B7268)-1)</f>
        <v>35.701953283264572</v>
      </c>
      <c r="E7268" t="str">
        <f ca="1">IF(B7268&lt;='Monte Carlo VaR'!$B$25,"YES ◀ TAIL","")</f>
        <v/>
      </c>
    </row>
    <row r="7269" spans="1:5" x14ac:dyDescent="0.2">
      <c r="A7269">
        <v>7268</v>
      </c>
      <c r="B7269" s="17">
        <f ca="1">'Monte Carlo VaR'!$C$17+_xlfn.NORM.S.INV(RAND())*'Monte Carlo VaR'!$C$18</f>
        <v>-5.9467526957256031E-2</v>
      </c>
      <c r="C7269" s="18">
        <f t="shared" ca="1" si="113"/>
        <v>-5.7733868657214416</v>
      </c>
      <c r="D7269" s="19">
        <f ca="1">'Monte Carlo VaR'!$B$9*(EXP(B7269)-1)</f>
        <v>-7.82467121911227</v>
      </c>
      <c r="E7269" t="str">
        <f ca="1">IF(B7269&lt;='Monte Carlo VaR'!$B$25,"YES ◀ TAIL","")</f>
        <v/>
      </c>
    </row>
    <row r="7270" spans="1:5" x14ac:dyDescent="0.2">
      <c r="A7270">
        <v>7269</v>
      </c>
      <c r="B7270" s="17">
        <f ca="1">'Monte Carlo VaR'!$C$17+_xlfn.NORM.S.INV(RAND())*'Monte Carlo VaR'!$C$18</f>
        <v>-6.6286892802144518E-2</v>
      </c>
      <c r="C7270" s="18">
        <f t="shared" ca="1" si="113"/>
        <v>-6.4137666393609516</v>
      </c>
      <c r="D7270" s="19">
        <f ca="1">'Monte Carlo VaR'!$B$9*(EXP(B7270)-1)</f>
        <v>-8.6925779263258978</v>
      </c>
      <c r="E7270" t="str">
        <f ca="1">IF(B7270&lt;='Monte Carlo VaR'!$B$25,"YES ◀ TAIL","")</f>
        <v/>
      </c>
    </row>
    <row r="7271" spans="1:5" x14ac:dyDescent="0.2">
      <c r="A7271">
        <v>7270</v>
      </c>
      <c r="B7271" s="17">
        <f ca="1">'Monte Carlo VaR'!$C$17+_xlfn.NORM.S.INV(RAND())*'Monte Carlo VaR'!$C$18</f>
        <v>-0.20595631992190361</v>
      </c>
      <c r="C7271" s="18">
        <f t="shared" ca="1" si="113"/>
        <v>-18.613137464836239</v>
      </c>
      <c r="D7271" s="19">
        <f ca="1">'Monte Carlo VaR'!$B$9*(EXP(B7271)-1)</f>
        <v>-25.226385206092555</v>
      </c>
      <c r="E7271" t="str">
        <f ca="1">IF(B7271&lt;='Monte Carlo VaR'!$B$25,"YES ◀ TAIL","")</f>
        <v/>
      </c>
    </row>
    <row r="7272" spans="1:5" x14ac:dyDescent="0.2">
      <c r="A7272">
        <v>7271</v>
      </c>
      <c r="B7272" s="17">
        <f ca="1">'Monte Carlo VaR'!$C$17+_xlfn.NORM.S.INV(RAND())*'Monte Carlo VaR'!$C$18</f>
        <v>2.8363069590977251E-2</v>
      </c>
      <c r="C7272" s="18">
        <f t="shared" ca="1" si="113"/>
        <v>2.8769131411451321</v>
      </c>
      <c r="D7272" s="19">
        <f ca="1">'Monte Carlo VaR'!$B$9*(EXP(B7272)-1)</f>
        <v>3.8990803801939977</v>
      </c>
      <c r="E7272" t="str">
        <f ca="1">IF(B7272&lt;='Monte Carlo VaR'!$B$25,"YES ◀ TAIL","")</f>
        <v/>
      </c>
    </row>
    <row r="7273" spans="1:5" x14ac:dyDescent="0.2">
      <c r="A7273">
        <v>7272</v>
      </c>
      <c r="B7273" s="17">
        <f ca="1">'Monte Carlo VaR'!$C$17+_xlfn.NORM.S.INV(RAND())*'Monte Carlo VaR'!$C$18</f>
        <v>-0.11045159186771096</v>
      </c>
      <c r="C7273" s="18">
        <f t="shared" ca="1" si="113"/>
        <v>-10.457032478147488</v>
      </c>
      <c r="D7273" s="19">
        <f ca="1">'Monte Carlo VaR'!$B$9*(EXP(B7273)-1)</f>
        <v>-14.17241611763329</v>
      </c>
      <c r="E7273" t="str">
        <f ca="1">IF(B7273&lt;='Monte Carlo VaR'!$B$25,"YES ◀ TAIL","")</f>
        <v/>
      </c>
    </row>
    <row r="7274" spans="1:5" x14ac:dyDescent="0.2">
      <c r="A7274">
        <v>7273</v>
      </c>
      <c r="B7274" s="17">
        <f ca="1">'Monte Carlo VaR'!$C$17+_xlfn.NORM.S.INV(RAND())*'Monte Carlo VaR'!$C$18</f>
        <v>-5.0465197065795997E-3</v>
      </c>
      <c r="C7274" s="18">
        <f t="shared" ca="1" si="113"/>
        <v>-0.50338074192646243</v>
      </c>
      <c r="D7274" s="19">
        <f ca="1">'Monte Carlo VaR'!$B$9*(EXP(B7274)-1)</f>
        <v>-0.68223191953293449</v>
      </c>
      <c r="E7274" t="str">
        <f ca="1">IF(B7274&lt;='Monte Carlo VaR'!$B$25,"YES ◀ TAIL","")</f>
        <v/>
      </c>
    </row>
    <row r="7275" spans="1:5" x14ac:dyDescent="0.2">
      <c r="A7275">
        <v>7274</v>
      </c>
      <c r="B7275" s="17">
        <f ca="1">'Monte Carlo VaR'!$C$17+_xlfn.NORM.S.INV(RAND())*'Monte Carlo VaR'!$C$18</f>
        <v>0.1861271420666139</v>
      </c>
      <c r="C7275" s="18">
        <f t="shared" ca="1" si="113"/>
        <v>20.457540284810861</v>
      </c>
      <c r="D7275" s="19">
        <f ca="1">'Monte Carlo VaR'!$B$9*(EXP(B7275)-1)</f>
        <v>27.72610434800416</v>
      </c>
      <c r="E7275" t="str">
        <f ca="1">IF(B7275&lt;='Monte Carlo VaR'!$B$25,"YES ◀ TAIL","")</f>
        <v/>
      </c>
    </row>
    <row r="7276" spans="1:5" x14ac:dyDescent="0.2">
      <c r="A7276">
        <v>7275</v>
      </c>
      <c r="B7276" s="17">
        <f ca="1">'Monte Carlo VaR'!$C$17+_xlfn.NORM.S.INV(RAND())*'Monte Carlo VaR'!$C$18</f>
        <v>0.15563928694397378</v>
      </c>
      <c r="C7276" s="18">
        <f t="shared" ca="1" si="113"/>
        <v>16.840466824931987</v>
      </c>
      <c r="D7276" s="19">
        <f ca="1">'Monte Carlo VaR'!$B$9*(EXP(B7276)-1)</f>
        <v>22.823884687830322</v>
      </c>
      <c r="E7276" t="str">
        <f ca="1">IF(B7276&lt;='Monte Carlo VaR'!$B$25,"YES ◀ TAIL","")</f>
        <v/>
      </c>
    </row>
    <row r="7277" spans="1:5" x14ac:dyDescent="0.2">
      <c r="A7277">
        <v>7276</v>
      </c>
      <c r="B7277" s="17">
        <f ca="1">'Monte Carlo VaR'!$C$17+_xlfn.NORM.S.INV(RAND())*'Monte Carlo VaR'!$C$18</f>
        <v>0.18621840934954231</v>
      </c>
      <c r="C7277" s="18">
        <f t="shared" ca="1" si="113"/>
        <v>20.468534618924771</v>
      </c>
      <c r="D7277" s="19">
        <f ca="1">'Monte Carlo VaR'!$B$9*(EXP(B7277)-1)</f>
        <v>27.741004969028744</v>
      </c>
      <c r="E7277" t="str">
        <f ca="1">IF(B7277&lt;='Monte Carlo VaR'!$B$25,"YES ◀ TAIL","")</f>
        <v/>
      </c>
    </row>
    <row r="7278" spans="1:5" x14ac:dyDescent="0.2">
      <c r="A7278">
        <v>7277</v>
      </c>
      <c r="B7278" s="17">
        <f ca="1">'Monte Carlo VaR'!$C$17+_xlfn.NORM.S.INV(RAND())*'Monte Carlo VaR'!$C$18</f>
        <v>-8.1247111090905086E-2</v>
      </c>
      <c r="C7278" s="18">
        <f t="shared" ca="1" si="113"/>
        <v>-7.8034164690462093</v>
      </c>
      <c r="D7278" s="19">
        <f ca="1">'Monte Carlo VaR'!$B$9*(EXP(B7278)-1)</f>
        <v>-10.575970340498328</v>
      </c>
      <c r="E7278" t="str">
        <f ca="1">IF(B7278&lt;='Monte Carlo VaR'!$B$25,"YES ◀ TAIL","")</f>
        <v/>
      </c>
    </row>
    <row r="7279" spans="1:5" x14ac:dyDescent="0.2">
      <c r="A7279">
        <v>7278</v>
      </c>
      <c r="B7279" s="17">
        <f ca="1">'Monte Carlo VaR'!$C$17+_xlfn.NORM.S.INV(RAND())*'Monte Carlo VaR'!$C$18</f>
        <v>3.833689252228295E-3</v>
      </c>
      <c r="C7279" s="18">
        <f t="shared" ca="1" si="113"/>
        <v>0.38410472386094519</v>
      </c>
      <c r="D7279" s="19">
        <f ca="1">'Monte Carlo VaR'!$B$9*(EXP(B7279)-1)</f>
        <v>0.52057713224873903</v>
      </c>
      <c r="E7279" t="str">
        <f ca="1">IF(B7279&lt;='Monte Carlo VaR'!$B$25,"YES ◀ TAIL","")</f>
        <v/>
      </c>
    </row>
    <row r="7280" spans="1:5" x14ac:dyDescent="0.2">
      <c r="A7280">
        <v>7279</v>
      </c>
      <c r="B7280" s="17">
        <f ca="1">'Monte Carlo VaR'!$C$17+_xlfn.NORM.S.INV(RAND())*'Monte Carlo VaR'!$C$18</f>
        <v>-0.18591961546273605</v>
      </c>
      <c r="C7280" s="18">
        <f t="shared" ca="1" si="113"/>
        <v>-16.965966117678178</v>
      </c>
      <c r="D7280" s="19">
        <f ca="1">'Monte Carlo VaR'!$B$9*(EXP(B7280)-1)</f>
        <v>-22.993973879289236</v>
      </c>
      <c r="E7280" t="str">
        <f ca="1">IF(B7280&lt;='Monte Carlo VaR'!$B$25,"YES ◀ TAIL","")</f>
        <v/>
      </c>
    </row>
    <row r="7281" spans="1:5" x14ac:dyDescent="0.2">
      <c r="A7281">
        <v>7280</v>
      </c>
      <c r="B7281" s="17">
        <f ca="1">'Monte Carlo VaR'!$C$17+_xlfn.NORM.S.INV(RAND())*'Monte Carlo VaR'!$C$18</f>
        <v>-0.14206442728954</v>
      </c>
      <c r="C7281" s="18">
        <f t="shared" ca="1" si="113"/>
        <v>-13.243464019933338</v>
      </c>
      <c r="D7281" s="19">
        <f ca="1">'Monte Carlo VaR'!$B$9*(EXP(B7281)-1)</f>
        <v>-17.948866786215653</v>
      </c>
      <c r="E7281" t="str">
        <f ca="1">IF(B7281&lt;='Monte Carlo VaR'!$B$25,"YES ◀ TAIL","")</f>
        <v/>
      </c>
    </row>
    <row r="7282" spans="1:5" x14ac:dyDescent="0.2">
      <c r="A7282">
        <v>7281</v>
      </c>
      <c r="B7282" s="17">
        <f ca="1">'Monte Carlo VaR'!$C$17+_xlfn.NORM.S.INV(RAND())*'Monte Carlo VaR'!$C$18</f>
        <v>-0.2493744534312477</v>
      </c>
      <c r="C7282" s="18">
        <f t="shared" ca="1" si="113"/>
        <v>-22.071188836353862</v>
      </c>
      <c r="D7282" s="19">
        <f ca="1">'Monte Carlo VaR'!$B$9*(EXP(B7282)-1)</f>
        <v>-29.913082229910387</v>
      </c>
      <c r="E7282" t="str">
        <f ca="1">IF(B7282&lt;='Monte Carlo VaR'!$B$25,"YES ◀ TAIL","")</f>
        <v>YES ◀ TAIL</v>
      </c>
    </row>
    <row r="7283" spans="1:5" x14ac:dyDescent="0.2">
      <c r="A7283">
        <v>7282</v>
      </c>
      <c r="B7283" s="17">
        <f ca="1">'Monte Carlo VaR'!$C$17+_xlfn.NORM.S.INV(RAND())*'Monte Carlo VaR'!$C$18</f>
        <v>0.23317696580479108</v>
      </c>
      <c r="C7283" s="18">
        <f t="shared" ca="1" si="113"/>
        <v>26.260489744980475</v>
      </c>
      <c r="D7283" s="19">
        <f ca="1">'Monte Carlo VaR'!$B$9*(EXP(B7283)-1)</f>
        <v>35.590841751372039</v>
      </c>
      <c r="E7283" t="str">
        <f ca="1">IF(B7283&lt;='Monte Carlo VaR'!$B$25,"YES ◀ TAIL","")</f>
        <v/>
      </c>
    </row>
    <row r="7284" spans="1:5" x14ac:dyDescent="0.2">
      <c r="A7284">
        <v>7283</v>
      </c>
      <c r="B7284" s="17">
        <f ca="1">'Monte Carlo VaR'!$C$17+_xlfn.NORM.S.INV(RAND())*'Monte Carlo VaR'!$C$18</f>
        <v>0.43022874422487994</v>
      </c>
      <c r="C7284" s="18">
        <f t="shared" ca="1" si="113"/>
        <v>53.760920254968326</v>
      </c>
      <c r="D7284" s="19">
        <f ca="1">'Monte Carlo VaR'!$B$9*(EXP(B7284)-1)</f>
        <v>72.862175221558573</v>
      </c>
      <c r="E7284" t="str">
        <f ca="1">IF(B7284&lt;='Monte Carlo VaR'!$B$25,"YES ◀ TAIL","")</f>
        <v/>
      </c>
    </row>
    <row r="7285" spans="1:5" x14ac:dyDescent="0.2">
      <c r="A7285">
        <v>7284</v>
      </c>
      <c r="B7285" s="17">
        <f ca="1">'Monte Carlo VaR'!$C$17+_xlfn.NORM.S.INV(RAND())*'Monte Carlo VaR'!$C$18</f>
        <v>-8.0127959694891102E-2</v>
      </c>
      <c r="C7285" s="18">
        <f t="shared" ca="1" si="113"/>
        <v>-7.7001767742311706</v>
      </c>
      <c r="D7285" s="19">
        <f ca="1">'Monte Carlo VaR'!$B$9*(EXP(B7285)-1)</f>
        <v>-10.436049582115507</v>
      </c>
      <c r="E7285" t="str">
        <f ca="1">IF(B7285&lt;='Monte Carlo VaR'!$B$25,"YES ◀ TAIL","")</f>
        <v/>
      </c>
    </row>
    <row r="7286" spans="1:5" x14ac:dyDescent="0.2">
      <c r="A7286">
        <v>7285</v>
      </c>
      <c r="B7286" s="17">
        <f ca="1">'Monte Carlo VaR'!$C$17+_xlfn.NORM.S.INV(RAND())*'Monte Carlo VaR'!$C$18</f>
        <v>9.7202182603667281E-2</v>
      </c>
      <c r="C7286" s="18">
        <f t="shared" ca="1" si="113"/>
        <v>10.208317314256178</v>
      </c>
      <c r="D7286" s="19">
        <f ca="1">'Monte Carlo VaR'!$B$9*(EXP(B7286)-1)</f>
        <v>13.835332456011397</v>
      </c>
      <c r="E7286" t="str">
        <f ca="1">IF(B7286&lt;='Monte Carlo VaR'!$B$25,"YES ◀ TAIL","")</f>
        <v/>
      </c>
    </row>
    <row r="7287" spans="1:5" x14ac:dyDescent="0.2">
      <c r="A7287">
        <v>7286</v>
      </c>
      <c r="B7287" s="17">
        <f ca="1">'Monte Carlo VaR'!$C$17+_xlfn.NORM.S.INV(RAND())*'Monte Carlo VaR'!$C$18</f>
        <v>0.21620637319998232</v>
      </c>
      <c r="C7287" s="18">
        <f t="shared" ca="1" si="113"/>
        <v>24.135853570116161</v>
      </c>
      <c r="D7287" s="19">
        <f ca="1">'Monte Carlo VaR'!$B$9*(EXP(B7287)-1)</f>
        <v>32.711322343578431</v>
      </c>
      <c r="E7287" t="str">
        <f ca="1">IF(B7287&lt;='Monte Carlo VaR'!$B$25,"YES ◀ TAIL","")</f>
        <v/>
      </c>
    </row>
    <row r="7288" spans="1:5" x14ac:dyDescent="0.2">
      <c r="A7288">
        <v>7287</v>
      </c>
      <c r="B7288" s="17">
        <f ca="1">'Monte Carlo VaR'!$C$17+_xlfn.NORM.S.INV(RAND())*'Monte Carlo VaR'!$C$18</f>
        <v>0.21909147925461209</v>
      </c>
      <c r="C7288" s="18">
        <f t="shared" ca="1" si="113"/>
        <v>24.494515813365592</v>
      </c>
      <c r="D7288" s="19">
        <f ca="1">'Monte Carlo VaR'!$B$9*(EXP(B7288)-1)</f>
        <v>33.197417281854385</v>
      </c>
      <c r="E7288" t="str">
        <f ca="1">IF(B7288&lt;='Monte Carlo VaR'!$B$25,"YES ◀ TAIL","")</f>
        <v/>
      </c>
    </row>
    <row r="7289" spans="1:5" x14ac:dyDescent="0.2">
      <c r="A7289">
        <v>7288</v>
      </c>
      <c r="B7289" s="17">
        <f ca="1">'Monte Carlo VaR'!$C$17+_xlfn.NORM.S.INV(RAND())*'Monte Carlo VaR'!$C$18</f>
        <v>-0.14193279460905339</v>
      </c>
      <c r="C7289" s="18">
        <f t="shared" ca="1" si="113"/>
        <v>-13.232043272897265</v>
      </c>
      <c r="D7289" s="19">
        <f ca="1">'Monte Carlo VaR'!$B$9*(EXP(B7289)-1)</f>
        <v>-17.933388247757662</v>
      </c>
      <c r="E7289" t="str">
        <f ca="1">IF(B7289&lt;='Monte Carlo VaR'!$B$25,"YES ◀ TAIL","")</f>
        <v/>
      </c>
    </row>
    <row r="7290" spans="1:5" x14ac:dyDescent="0.2">
      <c r="A7290">
        <v>7289</v>
      </c>
      <c r="B7290" s="17">
        <f ca="1">'Monte Carlo VaR'!$C$17+_xlfn.NORM.S.INV(RAND())*'Monte Carlo VaR'!$C$18</f>
        <v>-1.5531415314135502E-2</v>
      </c>
      <c r="C7290" s="18">
        <f t="shared" ca="1" si="113"/>
        <v>-1.5411424893509329</v>
      </c>
      <c r="D7290" s="19">
        <f ca="1">'Monte Carlo VaR'!$B$9*(EXP(B7290)-1)</f>
        <v>-2.0887104158173195</v>
      </c>
      <c r="E7290" t="str">
        <f ca="1">IF(B7290&lt;='Monte Carlo VaR'!$B$25,"YES ◀ TAIL","")</f>
        <v/>
      </c>
    </row>
    <row r="7291" spans="1:5" x14ac:dyDescent="0.2">
      <c r="A7291">
        <v>7290</v>
      </c>
      <c r="B7291" s="17">
        <f ca="1">'Monte Carlo VaR'!$C$17+_xlfn.NORM.S.INV(RAND())*'Monte Carlo VaR'!$C$18</f>
        <v>0.21638031706147121</v>
      </c>
      <c r="C7291" s="18">
        <f t="shared" ca="1" si="113"/>
        <v>24.157448117900437</v>
      </c>
      <c r="D7291" s="19">
        <f ca="1">'Monte Carlo VaR'!$B$9*(EXP(B7291)-1)</f>
        <v>32.740589434190461</v>
      </c>
      <c r="E7291" t="str">
        <f ca="1">IF(B7291&lt;='Monte Carlo VaR'!$B$25,"YES ◀ TAIL","")</f>
        <v/>
      </c>
    </row>
    <row r="7292" spans="1:5" x14ac:dyDescent="0.2">
      <c r="A7292">
        <v>7291</v>
      </c>
      <c r="B7292" s="17">
        <f ca="1">'Monte Carlo VaR'!$C$17+_xlfn.NORM.S.INV(RAND())*'Monte Carlo VaR'!$C$18</f>
        <v>-0.32899350714113207</v>
      </c>
      <c r="C7292" s="18">
        <f t="shared" ca="1" si="113"/>
        <v>-28.035231069721245</v>
      </c>
      <c r="D7292" s="19">
        <f ca="1">'Monte Carlo VaR'!$B$9*(EXP(B7292)-1)</f>
        <v>-37.996148668793204</v>
      </c>
      <c r="E7292" t="str">
        <f ca="1">IF(B7292&lt;='Monte Carlo VaR'!$B$25,"YES ◀ TAIL","")</f>
        <v>YES ◀ TAIL</v>
      </c>
    </row>
    <row r="7293" spans="1:5" x14ac:dyDescent="0.2">
      <c r="A7293">
        <v>7292</v>
      </c>
      <c r="B7293" s="17">
        <f ca="1">'Monte Carlo VaR'!$C$17+_xlfn.NORM.S.INV(RAND())*'Monte Carlo VaR'!$C$18</f>
        <v>-4.7810791843914124E-3</v>
      </c>
      <c r="C7293" s="18">
        <f t="shared" ca="1" si="113"/>
        <v>-0.47696680184470264</v>
      </c>
      <c r="D7293" s="19">
        <f ca="1">'Monte Carlo VaR'!$B$9*(EXP(B7293)-1)</f>
        <v>-0.64643310654012553</v>
      </c>
      <c r="E7293" t="str">
        <f ca="1">IF(B7293&lt;='Monte Carlo VaR'!$B$25,"YES ◀ TAIL","")</f>
        <v/>
      </c>
    </row>
    <row r="7294" spans="1:5" x14ac:dyDescent="0.2">
      <c r="A7294">
        <v>7293</v>
      </c>
      <c r="B7294" s="17">
        <f ca="1">'Monte Carlo VaR'!$C$17+_xlfn.NORM.S.INV(RAND())*'Monte Carlo VaR'!$C$18</f>
        <v>-6.9877463781460078E-2</v>
      </c>
      <c r="C7294" s="18">
        <f t="shared" ca="1" si="113"/>
        <v>-6.7491921080879758</v>
      </c>
      <c r="D7294" s="19">
        <f ca="1">'Monte Carlo VaR'!$B$9*(EXP(B7294)-1)</f>
        <v>-9.1471800640916339</v>
      </c>
      <c r="E7294" t="str">
        <f ca="1">IF(B7294&lt;='Monte Carlo VaR'!$B$25,"YES ◀ TAIL","")</f>
        <v/>
      </c>
    </row>
    <row r="7295" spans="1:5" x14ac:dyDescent="0.2">
      <c r="A7295">
        <v>7294</v>
      </c>
      <c r="B7295" s="17">
        <f ca="1">'Monte Carlo VaR'!$C$17+_xlfn.NORM.S.INV(RAND())*'Monte Carlo VaR'!$C$18</f>
        <v>7.9800607680028529E-2</v>
      </c>
      <c r="C7295" s="18">
        <f t="shared" ca="1" si="113"/>
        <v>8.3071090086191504</v>
      </c>
      <c r="D7295" s="19">
        <f ca="1">'Monte Carlo VaR'!$B$9*(EXP(B7295)-1)</f>
        <v>11.258624839381536</v>
      </c>
      <c r="E7295" t="str">
        <f ca="1">IF(B7295&lt;='Monte Carlo VaR'!$B$25,"YES ◀ TAIL","")</f>
        <v/>
      </c>
    </row>
    <row r="7296" spans="1:5" x14ac:dyDescent="0.2">
      <c r="A7296">
        <v>7295</v>
      </c>
      <c r="B7296" s="17">
        <f ca="1">'Monte Carlo VaR'!$C$17+_xlfn.NORM.S.INV(RAND())*'Monte Carlo VaR'!$C$18</f>
        <v>0.1065126774659782</v>
      </c>
      <c r="C7296" s="18">
        <f t="shared" ca="1" si="113"/>
        <v>11.239202866839193</v>
      </c>
      <c r="D7296" s="19">
        <f ca="1">'Monte Carlo VaR'!$B$9*(EXP(B7296)-1)</f>
        <v>15.232491645427158</v>
      </c>
      <c r="E7296" t="str">
        <f ca="1">IF(B7296&lt;='Monte Carlo VaR'!$B$25,"YES ◀ TAIL","")</f>
        <v/>
      </c>
    </row>
    <row r="7297" spans="1:5" x14ac:dyDescent="0.2">
      <c r="A7297">
        <v>7296</v>
      </c>
      <c r="B7297" s="17">
        <f ca="1">'Monte Carlo VaR'!$C$17+_xlfn.NORM.S.INV(RAND())*'Monte Carlo VaR'!$C$18</f>
        <v>9.5909444724041365E-2</v>
      </c>
      <c r="C7297" s="18">
        <f t="shared" ca="1" si="113"/>
        <v>10.065938896629302</v>
      </c>
      <c r="D7297" s="19">
        <f ca="1">'Monte Carlo VaR'!$B$9*(EXP(B7297)-1)</f>
        <v>13.642366986601692</v>
      </c>
      <c r="E7297" t="str">
        <f ca="1">IF(B7297&lt;='Monte Carlo VaR'!$B$25,"YES ◀ TAIL","")</f>
        <v/>
      </c>
    </row>
    <row r="7298" spans="1:5" x14ac:dyDescent="0.2">
      <c r="A7298">
        <v>7297</v>
      </c>
      <c r="B7298" s="17">
        <f ca="1">'Monte Carlo VaR'!$C$17+_xlfn.NORM.S.INV(RAND())*'Monte Carlo VaR'!$C$18</f>
        <v>0.16132752349546328</v>
      </c>
      <c r="C7298" s="18">
        <f t="shared" ca="1" si="113"/>
        <v>17.50697687529965</v>
      </c>
      <c r="D7298" s="19">
        <f ca="1">'Monte Carlo VaR'!$B$9*(EXP(B7298)-1)</f>
        <v>23.727205759093618</v>
      </c>
      <c r="E7298" t="str">
        <f ca="1">IF(B7298&lt;='Monte Carlo VaR'!$B$25,"YES ◀ TAIL","")</f>
        <v/>
      </c>
    </row>
    <row r="7299" spans="1:5" x14ac:dyDescent="0.2">
      <c r="A7299">
        <v>7298</v>
      </c>
      <c r="B7299" s="17">
        <f ca="1">'Monte Carlo VaR'!$C$17+_xlfn.NORM.S.INV(RAND())*'Monte Carlo VaR'!$C$18</f>
        <v>1.8521376521154695E-3</v>
      </c>
      <c r="C7299" s="18">
        <f t="shared" ref="C7299:C7362" ca="1" si="114">(EXP(B7299)-1)*100</f>
        <v>0.18538539184802527</v>
      </c>
      <c r="D7299" s="19">
        <f ca="1">'Monte Carlo VaR'!$B$9*(EXP(B7299)-1)</f>
        <v>0.25125282157162865</v>
      </c>
      <c r="E7299" t="str">
        <f ca="1">IF(B7299&lt;='Monte Carlo VaR'!$B$25,"YES ◀ TAIL","")</f>
        <v/>
      </c>
    </row>
    <row r="7300" spans="1:5" x14ac:dyDescent="0.2">
      <c r="A7300">
        <v>7299</v>
      </c>
      <c r="B7300" s="17">
        <f ca="1">'Monte Carlo VaR'!$C$17+_xlfn.NORM.S.INV(RAND())*'Monte Carlo VaR'!$C$18</f>
        <v>0.37308457111975746</v>
      </c>
      <c r="C7300" s="18">
        <f t="shared" ca="1" si="114"/>
        <v>45.220714942437624</v>
      </c>
      <c r="D7300" s="19">
        <f ca="1">'Monte Carlo VaR'!$B$9*(EXP(B7300)-1)</f>
        <v>61.287634961485708</v>
      </c>
      <c r="E7300" t="str">
        <f ca="1">IF(B7300&lt;='Monte Carlo VaR'!$B$25,"YES ◀ TAIL","")</f>
        <v/>
      </c>
    </row>
    <row r="7301" spans="1:5" x14ac:dyDescent="0.2">
      <c r="A7301">
        <v>7300</v>
      </c>
      <c r="B7301" s="17">
        <f ca="1">'Monte Carlo VaR'!$C$17+_xlfn.NORM.S.INV(RAND())*'Monte Carlo VaR'!$C$18</f>
        <v>-4.0664236571409371E-2</v>
      </c>
      <c r="C7301" s="18">
        <f t="shared" ca="1" si="114"/>
        <v>-3.984854042244601</v>
      </c>
      <c r="D7301" s="19">
        <f ca="1">'Monte Carlo VaR'!$B$9*(EXP(B7301)-1)</f>
        <v>-5.4006726834541077</v>
      </c>
      <c r="E7301" t="str">
        <f ca="1">IF(B7301&lt;='Monte Carlo VaR'!$B$25,"YES ◀ TAIL","")</f>
        <v/>
      </c>
    </row>
    <row r="7302" spans="1:5" x14ac:dyDescent="0.2">
      <c r="A7302">
        <v>7301</v>
      </c>
      <c r="B7302" s="17">
        <f ca="1">'Monte Carlo VaR'!$C$17+_xlfn.NORM.S.INV(RAND())*'Monte Carlo VaR'!$C$18</f>
        <v>0.21489649665577149</v>
      </c>
      <c r="C7302" s="18">
        <f t="shared" ca="1" si="114"/>
        <v>23.973357375439974</v>
      </c>
      <c r="D7302" s="19">
        <f ca="1">'Monte Carlo VaR'!$B$9*(EXP(B7302)-1)</f>
        <v>32.491091250933799</v>
      </c>
      <c r="E7302" t="str">
        <f ca="1">IF(B7302&lt;='Monte Carlo VaR'!$B$25,"YES ◀ TAIL","")</f>
        <v/>
      </c>
    </row>
    <row r="7303" spans="1:5" x14ac:dyDescent="0.2">
      <c r="A7303">
        <v>7302</v>
      </c>
      <c r="B7303" s="17">
        <f ca="1">'Monte Carlo VaR'!$C$17+_xlfn.NORM.S.INV(RAND())*'Monte Carlo VaR'!$C$18</f>
        <v>0.11499992070640187</v>
      </c>
      <c r="C7303" s="18">
        <f t="shared" ca="1" si="114"/>
        <v>12.187334861456044</v>
      </c>
      <c r="D7303" s="19">
        <f ca="1">'Monte Carlo VaR'!$B$9*(EXP(B7303)-1)</f>
        <v>16.517494937731378</v>
      </c>
      <c r="E7303" t="str">
        <f ca="1">IF(B7303&lt;='Monte Carlo VaR'!$B$25,"YES ◀ TAIL","")</f>
        <v/>
      </c>
    </row>
    <row r="7304" spans="1:5" x14ac:dyDescent="0.2">
      <c r="A7304">
        <v>7303</v>
      </c>
      <c r="B7304" s="17">
        <f ca="1">'Monte Carlo VaR'!$C$17+_xlfn.NORM.S.INV(RAND())*'Monte Carlo VaR'!$C$18</f>
        <v>0.12838327653776521</v>
      </c>
      <c r="C7304" s="18">
        <f t="shared" ca="1" si="114"/>
        <v>13.698870028791909</v>
      </c>
      <c r="D7304" s="19">
        <f ca="1">'Monte Carlo VaR'!$B$9*(EXP(B7304)-1)</f>
        <v>18.566078550021675</v>
      </c>
      <c r="E7304" t="str">
        <f ca="1">IF(B7304&lt;='Monte Carlo VaR'!$B$25,"YES ◀ TAIL","")</f>
        <v/>
      </c>
    </row>
    <row r="7305" spans="1:5" x14ac:dyDescent="0.2">
      <c r="A7305">
        <v>7304</v>
      </c>
      <c r="B7305" s="17">
        <f ca="1">'Monte Carlo VaR'!$C$17+_xlfn.NORM.S.INV(RAND())*'Monte Carlo VaR'!$C$18</f>
        <v>0.17869794998540003</v>
      </c>
      <c r="C7305" s="18">
        <f t="shared" ca="1" si="114"/>
        <v>19.565954063815759</v>
      </c>
      <c r="D7305" s="19">
        <f ca="1">'Monte Carlo VaR'!$B$9*(EXP(B7305)-1)</f>
        <v>26.517737542689499</v>
      </c>
      <c r="E7305" t="str">
        <f ca="1">IF(B7305&lt;='Monte Carlo VaR'!$B$25,"YES ◀ TAIL","")</f>
        <v/>
      </c>
    </row>
    <row r="7306" spans="1:5" x14ac:dyDescent="0.2">
      <c r="A7306">
        <v>7305</v>
      </c>
      <c r="B7306" s="17">
        <f ca="1">'Monte Carlo VaR'!$C$17+_xlfn.NORM.S.INV(RAND())*'Monte Carlo VaR'!$C$18</f>
        <v>0.36815922671397322</v>
      </c>
      <c r="C7306" s="18">
        <f t="shared" ca="1" si="114"/>
        <v>44.507211474057343</v>
      </c>
      <c r="D7306" s="19">
        <f ca="1">'Monte Carlo VaR'!$B$9*(EXP(B7306)-1)</f>
        <v>60.32062371078991</v>
      </c>
      <c r="E7306" t="str">
        <f ca="1">IF(B7306&lt;='Monte Carlo VaR'!$B$25,"YES ◀ TAIL","")</f>
        <v/>
      </c>
    </row>
    <row r="7307" spans="1:5" x14ac:dyDescent="0.2">
      <c r="A7307">
        <v>7306</v>
      </c>
      <c r="B7307" s="17">
        <f ca="1">'Monte Carlo VaR'!$C$17+_xlfn.NORM.S.INV(RAND())*'Monte Carlo VaR'!$C$18</f>
        <v>-0.16336091375171607</v>
      </c>
      <c r="C7307" s="18">
        <f t="shared" ca="1" si="114"/>
        <v>-15.071538540196439</v>
      </c>
      <c r="D7307" s="19">
        <f ca="1">'Monte Carlo VaR'!$B$9*(EXP(B7307)-1)</f>
        <v>-20.426456183528234</v>
      </c>
      <c r="E7307" t="str">
        <f ca="1">IF(B7307&lt;='Monte Carlo VaR'!$B$25,"YES ◀ TAIL","")</f>
        <v/>
      </c>
    </row>
    <row r="7308" spans="1:5" x14ac:dyDescent="0.2">
      <c r="A7308">
        <v>7307</v>
      </c>
      <c r="B7308" s="17">
        <f ca="1">'Monte Carlo VaR'!$C$17+_xlfn.NORM.S.INV(RAND())*'Monte Carlo VaR'!$C$18</f>
        <v>1.690599132828987E-2</v>
      </c>
      <c r="C7308" s="18">
        <f t="shared" ca="1" si="114"/>
        <v>1.7049706338989168</v>
      </c>
      <c r="D7308" s="19">
        <f ca="1">'Monte Carlo VaR'!$B$9*(EXP(B7308)-1)</f>
        <v>2.310746700123202</v>
      </c>
      <c r="E7308" t="str">
        <f ca="1">IF(B7308&lt;='Monte Carlo VaR'!$B$25,"YES ◀ TAIL","")</f>
        <v/>
      </c>
    </row>
    <row r="7309" spans="1:5" x14ac:dyDescent="0.2">
      <c r="A7309">
        <v>7308</v>
      </c>
      <c r="B7309" s="17">
        <f ca="1">'Monte Carlo VaR'!$C$17+_xlfn.NORM.S.INV(RAND())*'Monte Carlo VaR'!$C$18</f>
        <v>5.1415925819855761E-2</v>
      </c>
      <c r="C7309" s="18">
        <f t="shared" ca="1" si="114"/>
        <v>5.2760672580891343</v>
      </c>
      <c r="D7309" s="19">
        <f ca="1">'Monte Carlo VaR'!$B$9*(EXP(B7309)-1)</f>
        <v>7.1506539548882042</v>
      </c>
      <c r="E7309" t="str">
        <f ca="1">IF(B7309&lt;='Monte Carlo VaR'!$B$25,"YES ◀ TAIL","")</f>
        <v/>
      </c>
    </row>
    <row r="7310" spans="1:5" x14ac:dyDescent="0.2">
      <c r="A7310">
        <v>7309</v>
      </c>
      <c r="B7310" s="17">
        <f ca="1">'Monte Carlo VaR'!$C$17+_xlfn.NORM.S.INV(RAND())*'Monte Carlo VaR'!$C$18</f>
        <v>8.7865581168803941E-3</v>
      </c>
      <c r="C7310" s="18">
        <f t="shared" ca="1" si="114"/>
        <v>0.88252732264295641</v>
      </c>
      <c r="D7310" s="19">
        <f ca="1">'Monte Carlo VaR'!$B$9*(EXP(B7310)-1)</f>
        <v>1.1960892803779988</v>
      </c>
      <c r="E7310" t="str">
        <f ca="1">IF(B7310&lt;='Monte Carlo VaR'!$B$25,"YES ◀ TAIL","")</f>
        <v/>
      </c>
    </row>
    <row r="7311" spans="1:5" x14ac:dyDescent="0.2">
      <c r="A7311">
        <v>7310</v>
      </c>
      <c r="B7311" s="17">
        <f ca="1">'Monte Carlo VaR'!$C$17+_xlfn.NORM.S.INV(RAND())*'Monte Carlo VaR'!$C$18</f>
        <v>6.8604289971748139E-2</v>
      </c>
      <c r="C7311" s="18">
        <f t="shared" ca="1" si="114"/>
        <v>7.1012314970873902</v>
      </c>
      <c r="D7311" s="19">
        <f ca="1">'Monte Carlo VaR'!$B$9*(EXP(B7311)-1)</f>
        <v>9.6242990480025394</v>
      </c>
      <c r="E7311" t="str">
        <f ca="1">IF(B7311&lt;='Monte Carlo VaR'!$B$25,"YES ◀ TAIL","")</f>
        <v/>
      </c>
    </row>
    <row r="7312" spans="1:5" x14ac:dyDescent="0.2">
      <c r="A7312">
        <v>7311</v>
      </c>
      <c r="B7312" s="17">
        <f ca="1">'Monte Carlo VaR'!$C$17+_xlfn.NORM.S.INV(RAND())*'Monte Carlo VaR'!$C$18</f>
        <v>0.17952500970328689</v>
      </c>
      <c r="C7312" s="18">
        <f t="shared" ca="1" si="114"/>
        <v>19.664883152545578</v>
      </c>
      <c r="D7312" s="19">
        <f ca="1">'Monte Carlo VaR'!$B$9*(EXP(B7312)-1)</f>
        <v>26.651816136645021</v>
      </c>
      <c r="E7312" t="str">
        <f ca="1">IF(B7312&lt;='Monte Carlo VaR'!$B$25,"YES ◀ TAIL","")</f>
        <v/>
      </c>
    </row>
    <row r="7313" spans="1:5" x14ac:dyDescent="0.2">
      <c r="A7313">
        <v>7312</v>
      </c>
      <c r="B7313" s="17">
        <f ca="1">'Monte Carlo VaR'!$C$17+_xlfn.NORM.S.INV(RAND())*'Monte Carlo VaR'!$C$18</f>
        <v>0.18298724224746205</v>
      </c>
      <c r="C7313" s="18">
        <f t="shared" ca="1" si="114"/>
        <v>20.079908848549046</v>
      </c>
      <c r="D7313" s="19">
        <f ca="1">'Monte Carlo VaR'!$B$9*(EXP(B7313)-1)</f>
        <v>27.214300462438519</v>
      </c>
      <c r="E7313" t="str">
        <f ca="1">IF(B7313&lt;='Monte Carlo VaR'!$B$25,"YES ◀ TAIL","")</f>
        <v/>
      </c>
    </row>
    <row r="7314" spans="1:5" x14ac:dyDescent="0.2">
      <c r="A7314">
        <v>7313</v>
      </c>
      <c r="B7314" s="17">
        <f ca="1">'Monte Carlo VaR'!$C$17+_xlfn.NORM.S.INV(RAND())*'Monte Carlo VaR'!$C$18</f>
        <v>-0.29123869707252475</v>
      </c>
      <c r="C7314" s="18">
        <f t="shared" ca="1" si="114"/>
        <v>-25.26627304922766</v>
      </c>
      <c r="D7314" s="19">
        <f ca="1">'Monte Carlo VaR'!$B$9*(EXP(B7314)-1)</f>
        <v>-34.243379863618252</v>
      </c>
      <c r="E7314" t="str">
        <f ca="1">IF(B7314&lt;='Monte Carlo VaR'!$B$25,"YES ◀ TAIL","")</f>
        <v>YES ◀ TAIL</v>
      </c>
    </row>
    <row r="7315" spans="1:5" x14ac:dyDescent="0.2">
      <c r="A7315">
        <v>7314</v>
      </c>
      <c r="B7315" s="17">
        <f ca="1">'Monte Carlo VaR'!$C$17+_xlfn.NORM.S.INV(RAND())*'Monte Carlo VaR'!$C$18</f>
        <v>4.3312379631387163E-3</v>
      </c>
      <c r="C7315" s="18">
        <f t="shared" ca="1" si="114"/>
        <v>0.43406313310263567</v>
      </c>
      <c r="D7315" s="19">
        <f ca="1">'Monte Carlo VaR'!$B$9*(EXP(B7315)-1)</f>
        <v>0.58828576429400214</v>
      </c>
      <c r="E7315" t="str">
        <f ca="1">IF(B7315&lt;='Monte Carlo VaR'!$B$25,"YES ◀ TAIL","")</f>
        <v/>
      </c>
    </row>
    <row r="7316" spans="1:5" x14ac:dyDescent="0.2">
      <c r="A7316">
        <v>7315</v>
      </c>
      <c r="B7316" s="17">
        <f ca="1">'Monte Carlo VaR'!$C$17+_xlfn.NORM.S.INV(RAND())*'Monte Carlo VaR'!$C$18</f>
        <v>0.4262107255163794</v>
      </c>
      <c r="C7316" s="18">
        <f t="shared" ca="1" si="114"/>
        <v>53.144345534650974</v>
      </c>
      <c r="D7316" s="19">
        <f ca="1">'Monte Carlo VaR'!$B$9*(EXP(B7316)-1)</f>
        <v>72.026531503112466</v>
      </c>
      <c r="E7316" t="str">
        <f ca="1">IF(B7316&lt;='Monte Carlo VaR'!$B$25,"YES ◀ TAIL","")</f>
        <v/>
      </c>
    </row>
    <row r="7317" spans="1:5" x14ac:dyDescent="0.2">
      <c r="A7317">
        <v>7316</v>
      </c>
      <c r="B7317" s="17">
        <f ca="1">'Monte Carlo VaR'!$C$17+_xlfn.NORM.S.INV(RAND())*'Monte Carlo VaR'!$C$18</f>
        <v>-7.1664888545020664E-2</v>
      </c>
      <c r="C7317" s="18">
        <f t="shared" ca="1" si="114"/>
        <v>-6.9157220371394494</v>
      </c>
      <c r="D7317" s="19">
        <f ca="1">'Monte Carlo VaR'!$B$9*(EXP(B7317)-1)</f>
        <v>-9.3728780769350948</v>
      </c>
      <c r="E7317" t="str">
        <f ca="1">IF(B7317&lt;='Monte Carlo VaR'!$B$25,"YES ◀ TAIL","")</f>
        <v/>
      </c>
    </row>
    <row r="7318" spans="1:5" x14ac:dyDescent="0.2">
      <c r="A7318">
        <v>7317</v>
      </c>
      <c r="B7318" s="17">
        <f ca="1">'Monte Carlo VaR'!$C$17+_xlfn.NORM.S.INV(RAND())*'Monte Carlo VaR'!$C$18</f>
        <v>0.44888353950608634</v>
      </c>
      <c r="C7318" s="18">
        <f t="shared" ca="1" si="114"/>
        <v>56.656220396734035</v>
      </c>
      <c r="D7318" s="19">
        <f ca="1">'Monte Carlo VaR'!$B$9*(EXP(B7318)-1)</f>
        <v>76.786175503693642</v>
      </c>
      <c r="E7318" t="str">
        <f ca="1">IF(B7318&lt;='Monte Carlo VaR'!$B$25,"YES ◀ TAIL","")</f>
        <v/>
      </c>
    </row>
    <row r="7319" spans="1:5" x14ac:dyDescent="0.2">
      <c r="A7319">
        <v>7318</v>
      </c>
      <c r="B7319" s="17">
        <f ca="1">'Monte Carlo VaR'!$C$17+_xlfn.NORM.S.INV(RAND())*'Monte Carlo VaR'!$C$18</f>
        <v>-0.10960221419291923</v>
      </c>
      <c r="C7319" s="18">
        <f t="shared" ca="1" si="114"/>
        <v>-10.380944371404667</v>
      </c>
      <c r="D7319" s="19">
        <f ca="1">'Monte Carlo VaR'!$B$9*(EXP(B7319)-1)</f>
        <v>-14.069293906564743</v>
      </c>
      <c r="E7319" t="str">
        <f ca="1">IF(B7319&lt;='Monte Carlo VaR'!$B$25,"YES ◀ TAIL","")</f>
        <v/>
      </c>
    </row>
    <row r="7320" spans="1:5" x14ac:dyDescent="0.2">
      <c r="A7320">
        <v>7319</v>
      </c>
      <c r="B7320" s="17">
        <f ca="1">'Monte Carlo VaR'!$C$17+_xlfn.NORM.S.INV(RAND())*'Monte Carlo VaR'!$C$18</f>
        <v>8.4274526123774091E-2</v>
      </c>
      <c r="C7320" s="18">
        <f t="shared" ca="1" si="114"/>
        <v>8.7927517341253036</v>
      </c>
      <c r="D7320" s="19">
        <f ca="1">'Monte Carlo VaR'!$B$9*(EXP(B7320)-1)</f>
        <v>11.916816425260023</v>
      </c>
      <c r="E7320" t="str">
        <f ca="1">IF(B7320&lt;='Monte Carlo VaR'!$B$25,"YES ◀ TAIL","")</f>
        <v/>
      </c>
    </row>
    <row r="7321" spans="1:5" x14ac:dyDescent="0.2">
      <c r="A7321">
        <v>7320</v>
      </c>
      <c r="B7321" s="17">
        <f ca="1">'Monte Carlo VaR'!$C$17+_xlfn.NORM.S.INV(RAND())*'Monte Carlo VaR'!$C$18</f>
        <v>0.10609428701388354</v>
      </c>
      <c r="C7321" s="18">
        <f t="shared" ca="1" si="114"/>
        <v>11.192671181346348</v>
      </c>
      <c r="D7321" s="19">
        <f ca="1">'Monte Carlo VaR'!$B$9*(EXP(B7321)-1)</f>
        <v>15.169427252078705</v>
      </c>
      <c r="E7321" t="str">
        <f ca="1">IF(B7321&lt;='Monte Carlo VaR'!$B$25,"YES ◀ TAIL","")</f>
        <v/>
      </c>
    </row>
    <row r="7322" spans="1:5" x14ac:dyDescent="0.2">
      <c r="A7322">
        <v>7321</v>
      </c>
      <c r="B7322" s="17">
        <f ca="1">'Monte Carlo VaR'!$C$17+_xlfn.NORM.S.INV(RAND())*'Monte Carlo VaR'!$C$18</f>
        <v>0.50754927667782201</v>
      </c>
      <c r="C7322" s="18">
        <f t="shared" ca="1" si="114"/>
        <v>66.121502380019948</v>
      </c>
      <c r="D7322" s="19">
        <f ca="1">'Monte Carlo VaR'!$B$9*(EXP(B7322)-1)</f>
        <v>89.614472175641041</v>
      </c>
      <c r="E7322" t="str">
        <f ca="1">IF(B7322&lt;='Monte Carlo VaR'!$B$25,"YES ◀ TAIL","")</f>
        <v/>
      </c>
    </row>
    <row r="7323" spans="1:5" x14ac:dyDescent="0.2">
      <c r="A7323">
        <v>7322</v>
      </c>
      <c r="B7323" s="17">
        <f ca="1">'Monte Carlo VaR'!$C$17+_xlfn.NORM.S.INV(RAND())*'Monte Carlo VaR'!$C$18</f>
        <v>-3.8055770175955031E-2</v>
      </c>
      <c r="C7323" s="18">
        <f t="shared" ca="1" si="114"/>
        <v>-3.7340748281766922</v>
      </c>
      <c r="D7323" s="19">
        <f ca="1">'Monte Carlo VaR'!$B$9*(EXP(B7323)-1)</f>
        <v>-5.0607916146278713</v>
      </c>
      <c r="E7323" t="str">
        <f ca="1">IF(B7323&lt;='Monte Carlo VaR'!$B$25,"YES ◀ TAIL","")</f>
        <v/>
      </c>
    </row>
    <row r="7324" spans="1:5" x14ac:dyDescent="0.2">
      <c r="A7324">
        <v>7323</v>
      </c>
      <c r="B7324" s="17">
        <f ca="1">'Monte Carlo VaR'!$C$17+_xlfn.NORM.S.INV(RAND())*'Monte Carlo VaR'!$C$18</f>
        <v>1.1583355536200046E-2</v>
      </c>
      <c r="C7324" s="18">
        <f t="shared" ca="1" si="114"/>
        <v>1.1650702381892364</v>
      </c>
      <c r="D7324" s="19">
        <f ca="1">'Monte Carlo VaR'!$B$9*(EXP(B7324)-1)</f>
        <v>1.579019693817872</v>
      </c>
      <c r="E7324" t="str">
        <f ca="1">IF(B7324&lt;='Monte Carlo VaR'!$B$25,"YES ◀ TAIL","")</f>
        <v/>
      </c>
    </row>
    <row r="7325" spans="1:5" x14ac:dyDescent="0.2">
      <c r="A7325">
        <v>7324</v>
      </c>
      <c r="B7325" s="17">
        <f ca="1">'Monte Carlo VaR'!$C$17+_xlfn.NORM.S.INV(RAND())*'Monte Carlo VaR'!$C$18</f>
        <v>8.2091009253631067E-2</v>
      </c>
      <c r="C7325" s="18">
        <f t="shared" ca="1" si="114"/>
        <v>8.5554600848031459</v>
      </c>
      <c r="D7325" s="19">
        <f ca="1">'Monte Carlo VaR'!$B$9*(EXP(B7325)-1)</f>
        <v>11.595215052933703</v>
      </c>
      <c r="E7325" t="str">
        <f ca="1">IF(B7325&lt;='Monte Carlo VaR'!$B$25,"YES ◀ TAIL","")</f>
        <v/>
      </c>
    </row>
    <row r="7326" spans="1:5" x14ac:dyDescent="0.2">
      <c r="A7326">
        <v>7325</v>
      </c>
      <c r="B7326" s="17">
        <f ca="1">'Monte Carlo VaR'!$C$17+_xlfn.NORM.S.INV(RAND())*'Monte Carlo VaR'!$C$18</f>
        <v>0.213278197466297</v>
      </c>
      <c r="C7326" s="18">
        <f t="shared" ca="1" si="114"/>
        <v>23.772893640582105</v>
      </c>
      <c r="D7326" s="19">
        <f ca="1">'Monte Carlo VaR'!$B$9*(EXP(B7326)-1)</f>
        <v>32.219402751080928</v>
      </c>
      <c r="E7326" t="str">
        <f ca="1">IF(B7326&lt;='Monte Carlo VaR'!$B$25,"YES ◀ TAIL","")</f>
        <v/>
      </c>
    </row>
    <row r="7327" spans="1:5" x14ac:dyDescent="0.2">
      <c r="A7327">
        <v>7326</v>
      </c>
      <c r="B7327" s="17">
        <f ca="1">'Monte Carlo VaR'!$C$17+_xlfn.NORM.S.INV(RAND())*'Monte Carlo VaR'!$C$18</f>
        <v>0.49256097747993088</v>
      </c>
      <c r="C7327" s="18">
        <f t="shared" ca="1" si="114"/>
        <v>63.650190246644868</v>
      </c>
      <c r="D7327" s="19">
        <f ca="1">'Monte Carlo VaR'!$B$9*(EXP(B7327)-1)</f>
        <v>86.265102841277795</v>
      </c>
      <c r="E7327" t="str">
        <f ca="1">IF(B7327&lt;='Monte Carlo VaR'!$B$25,"YES ◀ TAIL","")</f>
        <v/>
      </c>
    </row>
    <row r="7328" spans="1:5" x14ac:dyDescent="0.2">
      <c r="A7328">
        <v>7327</v>
      </c>
      <c r="B7328" s="17">
        <f ca="1">'Monte Carlo VaR'!$C$17+_xlfn.NORM.S.INV(RAND())*'Monte Carlo VaR'!$C$18</f>
        <v>-0.15111370072428199</v>
      </c>
      <c r="C7328" s="18">
        <f t="shared" ca="1" si="114"/>
        <v>-14.025006108912185</v>
      </c>
      <c r="D7328" s="19">
        <f ca="1">'Monte Carlo VaR'!$B$9*(EXP(B7328)-1)</f>
        <v>-19.008090779408686</v>
      </c>
      <c r="E7328" t="str">
        <f ca="1">IF(B7328&lt;='Monte Carlo VaR'!$B$25,"YES ◀ TAIL","")</f>
        <v/>
      </c>
    </row>
    <row r="7329" spans="1:5" x14ac:dyDescent="0.2">
      <c r="A7329">
        <v>7328</v>
      </c>
      <c r="B7329" s="17">
        <f ca="1">'Monte Carlo VaR'!$C$17+_xlfn.NORM.S.INV(RAND())*'Monte Carlo VaR'!$C$18</f>
        <v>-0.18934250203945086</v>
      </c>
      <c r="C7329" s="18">
        <f t="shared" ca="1" si="114"/>
        <v>-17.249696332473818</v>
      </c>
      <c r="D7329" s="19">
        <f ca="1">'Monte Carlo VaR'!$B$9*(EXP(B7329)-1)</f>
        <v>-23.378513439401765</v>
      </c>
      <c r="E7329" t="str">
        <f ca="1">IF(B7329&lt;='Monte Carlo VaR'!$B$25,"YES ◀ TAIL","")</f>
        <v/>
      </c>
    </row>
    <row r="7330" spans="1:5" x14ac:dyDescent="0.2">
      <c r="A7330">
        <v>7329</v>
      </c>
      <c r="B7330" s="17">
        <f ca="1">'Monte Carlo VaR'!$C$17+_xlfn.NORM.S.INV(RAND())*'Monte Carlo VaR'!$C$18</f>
        <v>0.15129690926907491</v>
      </c>
      <c r="C7330" s="18">
        <f t="shared" ca="1" si="114"/>
        <v>16.334201383663306</v>
      </c>
      <c r="D7330" s="19">
        <f ca="1">'Monte Carlo VaR'!$B$9*(EXP(B7330)-1)</f>
        <v>22.137743135278878</v>
      </c>
      <c r="E7330" t="str">
        <f ca="1">IF(B7330&lt;='Monte Carlo VaR'!$B$25,"YES ◀ TAIL","")</f>
        <v/>
      </c>
    </row>
    <row r="7331" spans="1:5" x14ac:dyDescent="0.2">
      <c r="A7331">
        <v>7330</v>
      </c>
      <c r="B7331" s="17">
        <f ca="1">'Monte Carlo VaR'!$C$17+_xlfn.NORM.S.INV(RAND())*'Monte Carlo VaR'!$C$18</f>
        <v>5.2914094857112751E-2</v>
      </c>
      <c r="C7331" s="18">
        <f t="shared" ca="1" si="114"/>
        <v>5.4339068080599739</v>
      </c>
      <c r="D7331" s="19">
        <f ca="1">'Monte Carlo VaR'!$B$9*(EXP(B7331)-1)</f>
        <v>7.3645738969636829</v>
      </c>
      <c r="E7331" t="str">
        <f ca="1">IF(B7331&lt;='Monte Carlo VaR'!$B$25,"YES ◀ TAIL","")</f>
        <v/>
      </c>
    </row>
    <row r="7332" spans="1:5" x14ac:dyDescent="0.2">
      <c r="A7332">
        <v>7331</v>
      </c>
      <c r="B7332" s="17">
        <f ca="1">'Monte Carlo VaR'!$C$17+_xlfn.NORM.S.INV(RAND())*'Monte Carlo VaR'!$C$18</f>
        <v>0.28459815540044608</v>
      </c>
      <c r="C7332" s="18">
        <f t="shared" ca="1" si="114"/>
        <v>32.922777778177739</v>
      </c>
      <c r="D7332" s="19">
        <f ca="1">'Monte Carlo VaR'!$B$9*(EXP(B7332)-1)</f>
        <v>44.620240722764287</v>
      </c>
      <c r="E7332" t="str">
        <f ca="1">IF(B7332&lt;='Monte Carlo VaR'!$B$25,"YES ◀ TAIL","")</f>
        <v/>
      </c>
    </row>
    <row r="7333" spans="1:5" x14ac:dyDescent="0.2">
      <c r="A7333">
        <v>7332</v>
      </c>
      <c r="B7333" s="17">
        <f ca="1">'Monte Carlo VaR'!$C$17+_xlfn.NORM.S.INV(RAND())*'Monte Carlo VaR'!$C$18</f>
        <v>0.44869622606650122</v>
      </c>
      <c r="C7333" s="18">
        <f t="shared" ca="1" si="114"/>
        <v>56.626879329333036</v>
      </c>
      <c r="D7333" s="19">
        <f ca="1">'Monte Carlo VaR'!$B$9*(EXP(B7333)-1)</f>
        <v>76.746409555045062</v>
      </c>
      <c r="E7333" t="str">
        <f ca="1">IF(B7333&lt;='Monte Carlo VaR'!$B$25,"YES ◀ TAIL","")</f>
        <v/>
      </c>
    </row>
    <row r="7334" spans="1:5" x14ac:dyDescent="0.2">
      <c r="A7334">
        <v>7333</v>
      </c>
      <c r="B7334" s="17">
        <f ca="1">'Monte Carlo VaR'!$C$17+_xlfn.NORM.S.INV(RAND())*'Monte Carlo VaR'!$C$18</f>
        <v>-2.2485551772830487E-3</v>
      </c>
      <c r="C7334" s="18">
        <f t="shared" ca="1" si="114"/>
        <v>-0.22460290708083974</v>
      </c>
      <c r="D7334" s="19">
        <f ca="1">'Monte Carlo VaR'!$B$9*(EXP(B7334)-1)</f>
        <v>-0.30440431996666212</v>
      </c>
      <c r="E7334" t="str">
        <f ca="1">IF(B7334&lt;='Monte Carlo VaR'!$B$25,"YES ◀ TAIL","")</f>
        <v/>
      </c>
    </row>
    <row r="7335" spans="1:5" x14ac:dyDescent="0.2">
      <c r="A7335">
        <v>7334</v>
      </c>
      <c r="B7335" s="17">
        <f ca="1">'Monte Carlo VaR'!$C$17+_xlfn.NORM.S.INV(RAND())*'Monte Carlo VaR'!$C$18</f>
        <v>0.13803668343322234</v>
      </c>
      <c r="C7335" s="18">
        <f t="shared" ca="1" si="114"/>
        <v>14.801766273102812</v>
      </c>
      <c r="D7335" s="19">
        <f ca="1">'Monte Carlo VaR'!$B$9*(EXP(B7335)-1)</f>
        <v>20.060833829936243</v>
      </c>
      <c r="E7335" t="str">
        <f ca="1">IF(B7335&lt;='Monte Carlo VaR'!$B$25,"YES ◀ TAIL","")</f>
        <v/>
      </c>
    </row>
    <row r="7336" spans="1:5" x14ac:dyDescent="0.2">
      <c r="A7336">
        <v>7335</v>
      </c>
      <c r="B7336" s="17">
        <f ca="1">'Monte Carlo VaR'!$C$17+_xlfn.NORM.S.INV(RAND())*'Monte Carlo VaR'!$C$18</f>
        <v>-3.332704489695823E-2</v>
      </c>
      <c r="C7336" s="18">
        <f t="shared" ca="1" si="114"/>
        <v>-3.2777817221961159</v>
      </c>
      <c r="D7336" s="19">
        <f ca="1">'Monte Carlo VaR'!$B$9*(EXP(B7336)-1)</f>
        <v>-4.4423775680923958</v>
      </c>
      <c r="E7336" t="str">
        <f ca="1">IF(B7336&lt;='Monte Carlo VaR'!$B$25,"YES ◀ TAIL","")</f>
        <v/>
      </c>
    </row>
    <row r="7337" spans="1:5" x14ac:dyDescent="0.2">
      <c r="A7337">
        <v>7336</v>
      </c>
      <c r="B7337" s="17">
        <f ca="1">'Monte Carlo VaR'!$C$17+_xlfn.NORM.S.INV(RAND())*'Monte Carlo VaR'!$C$18</f>
        <v>-0.26290771663319479</v>
      </c>
      <c r="C7337" s="18">
        <f t="shared" ca="1" si="114"/>
        <v>-23.11871573248634</v>
      </c>
      <c r="D7337" s="19">
        <f ca="1">'Monte Carlo VaR'!$B$9*(EXP(B7337)-1)</f>
        <v>-31.332795432238736</v>
      </c>
      <c r="E7337" t="str">
        <f ca="1">IF(B7337&lt;='Monte Carlo VaR'!$B$25,"YES ◀ TAIL","")</f>
        <v>YES ◀ TAIL</v>
      </c>
    </row>
    <row r="7338" spans="1:5" x14ac:dyDescent="0.2">
      <c r="A7338">
        <v>7337</v>
      </c>
      <c r="B7338" s="17">
        <f ca="1">'Monte Carlo VaR'!$C$17+_xlfn.NORM.S.INV(RAND())*'Monte Carlo VaR'!$C$18</f>
        <v>-2.582647820750654E-2</v>
      </c>
      <c r="C7338" s="18">
        <f t="shared" ca="1" si="114"/>
        <v>-2.5495827350640599</v>
      </c>
      <c r="D7338" s="19">
        <f ca="1">'Monte Carlo VaR'!$B$9*(EXP(B7338)-1)</f>
        <v>-3.4554494808323204</v>
      </c>
      <c r="E7338" t="str">
        <f ca="1">IF(B7338&lt;='Monte Carlo VaR'!$B$25,"YES ◀ TAIL","")</f>
        <v/>
      </c>
    </row>
    <row r="7339" spans="1:5" x14ac:dyDescent="0.2">
      <c r="A7339">
        <v>7338</v>
      </c>
      <c r="B7339" s="17">
        <f ca="1">'Monte Carlo VaR'!$C$17+_xlfn.NORM.S.INV(RAND())*'Monte Carlo VaR'!$C$18</f>
        <v>9.5980104022169124E-2</v>
      </c>
      <c r="C7339" s="18">
        <f t="shared" ca="1" si="114"/>
        <v>10.07371635339107</v>
      </c>
      <c r="D7339" s="19">
        <f ca="1">'Monte Carlo VaR'!$B$9*(EXP(B7339)-1)</f>
        <v>13.652907773750918</v>
      </c>
      <c r="E7339" t="str">
        <f ca="1">IF(B7339&lt;='Monte Carlo VaR'!$B$25,"YES ◀ TAIL","")</f>
        <v/>
      </c>
    </row>
    <row r="7340" spans="1:5" x14ac:dyDescent="0.2">
      <c r="A7340">
        <v>7339</v>
      </c>
      <c r="B7340" s="17">
        <f ca="1">'Monte Carlo VaR'!$C$17+_xlfn.NORM.S.INV(RAND())*'Monte Carlo VaR'!$C$18</f>
        <v>0.22472783737902885</v>
      </c>
      <c r="C7340" s="18">
        <f t="shared" ca="1" si="114"/>
        <v>25.198192713624866</v>
      </c>
      <c r="D7340" s="19">
        <f ca="1">'Monte Carlo VaR'!$B$9*(EXP(B7340)-1)</f>
        <v>34.151110584775786</v>
      </c>
      <c r="E7340" t="str">
        <f ca="1">IF(B7340&lt;='Monte Carlo VaR'!$B$25,"YES ◀ TAIL","")</f>
        <v/>
      </c>
    </row>
    <row r="7341" spans="1:5" x14ac:dyDescent="0.2">
      <c r="A7341">
        <v>7340</v>
      </c>
      <c r="B7341" s="17">
        <f ca="1">'Monte Carlo VaR'!$C$17+_xlfn.NORM.S.INV(RAND())*'Monte Carlo VaR'!$C$18</f>
        <v>0.33599569849809152</v>
      </c>
      <c r="C7341" s="18">
        <f t="shared" ca="1" si="114"/>
        <v>39.933300556439043</v>
      </c>
      <c r="D7341" s="19">
        <f ca="1">'Monte Carlo VaR'!$B$9*(EXP(B7341)-1)</f>
        <v>54.12160224414184</v>
      </c>
      <c r="E7341" t="str">
        <f ca="1">IF(B7341&lt;='Monte Carlo VaR'!$B$25,"YES ◀ TAIL","")</f>
        <v/>
      </c>
    </row>
    <row r="7342" spans="1:5" x14ac:dyDescent="0.2">
      <c r="A7342">
        <v>7341</v>
      </c>
      <c r="B7342" s="17">
        <f ca="1">'Monte Carlo VaR'!$C$17+_xlfn.NORM.S.INV(RAND())*'Monte Carlo VaR'!$C$18</f>
        <v>9.7618316340820369E-2</v>
      </c>
      <c r="C7342" s="18">
        <f t="shared" ca="1" si="114"/>
        <v>10.254188256766938</v>
      </c>
      <c r="D7342" s="19">
        <f ca="1">'Monte Carlo VaR'!$B$9*(EXP(B7342)-1)</f>
        <v>13.897501344396233</v>
      </c>
      <c r="E7342" t="str">
        <f ca="1">IF(B7342&lt;='Monte Carlo VaR'!$B$25,"YES ◀ TAIL","")</f>
        <v/>
      </c>
    </row>
    <row r="7343" spans="1:5" x14ac:dyDescent="0.2">
      <c r="A7343">
        <v>7342</v>
      </c>
      <c r="B7343" s="17">
        <f ca="1">'Monte Carlo VaR'!$C$17+_xlfn.NORM.S.INV(RAND())*'Monte Carlo VaR'!$C$18</f>
        <v>0.20605387703614736</v>
      </c>
      <c r="C7343" s="18">
        <f t="shared" ca="1" si="114"/>
        <v>22.881940735950444</v>
      </c>
      <c r="D7343" s="19">
        <f ca="1">'Monte Carlo VaR'!$B$9*(EXP(B7343)-1)</f>
        <v>31.011894279433641</v>
      </c>
      <c r="E7343" t="str">
        <f ca="1">IF(B7343&lt;='Monte Carlo VaR'!$B$25,"YES ◀ TAIL","")</f>
        <v/>
      </c>
    </row>
    <row r="7344" spans="1:5" x14ac:dyDescent="0.2">
      <c r="A7344">
        <v>7343</v>
      </c>
      <c r="B7344" s="17">
        <f ca="1">'Monte Carlo VaR'!$C$17+_xlfn.NORM.S.INV(RAND())*'Monte Carlo VaR'!$C$18</f>
        <v>-8.6426518762152807E-2</v>
      </c>
      <c r="C7344" s="18">
        <f t="shared" ca="1" si="114"/>
        <v>-8.2797056483802205</v>
      </c>
      <c r="D7344" s="19">
        <f ca="1">'Monte Carlo VaR'!$B$9*(EXP(B7344)-1)</f>
        <v>-11.221485065249713</v>
      </c>
      <c r="E7344" t="str">
        <f ca="1">IF(B7344&lt;='Monte Carlo VaR'!$B$25,"YES ◀ TAIL","")</f>
        <v/>
      </c>
    </row>
    <row r="7345" spans="1:5" x14ac:dyDescent="0.2">
      <c r="A7345">
        <v>7344</v>
      </c>
      <c r="B7345" s="17">
        <f ca="1">'Monte Carlo VaR'!$C$17+_xlfn.NORM.S.INV(RAND())*'Monte Carlo VaR'!$C$18</f>
        <v>0.15254436956439649</v>
      </c>
      <c r="C7345" s="18">
        <f t="shared" ca="1" si="114"/>
        <v>16.479414235679847</v>
      </c>
      <c r="D7345" s="19">
        <f ca="1">'Monte Carlo VaR'!$B$9*(EXP(B7345)-1)</f>
        <v>22.334550113616896</v>
      </c>
      <c r="E7345" t="str">
        <f ca="1">IF(B7345&lt;='Monte Carlo VaR'!$B$25,"YES ◀ TAIL","")</f>
        <v/>
      </c>
    </row>
    <row r="7346" spans="1:5" x14ac:dyDescent="0.2">
      <c r="A7346">
        <v>7345</v>
      </c>
      <c r="B7346" s="17">
        <f ca="1">'Monte Carlo VaR'!$C$17+_xlfn.NORM.S.INV(RAND())*'Monte Carlo VaR'!$C$18</f>
        <v>3.4554514162649583E-2</v>
      </c>
      <c r="C7346" s="18">
        <f t="shared" ca="1" si="114"/>
        <v>3.515845763453096</v>
      </c>
      <c r="D7346" s="19">
        <f ca="1">'Monte Carlo VaR'!$B$9*(EXP(B7346)-1)</f>
        <v>4.7650257632079809</v>
      </c>
      <c r="E7346" t="str">
        <f ca="1">IF(B7346&lt;='Monte Carlo VaR'!$B$25,"YES ◀ TAIL","")</f>
        <v/>
      </c>
    </row>
    <row r="7347" spans="1:5" x14ac:dyDescent="0.2">
      <c r="A7347">
        <v>7346</v>
      </c>
      <c r="B7347" s="17">
        <f ca="1">'Monte Carlo VaR'!$C$17+_xlfn.NORM.S.INV(RAND())*'Monte Carlo VaR'!$C$18</f>
        <v>2.9920433183943839E-2</v>
      </c>
      <c r="C7347" s="18">
        <f t="shared" ca="1" si="114"/>
        <v>3.0372547228914026</v>
      </c>
      <c r="D7347" s="19">
        <f ca="1">'Monte Carlo VaR'!$B$9*(EXP(B7347)-1)</f>
        <v>4.1163913259347185</v>
      </c>
      <c r="E7347" t="str">
        <f ca="1">IF(B7347&lt;='Monte Carlo VaR'!$B$25,"YES ◀ TAIL","")</f>
        <v/>
      </c>
    </row>
    <row r="7348" spans="1:5" x14ac:dyDescent="0.2">
      <c r="A7348">
        <v>7347</v>
      </c>
      <c r="B7348" s="17">
        <f ca="1">'Monte Carlo VaR'!$C$17+_xlfn.NORM.S.INV(RAND())*'Monte Carlo VaR'!$C$18</f>
        <v>0.23695493143461777</v>
      </c>
      <c r="C7348" s="18">
        <f t="shared" ca="1" si="114"/>
        <v>26.738399730957752</v>
      </c>
      <c r="D7348" s="19">
        <f ca="1">'Monte Carlo VaR'!$B$9*(EXP(B7348)-1)</f>
        <v>36.238553155367043</v>
      </c>
      <c r="E7348" t="str">
        <f ca="1">IF(B7348&lt;='Monte Carlo VaR'!$B$25,"YES ◀ TAIL","")</f>
        <v/>
      </c>
    </row>
    <row r="7349" spans="1:5" x14ac:dyDescent="0.2">
      <c r="A7349">
        <v>7348</v>
      </c>
      <c r="B7349" s="17">
        <f ca="1">'Monte Carlo VaR'!$C$17+_xlfn.NORM.S.INV(RAND())*'Monte Carlo VaR'!$C$18</f>
        <v>-0.20773414065210005</v>
      </c>
      <c r="C7349" s="18">
        <f t="shared" ca="1" si="114"/>
        <v>-18.7577001748496</v>
      </c>
      <c r="D7349" s="19">
        <f ca="1">'Monte Carlo VaR'!$B$9*(EXP(B7349)-1)</f>
        <v>-25.422311046973665</v>
      </c>
      <c r="E7349" t="str">
        <f ca="1">IF(B7349&lt;='Monte Carlo VaR'!$B$25,"YES ◀ TAIL","")</f>
        <v/>
      </c>
    </row>
    <row r="7350" spans="1:5" x14ac:dyDescent="0.2">
      <c r="A7350">
        <v>7349</v>
      </c>
      <c r="B7350" s="17">
        <f ca="1">'Monte Carlo VaR'!$C$17+_xlfn.NORM.S.INV(RAND())*'Monte Carlo VaR'!$C$18</f>
        <v>0.2316174933590478</v>
      </c>
      <c r="C7350" s="18">
        <f t="shared" ca="1" si="114"/>
        <v>26.063743440330732</v>
      </c>
      <c r="D7350" s="19">
        <f ca="1">'Monte Carlo VaR'!$B$9*(EXP(B7350)-1)</f>
        <v>35.324191484680242</v>
      </c>
      <c r="E7350" t="str">
        <f ca="1">IF(B7350&lt;='Monte Carlo VaR'!$B$25,"YES ◀ TAIL","")</f>
        <v/>
      </c>
    </row>
    <row r="7351" spans="1:5" x14ac:dyDescent="0.2">
      <c r="A7351">
        <v>7350</v>
      </c>
      <c r="B7351" s="17">
        <f ca="1">'Monte Carlo VaR'!$C$17+_xlfn.NORM.S.INV(RAND())*'Monte Carlo VaR'!$C$18</f>
        <v>0.16206619535664402</v>
      </c>
      <c r="C7351" s="18">
        <f t="shared" ca="1" si="114"/>
        <v>17.593808038530124</v>
      </c>
      <c r="D7351" s="19">
        <f ca="1">'Monte Carlo VaR'!$B$9*(EXP(B7351)-1)</f>
        <v>23.844888034619878</v>
      </c>
      <c r="E7351" t="str">
        <f ca="1">IF(B7351&lt;='Monte Carlo VaR'!$B$25,"YES ◀ TAIL","")</f>
        <v/>
      </c>
    </row>
    <row r="7352" spans="1:5" x14ac:dyDescent="0.2">
      <c r="A7352">
        <v>7351</v>
      </c>
      <c r="B7352" s="17">
        <f ca="1">'Monte Carlo VaR'!$C$17+_xlfn.NORM.S.INV(RAND())*'Monte Carlo VaR'!$C$18</f>
        <v>3.9173951806376645E-2</v>
      </c>
      <c r="C7352" s="18">
        <f t="shared" ca="1" si="114"/>
        <v>3.9951369336245657</v>
      </c>
      <c r="D7352" s="19">
        <f ca="1">'Monte Carlo VaR'!$B$9*(EXP(B7352)-1)</f>
        <v>5.4146090861413736</v>
      </c>
      <c r="E7352" t="str">
        <f ca="1">IF(B7352&lt;='Monte Carlo VaR'!$B$25,"YES ◀ TAIL","")</f>
        <v/>
      </c>
    </row>
    <row r="7353" spans="1:5" x14ac:dyDescent="0.2">
      <c r="A7353">
        <v>7352</v>
      </c>
      <c r="B7353" s="17">
        <f ca="1">'Monte Carlo VaR'!$C$17+_xlfn.NORM.S.INV(RAND())*'Monte Carlo VaR'!$C$18</f>
        <v>-7.0029451676317675E-2</v>
      </c>
      <c r="C7353" s="18">
        <f t="shared" ca="1" si="114"/>
        <v>-6.7633640250660427</v>
      </c>
      <c r="D7353" s="19">
        <f ca="1">'Monte Carlo VaR'!$B$9*(EXP(B7353)-1)</f>
        <v>-9.1663872631720089</v>
      </c>
      <c r="E7353" t="str">
        <f ca="1">IF(B7353&lt;='Monte Carlo VaR'!$B$25,"YES ◀ TAIL","")</f>
        <v/>
      </c>
    </row>
    <row r="7354" spans="1:5" x14ac:dyDescent="0.2">
      <c r="A7354">
        <v>7353</v>
      </c>
      <c r="B7354" s="17">
        <f ca="1">'Monte Carlo VaR'!$C$17+_xlfn.NORM.S.INV(RAND())*'Monte Carlo VaR'!$C$18</f>
        <v>-5.1244472761317467E-3</v>
      </c>
      <c r="C7354" s="18">
        <f t="shared" ca="1" si="114"/>
        <v>-0.51113396954488577</v>
      </c>
      <c r="D7354" s="19">
        <f ca="1">'Monte Carlo VaR'!$B$9*(EXP(B7354)-1)</f>
        <v>-0.69273986892418371</v>
      </c>
      <c r="E7354" t="str">
        <f ca="1">IF(B7354&lt;='Monte Carlo VaR'!$B$25,"YES ◀ TAIL","")</f>
        <v/>
      </c>
    </row>
    <row r="7355" spans="1:5" x14ac:dyDescent="0.2">
      <c r="A7355">
        <v>7354</v>
      </c>
      <c r="B7355" s="17">
        <f ca="1">'Monte Carlo VaR'!$C$17+_xlfn.NORM.S.INV(RAND())*'Monte Carlo VaR'!$C$18</f>
        <v>-6.1817396213630693E-2</v>
      </c>
      <c r="C7355" s="18">
        <f t="shared" ca="1" si="114"/>
        <v>-5.9945471364290848</v>
      </c>
      <c r="D7355" s="19">
        <f ca="1">'Monte Carlo VaR'!$B$9*(EXP(B7355)-1)</f>
        <v>-8.124409734002338</v>
      </c>
      <c r="E7355" t="str">
        <f ca="1">IF(B7355&lt;='Monte Carlo VaR'!$B$25,"YES ◀ TAIL","")</f>
        <v/>
      </c>
    </row>
    <row r="7356" spans="1:5" x14ac:dyDescent="0.2">
      <c r="A7356">
        <v>7355</v>
      </c>
      <c r="B7356" s="17">
        <f ca="1">'Monte Carlo VaR'!$C$17+_xlfn.NORM.S.INV(RAND())*'Monte Carlo VaR'!$C$18</f>
        <v>-9.1247776067146194E-2</v>
      </c>
      <c r="C7356" s="18">
        <f t="shared" ca="1" si="114"/>
        <v>-8.7208485014251487</v>
      </c>
      <c r="D7356" s="19">
        <f ca="1">'Monte Carlo VaR'!$B$9*(EXP(B7356)-1)</f>
        <v>-11.819365973981505</v>
      </c>
      <c r="E7356" t="str">
        <f ca="1">IF(B7356&lt;='Monte Carlo VaR'!$B$25,"YES ◀ TAIL","")</f>
        <v/>
      </c>
    </row>
    <row r="7357" spans="1:5" x14ac:dyDescent="0.2">
      <c r="A7357">
        <v>7356</v>
      </c>
      <c r="B7357" s="17">
        <f ca="1">'Monte Carlo VaR'!$C$17+_xlfn.NORM.S.INV(RAND())*'Monte Carlo VaR'!$C$18</f>
        <v>-0.10716071571098955</v>
      </c>
      <c r="C7357" s="18">
        <f t="shared" ca="1" si="114"/>
        <v>-10.161872259844085</v>
      </c>
      <c r="D7357" s="19">
        <f ca="1">'Monte Carlo VaR'!$B$9*(EXP(B7357)-1)</f>
        <v>-13.772385473766688</v>
      </c>
      <c r="E7357" t="str">
        <f ca="1">IF(B7357&lt;='Monte Carlo VaR'!$B$25,"YES ◀ TAIL","")</f>
        <v/>
      </c>
    </row>
    <row r="7358" spans="1:5" x14ac:dyDescent="0.2">
      <c r="A7358">
        <v>7357</v>
      </c>
      <c r="B7358" s="17">
        <f ca="1">'Monte Carlo VaR'!$C$17+_xlfn.NORM.S.INV(RAND())*'Monte Carlo VaR'!$C$18</f>
        <v>0.10939373791090959</v>
      </c>
      <c r="C7358" s="18">
        <f t="shared" ca="1" si="114"/>
        <v>11.56015184884971</v>
      </c>
      <c r="D7358" s="19">
        <f ca="1">'Monte Carlo VaR'!$B$9*(EXP(B7358)-1)</f>
        <v>15.667473800746011</v>
      </c>
      <c r="E7358" t="str">
        <f ca="1">IF(B7358&lt;='Monte Carlo VaR'!$B$25,"YES ◀ TAIL","")</f>
        <v/>
      </c>
    </row>
    <row r="7359" spans="1:5" x14ac:dyDescent="0.2">
      <c r="A7359">
        <v>7358</v>
      </c>
      <c r="B7359" s="17">
        <f ca="1">'Monte Carlo VaR'!$C$17+_xlfn.NORM.S.INV(RAND())*'Monte Carlo VaR'!$C$18</f>
        <v>0.26213169846491446</v>
      </c>
      <c r="C7359" s="18">
        <f t="shared" ca="1" si="114"/>
        <v>29.969769935043988</v>
      </c>
      <c r="D7359" s="19">
        <f ca="1">'Monte Carlo VaR'!$B$9*(EXP(B7359)-1)</f>
        <v>40.618029192965118</v>
      </c>
      <c r="E7359" t="str">
        <f ca="1">IF(B7359&lt;='Monte Carlo VaR'!$B$25,"YES ◀ TAIL","")</f>
        <v/>
      </c>
    </row>
    <row r="7360" spans="1:5" x14ac:dyDescent="0.2">
      <c r="A7360">
        <v>7359</v>
      </c>
      <c r="B7360" s="17">
        <f ca="1">'Monte Carlo VaR'!$C$17+_xlfn.NORM.S.INV(RAND())*'Monte Carlo VaR'!$C$18</f>
        <v>0.13672325633311855</v>
      </c>
      <c r="C7360" s="18">
        <f t="shared" ca="1" si="114"/>
        <v>14.651081500533936</v>
      </c>
      <c r="D7360" s="19">
        <f ca="1">'Monte Carlo VaR'!$B$9*(EXP(B7360)-1)</f>
        <v>19.856610757673643</v>
      </c>
      <c r="E7360" t="str">
        <f ca="1">IF(B7360&lt;='Monte Carlo VaR'!$B$25,"YES ◀ TAIL","")</f>
        <v/>
      </c>
    </row>
    <row r="7361" spans="1:5" x14ac:dyDescent="0.2">
      <c r="A7361">
        <v>7360</v>
      </c>
      <c r="B7361" s="17">
        <f ca="1">'Monte Carlo VaR'!$C$17+_xlfn.NORM.S.INV(RAND())*'Monte Carlo VaR'!$C$18</f>
        <v>2.2553195436795188E-2</v>
      </c>
      <c r="C7361" s="18">
        <f t="shared" ca="1" si="114"/>
        <v>2.2809441512321227</v>
      </c>
      <c r="D7361" s="19">
        <f ca="1">'Monte Carlo VaR'!$B$9*(EXP(B7361)-1)</f>
        <v>3.0913636081648961</v>
      </c>
      <c r="E7361" t="str">
        <f ca="1">IF(B7361&lt;='Monte Carlo VaR'!$B$25,"YES ◀ TAIL","")</f>
        <v/>
      </c>
    </row>
    <row r="7362" spans="1:5" x14ac:dyDescent="0.2">
      <c r="A7362">
        <v>7361</v>
      </c>
      <c r="B7362" s="17">
        <f ca="1">'Monte Carlo VaR'!$C$17+_xlfn.NORM.S.INV(RAND())*'Monte Carlo VaR'!$C$18</f>
        <v>0.13158624117442036</v>
      </c>
      <c r="C7362" s="18">
        <f t="shared" ca="1" si="114"/>
        <v>14.063627329252437</v>
      </c>
      <c r="D7362" s="19">
        <f ca="1">'Monte Carlo VaR'!$B$9*(EXP(B7362)-1)</f>
        <v>19.060434119335827</v>
      </c>
      <c r="E7362" t="str">
        <f ca="1">IF(B7362&lt;='Monte Carlo VaR'!$B$25,"YES ◀ TAIL","")</f>
        <v/>
      </c>
    </row>
    <row r="7363" spans="1:5" x14ac:dyDescent="0.2">
      <c r="A7363">
        <v>7362</v>
      </c>
      <c r="B7363" s="17">
        <f ca="1">'Monte Carlo VaR'!$C$17+_xlfn.NORM.S.INV(RAND())*'Monte Carlo VaR'!$C$18</f>
        <v>-0.15352485957698903</v>
      </c>
      <c r="C7363" s="18">
        <f t="shared" ref="C7363:C7426" ca="1" si="115">(EXP(B7363)-1)*100</f>
        <v>-14.23205576143266</v>
      </c>
      <c r="D7363" s="19">
        <f ca="1">'Monte Carlo VaR'!$B$9*(EXP(B7363)-1)</f>
        <v>-19.288705173469683</v>
      </c>
      <c r="E7363" t="str">
        <f ca="1">IF(B7363&lt;='Monte Carlo VaR'!$B$25,"YES ◀ TAIL","")</f>
        <v/>
      </c>
    </row>
    <row r="7364" spans="1:5" x14ac:dyDescent="0.2">
      <c r="A7364">
        <v>7363</v>
      </c>
      <c r="B7364" s="17">
        <f ca="1">'Monte Carlo VaR'!$C$17+_xlfn.NORM.S.INV(RAND())*'Monte Carlo VaR'!$C$18</f>
        <v>4.3603340477306823E-2</v>
      </c>
      <c r="C7364" s="18">
        <f t="shared" ca="1" si="115"/>
        <v>4.4567934883585236</v>
      </c>
      <c r="D7364" s="19">
        <f ca="1">'Monte Carlo VaR'!$B$9*(EXP(B7364)-1)</f>
        <v>6.0402922147723075</v>
      </c>
      <c r="E7364" t="str">
        <f ca="1">IF(B7364&lt;='Monte Carlo VaR'!$B$25,"YES ◀ TAIL","")</f>
        <v/>
      </c>
    </row>
    <row r="7365" spans="1:5" x14ac:dyDescent="0.2">
      <c r="A7365">
        <v>7364</v>
      </c>
      <c r="B7365" s="17">
        <f ca="1">'Monte Carlo VaR'!$C$17+_xlfn.NORM.S.INV(RAND())*'Monte Carlo VaR'!$C$18</f>
        <v>0.32225855734353881</v>
      </c>
      <c r="C7365" s="18">
        <f t="shared" ca="1" si="115"/>
        <v>38.024160142724249</v>
      </c>
      <c r="D7365" s="19">
        <f ca="1">'Monte Carlo VaR'!$B$9*(EXP(B7365)-1)</f>
        <v>51.534144241434177</v>
      </c>
      <c r="E7365" t="str">
        <f ca="1">IF(B7365&lt;='Monte Carlo VaR'!$B$25,"YES ◀ TAIL","")</f>
        <v/>
      </c>
    </row>
    <row r="7366" spans="1:5" x14ac:dyDescent="0.2">
      <c r="A7366">
        <v>7365</v>
      </c>
      <c r="B7366" s="17">
        <f ca="1">'Monte Carlo VaR'!$C$17+_xlfn.NORM.S.INV(RAND())*'Monte Carlo VaR'!$C$18</f>
        <v>9.9082410328534792E-2</v>
      </c>
      <c r="C7366" s="18">
        <f t="shared" ca="1" si="115"/>
        <v>10.415728977456794</v>
      </c>
      <c r="D7366" s="19">
        <f ca="1">'Monte Carlo VaR'!$B$9*(EXP(B7366)-1)</f>
        <v>14.116437483147195</v>
      </c>
      <c r="E7366" t="str">
        <f ca="1">IF(B7366&lt;='Monte Carlo VaR'!$B$25,"YES ◀ TAIL","")</f>
        <v/>
      </c>
    </row>
    <row r="7367" spans="1:5" x14ac:dyDescent="0.2">
      <c r="A7367">
        <v>7366</v>
      </c>
      <c r="B7367" s="17">
        <f ca="1">'Monte Carlo VaR'!$C$17+_xlfn.NORM.S.INV(RAND())*'Monte Carlo VaR'!$C$18</f>
        <v>-0.18465169213765636</v>
      </c>
      <c r="C7367" s="18">
        <f t="shared" ca="1" si="115"/>
        <v>-16.860618557142015</v>
      </c>
      <c r="D7367" s="19">
        <f ca="1">'Monte Carlo VaR'!$B$9*(EXP(B7367)-1)</f>
        <v>-22.851196330494574</v>
      </c>
      <c r="E7367" t="str">
        <f ca="1">IF(B7367&lt;='Monte Carlo VaR'!$B$25,"YES ◀ TAIL","")</f>
        <v/>
      </c>
    </row>
    <row r="7368" spans="1:5" x14ac:dyDescent="0.2">
      <c r="A7368">
        <v>7367</v>
      </c>
      <c r="B7368" s="17">
        <f ca="1">'Monte Carlo VaR'!$C$17+_xlfn.NORM.S.INV(RAND())*'Monte Carlo VaR'!$C$18</f>
        <v>6.1824798437610143E-2</v>
      </c>
      <c r="C7368" s="18">
        <f t="shared" ca="1" si="115"/>
        <v>6.3775953191434365</v>
      </c>
      <c r="D7368" s="19">
        <f ca="1">'Monte Carlo VaR'!$B$9*(EXP(B7368)-1)</f>
        <v>8.6435549360351001</v>
      </c>
      <c r="E7368" t="str">
        <f ca="1">IF(B7368&lt;='Monte Carlo VaR'!$B$25,"YES ◀ TAIL","")</f>
        <v/>
      </c>
    </row>
    <row r="7369" spans="1:5" x14ac:dyDescent="0.2">
      <c r="A7369">
        <v>7368</v>
      </c>
      <c r="B7369" s="17">
        <f ca="1">'Monte Carlo VaR'!$C$17+_xlfn.NORM.S.INV(RAND())*'Monte Carlo VaR'!$C$18</f>
        <v>2.5320361720846535E-4</v>
      </c>
      <c r="C7369" s="18">
        <f t="shared" ca="1" si="115"/>
        <v>2.5323567595014751E-2</v>
      </c>
      <c r="D7369" s="19">
        <f ca="1">'Monte Carlo VaR'!$B$9*(EXP(B7369)-1)</f>
        <v>3.4321031161523491E-2</v>
      </c>
      <c r="E7369" t="str">
        <f ca="1">IF(B7369&lt;='Monte Carlo VaR'!$B$25,"YES ◀ TAIL","")</f>
        <v/>
      </c>
    </row>
    <row r="7370" spans="1:5" x14ac:dyDescent="0.2">
      <c r="A7370">
        <v>7369</v>
      </c>
      <c r="B7370" s="17">
        <f ca="1">'Monte Carlo VaR'!$C$17+_xlfn.NORM.S.INV(RAND())*'Monte Carlo VaR'!$C$18</f>
        <v>-0.18935549702630705</v>
      </c>
      <c r="C7370" s="18">
        <f t="shared" ca="1" si="115"/>
        <v>-17.250771664595344</v>
      </c>
      <c r="D7370" s="19">
        <f ca="1">'Monte Carlo VaR'!$B$9*(EXP(B7370)-1)</f>
        <v>-23.379970837026068</v>
      </c>
      <c r="E7370" t="str">
        <f ca="1">IF(B7370&lt;='Monte Carlo VaR'!$B$25,"YES ◀ TAIL","")</f>
        <v/>
      </c>
    </row>
    <row r="7371" spans="1:5" x14ac:dyDescent="0.2">
      <c r="A7371">
        <v>7370</v>
      </c>
      <c r="B7371" s="17">
        <f ca="1">'Monte Carlo VaR'!$C$17+_xlfn.NORM.S.INV(RAND())*'Monte Carlo VaR'!$C$18</f>
        <v>-2.7473881221019514E-2</v>
      </c>
      <c r="C7371" s="18">
        <f t="shared" ca="1" si="115"/>
        <v>-2.7099906815890806</v>
      </c>
      <c r="D7371" s="19">
        <f ca="1">'Monte Carlo VaR'!$B$9*(EXP(B7371)-1)</f>
        <v>-3.6728503707576809</v>
      </c>
      <c r="E7371" t="str">
        <f ca="1">IF(B7371&lt;='Monte Carlo VaR'!$B$25,"YES ◀ TAIL","")</f>
        <v/>
      </c>
    </row>
    <row r="7372" spans="1:5" x14ac:dyDescent="0.2">
      <c r="A7372">
        <v>7371</v>
      </c>
      <c r="B7372" s="17">
        <f ca="1">'Monte Carlo VaR'!$C$17+_xlfn.NORM.S.INV(RAND())*'Monte Carlo VaR'!$C$18</f>
        <v>0.1991879833632344</v>
      </c>
      <c r="C7372" s="18">
        <f t="shared" ca="1" si="115"/>
        <v>22.04113613701708</v>
      </c>
      <c r="D7372" s="19">
        <f ca="1">'Monte Carlo VaR'!$B$9*(EXP(B7372)-1)</f>
        <v>29.87235180649925</v>
      </c>
      <c r="E7372" t="str">
        <f ca="1">IF(B7372&lt;='Monte Carlo VaR'!$B$25,"YES ◀ TAIL","")</f>
        <v/>
      </c>
    </row>
    <row r="7373" spans="1:5" x14ac:dyDescent="0.2">
      <c r="A7373">
        <v>7372</v>
      </c>
      <c r="B7373" s="17">
        <f ca="1">'Monte Carlo VaR'!$C$17+_xlfn.NORM.S.INV(RAND())*'Monte Carlo VaR'!$C$18</f>
        <v>-0.15502199732331939</v>
      </c>
      <c r="C7373" s="18">
        <f t="shared" ca="1" si="115"/>
        <v>-14.360366115074063</v>
      </c>
      <c r="D7373" s="19">
        <f ca="1">'Monte Carlo VaR'!$B$9*(EXP(B7373)-1)</f>
        <v>-19.46260419575988</v>
      </c>
      <c r="E7373" t="str">
        <f ca="1">IF(B7373&lt;='Monte Carlo VaR'!$B$25,"YES ◀ TAIL","")</f>
        <v/>
      </c>
    </row>
    <row r="7374" spans="1:5" x14ac:dyDescent="0.2">
      <c r="A7374">
        <v>7373</v>
      </c>
      <c r="B7374" s="17">
        <f ca="1">'Monte Carlo VaR'!$C$17+_xlfn.NORM.S.INV(RAND())*'Monte Carlo VaR'!$C$18</f>
        <v>0.10270794736366157</v>
      </c>
      <c r="C7374" s="18">
        <f t="shared" ca="1" si="115"/>
        <v>10.816771850727092</v>
      </c>
      <c r="D7374" s="19">
        <f ca="1">'Monte Carlo VaR'!$B$9*(EXP(B7374)-1)</f>
        <v>14.659970889290427</v>
      </c>
      <c r="E7374" t="str">
        <f ca="1">IF(B7374&lt;='Monte Carlo VaR'!$B$25,"YES ◀ TAIL","")</f>
        <v/>
      </c>
    </row>
    <row r="7375" spans="1:5" x14ac:dyDescent="0.2">
      <c r="A7375">
        <v>7374</v>
      </c>
      <c r="B7375" s="17">
        <f ca="1">'Monte Carlo VaR'!$C$17+_xlfn.NORM.S.INV(RAND())*'Monte Carlo VaR'!$C$18</f>
        <v>0.14477738509081456</v>
      </c>
      <c r="C7375" s="18">
        <f t="shared" ca="1" si="115"/>
        <v>15.578224726710266</v>
      </c>
      <c r="D7375" s="19">
        <f ca="1">'Monte Carlo VaR'!$B$9*(EXP(B7375)-1)</f>
        <v>21.113167972110425</v>
      </c>
      <c r="E7375" t="str">
        <f ca="1">IF(B7375&lt;='Monte Carlo VaR'!$B$25,"YES ◀ TAIL","")</f>
        <v/>
      </c>
    </row>
    <row r="7376" spans="1:5" x14ac:dyDescent="0.2">
      <c r="A7376">
        <v>7375</v>
      </c>
      <c r="B7376" s="17">
        <f ca="1">'Monte Carlo VaR'!$C$17+_xlfn.NORM.S.INV(RAND())*'Monte Carlo VaR'!$C$18</f>
        <v>0.17581523973498395</v>
      </c>
      <c r="C7376" s="18">
        <f t="shared" ca="1" si="115"/>
        <v>19.221776383042922</v>
      </c>
      <c r="D7376" s="19">
        <f ca="1">'Monte Carlo VaR'!$B$9*(EXP(B7376)-1)</f>
        <v>26.051273531938072</v>
      </c>
      <c r="E7376" t="str">
        <f ca="1">IF(B7376&lt;='Monte Carlo VaR'!$B$25,"YES ◀ TAIL","")</f>
        <v/>
      </c>
    </row>
    <row r="7377" spans="1:5" x14ac:dyDescent="0.2">
      <c r="A7377">
        <v>7376</v>
      </c>
      <c r="B7377" s="17">
        <f ca="1">'Monte Carlo VaR'!$C$17+_xlfn.NORM.S.INV(RAND())*'Monte Carlo VaR'!$C$18</f>
        <v>-0.1676300163506444</v>
      </c>
      <c r="C7377" s="18">
        <f t="shared" ca="1" si="115"/>
        <v>-15.433334035209567</v>
      </c>
      <c r="D7377" s="19">
        <f ca="1">'Monte Carlo VaR'!$B$9*(EXP(B7377)-1)</f>
        <v>-20.916797617919528</v>
      </c>
      <c r="E7377" t="str">
        <f ca="1">IF(B7377&lt;='Monte Carlo VaR'!$B$25,"YES ◀ TAIL","")</f>
        <v/>
      </c>
    </row>
    <row r="7378" spans="1:5" x14ac:dyDescent="0.2">
      <c r="A7378">
        <v>7377</v>
      </c>
      <c r="B7378" s="17">
        <f ca="1">'Monte Carlo VaR'!$C$17+_xlfn.NORM.S.INV(RAND())*'Monte Carlo VaR'!$C$18</f>
        <v>0.17504996268486578</v>
      </c>
      <c r="C7378" s="18">
        <f t="shared" ca="1" si="115"/>
        <v>19.130573595853704</v>
      </c>
      <c r="D7378" s="19">
        <f ca="1">'Monte Carlo VaR'!$B$9*(EXP(B7378)-1)</f>
        <v>25.927666394460527</v>
      </c>
      <c r="E7378" t="str">
        <f ca="1">IF(B7378&lt;='Monte Carlo VaR'!$B$25,"YES ◀ TAIL","")</f>
        <v/>
      </c>
    </row>
    <row r="7379" spans="1:5" x14ac:dyDescent="0.2">
      <c r="A7379">
        <v>7378</v>
      </c>
      <c r="B7379" s="17">
        <f ca="1">'Monte Carlo VaR'!$C$17+_xlfn.NORM.S.INV(RAND())*'Monte Carlo VaR'!$C$18</f>
        <v>0.14005885163874973</v>
      </c>
      <c r="C7379" s="18">
        <f t="shared" ca="1" si="115"/>
        <v>15.034149634733552</v>
      </c>
      <c r="D7379" s="19">
        <f ca="1">'Monte Carlo VaR'!$B$9*(EXP(B7379)-1)</f>
        <v>20.375782999954382</v>
      </c>
      <c r="E7379" t="str">
        <f ca="1">IF(B7379&lt;='Monte Carlo VaR'!$B$25,"YES ◀ TAIL","")</f>
        <v/>
      </c>
    </row>
    <row r="7380" spans="1:5" x14ac:dyDescent="0.2">
      <c r="A7380">
        <v>7379</v>
      </c>
      <c r="B7380" s="17">
        <f ca="1">'Monte Carlo VaR'!$C$17+_xlfn.NORM.S.INV(RAND())*'Monte Carlo VaR'!$C$18</f>
        <v>0.21381363458662833</v>
      </c>
      <c r="C7380" s="18">
        <f t="shared" ca="1" si="115"/>
        <v>23.839183987900682</v>
      </c>
      <c r="D7380" s="19">
        <f ca="1">'Monte Carlo VaR'!$B$9*(EXP(B7380)-1)</f>
        <v>32.30924605880179</v>
      </c>
      <c r="E7380" t="str">
        <f ca="1">IF(B7380&lt;='Monte Carlo VaR'!$B$25,"YES ◀ TAIL","")</f>
        <v/>
      </c>
    </row>
    <row r="7381" spans="1:5" x14ac:dyDescent="0.2">
      <c r="A7381">
        <v>7380</v>
      </c>
      <c r="B7381" s="17">
        <f ca="1">'Monte Carlo VaR'!$C$17+_xlfn.NORM.S.INV(RAND())*'Monte Carlo VaR'!$C$18</f>
        <v>0.40020938719508892</v>
      </c>
      <c r="C7381" s="18">
        <f t="shared" ca="1" si="115"/>
        <v>49.21370993355896</v>
      </c>
      <c r="D7381" s="19">
        <f ca="1">'Monte Carlo VaR'!$B$9*(EXP(B7381)-1)</f>
        <v>66.69934107295245</v>
      </c>
      <c r="E7381" t="str">
        <f ca="1">IF(B7381&lt;='Monte Carlo VaR'!$B$25,"YES ◀ TAIL","")</f>
        <v/>
      </c>
    </row>
    <row r="7382" spans="1:5" x14ac:dyDescent="0.2">
      <c r="A7382">
        <v>7381</v>
      </c>
      <c r="B7382" s="17">
        <f ca="1">'Monte Carlo VaR'!$C$17+_xlfn.NORM.S.INV(RAND())*'Monte Carlo VaR'!$C$18</f>
        <v>0.50008853637508899</v>
      </c>
      <c r="C7382" s="18">
        <f t="shared" ca="1" si="115"/>
        <v>64.886724896706596</v>
      </c>
      <c r="D7382" s="19">
        <f ca="1">'Monte Carlo VaR'!$B$9*(EXP(B7382)-1)</f>
        <v>87.94097825250644</v>
      </c>
      <c r="E7382" t="str">
        <f ca="1">IF(B7382&lt;='Monte Carlo VaR'!$B$25,"YES ◀ TAIL","")</f>
        <v/>
      </c>
    </row>
    <row r="7383" spans="1:5" x14ac:dyDescent="0.2">
      <c r="A7383">
        <v>7382</v>
      </c>
      <c r="B7383" s="17">
        <f ca="1">'Monte Carlo VaR'!$C$17+_xlfn.NORM.S.INV(RAND())*'Monte Carlo VaR'!$C$18</f>
        <v>-0.24522064257052573</v>
      </c>
      <c r="C7383" s="18">
        <f t="shared" ca="1" si="115"/>
        <v>-21.746814064855403</v>
      </c>
      <c r="D7383" s="19">
        <f ca="1">'Monte Carlo VaR'!$B$9*(EXP(B7383)-1)</f>
        <v>-29.473457102098525</v>
      </c>
      <c r="E7383" t="str">
        <f ca="1">IF(B7383&lt;='Monte Carlo VaR'!$B$25,"YES ◀ TAIL","")</f>
        <v/>
      </c>
    </row>
    <row r="7384" spans="1:5" x14ac:dyDescent="0.2">
      <c r="A7384">
        <v>7383</v>
      </c>
      <c r="B7384" s="17">
        <f ca="1">'Monte Carlo VaR'!$C$17+_xlfn.NORM.S.INV(RAND())*'Monte Carlo VaR'!$C$18</f>
        <v>-0.12405556417481782</v>
      </c>
      <c r="C7384" s="18">
        <f t="shared" ca="1" si="115"/>
        <v>-11.666924202552021</v>
      </c>
      <c r="D7384" s="19">
        <f ca="1">'Monte Carlo VaR'!$B$9*(EXP(B7384)-1)</f>
        <v>-15.812182371718754</v>
      </c>
      <c r="E7384" t="str">
        <f ca="1">IF(B7384&lt;='Monte Carlo VaR'!$B$25,"YES ◀ TAIL","")</f>
        <v/>
      </c>
    </row>
    <row r="7385" spans="1:5" x14ac:dyDescent="0.2">
      <c r="A7385">
        <v>7384</v>
      </c>
      <c r="B7385" s="17">
        <f ca="1">'Monte Carlo VaR'!$C$17+_xlfn.NORM.S.INV(RAND())*'Monte Carlo VaR'!$C$18</f>
        <v>0.23353412122030393</v>
      </c>
      <c r="C7385" s="18">
        <f t="shared" ca="1" si="115"/>
        <v>26.30559241651045</v>
      </c>
      <c r="D7385" s="19">
        <f ca="1">'Monte Carlo VaR'!$B$9*(EXP(B7385)-1)</f>
        <v>35.651969402096611</v>
      </c>
      <c r="E7385" t="str">
        <f ca="1">IF(B7385&lt;='Monte Carlo VaR'!$B$25,"YES ◀ TAIL","")</f>
        <v/>
      </c>
    </row>
    <row r="7386" spans="1:5" x14ac:dyDescent="0.2">
      <c r="A7386">
        <v>7385</v>
      </c>
      <c r="B7386" s="17">
        <f ca="1">'Monte Carlo VaR'!$C$17+_xlfn.NORM.S.INV(RAND())*'Monte Carlo VaR'!$C$18</f>
        <v>0.21602194169540395</v>
      </c>
      <c r="C7386" s="18">
        <f t="shared" ca="1" si="115"/>
        <v>24.112961118979605</v>
      </c>
      <c r="D7386" s="19">
        <f ca="1">'Monte Carlo VaR'!$B$9*(EXP(B7386)-1)</f>
        <v>32.680296204553059</v>
      </c>
      <c r="E7386" t="str">
        <f ca="1">IF(B7386&lt;='Monte Carlo VaR'!$B$25,"YES ◀ TAIL","")</f>
        <v/>
      </c>
    </row>
    <row r="7387" spans="1:5" x14ac:dyDescent="0.2">
      <c r="A7387">
        <v>7386</v>
      </c>
      <c r="B7387" s="17">
        <f ca="1">'Monte Carlo VaR'!$C$17+_xlfn.NORM.S.INV(RAND())*'Monte Carlo VaR'!$C$18</f>
        <v>6.2863596894786308E-2</v>
      </c>
      <c r="C7387" s="18">
        <f t="shared" ca="1" si="115"/>
        <v>6.4881576170689792</v>
      </c>
      <c r="D7387" s="19">
        <f ca="1">'Monte Carlo VaR'!$B$9*(EXP(B7387)-1)</f>
        <v>8.7934000184135872</v>
      </c>
      <c r="E7387" t="str">
        <f ca="1">IF(B7387&lt;='Monte Carlo VaR'!$B$25,"YES ◀ TAIL","")</f>
        <v/>
      </c>
    </row>
    <row r="7388" spans="1:5" x14ac:dyDescent="0.2">
      <c r="A7388">
        <v>7387</v>
      </c>
      <c r="B7388" s="17">
        <f ca="1">'Monte Carlo VaR'!$C$17+_xlfn.NORM.S.INV(RAND())*'Monte Carlo VaR'!$C$18</f>
        <v>0.24375779455384589</v>
      </c>
      <c r="C7388" s="18">
        <f t="shared" ca="1" si="115"/>
        <v>27.603523037581866</v>
      </c>
      <c r="D7388" s="19">
        <f ca="1">'Monte Carlo VaR'!$B$9*(EXP(B7388)-1)</f>
        <v>37.411054772834703</v>
      </c>
      <c r="E7388" t="str">
        <f ca="1">IF(B7388&lt;='Monte Carlo VaR'!$B$25,"YES ◀ TAIL","")</f>
        <v/>
      </c>
    </row>
    <row r="7389" spans="1:5" x14ac:dyDescent="0.2">
      <c r="A7389">
        <v>7388</v>
      </c>
      <c r="B7389" s="17">
        <f ca="1">'Monte Carlo VaR'!$C$17+_xlfn.NORM.S.INV(RAND())*'Monte Carlo VaR'!$C$18</f>
        <v>-6.7952290830624415E-2</v>
      </c>
      <c r="C7389" s="18">
        <f t="shared" ca="1" si="115"/>
        <v>-6.5694952568329352</v>
      </c>
      <c r="D7389" s="19">
        <f ca="1">'Monte Carlo VaR'!$B$9*(EXP(B7389)-1)</f>
        <v>-8.9036369215856777</v>
      </c>
      <c r="E7389" t="str">
        <f ca="1">IF(B7389&lt;='Monte Carlo VaR'!$B$25,"YES ◀ TAIL","")</f>
        <v/>
      </c>
    </row>
    <row r="7390" spans="1:5" x14ac:dyDescent="0.2">
      <c r="A7390">
        <v>7389</v>
      </c>
      <c r="B7390" s="17">
        <f ca="1">'Monte Carlo VaR'!$C$17+_xlfn.NORM.S.INV(RAND())*'Monte Carlo VaR'!$C$18</f>
        <v>0.15189853924890445</v>
      </c>
      <c r="C7390" s="18">
        <f t="shared" ca="1" si="115"/>
        <v>16.404212585202373</v>
      </c>
      <c r="D7390" s="19">
        <f ca="1">'Monte Carlo VaR'!$B$9*(EXP(B7390)-1)</f>
        <v>22.232629316724775</v>
      </c>
      <c r="E7390" t="str">
        <f ca="1">IF(B7390&lt;='Monte Carlo VaR'!$B$25,"YES ◀ TAIL","")</f>
        <v/>
      </c>
    </row>
    <row r="7391" spans="1:5" x14ac:dyDescent="0.2">
      <c r="A7391">
        <v>7390</v>
      </c>
      <c r="B7391" s="17">
        <f ca="1">'Monte Carlo VaR'!$C$17+_xlfn.NORM.S.INV(RAND())*'Monte Carlo VaR'!$C$18</f>
        <v>0.21890034590442731</v>
      </c>
      <c r="C7391" s="18">
        <f t="shared" ca="1" si="115"/>
        <v>24.470723033347852</v>
      </c>
      <c r="D7391" s="19">
        <f ca="1">'Monte Carlo VaR'!$B$9*(EXP(B7391)-1)</f>
        <v>33.165170927096341</v>
      </c>
      <c r="E7391" t="str">
        <f ca="1">IF(B7391&lt;='Monte Carlo VaR'!$B$25,"YES ◀ TAIL","")</f>
        <v/>
      </c>
    </row>
    <row r="7392" spans="1:5" x14ac:dyDescent="0.2">
      <c r="A7392">
        <v>7391</v>
      </c>
      <c r="B7392" s="17">
        <f ca="1">'Monte Carlo VaR'!$C$17+_xlfn.NORM.S.INV(RAND())*'Monte Carlo VaR'!$C$18</f>
        <v>0.10604912351434023</v>
      </c>
      <c r="C7392" s="18">
        <f t="shared" ca="1" si="115"/>
        <v>11.187649444592672</v>
      </c>
      <c r="D7392" s="19">
        <f ca="1">'Monte Carlo VaR'!$B$9*(EXP(B7392)-1)</f>
        <v>15.16262129225645</v>
      </c>
      <c r="E7392" t="str">
        <f ca="1">IF(B7392&lt;='Monte Carlo VaR'!$B$25,"YES ◀ TAIL","")</f>
        <v/>
      </c>
    </row>
    <row r="7393" spans="1:5" x14ac:dyDescent="0.2">
      <c r="A7393">
        <v>7392</v>
      </c>
      <c r="B7393" s="17">
        <f ca="1">'Monte Carlo VaR'!$C$17+_xlfn.NORM.S.INV(RAND())*'Monte Carlo VaR'!$C$18</f>
        <v>-0.28889266585352197</v>
      </c>
      <c r="C7393" s="18">
        <f t="shared" ca="1" si="115"/>
        <v>-25.090739569686558</v>
      </c>
      <c r="D7393" s="19">
        <f ca="1">'Monte Carlo VaR'!$B$9*(EXP(B7393)-1)</f>
        <v>-34.005479338796192</v>
      </c>
      <c r="E7393" t="str">
        <f ca="1">IF(B7393&lt;='Monte Carlo VaR'!$B$25,"YES ◀ TAIL","")</f>
        <v>YES ◀ TAIL</v>
      </c>
    </row>
    <row r="7394" spans="1:5" x14ac:dyDescent="0.2">
      <c r="A7394">
        <v>7393</v>
      </c>
      <c r="B7394" s="17">
        <f ca="1">'Monte Carlo VaR'!$C$17+_xlfn.NORM.S.INV(RAND())*'Monte Carlo VaR'!$C$18</f>
        <v>6.876665479091798E-4</v>
      </c>
      <c r="C7394" s="18">
        <f t="shared" ca="1" si="115"/>
        <v>6.879030447568546E-2</v>
      </c>
      <c r="D7394" s="19">
        <f ca="1">'Monte Carlo VaR'!$B$9*(EXP(B7394)-1)</f>
        <v>9.3231499655896499E-2</v>
      </c>
      <c r="E7394" t="str">
        <f ca="1">IF(B7394&lt;='Monte Carlo VaR'!$B$25,"YES ◀ TAIL","")</f>
        <v/>
      </c>
    </row>
    <row r="7395" spans="1:5" x14ac:dyDescent="0.2">
      <c r="A7395">
        <v>7394</v>
      </c>
      <c r="B7395" s="17">
        <f ca="1">'Monte Carlo VaR'!$C$17+_xlfn.NORM.S.INV(RAND())*'Monte Carlo VaR'!$C$18</f>
        <v>2.2937638741716435E-2</v>
      </c>
      <c r="C7395" s="18">
        <f t="shared" ca="1" si="115"/>
        <v>2.3202729347914675</v>
      </c>
      <c r="D7395" s="19">
        <f ca="1">'Monte Carlo VaR'!$B$9*(EXP(B7395)-1)</f>
        <v>3.1446659085228759</v>
      </c>
      <c r="E7395" t="str">
        <f ca="1">IF(B7395&lt;='Monte Carlo VaR'!$B$25,"YES ◀ TAIL","")</f>
        <v/>
      </c>
    </row>
    <row r="7396" spans="1:5" x14ac:dyDescent="0.2">
      <c r="A7396">
        <v>7395</v>
      </c>
      <c r="B7396" s="17">
        <f ca="1">'Monte Carlo VaR'!$C$17+_xlfn.NORM.S.INV(RAND())*'Monte Carlo VaR'!$C$18</f>
        <v>0.17507652568629473</v>
      </c>
      <c r="C7396" s="18">
        <f t="shared" ca="1" si="115"/>
        <v>19.13373810347958</v>
      </c>
      <c r="D7396" s="19">
        <f ca="1">'Monte Carlo VaR'!$B$9*(EXP(B7396)-1)</f>
        <v>25.931955251645874</v>
      </c>
      <c r="E7396" t="str">
        <f ca="1">IF(B7396&lt;='Monte Carlo VaR'!$B$25,"YES ◀ TAIL","")</f>
        <v/>
      </c>
    </row>
    <row r="7397" spans="1:5" x14ac:dyDescent="0.2">
      <c r="A7397">
        <v>7396</v>
      </c>
      <c r="B7397" s="17">
        <f ca="1">'Monte Carlo VaR'!$C$17+_xlfn.NORM.S.INV(RAND())*'Monte Carlo VaR'!$C$18</f>
        <v>0.21245696705329625</v>
      </c>
      <c r="C7397" s="18">
        <f t="shared" ca="1" si="115"/>
        <v>23.671289302016142</v>
      </c>
      <c r="D7397" s="19">
        <f ca="1">'Monte Carlo VaR'!$B$9*(EXP(B7397)-1)</f>
        <v>32.081698391022478</v>
      </c>
      <c r="E7397" t="str">
        <f ca="1">IF(B7397&lt;='Monte Carlo VaR'!$B$25,"YES ◀ TAIL","")</f>
        <v/>
      </c>
    </row>
    <row r="7398" spans="1:5" x14ac:dyDescent="0.2">
      <c r="A7398">
        <v>7397</v>
      </c>
      <c r="B7398" s="17">
        <f ca="1">'Monte Carlo VaR'!$C$17+_xlfn.NORM.S.INV(RAND())*'Monte Carlo VaR'!$C$18</f>
        <v>-0.18776529964024014</v>
      </c>
      <c r="C7398" s="18">
        <f t="shared" ca="1" si="115"/>
        <v>-17.119079377383052</v>
      </c>
      <c r="D7398" s="19">
        <f ca="1">'Monte Carlo VaR'!$B$9*(EXP(B7398)-1)</f>
        <v>-23.201488280167251</v>
      </c>
      <c r="E7398" t="str">
        <f ca="1">IF(B7398&lt;='Monte Carlo VaR'!$B$25,"YES ◀ TAIL","")</f>
        <v/>
      </c>
    </row>
    <row r="7399" spans="1:5" x14ac:dyDescent="0.2">
      <c r="A7399">
        <v>7398</v>
      </c>
      <c r="B7399" s="17">
        <f ca="1">'Monte Carlo VaR'!$C$17+_xlfn.NORM.S.INV(RAND())*'Monte Carlo VaR'!$C$18</f>
        <v>0.17587379692743943</v>
      </c>
      <c r="C7399" s="18">
        <f t="shared" ca="1" si="115"/>
        <v>19.228757879953907</v>
      </c>
      <c r="D7399" s="19">
        <f ca="1">'Monte Carlo VaR'!$B$9*(EXP(B7399)-1)</f>
        <v>26.06073555470153</v>
      </c>
      <c r="E7399" t="str">
        <f ca="1">IF(B7399&lt;='Monte Carlo VaR'!$B$25,"YES ◀ TAIL","")</f>
        <v/>
      </c>
    </row>
    <row r="7400" spans="1:5" x14ac:dyDescent="0.2">
      <c r="A7400">
        <v>7399</v>
      </c>
      <c r="B7400" s="17">
        <f ca="1">'Monte Carlo VaR'!$C$17+_xlfn.NORM.S.INV(RAND())*'Monte Carlo VaR'!$C$18</f>
        <v>-0.20668196544697964</v>
      </c>
      <c r="C7400" s="18">
        <f t="shared" ca="1" si="115"/>
        <v>-18.672174055025582</v>
      </c>
      <c r="D7400" s="19">
        <f ca="1">'Monte Carlo VaR'!$B$9*(EXP(B7400)-1)</f>
        <v>-25.306397496776171</v>
      </c>
      <c r="E7400" t="str">
        <f ca="1">IF(B7400&lt;='Monte Carlo VaR'!$B$25,"YES ◀ TAIL","")</f>
        <v/>
      </c>
    </row>
    <row r="7401" spans="1:5" x14ac:dyDescent="0.2">
      <c r="A7401">
        <v>7400</v>
      </c>
      <c r="B7401" s="17">
        <f ca="1">'Monte Carlo VaR'!$C$17+_xlfn.NORM.S.INV(RAND())*'Monte Carlo VaR'!$C$18</f>
        <v>6.9627429714257963E-2</v>
      </c>
      <c r="C7401" s="18">
        <f t="shared" ca="1" si="115"/>
        <v>7.2108671002111713</v>
      </c>
      <c r="D7401" s="19">
        <f ca="1">'Monte Carlo VaR'!$B$9*(EXP(B7401)-1)</f>
        <v>9.7728881809162012</v>
      </c>
      <c r="E7401" t="str">
        <f ca="1">IF(B7401&lt;='Monte Carlo VaR'!$B$25,"YES ◀ TAIL","")</f>
        <v/>
      </c>
    </row>
    <row r="7402" spans="1:5" x14ac:dyDescent="0.2">
      <c r="A7402">
        <v>7401</v>
      </c>
      <c r="B7402" s="17">
        <f ca="1">'Monte Carlo VaR'!$C$17+_xlfn.NORM.S.INV(RAND())*'Monte Carlo VaR'!$C$18</f>
        <v>0.37700102868741642</v>
      </c>
      <c r="C7402" s="18">
        <f t="shared" ca="1" si="115"/>
        <v>45.790580909981472</v>
      </c>
      <c r="D7402" s="19">
        <f ca="1">'Monte Carlo VaR'!$B$9*(EXP(B7402)-1)</f>
        <v>62.059974307297885</v>
      </c>
      <c r="E7402" t="str">
        <f ca="1">IF(B7402&lt;='Monte Carlo VaR'!$B$25,"YES ◀ TAIL","")</f>
        <v/>
      </c>
    </row>
    <row r="7403" spans="1:5" x14ac:dyDescent="0.2">
      <c r="A7403">
        <v>7402</v>
      </c>
      <c r="B7403" s="17">
        <f ca="1">'Monte Carlo VaR'!$C$17+_xlfn.NORM.S.INV(RAND())*'Monte Carlo VaR'!$C$18</f>
        <v>1.154236162113776E-2</v>
      </c>
      <c r="C7403" s="18">
        <f t="shared" ca="1" si="115"/>
        <v>1.160923170895467</v>
      </c>
      <c r="D7403" s="19">
        <f ca="1">'Monte Carlo VaR'!$B$9*(EXP(B7403)-1)</f>
        <v>1.5733991735146264</v>
      </c>
      <c r="E7403" t="str">
        <f ca="1">IF(B7403&lt;='Monte Carlo VaR'!$B$25,"YES ◀ TAIL","")</f>
        <v/>
      </c>
    </row>
    <row r="7404" spans="1:5" x14ac:dyDescent="0.2">
      <c r="A7404">
        <v>7403</v>
      </c>
      <c r="B7404" s="17">
        <f ca="1">'Monte Carlo VaR'!$C$17+_xlfn.NORM.S.INV(RAND())*'Monte Carlo VaR'!$C$18</f>
        <v>5.5655477604079448E-2</v>
      </c>
      <c r="C7404" s="18">
        <f t="shared" ca="1" si="115"/>
        <v>5.7233380407621492</v>
      </c>
      <c r="D7404" s="19">
        <f ca="1">'Monte Carlo VaR'!$B$9*(EXP(B7404)-1)</f>
        <v>7.7568400466449408</v>
      </c>
      <c r="E7404" t="str">
        <f ca="1">IF(B7404&lt;='Monte Carlo VaR'!$B$25,"YES ◀ TAIL","")</f>
        <v/>
      </c>
    </row>
    <row r="7405" spans="1:5" x14ac:dyDescent="0.2">
      <c r="A7405">
        <v>7404</v>
      </c>
      <c r="B7405" s="17">
        <f ca="1">'Monte Carlo VaR'!$C$17+_xlfn.NORM.S.INV(RAND())*'Monte Carlo VaR'!$C$18</f>
        <v>0.21610826352124979</v>
      </c>
      <c r="C7405" s="18">
        <f t="shared" ca="1" si="115"/>
        <v>24.123675238819065</v>
      </c>
      <c r="D7405" s="19">
        <f ca="1">'Monte Carlo VaR'!$B$9*(EXP(B7405)-1)</f>
        <v>32.694817051171476</v>
      </c>
      <c r="E7405" t="str">
        <f ca="1">IF(B7405&lt;='Monte Carlo VaR'!$B$25,"YES ◀ TAIL","")</f>
        <v/>
      </c>
    </row>
    <row r="7406" spans="1:5" x14ac:dyDescent="0.2">
      <c r="A7406">
        <v>7405</v>
      </c>
      <c r="B7406" s="17">
        <f ca="1">'Monte Carlo VaR'!$C$17+_xlfn.NORM.S.INV(RAND())*'Monte Carlo VaR'!$C$18</f>
        <v>-0.10087652448474353</v>
      </c>
      <c r="C7406" s="18">
        <f t="shared" ca="1" si="115"/>
        <v>-9.5955346626086175</v>
      </c>
      <c r="D7406" s="19">
        <f ca="1">'Monte Carlo VaR'!$B$9*(EXP(B7406)-1)</f>
        <v>-13.004828128233459</v>
      </c>
      <c r="E7406" t="str">
        <f ca="1">IF(B7406&lt;='Monte Carlo VaR'!$B$25,"YES ◀ TAIL","")</f>
        <v/>
      </c>
    </row>
    <row r="7407" spans="1:5" x14ac:dyDescent="0.2">
      <c r="A7407">
        <v>7406</v>
      </c>
      <c r="B7407" s="17">
        <f ca="1">'Monte Carlo VaR'!$C$17+_xlfn.NORM.S.INV(RAND())*'Monte Carlo VaR'!$C$18</f>
        <v>0.16317650623289875</v>
      </c>
      <c r="C7407" s="18">
        <f t="shared" ca="1" si="115"/>
        <v>17.724446233659187</v>
      </c>
      <c r="D7407" s="19">
        <f ca="1">'Monte Carlo VaR'!$B$9*(EXP(B7407)-1)</f>
        <v>24.021941980478296</v>
      </c>
      <c r="E7407" t="str">
        <f ca="1">IF(B7407&lt;='Monte Carlo VaR'!$B$25,"YES ◀ TAIL","")</f>
        <v/>
      </c>
    </row>
    <row r="7408" spans="1:5" x14ac:dyDescent="0.2">
      <c r="A7408">
        <v>7407</v>
      </c>
      <c r="B7408" s="17">
        <f ca="1">'Monte Carlo VaR'!$C$17+_xlfn.NORM.S.INV(RAND())*'Monte Carlo VaR'!$C$18</f>
        <v>0.24331146279122867</v>
      </c>
      <c r="C7408" s="18">
        <f t="shared" ca="1" si="115"/>
        <v>27.546582240416797</v>
      </c>
      <c r="D7408" s="19">
        <f ca="1">'Monte Carlo VaR'!$B$9*(EXP(B7408)-1)</f>
        <v>37.333882910436884</v>
      </c>
      <c r="E7408" t="str">
        <f ca="1">IF(B7408&lt;='Monte Carlo VaR'!$B$25,"YES ◀ TAIL","")</f>
        <v/>
      </c>
    </row>
    <row r="7409" spans="1:5" x14ac:dyDescent="0.2">
      <c r="A7409">
        <v>7408</v>
      </c>
      <c r="B7409" s="17">
        <f ca="1">'Monte Carlo VaR'!$C$17+_xlfn.NORM.S.INV(RAND())*'Monte Carlo VaR'!$C$18</f>
        <v>-1.3113452229194744E-2</v>
      </c>
      <c r="C7409" s="18">
        <f t="shared" ca="1" si="115"/>
        <v>-1.3027845522892045</v>
      </c>
      <c r="D7409" s="19">
        <f ca="1">'Monte Carlo VaR'!$B$9*(EXP(B7409)-1)</f>
        <v>-1.765663903717559</v>
      </c>
      <c r="E7409" t="str">
        <f ca="1">IF(B7409&lt;='Monte Carlo VaR'!$B$25,"YES ◀ TAIL","")</f>
        <v/>
      </c>
    </row>
    <row r="7410" spans="1:5" x14ac:dyDescent="0.2">
      <c r="A7410">
        <v>7409</v>
      </c>
      <c r="B7410" s="17">
        <f ca="1">'Monte Carlo VaR'!$C$17+_xlfn.NORM.S.INV(RAND())*'Monte Carlo VaR'!$C$18</f>
        <v>0.20902277607533071</v>
      </c>
      <c r="C7410" s="18">
        <f t="shared" ca="1" si="115"/>
        <v>23.247306911005005</v>
      </c>
      <c r="D7410" s="19">
        <f ca="1">'Monte Carlo VaR'!$B$9*(EXP(B7410)-1)</f>
        <v>31.507075056485085</v>
      </c>
      <c r="E7410" t="str">
        <f ca="1">IF(B7410&lt;='Monte Carlo VaR'!$B$25,"YES ◀ TAIL","")</f>
        <v/>
      </c>
    </row>
    <row r="7411" spans="1:5" x14ac:dyDescent="0.2">
      <c r="A7411">
        <v>7410</v>
      </c>
      <c r="B7411" s="17">
        <f ca="1">'Monte Carlo VaR'!$C$17+_xlfn.NORM.S.INV(RAND())*'Monte Carlo VaR'!$C$18</f>
        <v>-0.24462082870760915</v>
      </c>
      <c r="C7411" s="18">
        <f t="shared" ca="1" si="115"/>
        <v>-21.699862639463863</v>
      </c>
      <c r="D7411" s="19">
        <f ca="1">'Monte Carlo VaR'!$B$9*(EXP(B7411)-1)</f>
        <v>-29.409823835265374</v>
      </c>
      <c r="E7411" t="str">
        <f ca="1">IF(B7411&lt;='Monte Carlo VaR'!$B$25,"YES ◀ TAIL","")</f>
        <v/>
      </c>
    </row>
    <row r="7412" spans="1:5" x14ac:dyDescent="0.2">
      <c r="A7412">
        <v>7411</v>
      </c>
      <c r="B7412" s="17">
        <f ca="1">'Monte Carlo VaR'!$C$17+_xlfn.NORM.S.INV(RAND())*'Monte Carlo VaR'!$C$18</f>
        <v>0.12571666832364214</v>
      </c>
      <c r="C7412" s="18">
        <f t="shared" ca="1" si="115"/>
        <v>13.396083573881645</v>
      </c>
      <c r="D7412" s="19">
        <f ca="1">'Monte Carlo VaR'!$B$9*(EXP(B7412)-1)</f>
        <v>18.155712067681794</v>
      </c>
      <c r="E7412" t="str">
        <f ca="1">IF(B7412&lt;='Monte Carlo VaR'!$B$25,"YES ◀ TAIL","")</f>
        <v/>
      </c>
    </row>
    <row r="7413" spans="1:5" x14ac:dyDescent="0.2">
      <c r="A7413">
        <v>7412</v>
      </c>
      <c r="B7413" s="17">
        <f ca="1">'Monte Carlo VaR'!$C$17+_xlfn.NORM.S.INV(RAND())*'Monte Carlo VaR'!$C$18</f>
        <v>-0.11504339078191249</v>
      </c>
      <c r="C7413" s="18">
        <f t="shared" ca="1" si="115"/>
        <v>-10.867253232802099</v>
      </c>
      <c r="D7413" s="19">
        <f ca="1">'Monte Carlo VaR'!$B$9*(EXP(B7413)-1)</f>
        <v>-14.728388306416685</v>
      </c>
      <c r="E7413" t="str">
        <f ca="1">IF(B7413&lt;='Monte Carlo VaR'!$B$25,"YES ◀ TAIL","")</f>
        <v/>
      </c>
    </row>
    <row r="7414" spans="1:5" x14ac:dyDescent="0.2">
      <c r="A7414">
        <v>7413</v>
      </c>
      <c r="B7414" s="17">
        <f ca="1">'Monte Carlo VaR'!$C$17+_xlfn.NORM.S.INV(RAND())*'Monte Carlo VaR'!$C$18</f>
        <v>1.3603045538858265E-2</v>
      </c>
      <c r="C7414" s="18">
        <f t="shared" ca="1" si="115"/>
        <v>1.3695987917798247</v>
      </c>
      <c r="D7414" s="19">
        <f ca="1">'Monte Carlo VaR'!$B$9*(EXP(B7414)-1)</f>
        <v>1.8562172424991965</v>
      </c>
      <c r="E7414" t="str">
        <f ca="1">IF(B7414&lt;='Monte Carlo VaR'!$B$25,"YES ◀ TAIL","")</f>
        <v/>
      </c>
    </row>
    <row r="7415" spans="1:5" x14ac:dyDescent="0.2">
      <c r="A7415">
        <v>7414</v>
      </c>
      <c r="B7415" s="17">
        <f ca="1">'Monte Carlo VaR'!$C$17+_xlfn.NORM.S.INV(RAND())*'Monte Carlo VaR'!$C$18</f>
        <v>-2.0412859035806447E-2</v>
      </c>
      <c r="C7415" s="18">
        <f t="shared" ca="1" si="115"/>
        <v>-2.0205927045202188</v>
      </c>
      <c r="D7415" s="19">
        <f ca="1">'Monte Carlo VaR'!$B$9*(EXP(B7415)-1)</f>
        <v>-2.7385092924362526</v>
      </c>
      <c r="E7415" t="str">
        <f ca="1">IF(B7415&lt;='Monte Carlo VaR'!$B$25,"YES ◀ TAIL","")</f>
        <v/>
      </c>
    </row>
    <row r="7416" spans="1:5" x14ac:dyDescent="0.2">
      <c r="A7416">
        <v>7415</v>
      </c>
      <c r="B7416" s="17">
        <f ca="1">'Monte Carlo VaR'!$C$17+_xlfn.NORM.S.INV(RAND())*'Monte Carlo VaR'!$C$18</f>
        <v>0.41910554312945009</v>
      </c>
      <c r="C7416" s="18">
        <f t="shared" ca="1" si="115"/>
        <v>52.060083529204107</v>
      </c>
      <c r="D7416" s="19">
        <f ca="1">'Monte Carlo VaR'!$B$9*(EXP(B7416)-1)</f>
        <v>70.557031207130322</v>
      </c>
      <c r="E7416" t="str">
        <f ca="1">IF(B7416&lt;='Monte Carlo VaR'!$B$25,"YES ◀ TAIL","")</f>
        <v/>
      </c>
    </row>
    <row r="7417" spans="1:5" x14ac:dyDescent="0.2">
      <c r="A7417">
        <v>7416</v>
      </c>
      <c r="B7417" s="17">
        <f ca="1">'Monte Carlo VaR'!$C$17+_xlfn.NORM.S.INV(RAND())*'Monte Carlo VaR'!$C$18</f>
        <v>6.0138249793836966E-2</v>
      </c>
      <c r="C7417" s="18">
        <f t="shared" ca="1" si="115"/>
        <v>6.1983355376919569</v>
      </c>
      <c r="D7417" s="19">
        <f ca="1">'Monte Carlo VaR'!$B$9*(EXP(B7417)-1)</f>
        <v>8.4006041542339087</v>
      </c>
      <c r="E7417" t="str">
        <f ca="1">IF(B7417&lt;='Monte Carlo VaR'!$B$25,"YES ◀ TAIL","")</f>
        <v/>
      </c>
    </row>
    <row r="7418" spans="1:5" x14ac:dyDescent="0.2">
      <c r="A7418">
        <v>7417</v>
      </c>
      <c r="B7418" s="17">
        <f ca="1">'Monte Carlo VaR'!$C$17+_xlfn.NORM.S.INV(RAND())*'Monte Carlo VaR'!$C$18</f>
        <v>-6.5141301948799926E-2</v>
      </c>
      <c r="C7418" s="18">
        <f t="shared" ca="1" si="115"/>
        <v>-6.3064936726912162</v>
      </c>
      <c r="D7418" s="19">
        <f ca="1">'Monte Carlo VaR'!$B$9*(EXP(B7418)-1)</f>
        <v>-8.5471908745984049</v>
      </c>
      <c r="E7418" t="str">
        <f ca="1">IF(B7418&lt;='Monte Carlo VaR'!$B$25,"YES ◀ TAIL","")</f>
        <v/>
      </c>
    </row>
    <row r="7419" spans="1:5" x14ac:dyDescent="0.2">
      <c r="A7419">
        <v>7418</v>
      </c>
      <c r="B7419" s="17">
        <f ca="1">'Monte Carlo VaR'!$C$17+_xlfn.NORM.S.INV(RAND())*'Monte Carlo VaR'!$C$18</f>
        <v>0.17322869526273493</v>
      </c>
      <c r="C7419" s="18">
        <f t="shared" ca="1" si="115"/>
        <v>18.91380242224152</v>
      </c>
      <c r="D7419" s="19">
        <f ca="1">'Monte Carlo VaR'!$B$9*(EXP(B7419)-1)</f>
        <v>25.633876422863935</v>
      </c>
      <c r="E7419" t="str">
        <f ca="1">IF(B7419&lt;='Monte Carlo VaR'!$B$25,"YES ◀ TAIL","")</f>
        <v/>
      </c>
    </row>
    <row r="7420" spans="1:5" x14ac:dyDescent="0.2">
      <c r="A7420">
        <v>7419</v>
      </c>
      <c r="B7420" s="17">
        <f ca="1">'Monte Carlo VaR'!$C$17+_xlfn.NORM.S.INV(RAND())*'Monte Carlo VaR'!$C$18</f>
        <v>9.9381539816163697E-2</v>
      </c>
      <c r="C7420" s="18">
        <f t="shared" ca="1" si="115"/>
        <v>10.448762518298761</v>
      </c>
      <c r="D7420" s="19">
        <f ca="1">'Monte Carlo VaR'!$B$9*(EXP(B7420)-1)</f>
        <v>14.161207841050309</v>
      </c>
      <c r="E7420" t="str">
        <f ca="1">IF(B7420&lt;='Monte Carlo VaR'!$B$25,"YES ◀ TAIL","")</f>
        <v/>
      </c>
    </row>
    <row r="7421" spans="1:5" x14ac:dyDescent="0.2">
      <c r="A7421">
        <v>7420</v>
      </c>
      <c r="B7421" s="17">
        <f ca="1">'Monte Carlo VaR'!$C$17+_xlfn.NORM.S.INV(RAND())*'Monte Carlo VaR'!$C$18</f>
        <v>3.3719177743632006E-2</v>
      </c>
      <c r="C7421" s="18">
        <f t="shared" ca="1" si="115"/>
        <v>3.4294113134895055</v>
      </c>
      <c r="D7421" s="19">
        <f ca="1">'Monte Carlo VaR'!$B$9*(EXP(B7421)-1)</f>
        <v>4.6478811531723272</v>
      </c>
      <c r="E7421" t="str">
        <f ca="1">IF(B7421&lt;='Monte Carlo VaR'!$B$25,"YES ◀ TAIL","")</f>
        <v/>
      </c>
    </row>
    <row r="7422" spans="1:5" x14ac:dyDescent="0.2">
      <c r="A7422">
        <v>7421</v>
      </c>
      <c r="B7422" s="17">
        <f ca="1">'Monte Carlo VaR'!$C$17+_xlfn.NORM.S.INV(RAND())*'Monte Carlo VaR'!$C$18</f>
        <v>-0.10201632807200288</v>
      </c>
      <c r="C7422" s="18">
        <f t="shared" ca="1" si="115"/>
        <v>-9.6985192942287686</v>
      </c>
      <c r="D7422" s="19">
        <f ca="1">'Monte Carlo VaR'!$B$9*(EXP(B7422)-1)</f>
        <v>-13.14440319946825</v>
      </c>
      <c r="E7422" t="str">
        <f ca="1">IF(B7422&lt;='Monte Carlo VaR'!$B$25,"YES ◀ TAIL","")</f>
        <v/>
      </c>
    </row>
    <row r="7423" spans="1:5" x14ac:dyDescent="0.2">
      <c r="A7423">
        <v>7422</v>
      </c>
      <c r="B7423" s="17">
        <f ca="1">'Monte Carlo VaR'!$C$17+_xlfn.NORM.S.INV(RAND())*'Monte Carlo VaR'!$C$18</f>
        <v>9.8458642816834335E-2</v>
      </c>
      <c r="C7423" s="18">
        <f t="shared" ca="1" si="115"/>
        <v>10.346876709076458</v>
      </c>
      <c r="D7423" s="19">
        <f ca="1">'Monte Carlo VaR'!$B$9*(EXP(B7423)-1)</f>
        <v>14.023122003811324</v>
      </c>
      <c r="E7423" t="str">
        <f ca="1">IF(B7423&lt;='Monte Carlo VaR'!$B$25,"YES ◀ TAIL","")</f>
        <v/>
      </c>
    </row>
    <row r="7424" spans="1:5" x14ac:dyDescent="0.2">
      <c r="A7424">
        <v>7423</v>
      </c>
      <c r="B7424" s="17">
        <f ca="1">'Monte Carlo VaR'!$C$17+_xlfn.NORM.S.INV(RAND())*'Monte Carlo VaR'!$C$18</f>
        <v>-3.2676310393545335E-2</v>
      </c>
      <c r="C7424" s="18">
        <f t="shared" ca="1" si="115"/>
        <v>-3.2148207543007956</v>
      </c>
      <c r="D7424" s="19">
        <f ca="1">'Monte Carlo VaR'!$B$9*(EXP(B7424)-1)</f>
        <v>-4.3570465683038684</v>
      </c>
      <c r="E7424" t="str">
        <f ca="1">IF(B7424&lt;='Monte Carlo VaR'!$B$25,"YES ◀ TAIL","")</f>
        <v/>
      </c>
    </row>
    <row r="7425" spans="1:5" x14ac:dyDescent="0.2">
      <c r="A7425">
        <v>7424</v>
      </c>
      <c r="B7425" s="17">
        <f ca="1">'Monte Carlo VaR'!$C$17+_xlfn.NORM.S.INV(RAND())*'Monte Carlo VaR'!$C$18</f>
        <v>2.7422386487502323E-2</v>
      </c>
      <c r="C7425" s="18">
        <f t="shared" ca="1" si="115"/>
        <v>2.7801840700498293</v>
      </c>
      <c r="D7425" s="19">
        <f ca="1">'Monte Carlo VaR'!$B$9*(EXP(B7425)-1)</f>
        <v>3.7679834701385335</v>
      </c>
      <c r="E7425" t="str">
        <f ca="1">IF(B7425&lt;='Monte Carlo VaR'!$B$25,"YES ◀ TAIL","")</f>
        <v/>
      </c>
    </row>
    <row r="7426" spans="1:5" x14ac:dyDescent="0.2">
      <c r="A7426">
        <v>7425</v>
      </c>
      <c r="B7426" s="17">
        <f ca="1">'Monte Carlo VaR'!$C$17+_xlfn.NORM.S.INV(RAND())*'Monte Carlo VaR'!$C$18</f>
        <v>2.8113839276835653E-2</v>
      </c>
      <c r="C7426" s="18">
        <f t="shared" ca="1" si="115"/>
        <v>2.8512762906379052</v>
      </c>
      <c r="D7426" s="19">
        <f ca="1">'Monte Carlo VaR'!$B$9*(EXP(B7426)-1)</f>
        <v>3.8643347567015529</v>
      </c>
      <c r="E7426" t="str">
        <f ca="1">IF(B7426&lt;='Monte Carlo VaR'!$B$25,"YES ◀ TAIL","")</f>
        <v/>
      </c>
    </row>
    <row r="7427" spans="1:5" x14ac:dyDescent="0.2">
      <c r="A7427">
        <v>7426</v>
      </c>
      <c r="B7427" s="17">
        <f ca="1">'Monte Carlo VaR'!$C$17+_xlfn.NORM.S.INV(RAND())*'Monte Carlo VaR'!$C$18</f>
        <v>-0.18249584648233813</v>
      </c>
      <c r="C7427" s="18">
        <f t="shared" ref="C7427:C7490" ca="1" si="116">(EXP(B7427)-1)*100</f>
        <v>-16.681189541734842</v>
      </c>
      <c r="D7427" s="19">
        <f ca="1">'Monte Carlo VaR'!$B$9*(EXP(B7427)-1)</f>
        <v>-22.608016185913232</v>
      </c>
      <c r="E7427" t="str">
        <f ca="1">IF(B7427&lt;='Monte Carlo VaR'!$B$25,"YES ◀ TAIL","")</f>
        <v/>
      </c>
    </row>
    <row r="7428" spans="1:5" x14ac:dyDescent="0.2">
      <c r="A7428">
        <v>7427</v>
      </c>
      <c r="B7428" s="17">
        <f ca="1">'Monte Carlo VaR'!$C$17+_xlfn.NORM.S.INV(RAND())*'Monte Carlo VaR'!$C$18</f>
        <v>-0.14558097864845077</v>
      </c>
      <c r="C7428" s="18">
        <f t="shared" ca="1" si="116"/>
        <v>-13.548012041209335</v>
      </c>
      <c r="D7428" s="19">
        <f ca="1">'Monte Carlo VaR'!$B$9*(EXP(B7428)-1)</f>
        <v>-18.361620719451011</v>
      </c>
      <c r="E7428" t="str">
        <f ca="1">IF(B7428&lt;='Monte Carlo VaR'!$B$25,"YES ◀ TAIL","")</f>
        <v/>
      </c>
    </row>
    <row r="7429" spans="1:5" x14ac:dyDescent="0.2">
      <c r="A7429">
        <v>7428</v>
      </c>
      <c r="B7429" s="17">
        <f ca="1">'Monte Carlo VaR'!$C$17+_xlfn.NORM.S.INV(RAND())*'Monte Carlo VaR'!$C$18</f>
        <v>-0.33119358198258786</v>
      </c>
      <c r="C7429" s="18">
        <f t="shared" ca="1" si="116"/>
        <v>-28.193384908382125</v>
      </c>
      <c r="D7429" s="19">
        <f ca="1">'Monte Carlo VaR'!$B$9*(EXP(B7429)-1)</f>
        <v>-38.21049456633029</v>
      </c>
      <c r="E7429" t="str">
        <f ca="1">IF(B7429&lt;='Monte Carlo VaR'!$B$25,"YES ◀ TAIL","")</f>
        <v>YES ◀ TAIL</v>
      </c>
    </row>
    <row r="7430" spans="1:5" x14ac:dyDescent="0.2">
      <c r="A7430">
        <v>7429</v>
      </c>
      <c r="B7430" s="17">
        <f ca="1">'Monte Carlo VaR'!$C$17+_xlfn.NORM.S.INV(RAND())*'Monte Carlo VaR'!$C$18</f>
        <v>0.52113500104937027</v>
      </c>
      <c r="C7430" s="18">
        <f t="shared" ca="1" si="116"/>
        <v>68.393783667341168</v>
      </c>
      <c r="D7430" s="19">
        <f ca="1">'Monte Carlo VaR'!$B$9*(EXP(B7430)-1)</f>
        <v>92.694095004347488</v>
      </c>
      <c r="E7430" t="str">
        <f ca="1">IF(B7430&lt;='Monte Carlo VaR'!$B$25,"YES ◀ TAIL","")</f>
        <v/>
      </c>
    </row>
    <row r="7431" spans="1:5" x14ac:dyDescent="0.2">
      <c r="A7431">
        <v>7430</v>
      </c>
      <c r="B7431" s="17">
        <f ca="1">'Monte Carlo VaR'!$C$17+_xlfn.NORM.S.INV(RAND())*'Monte Carlo VaR'!$C$18</f>
        <v>-0.44197119356862291</v>
      </c>
      <c r="C7431" s="18">
        <f t="shared" ca="1" si="116"/>
        <v>-35.723184895451965</v>
      </c>
      <c r="D7431" s="19">
        <f ca="1">'Monte Carlo VaR'!$B$9*(EXP(B7431)-1)</f>
        <v>-48.415632488806047</v>
      </c>
      <c r="E7431" t="str">
        <f ca="1">IF(B7431&lt;='Monte Carlo VaR'!$B$25,"YES ◀ TAIL","")</f>
        <v>YES ◀ TAIL</v>
      </c>
    </row>
    <row r="7432" spans="1:5" x14ac:dyDescent="0.2">
      <c r="A7432">
        <v>7431</v>
      </c>
      <c r="B7432" s="17">
        <f ca="1">'Monte Carlo VaR'!$C$17+_xlfn.NORM.S.INV(RAND())*'Monte Carlo VaR'!$C$18</f>
        <v>0.34181408398638791</v>
      </c>
      <c r="C7432" s="18">
        <f t="shared" ca="1" si="116"/>
        <v>40.749859665941088</v>
      </c>
      <c r="D7432" s="19">
        <f ca="1">'Monte Carlo VaR'!$B$9*(EXP(B7432)-1)</f>
        <v>55.228284805249963</v>
      </c>
      <c r="E7432" t="str">
        <f ca="1">IF(B7432&lt;='Monte Carlo VaR'!$B$25,"YES ◀ TAIL","")</f>
        <v/>
      </c>
    </row>
    <row r="7433" spans="1:5" x14ac:dyDescent="0.2">
      <c r="A7433">
        <v>7432</v>
      </c>
      <c r="B7433" s="17">
        <f ca="1">'Monte Carlo VaR'!$C$17+_xlfn.NORM.S.INV(RAND())*'Monte Carlo VaR'!$C$18</f>
        <v>0.11924915092475705</v>
      </c>
      <c r="C7433" s="18">
        <f t="shared" ca="1" si="116"/>
        <v>12.665058935838935</v>
      </c>
      <c r="D7433" s="19">
        <f ca="1">'Monte Carlo VaR'!$B$9*(EXP(B7433)-1)</f>
        <v>17.164954375742511</v>
      </c>
      <c r="E7433" t="str">
        <f ca="1">IF(B7433&lt;='Monte Carlo VaR'!$B$25,"YES ◀ TAIL","")</f>
        <v/>
      </c>
    </row>
    <row r="7434" spans="1:5" x14ac:dyDescent="0.2">
      <c r="A7434">
        <v>7433</v>
      </c>
      <c r="B7434" s="17">
        <f ca="1">'Monte Carlo VaR'!$C$17+_xlfn.NORM.S.INV(RAND())*'Monte Carlo VaR'!$C$18</f>
        <v>9.2092832989112972E-2</v>
      </c>
      <c r="C7434" s="18">
        <f t="shared" ca="1" si="116"/>
        <v>9.6466605628771518</v>
      </c>
      <c r="D7434" s="19">
        <f ca="1">'Monte Carlo VaR'!$B$9*(EXP(B7434)-1)</f>
        <v>13.074119060867403</v>
      </c>
      <c r="E7434" t="str">
        <f ca="1">IF(B7434&lt;='Monte Carlo VaR'!$B$25,"YES ◀ TAIL","")</f>
        <v/>
      </c>
    </row>
    <row r="7435" spans="1:5" x14ac:dyDescent="0.2">
      <c r="A7435">
        <v>7434</v>
      </c>
      <c r="B7435" s="17">
        <f ca="1">'Monte Carlo VaR'!$C$17+_xlfn.NORM.S.INV(RAND())*'Monte Carlo VaR'!$C$18</f>
        <v>-0.18612718482644919</v>
      </c>
      <c r="C7435" s="18">
        <f t="shared" ca="1" si="116"/>
        <v>-16.983199650619053</v>
      </c>
      <c r="D7435" s="19">
        <f ca="1">'Monte Carlo VaR'!$B$9*(EXP(B7435)-1)</f>
        <v>-23.017330486484003</v>
      </c>
      <c r="E7435" t="str">
        <f ca="1">IF(B7435&lt;='Monte Carlo VaR'!$B$25,"YES ◀ TAIL","")</f>
        <v/>
      </c>
    </row>
    <row r="7436" spans="1:5" x14ac:dyDescent="0.2">
      <c r="A7436">
        <v>7435</v>
      </c>
      <c r="B7436" s="17">
        <f ca="1">'Monte Carlo VaR'!$C$17+_xlfn.NORM.S.INV(RAND())*'Monte Carlo VaR'!$C$18</f>
        <v>0.28554671887678934</v>
      </c>
      <c r="C7436" s="18">
        <f t="shared" ca="1" si="116"/>
        <v>33.048923289406005</v>
      </c>
      <c r="D7436" s="19">
        <f ca="1">'Monte Carlo VaR'!$B$9*(EXP(B7436)-1)</f>
        <v>44.791205734131964</v>
      </c>
      <c r="E7436" t="str">
        <f ca="1">IF(B7436&lt;='Monte Carlo VaR'!$B$25,"YES ◀ TAIL","")</f>
        <v/>
      </c>
    </row>
    <row r="7437" spans="1:5" x14ac:dyDescent="0.2">
      <c r="A7437">
        <v>7436</v>
      </c>
      <c r="B7437" s="17">
        <f ca="1">'Monte Carlo VaR'!$C$17+_xlfn.NORM.S.INV(RAND())*'Monte Carlo VaR'!$C$18</f>
        <v>-5.0007491587155534E-4</v>
      </c>
      <c r="C7437" s="18">
        <f t="shared" ca="1" si="116"/>
        <v>-4.9994989925095101E-2</v>
      </c>
      <c r="D7437" s="19">
        <f ca="1">'Monte Carlo VaR'!$B$9*(EXP(B7437)-1)</f>
        <v>-6.7758209845481393E-2</v>
      </c>
      <c r="E7437" t="str">
        <f ca="1">IF(B7437&lt;='Monte Carlo VaR'!$B$25,"YES ◀ TAIL","")</f>
        <v/>
      </c>
    </row>
    <row r="7438" spans="1:5" x14ac:dyDescent="0.2">
      <c r="A7438">
        <v>7437</v>
      </c>
      <c r="B7438" s="17">
        <f ca="1">'Monte Carlo VaR'!$C$17+_xlfn.NORM.S.INV(RAND())*'Monte Carlo VaR'!$C$18</f>
        <v>0.11560790127915399</v>
      </c>
      <c r="C7438" s="18">
        <f t="shared" ca="1" si="116"/>
        <v>12.25556332024771</v>
      </c>
      <c r="D7438" s="19">
        <f ca="1">'Monte Carlo VaR'!$B$9*(EXP(B7438)-1)</f>
        <v>16.60996496793172</v>
      </c>
      <c r="E7438" t="str">
        <f ca="1">IF(B7438&lt;='Monte Carlo VaR'!$B$25,"YES ◀ TAIL","")</f>
        <v/>
      </c>
    </row>
    <row r="7439" spans="1:5" x14ac:dyDescent="0.2">
      <c r="A7439">
        <v>7438</v>
      </c>
      <c r="B7439" s="17">
        <f ca="1">'Monte Carlo VaR'!$C$17+_xlfn.NORM.S.INV(RAND())*'Monte Carlo VaR'!$C$18</f>
        <v>0.16340937974241029</v>
      </c>
      <c r="C7439" s="18">
        <f t="shared" ca="1" si="116"/>
        <v>17.751864330959279</v>
      </c>
      <c r="D7439" s="19">
        <f ca="1">'Monte Carlo VaR'!$B$9*(EXP(B7439)-1)</f>
        <v>24.059101727749109</v>
      </c>
      <c r="E7439" t="str">
        <f ca="1">IF(B7439&lt;='Monte Carlo VaR'!$B$25,"YES ◀ TAIL","")</f>
        <v/>
      </c>
    </row>
    <row r="7440" spans="1:5" x14ac:dyDescent="0.2">
      <c r="A7440">
        <v>7439</v>
      </c>
      <c r="B7440" s="17">
        <f ca="1">'Monte Carlo VaR'!$C$17+_xlfn.NORM.S.INV(RAND())*'Monte Carlo VaR'!$C$18</f>
        <v>0.17551077281654515</v>
      </c>
      <c r="C7440" s="18">
        <f t="shared" ca="1" si="116"/>
        <v>19.18548282155157</v>
      </c>
      <c r="D7440" s="19">
        <f ca="1">'Monte Carlo VaR'!$B$9*(EXP(B7440)-1)</f>
        <v>26.002084868048843</v>
      </c>
      <c r="E7440" t="str">
        <f ca="1">IF(B7440&lt;='Monte Carlo VaR'!$B$25,"YES ◀ TAIL","")</f>
        <v/>
      </c>
    </row>
    <row r="7441" spans="1:5" x14ac:dyDescent="0.2">
      <c r="A7441">
        <v>7440</v>
      </c>
      <c r="B7441" s="17">
        <f ca="1">'Monte Carlo VaR'!$C$17+_xlfn.NORM.S.INV(RAND())*'Monte Carlo VaR'!$C$18</f>
        <v>0.14795234174124669</v>
      </c>
      <c r="C7441" s="18">
        <f t="shared" ca="1" si="116"/>
        <v>15.945763731411677</v>
      </c>
      <c r="D7441" s="19">
        <f ca="1">'Monte Carlo VaR'!$B$9*(EXP(B7441)-1)</f>
        <v>21.611293585182246</v>
      </c>
      <c r="E7441" t="str">
        <f ca="1">IF(B7441&lt;='Monte Carlo VaR'!$B$25,"YES ◀ TAIL","")</f>
        <v/>
      </c>
    </row>
    <row r="7442" spans="1:5" x14ac:dyDescent="0.2">
      <c r="A7442">
        <v>7441</v>
      </c>
      <c r="B7442" s="17">
        <f ca="1">'Monte Carlo VaR'!$C$17+_xlfn.NORM.S.INV(RAND())*'Monte Carlo VaR'!$C$18</f>
        <v>0.28178863275052551</v>
      </c>
      <c r="C7442" s="18">
        <f t="shared" ca="1" si="116"/>
        <v>32.549852339857075</v>
      </c>
      <c r="D7442" s="19">
        <f ca="1">'Monte Carlo VaR'!$B$9*(EXP(B7442)-1)</f>
        <v>44.1148148762083</v>
      </c>
      <c r="E7442" t="str">
        <f ca="1">IF(B7442&lt;='Monte Carlo VaR'!$B$25,"YES ◀ TAIL","")</f>
        <v/>
      </c>
    </row>
    <row r="7443" spans="1:5" x14ac:dyDescent="0.2">
      <c r="A7443">
        <v>7442</v>
      </c>
      <c r="B7443" s="17">
        <f ca="1">'Monte Carlo VaR'!$C$17+_xlfn.NORM.S.INV(RAND())*'Monte Carlo VaR'!$C$18</f>
        <v>6.8438877396209685E-4</v>
      </c>
      <c r="C7443" s="18">
        <f t="shared" ca="1" si="116"/>
        <v>6.8462302139482567E-2</v>
      </c>
      <c r="D7443" s="19">
        <f ca="1">'Monte Carlo VaR'!$B$9*(EXP(B7443)-1)</f>
        <v>9.2786958089640728E-2</v>
      </c>
      <c r="E7443" t="str">
        <f ca="1">IF(B7443&lt;='Monte Carlo VaR'!$B$25,"YES ◀ TAIL","")</f>
        <v/>
      </c>
    </row>
    <row r="7444" spans="1:5" x14ac:dyDescent="0.2">
      <c r="A7444">
        <v>7443</v>
      </c>
      <c r="B7444" s="17">
        <f ca="1">'Monte Carlo VaR'!$C$17+_xlfn.NORM.S.INV(RAND())*'Monte Carlo VaR'!$C$18</f>
        <v>0.26491314548312028</v>
      </c>
      <c r="C7444" s="18">
        <f t="shared" ca="1" si="116"/>
        <v>30.331777182689002</v>
      </c>
      <c r="D7444" s="19">
        <f ca="1">'Monte Carlo VaR'!$B$9*(EXP(B7444)-1)</f>
        <v>41.108657615698405</v>
      </c>
      <c r="E7444" t="str">
        <f ca="1">IF(B7444&lt;='Monte Carlo VaR'!$B$25,"YES ◀ TAIL","")</f>
        <v/>
      </c>
    </row>
    <row r="7445" spans="1:5" x14ac:dyDescent="0.2">
      <c r="A7445">
        <v>7444</v>
      </c>
      <c r="B7445" s="17">
        <f ca="1">'Monte Carlo VaR'!$C$17+_xlfn.NORM.S.INV(RAND())*'Monte Carlo VaR'!$C$18</f>
        <v>0.16944168786150543</v>
      </c>
      <c r="C7445" s="18">
        <f t="shared" ca="1" si="116"/>
        <v>18.464326593681733</v>
      </c>
      <c r="D7445" s="19">
        <f ca="1">'Monte Carlo VaR'!$B$9*(EXP(B7445)-1)</f>
        <v>25.024701832416856</v>
      </c>
      <c r="E7445" t="str">
        <f ca="1">IF(B7445&lt;='Monte Carlo VaR'!$B$25,"YES ◀ TAIL","")</f>
        <v/>
      </c>
    </row>
    <row r="7446" spans="1:5" x14ac:dyDescent="0.2">
      <c r="A7446">
        <v>7445</v>
      </c>
      <c r="B7446" s="17">
        <f ca="1">'Monte Carlo VaR'!$C$17+_xlfn.NORM.S.INV(RAND())*'Monte Carlo VaR'!$C$18</f>
        <v>-4.5152972077506445E-2</v>
      </c>
      <c r="C7446" s="18">
        <f t="shared" ca="1" si="116"/>
        <v>-4.4148747902968637</v>
      </c>
      <c r="D7446" s="19">
        <f ca="1">'Monte Carlo VaR'!$B$9*(EXP(B7446)-1)</f>
        <v>-5.983479803289339</v>
      </c>
      <c r="E7446" t="str">
        <f ca="1">IF(B7446&lt;='Monte Carlo VaR'!$B$25,"YES ◀ TAIL","")</f>
        <v/>
      </c>
    </row>
    <row r="7447" spans="1:5" x14ac:dyDescent="0.2">
      <c r="A7447">
        <v>7446</v>
      </c>
      <c r="B7447" s="17">
        <f ca="1">'Monte Carlo VaR'!$C$17+_xlfn.NORM.S.INV(RAND())*'Monte Carlo VaR'!$C$18</f>
        <v>8.1082589027132959E-2</v>
      </c>
      <c r="C7447" s="18">
        <f t="shared" ca="1" si="116"/>
        <v>8.4460457402479427</v>
      </c>
      <c r="D7447" s="19">
        <f ca="1">'Monte Carlo VaR'!$B$9*(EXP(B7447)-1)</f>
        <v>11.446925791758037</v>
      </c>
      <c r="E7447" t="str">
        <f ca="1">IF(B7447&lt;='Monte Carlo VaR'!$B$25,"YES ◀ TAIL","")</f>
        <v/>
      </c>
    </row>
    <row r="7448" spans="1:5" x14ac:dyDescent="0.2">
      <c r="A7448">
        <v>7447</v>
      </c>
      <c r="B7448" s="17">
        <f ca="1">'Monte Carlo VaR'!$C$17+_xlfn.NORM.S.INV(RAND())*'Monte Carlo VaR'!$C$18</f>
        <v>0.64612711910385612</v>
      </c>
      <c r="C7448" s="18">
        <f t="shared" ca="1" si="116"/>
        <v>90.813651479985964</v>
      </c>
      <c r="D7448" s="19">
        <f ca="1">'Monte Carlo VaR'!$B$9*(EXP(B7448)-1)</f>
        <v>123.07974185082499</v>
      </c>
      <c r="E7448" t="str">
        <f ca="1">IF(B7448&lt;='Monte Carlo VaR'!$B$25,"YES ◀ TAIL","")</f>
        <v/>
      </c>
    </row>
    <row r="7449" spans="1:5" x14ac:dyDescent="0.2">
      <c r="A7449">
        <v>7448</v>
      </c>
      <c r="B7449" s="17">
        <f ca="1">'Monte Carlo VaR'!$C$17+_xlfn.NORM.S.INV(RAND())*'Monte Carlo VaR'!$C$18</f>
        <v>-0.2017165442567605</v>
      </c>
      <c r="C7449" s="18">
        <f t="shared" ca="1" si="116"/>
        <v>-18.26734289789367</v>
      </c>
      <c r="D7449" s="19">
        <f ca="1">'Monte Carlo VaR'!$B$9*(EXP(B7449)-1)</f>
        <v>-24.757729829515288</v>
      </c>
      <c r="E7449" t="str">
        <f ca="1">IF(B7449&lt;='Monte Carlo VaR'!$B$25,"YES ◀ TAIL","")</f>
        <v/>
      </c>
    </row>
    <row r="7450" spans="1:5" x14ac:dyDescent="0.2">
      <c r="A7450">
        <v>7449</v>
      </c>
      <c r="B7450" s="17">
        <f ca="1">'Monte Carlo VaR'!$C$17+_xlfn.NORM.S.INV(RAND())*'Monte Carlo VaR'!$C$18</f>
        <v>0.20078895818770831</v>
      </c>
      <c r="C7450" s="18">
        <f t="shared" ca="1" si="116"/>
        <v>22.236677410083992</v>
      </c>
      <c r="D7450" s="19">
        <f ca="1">'Monte Carlo VaR'!$B$9*(EXP(B7450)-1)</f>
        <v>30.137368893886837</v>
      </c>
      <c r="E7450" t="str">
        <f ca="1">IF(B7450&lt;='Monte Carlo VaR'!$B$25,"YES ◀ TAIL","")</f>
        <v/>
      </c>
    </row>
    <row r="7451" spans="1:5" x14ac:dyDescent="0.2">
      <c r="A7451">
        <v>7450</v>
      </c>
      <c r="B7451" s="17">
        <f ca="1">'Monte Carlo VaR'!$C$17+_xlfn.NORM.S.INV(RAND())*'Monte Carlo VaR'!$C$18</f>
        <v>-5.2374332429623305E-2</v>
      </c>
      <c r="C7451" s="18">
        <f t="shared" ca="1" si="116"/>
        <v>-5.1026431234402203</v>
      </c>
      <c r="D7451" s="19">
        <f ca="1">'Monte Carlo VaR'!$B$9*(EXP(B7451)-1)</f>
        <v>-6.9156122251985304</v>
      </c>
      <c r="E7451" t="str">
        <f ca="1">IF(B7451&lt;='Monte Carlo VaR'!$B$25,"YES ◀ TAIL","")</f>
        <v/>
      </c>
    </row>
    <row r="7452" spans="1:5" x14ac:dyDescent="0.2">
      <c r="A7452">
        <v>7451</v>
      </c>
      <c r="B7452" s="17">
        <f ca="1">'Monte Carlo VaR'!$C$17+_xlfn.NORM.S.INV(RAND())*'Monte Carlo VaR'!$C$18</f>
        <v>0.21072481391744419</v>
      </c>
      <c r="C7452" s="18">
        <f t="shared" ca="1" si="116"/>
        <v>23.457257112215512</v>
      </c>
      <c r="D7452" s="19">
        <f ca="1">'Monte Carlo VaR'!$B$9*(EXP(B7452)-1)</f>
        <v>31.791620564185685</v>
      </c>
      <c r="E7452" t="str">
        <f ca="1">IF(B7452&lt;='Monte Carlo VaR'!$B$25,"YES ◀ TAIL","")</f>
        <v/>
      </c>
    </row>
    <row r="7453" spans="1:5" x14ac:dyDescent="0.2">
      <c r="A7453">
        <v>7452</v>
      </c>
      <c r="B7453" s="17">
        <f ca="1">'Monte Carlo VaR'!$C$17+_xlfn.NORM.S.INV(RAND())*'Monte Carlo VaR'!$C$18</f>
        <v>0.19920880296603621</v>
      </c>
      <c r="C7453" s="18">
        <f t="shared" ca="1" si="116"/>
        <v>22.043677011446849</v>
      </c>
      <c r="D7453" s="19">
        <f ca="1">'Monte Carlo VaR'!$B$9*(EXP(B7453)-1)</f>
        <v>29.875795453613915</v>
      </c>
      <c r="E7453" t="str">
        <f ca="1">IF(B7453&lt;='Monte Carlo VaR'!$B$25,"YES ◀ TAIL","")</f>
        <v/>
      </c>
    </row>
    <row r="7454" spans="1:5" x14ac:dyDescent="0.2">
      <c r="A7454">
        <v>7453</v>
      </c>
      <c r="B7454" s="17">
        <f ca="1">'Monte Carlo VaR'!$C$17+_xlfn.NORM.S.INV(RAND())*'Monte Carlo VaR'!$C$18</f>
        <v>-8.2103245726294752E-2</v>
      </c>
      <c r="C7454" s="18">
        <f t="shared" ca="1" si="116"/>
        <v>-7.8823153786078741</v>
      </c>
      <c r="D7454" s="19">
        <f ca="1">'Monte Carlo VaR'!$B$9*(EXP(B7454)-1)</f>
        <v>-10.682902032627251</v>
      </c>
      <c r="E7454" t="str">
        <f ca="1">IF(B7454&lt;='Monte Carlo VaR'!$B$25,"YES ◀ TAIL","")</f>
        <v/>
      </c>
    </row>
    <row r="7455" spans="1:5" x14ac:dyDescent="0.2">
      <c r="A7455">
        <v>7454</v>
      </c>
      <c r="B7455" s="17">
        <f ca="1">'Monte Carlo VaR'!$C$17+_xlfn.NORM.S.INV(RAND())*'Monte Carlo VaR'!$C$18</f>
        <v>-3.2149427320914234E-2</v>
      </c>
      <c r="C7455" s="18">
        <f t="shared" ca="1" si="116"/>
        <v>-3.1638128452527559</v>
      </c>
      <c r="D7455" s="19">
        <f ca="1">'Monte Carlo VaR'!$B$9*(EXP(B7455)-1)</f>
        <v>-4.2879155491710597</v>
      </c>
      <c r="E7455" t="str">
        <f ca="1">IF(B7455&lt;='Monte Carlo VaR'!$B$25,"YES ◀ TAIL","")</f>
        <v/>
      </c>
    </row>
    <row r="7456" spans="1:5" x14ac:dyDescent="0.2">
      <c r="A7456">
        <v>7455</v>
      </c>
      <c r="B7456" s="17">
        <f ca="1">'Monte Carlo VaR'!$C$17+_xlfn.NORM.S.INV(RAND())*'Monte Carlo VaR'!$C$18</f>
        <v>0.12570006813871498</v>
      </c>
      <c r="C7456" s="18">
        <f t="shared" ca="1" si="116"/>
        <v>13.394201193548261</v>
      </c>
      <c r="D7456" s="19">
        <f ca="1">'Monte Carlo VaR'!$B$9*(EXP(B7456)-1)</f>
        <v>18.153160877615957</v>
      </c>
      <c r="E7456" t="str">
        <f ca="1">IF(B7456&lt;='Monte Carlo VaR'!$B$25,"YES ◀ TAIL","")</f>
        <v/>
      </c>
    </row>
    <row r="7457" spans="1:5" x14ac:dyDescent="0.2">
      <c r="A7457">
        <v>7456</v>
      </c>
      <c r="B7457" s="17">
        <f ca="1">'Monte Carlo VaR'!$C$17+_xlfn.NORM.S.INV(RAND())*'Monte Carlo VaR'!$C$18</f>
        <v>-8.5453249849509708E-2</v>
      </c>
      <c r="C7457" s="18">
        <f t="shared" ca="1" si="116"/>
        <v>-8.1903936819991863</v>
      </c>
      <c r="D7457" s="19">
        <f ca="1">'Monte Carlo VaR'!$B$9*(EXP(B7457)-1)</f>
        <v>-11.100440557213497</v>
      </c>
      <c r="E7457" t="str">
        <f ca="1">IF(B7457&lt;='Monte Carlo VaR'!$B$25,"YES ◀ TAIL","")</f>
        <v/>
      </c>
    </row>
    <row r="7458" spans="1:5" x14ac:dyDescent="0.2">
      <c r="A7458">
        <v>7457</v>
      </c>
      <c r="B7458" s="17">
        <f ca="1">'Monte Carlo VaR'!$C$17+_xlfn.NORM.S.INV(RAND())*'Monte Carlo VaR'!$C$18</f>
        <v>0.19655548045988891</v>
      </c>
      <c r="C7458" s="18">
        <f t="shared" ca="1" si="116"/>
        <v>21.72028499787988</v>
      </c>
      <c r="D7458" s="19">
        <f ca="1">'Monte Carlo VaR'!$B$9*(EXP(B7458)-1)</f>
        <v>29.437502257626601</v>
      </c>
      <c r="E7458" t="str">
        <f ca="1">IF(B7458&lt;='Monte Carlo VaR'!$B$25,"YES ◀ TAIL","")</f>
        <v/>
      </c>
    </row>
    <row r="7459" spans="1:5" x14ac:dyDescent="0.2">
      <c r="A7459">
        <v>7458</v>
      </c>
      <c r="B7459" s="17">
        <f ca="1">'Monte Carlo VaR'!$C$17+_xlfn.NORM.S.INV(RAND())*'Monte Carlo VaR'!$C$18</f>
        <v>0.11129033084131468</v>
      </c>
      <c r="C7459" s="18">
        <f t="shared" ca="1" si="116"/>
        <v>11.771936815612838</v>
      </c>
      <c r="D7459" s="19">
        <f ca="1">'Monte Carlo VaR'!$B$9*(EXP(B7459)-1)</f>
        <v>15.954505966200079</v>
      </c>
      <c r="E7459" t="str">
        <f ca="1">IF(B7459&lt;='Monte Carlo VaR'!$B$25,"YES ◀ TAIL","")</f>
        <v/>
      </c>
    </row>
    <row r="7460" spans="1:5" x14ac:dyDescent="0.2">
      <c r="A7460">
        <v>7459</v>
      </c>
      <c r="B7460" s="17">
        <f ca="1">'Monte Carlo VaR'!$C$17+_xlfn.NORM.S.INV(RAND())*'Monte Carlo VaR'!$C$18</f>
        <v>0.23779090141879877</v>
      </c>
      <c r="C7460" s="18">
        <f t="shared" ca="1" si="116"/>
        <v>26.844393526619026</v>
      </c>
      <c r="D7460" s="19">
        <f ca="1">'Monte Carlo VaR'!$B$9*(EXP(B7460)-1)</f>
        <v>36.382206546626769</v>
      </c>
      <c r="E7460" t="str">
        <f ca="1">IF(B7460&lt;='Monte Carlo VaR'!$B$25,"YES ◀ TAIL","")</f>
        <v/>
      </c>
    </row>
    <row r="7461" spans="1:5" x14ac:dyDescent="0.2">
      <c r="A7461">
        <v>7460</v>
      </c>
      <c r="B7461" s="17">
        <f ca="1">'Monte Carlo VaR'!$C$17+_xlfn.NORM.S.INV(RAND())*'Monte Carlo VaR'!$C$18</f>
        <v>7.5469419545011768E-2</v>
      </c>
      <c r="C7461" s="18">
        <f t="shared" ca="1" si="116"/>
        <v>7.8390249549324276</v>
      </c>
      <c r="D7461" s="19">
        <f ca="1">'Monte Carlo VaR'!$B$9*(EXP(B7461)-1)</f>
        <v>10.62423052141992</v>
      </c>
      <c r="E7461" t="str">
        <f ca="1">IF(B7461&lt;='Monte Carlo VaR'!$B$25,"YES ◀ TAIL","")</f>
        <v/>
      </c>
    </row>
    <row r="7462" spans="1:5" x14ac:dyDescent="0.2">
      <c r="A7462">
        <v>7461</v>
      </c>
      <c r="B7462" s="17">
        <f ca="1">'Monte Carlo VaR'!$C$17+_xlfn.NORM.S.INV(RAND())*'Monte Carlo VaR'!$C$18</f>
        <v>3.4055207833578627E-2</v>
      </c>
      <c r="C7462" s="18">
        <f t="shared" ca="1" si="116"/>
        <v>3.4641725479595875</v>
      </c>
      <c r="D7462" s="19">
        <f ca="1">'Monte Carlo VaR'!$B$9*(EXP(B7462)-1)</f>
        <v>4.694993054249629</v>
      </c>
      <c r="E7462" t="str">
        <f ca="1">IF(B7462&lt;='Monte Carlo VaR'!$B$25,"YES ◀ TAIL","")</f>
        <v/>
      </c>
    </row>
    <row r="7463" spans="1:5" x14ac:dyDescent="0.2">
      <c r="A7463">
        <v>7462</v>
      </c>
      <c r="B7463" s="17">
        <f ca="1">'Monte Carlo VaR'!$C$17+_xlfn.NORM.S.INV(RAND())*'Monte Carlo VaR'!$C$18</f>
        <v>3.7126247938203974E-2</v>
      </c>
      <c r="C7463" s="18">
        <f t="shared" ca="1" si="116"/>
        <v>3.7824035712531456</v>
      </c>
      <c r="D7463" s="19">
        <f ca="1">'Monte Carlo VaR'!$B$9*(EXP(B7463)-1)</f>
        <v>5.1262915601193884</v>
      </c>
      <c r="E7463" t="str">
        <f ca="1">IF(B7463&lt;='Monte Carlo VaR'!$B$25,"YES ◀ TAIL","")</f>
        <v/>
      </c>
    </row>
    <row r="7464" spans="1:5" x14ac:dyDescent="0.2">
      <c r="A7464">
        <v>7463</v>
      </c>
      <c r="B7464" s="17">
        <f ca="1">'Monte Carlo VaR'!$C$17+_xlfn.NORM.S.INV(RAND())*'Monte Carlo VaR'!$C$18</f>
        <v>0.16856657312003406</v>
      </c>
      <c r="C7464" s="18">
        <f t="shared" ca="1" si="116"/>
        <v>18.360702063431322</v>
      </c>
      <c r="D7464" s="19">
        <f ca="1">'Monte Carlo VaR'!$B$9*(EXP(B7464)-1)</f>
        <v>24.884259506568473</v>
      </c>
      <c r="E7464" t="str">
        <f ca="1">IF(B7464&lt;='Monte Carlo VaR'!$B$25,"YES ◀ TAIL","")</f>
        <v/>
      </c>
    </row>
    <row r="7465" spans="1:5" x14ac:dyDescent="0.2">
      <c r="A7465">
        <v>7464</v>
      </c>
      <c r="B7465" s="17">
        <f ca="1">'Monte Carlo VaR'!$C$17+_xlfn.NORM.S.INV(RAND())*'Monte Carlo VaR'!$C$18</f>
        <v>0.21889161331685592</v>
      </c>
      <c r="C7465" s="18">
        <f t="shared" ca="1" si="116"/>
        <v>24.469636086604819</v>
      </c>
      <c r="D7465" s="19">
        <f ca="1">'Monte Carlo VaR'!$B$9*(EXP(B7465)-1)</f>
        <v>33.163697788175512</v>
      </c>
      <c r="E7465" t="str">
        <f ca="1">IF(B7465&lt;='Monte Carlo VaR'!$B$25,"YES ◀ TAIL","")</f>
        <v/>
      </c>
    </row>
    <row r="7466" spans="1:5" x14ac:dyDescent="0.2">
      <c r="A7466">
        <v>7465</v>
      </c>
      <c r="B7466" s="17">
        <f ca="1">'Monte Carlo VaR'!$C$17+_xlfn.NORM.S.INV(RAND())*'Monte Carlo VaR'!$C$18</f>
        <v>0.16846522089357838</v>
      </c>
      <c r="C7466" s="18">
        <f t="shared" ca="1" si="116"/>
        <v>18.348706550648576</v>
      </c>
      <c r="D7466" s="19">
        <f ca="1">'Monte Carlo VaR'!$B$9*(EXP(B7466)-1)</f>
        <v>24.868001988094015</v>
      </c>
      <c r="E7466" t="str">
        <f ca="1">IF(B7466&lt;='Monte Carlo VaR'!$B$25,"YES ◀ TAIL","")</f>
        <v/>
      </c>
    </row>
    <row r="7467" spans="1:5" x14ac:dyDescent="0.2">
      <c r="A7467">
        <v>7466</v>
      </c>
      <c r="B7467" s="17">
        <f ca="1">'Monte Carlo VaR'!$C$17+_xlfn.NORM.S.INV(RAND())*'Monte Carlo VaR'!$C$18</f>
        <v>-0.10196167555804116</v>
      </c>
      <c r="C7467" s="18">
        <f t="shared" ca="1" si="116"/>
        <v>-9.6935839564306505</v>
      </c>
      <c r="D7467" s="19">
        <f ca="1">'Monte Carlo VaR'!$B$9*(EXP(B7467)-1)</f>
        <v>-13.137714336150461</v>
      </c>
      <c r="E7467" t="str">
        <f ca="1">IF(B7467&lt;='Monte Carlo VaR'!$B$25,"YES ◀ TAIL","")</f>
        <v/>
      </c>
    </row>
    <row r="7468" spans="1:5" x14ac:dyDescent="0.2">
      <c r="A7468">
        <v>7467</v>
      </c>
      <c r="B7468" s="17">
        <f ca="1">'Monte Carlo VaR'!$C$17+_xlfn.NORM.S.INV(RAND())*'Monte Carlo VaR'!$C$18</f>
        <v>0.11697876376509209</v>
      </c>
      <c r="C7468" s="18">
        <f t="shared" ca="1" si="116"/>
        <v>12.409555787973803</v>
      </c>
      <c r="D7468" s="19">
        <f ca="1">'Monte Carlo VaR'!$B$9*(EXP(B7468)-1)</f>
        <v>16.818670959440894</v>
      </c>
      <c r="E7468" t="str">
        <f ca="1">IF(B7468&lt;='Monte Carlo VaR'!$B$25,"YES ◀ TAIL","")</f>
        <v/>
      </c>
    </row>
    <row r="7469" spans="1:5" x14ac:dyDescent="0.2">
      <c r="A7469">
        <v>7468</v>
      </c>
      <c r="B7469" s="17">
        <f ca="1">'Monte Carlo VaR'!$C$17+_xlfn.NORM.S.INV(RAND())*'Monte Carlo VaR'!$C$18</f>
        <v>1.8087278285523825E-2</v>
      </c>
      <c r="C7469" s="18">
        <f t="shared" ca="1" si="116"/>
        <v>1.8251843786797561</v>
      </c>
      <c r="D7469" s="19">
        <f ca="1">'Monte Carlo VaR'!$B$9*(EXP(B7469)-1)</f>
        <v>2.4736723884246734</v>
      </c>
      <c r="E7469" t="str">
        <f ca="1">IF(B7469&lt;='Monte Carlo VaR'!$B$25,"YES ◀ TAIL","")</f>
        <v/>
      </c>
    </row>
    <row r="7470" spans="1:5" x14ac:dyDescent="0.2">
      <c r="A7470">
        <v>7469</v>
      </c>
      <c r="B7470" s="17">
        <f ca="1">'Monte Carlo VaR'!$C$17+_xlfn.NORM.S.INV(RAND())*'Monte Carlo VaR'!$C$18</f>
        <v>6.6022773108796104E-3</v>
      </c>
      <c r="C7470" s="18">
        <f t="shared" ca="1" si="116"/>
        <v>0.66241203886165945</v>
      </c>
      <c r="D7470" s="19">
        <f ca="1">'Monte Carlo VaR'!$B$9*(EXP(B7470)-1)</f>
        <v>0.89776703626920706</v>
      </c>
      <c r="E7470" t="str">
        <f ca="1">IF(B7470&lt;='Monte Carlo VaR'!$B$25,"YES ◀ TAIL","")</f>
        <v/>
      </c>
    </row>
    <row r="7471" spans="1:5" x14ac:dyDescent="0.2">
      <c r="A7471">
        <v>7470</v>
      </c>
      <c r="B7471" s="17">
        <f ca="1">'Monte Carlo VaR'!$C$17+_xlfn.NORM.S.INV(RAND())*'Monte Carlo VaR'!$C$18</f>
        <v>-4.1677325414271438E-2</v>
      </c>
      <c r="C7471" s="18">
        <f t="shared" ca="1" si="116"/>
        <v>-4.0820766594704239</v>
      </c>
      <c r="D7471" s="19">
        <f ca="1">'Monte Carlo VaR'!$B$9*(EXP(B7471)-1)</f>
        <v>-5.5324384965802658</v>
      </c>
      <c r="E7471" t="str">
        <f ca="1">IF(B7471&lt;='Monte Carlo VaR'!$B$25,"YES ◀ TAIL","")</f>
        <v/>
      </c>
    </row>
    <row r="7472" spans="1:5" x14ac:dyDescent="0.2">
      <c r="A7472">
        <v>7471</v>
      </c>
      <c r="B7472" s="17">
        <f ca="1">'Monte Carlo VaR'!$C$17+_xlfn.NORM.S.INV(RAND())*'Monte Carlo VaR'!$C$18</f>
        <v>0.26805319638435104</v>
      </c>
      <c r="C7472" s="18">
        <f t="shared" ca="1" si="116"/>
        <v>30.741668800571098</v>
      </c>
      <c r="D7472" s="19">
        <f ca="1">'Monte Carlo VaR'!$B$9*(EXP(B7472)-1)</f>
        <v>41.664183725414013</v>
      </c>
      <c r="E7472" t="str">
        <f ca="1">IF(B7472&lt;='Monte Carlo VaR'!$B$25,"YES ◀ TAIL","")</f>
        <v/>
      </c>
    </row>
    <row r="7473" spans="1:5" x14ac:dyDescent="0.2">
      <c r="A7473">
        <v>7472</v>
      </c>
      <c r="B7473" s="17">
        <f ca="1">'Monte Carlo VaR'!$C$17+_xlfn.NORM.S.INV(RAND())*'Monte Carlo VaR'!$C$18</f>
        <v>-1.5770344769413622E-2</v>
      </c>
      <c r="C7473" s="18">
        <f t="shared" ca="1" si="116"/>
        <v>-1.564664400392668</v>
      </c>
      <c r="D7473" s="19">
        <f ca="1">'Monte Carlo VaR'!$B$9*(EXP(B7473)-1)</f>
        <v>-2.1205896618521831</v>
      </c>
      <c r="E7473" t="str">
        <f ca="1">IF(B7473&lt;='Monte Carlo VaR'!$B$25,"YES ◀ TAIL","")</f>
        <v/>
      </c>
    </row>
    <row r="7474" spans="1:5" x14ac:dyDescent="0.2">
      <c r="A7474">
        <v>7473</v>
      </c>
      <c r="B7474" s="17">
        <f ca="1">'Monte Carlo VaR'!$C$17+_xlfn.NORM.S.INV(RAND())*'Monte Carlo VaR'!$C$18</f>
        <v>-0.11930128645591916</v>
      </c>
      <c r="C7474" s="18">
        <f t="shared" ca="1" si="116"/>
        <v>-11.245964341320192</v>
      </c>
      <c r="D7474" s="19">
        <f ca="1">'Monte Carlo VaR'!$B$9*(EXP(B7474)-1)</f>
        <v>-15.241655471791256</v>
      </c>
      <c r="E7474" t="str">
        <f ca="1">IF(B7474&lt;='Monte Carlo VaR'!$B$25,"YES ◀ TAIL","")</f>
        <v/>
      </c>
    </row>
    <row r="7475" spans="1:5" x14ac:dyDescent="0.2">
      <c r="A7475">
        <v>7474</v>
      </c>
      <c r="B7475" s="17">
        <f ca="1">'Monte Carlo VaR'!$C$17+_xlfn.NORM.S.INV(RAND())*'Monte Carlo VaR'!$C$18</f>
        <v>-0.14141586569168491</v>
      </c>
      <c r="C7475" s="18">
        <f t="shared" ca="1" si="116"/>
        <v>-13.187178812094514</v>
      </c>
      <c r="D7475" s="19">
        <f ca="1">'Monte Carlo VaR'!$B$9*(EXP(B7475)-1)</f>
        <v>-17.872583444031694</v>
      </c>
      <c r="E7475" t="str">
        <f ca="1">IF(B7475&lt;='Monte Carlo VaR'!$B$25,"YES ◀ TAIL","")</f>
        <v/>
      </c>
    </row>
    <row r="7476" spans="1:5" x14ac:dyDescent="0.2">
      <c r="A7476">
        <v>7475</v>
      </c>
      <c r="B7476" s="17">
        <f ca="1">'Monte Carlo VaR'!$C$17+_xlfn.NORM.S.INV(RAND())*'Monte Carlo VaR'!$C$18</f>
        <v>0.17078222351128788</v>
      </c>
      <c r="C7476" s="18">
        <f t="shared" ca="1" si="116"/>
        <v>18.623238736606851</v>
      </c>
      <c r="D7476" s="19">
        <f ca="1">'Monte Carlo VaR'!$B$9*(EXP(B7476)-1)</f>
        <v>25.240075459723265</v>
      </c>
      <c r="E7476" t="str">
        <f ca="1">IF(B7476&lt;='Monte Carlo VaR'!$B$25,"YES ◀ TAIL","")</f>
        <v/>
      </c>
    </row>
    <row r="7477" spans="1:5" x14ac:dyDescent="0.2">
      <c r="A7477">
        <v>7476</v>
      </c>
      <c r="B7477" s="17">
        <f ca="1">'Monte Carlo VaR'!$C$17+_xlfn.NORM.S.INV(RAND())*'Monte Carlo VaR'!$C$18</f>
        <v>0.20445081619153715</v>
      </c>
      <c r="C7477" s="18">
        <f t="shared" ca="1" si="116"/>
        <v>22.685111315166772</v>
      </c>
      <c r="D7477" s="19">
        <f ca="1">'Monte Carlo VaR'!$B$9*(EXP(B7477)-1)</f>
        <v>30.745131365445527</v>
      </c>
      <c r="E7477" t="str">
        <f ca="1">IF(B7477&lt;='Monte Carlo VaR'!$B$25,"YES ◀ TAIL","")</f>
        <v/>
      </c>
    </row>
    <row r="7478" spans="1:5" x14ac:dyDescent="0.2">
      <c r="A7478">
        <v>7477</v>
      </c>
      <c r="B7478" s="17">
        <f ca="1">'Monte Carlo VaR'!$C$17+_xlfn.NORM.S.INV(RAND())*'Monte Carlo VaR'!$C$18</f>
        <v>3.329484889130975E-2</v>
      </c>
      <c r="C7478" s="18">
        <f t="shared" ca="1" si="116"/>
        <v>3.3855325402636138</v>
      </c>
      <c r="D7478" s="19">
        <f ca="1">'Monte Carlo VaR'!$B$9*(EXP(B7478)-1)</f>
        <v>4.5884122518192756</v>
      </c>
      <c r="E7478" t="str">
        <f ca="1">IF(B7478&lt;='Monte Carlo VaR'!$B$25,"YES ◀ TAIL","")</f>
        <v/>
      </c>
    </row>
    <row r="7479" spans="1:5" x14ac:dyDescent="0.2">
      <c r="A7479">
        <v>7478</v>
      </c>
      <c r="B7479" s="17">
        <f ca="1">'Monte Carlo VaR'!$C$17+_xlfn.NORM.S.INV(RAND())*'Monte Carlo VaR'!$C$18</f>
        <v>-0.12508763130858397</v>
      </c>
      <c r="C7479" s="18">
        <f t="shared" ca="1" si="116"/>
        <v>-11.758042838544281</v>
      </c>
      <c r="D7479" s="19">
        <f ca="1">'Monte Carlo VaR'!$B$9*(EXP(B7479)-1)</f>
        <v>-15.935675459079063</v>
      </c>
      <c r="E7479" t="str">
        <f ca="1">IF(B7479&lt;='Monte Carlo VaR'!$B$25,"YES ◀ TAIL","")</f>
        <v/>
      </c>
    </row>
    <row r="7480" spans="1:5" x14ac:dyDescent="0.2">
      <c r="A7480">
        <v>7479</v>
      </c>
      <c r="B7480" s="17">
        <f ca="1">'Monte Carlo VaR'!$C$17+_xlfn.NORM.S.INV(RAND())*'Monte Carlo VaR'!$C$18</f>
        <v>1.5361742946145208E-2</v>
      </c>
      <c r="C7480" s="18">
        <f t="shared" ca="1" si="116"/>
        <v>1.5480341032204858</v>
      </c>
      <c r="D7480" s="19">
        <f ca="1">'Monte Carlo VaR'!$B$9*(EXP(B7480)-1)</f>
        <v>2.0980506200947246</v>
      </c>
      <c r="E7480" t="str">
        <f ca="1">IF(B7480&lt;='Monte Carlo VaR'!$B$25,"YES ◀ TAIL","")</f>
        <v/>
      </c>
    </row>
    <row r="7481" spans="1:5" x14ac:dyDescent="0.2">
      <c r="A7481">
        <v>7480</v>
      </c>
      <c r="B7481" s="17">
        <f ca="1">'Monte Carlo VaR'!$C$17+_xlfn.NORM.S.INV(RAND())*'Monte Carlo VaR'!$C$18</f>
        <v>-6.3672213184842313E-3</v>
      </c>
      <c r="C7481" s="18">
        <f t="shared" ca="1" si="116"/>
        <v>-0.63469935192197457</v>
      </c>
      <c r="D7481" s="19">
        <f ca="1">'Monte Carlo VaR'!$B$9*(EXP(B7481)-1)</f>
        <v>-0.86020803165985216</v>
      </c>
      <c r="E7481" t="str">
        <f ca="1">IF(B7481&lt;='Monte Carlo VaR'!$B$25,"YES ◀ TAIL","")</f>
        <v/>
      </c>
    </row>
    <row r="7482" spans="1:5" x14ac:dyDescent="0.2">
      <c r="A7482">
        <v>7481</v>
      </c>
      <c r="B7482" s="17">
        <f ca="1">'Monte Carlo VaR'!$C$17+_xlfn.NORM.S.INV(RAND())*'Monte Carlo VaR'!$C$18</f>
        <v>-8.562172333111441E-2</v>
      </c>
      <c r="C7482" s="18">
        <f t="shared" ca="1" si="116"/>
        <v>-8.2058598631630666</v>
      </c>
      <c r="D7482" s="19">
        <f ca="1">'Monte Carlo VaR'!$B$9*(EXP(B7482)-1)</f>
        <v>-11.121401872544906</v>
      </c>
      <c r="E7482" t="str">
        <f ca="1">IF(B7482&lt;='Monte Carlo VaR'!$B$25,"YES ◀ TAIL","")</f>
        <v/>
      </c>
    </row>
    <row r="7483" spans="1:5" x14ac:dyDescent="0.2">
      <c r="A7483">
        <v>7482</v>
      </c>
      <c r="B7483" s="17">
        <f ca="1">'Monte Carlo VaR'!$C$17+_xlfn.NORM.S.INV(RAND())*'Monte Carlo VaR'!$C$18</f>
        <v>6.2562193840868807E-2</v>
      </c>
      <c r="C7483" s="18">
        <f t="shared" ca="1" si="116"/>
        <v>6.4560665975657461</v>
      </c>
      <c r="D7483" s="19">
        <f ca="1">'Monte Carlo VaR'!$B$9*(EXP(B7483)-1)</f>
        <v>8.7499070596808561</v>
      </c>
      <c r="E7483" t="str">
        <f ca="1">IF(B7483&lt;='Monte Carlo VaR'!$B$25,"YES ◀ TAIL","")</f>
        <v/>
      </c>
    </row>
    <row r="7484" spans="1:5" x14ac:dyDescent="0.2">
      <c r="A7484">
        <v>7483</v>
      </c>
      <c r="B7484" s="17">
        <f ca="1">'Monte Carlo VaR'!$C$17+_xlfn.NORM.S.INV(RAND())*'Monte Carlo VaR'!$C$18</f>
        <v>7.3543186264438939E-2</v>
      </c>
      <c r="C7484" s="18">
        <f t="shared" ca="1" si="116"/>
        <v>7.6315017693187492</v>
      </c>
      <c r="D7484" s="19">
        <f ca="1">'Monte Carlo VaR'!$B$9*(EXP(B7484)-1)</f>
        <v>10.342974347957702</v>
      </c>
      <c r="E7484" t="str">
        <f ca="1">IF(B7484&lt;='Monte Carlo VaR'!$B$25,"YES ◀ TAIL","")</f>
        <v/>
      </c>
    </row>
    <row r="7485" spans="1:5" x14ac:dyDescent="0.2">
      <c r="A7485">
        <v>7484</v>
      </c>
      <c r="B7485" s="17">
        <f ca="1">'Monte Carlo VaR'!$C$17+_xlfn.NORM.S.INV(RAND())*'Monte Carlo VaR'!$C$18</f>
        <v>0.19951501086638185</v>
      </c>
      <c r="C7485" s="18">
        <f t="shared" ca="1" si="116"/>
        <v>22.081053471726641</v>
      </c>
      <c r="D7485" s="19">
        <f ca="1">'Monte Carlo VaR'!$B$9*(EXP(B7485)-1)</f>
        <v>29.926451770231118</v>
      </c>
      <c r="E7485" t="str">
        <f ca="1">IF(B7485&lt;='Monte Carlo VaR'!$B$25,"YES ◀ TAIL","")</f>
        <v/>
      </c>
    </row>
    <row r="7486" spans="1:5" x14ac:dyDescent="0.2">
      <c r="A7486">
        <v>7485</v>
      </c>
      <c r="B7486" s="17">
        <f ca="1">'Monte Carlo VaR'!$C$17+_xlfn.NORM.S.INV(RAND())*'Monte Carlo VaR'!$C$18</f>
        <v>0.14568032788142887</v>
      </c>
      <c r="C7486" s="18">
        <f t="shared" ca="1" si="116"/>
        <v>15.68263238145513</v>
      </c>
      <c r="D7486" s="19">
        <f ca="1">'Monte Carlo VaR'!$B$9*(EXP(B7486)-1)</f>
        <v>21.254671666586137</v>
      </c>
      <c r="E7486" t="str">
        <f ca="1">IF(B7486&lt;='Monte Carlo VaR'!$B$25,"YES ◀ TAIL","")</f>
        <v/>
      </c>
    </row>
    <row r="7487" spans="1:5" x14ac:dyDescent="0.2">
      <c r="A7487">
        <v>7486</v>
      </c>
      <c r="B7487" s="17">
        <f ca="1">'Monte Carlo VaR'!$C$17+_xlfn.NORM.S.INV(RAND())*'Monte Carlo VaR'!$C$18</f>
        <v>0.11544890391282076</v>
      </c>
      <c r="C7487" s="18">
        <f t="shared" ca="1" si="116"/>
        <v>12.237716400167775</v>
      </c>
      <c r="D7487" s="19">
        <f ca="1">'Monte Carlo VaR'!$B$9*(EXP(B7487)-1)</f>
        <v>16.585777037147388</v>
      </c>
      <c r="E7487" t="str">
        <f ca="1">IF(B7487&lt;='Monte Carlo VaR'!$B$25,"YES ◀ TAIL","")</f>
        <v/>
      </c>
    </row>
    <row r="7488" spans="1:5" x14ac:dyDescent="0.2">
      <c r="A7488">
        <v>7487</v>
      </c>
      <c r="B7488" s="17">
        <f ca="1">'Monte Carlo VaR'!$C$17+_xlfn.NORM.S.INV(RAND())*'Monte Carlo VaR'!$C$18</f>
        <v>-6.7024663408485383E-2</v>
      </c>
      <c r="C7488" s="18">
        <f t="shared" ca="1" si="116"/>
        <v>-6.4827863480057868</v>
      </c>
      <c r="D7488" s="19">
        <f ca="1">'Monte Carlo VaR'!$B$9*(EXP(B7488)-1)</f>
        <v>-8.7861203374522425</v>
      </c>
      <c r="E7488" t="str">
        <f ca="1">IF(B7488&lt;='Monte Carlo VaR'!$B$25,"YES ◀ TAIL","")</f>
        <v/>
      </c>
    </row>
    <row r="7489" spans="1:5" x14ac:dyDescent="0.2">
      <c r="A7489">
        <v>7488</v>
      </c>
      <c r="B7489" s="17">
        <f ca="1">'Monte Carlo VaR'!$C$17+_xlfn.NORM.S.INV(RAND())*'Monte Carlo VaR'!$C$18</f>
        <v>-0.21366773284710594</v>
      </c>
      <c r="C7489" s="18">
        <f t="shared" ca="1" si="116"/>
        <v>-19.238331505687643</v>
      </c>
      <c r="D7489" s="19">
        <f ca="1">'Monte Carlo VaR'!$B$9*(EXP(B7489)-1)</f>
        <v>-26.073710689658466</v>
      </c>
      <c r="E7489" t="str">
        <f ca="1">IF(B7489&lt;='Monte Carlo VaR'!$B$25,"YES ◀ TAIL","")</f>
        <v/>
      </c>
    </row>
    <row r="7490" spans="1:5" x14ac:dyDescent="0.2">
      <c r="A7490">
        <v>7489</v>
      </c>
      <c r="B7490" s="17">
        <f ca="1">'Monte Carlo VaR'!$C$17+_xlfn.NORM.S.INV(RAND())*'Monte Carlo VaR'!$C$18</f>
        <v>0.1072280933257245</v>
      </c>
      <c r="C7490" s="18">
        <f t="shared" ca="1" si="116"/>
        <v>11.318813630801717</v>
      </c>
      <c r="D7490" s="19">
        <f ca="1">'Monte Carlo VaR'!$B$9*(EXP(B7490)-1)</f>
        <v>15.340388113825567</v>
      </c>
      <c r="E7490" t="str">
        <f ca="1">IF(B7490&lt;='Monte Carlo VaR'!$B$25,"YES ◀ TAIL","")</f>
        <v/>
      </c>
    </row>
    <row r="7491" spans="1:5" x14ac:dyDescent="0.2">
      <c r="A7491">
        <v>7490</v>
      </c>
      <c r="B7491" s="17">
        <f ca="1">'Monte Carlo VaR'!$C$17+_xlfn.NORM.S.INV(RAND())*'Monte Carlo VaR'!$C$18</f>
        <v>2.1082737470015114E-2</v>
      </c>
      <c r="C7491" s="18">
        <f t="shared" ref="C7491:C7554" ca="1" si="117">(EXP(B7491)-1)*100</f>
        <v>2.130654846188329</v>
      </c>
      <c r="D7491" s="19">
        <f ca="1">'Monte Carlo VaR'!$B$9*(EXP(B7491)-1)</f>
        <v>2.8876765130390423</v>
      </c>
      <c r="E7491" t="str">
        <f ca="1">IF(B7491&lt;='Monte Carlo VaR'!$B$25,"YES ◀ TAIL","")</f>
        <v/>
      </c>
    </row>
    <row r="7492" spans="1:5" x14ac:dyDescent="0.2">
      <c r="A7492">
        <v>7491</v>
      </c>
      <c r="B7492" s="17">
        <f ca="1">'Monte Carlo VaR'!$C$17+_xlfn.NORM.S.INV(RAND())*'Monte Carlo VaR'!$C$18</f>
        <v>-0.14319500807618851</v>
      </c>
      <c r="C7492" s="18">
        <f t="shared" ca="1" si="117"/>
        <v>-13.341493866855936</v>
      </c>
      <c r="D7492" s="19">
        <f ca="1">'Monte Carlo VaR'!$B$9*(EXP(B7492)-1)</f>
        <v>-18.081726637749849</v>
      </c>
      <c r="E7492" t="str">
        <f ca="1">IF(B7492&lt;='Monte Carlo VaR'!$B$25,"YES ◀ TAIL","")</f>
        <v/>
      </c>
    </row>
    <row r="7493" spans="1:5" x14ac:dyDescent="0.2">
      <c r="A7493">
        <v>7492</v>
      </c>
      <c r="B7493" s="17">
        <f ca="1">'Monte Carlo VaR'!$C$17+_xlfn.NORM.S.INV(RAND())*'Monte Carlo VaR'!$C$18</f>
        <v>0.23430608567018152</v>
      </c>
      <c r="C7493" s="18">
        <f t="shared" ca="1" si="117"/>
        <v>26.403133487952534</v>
      </c>
      <c r="D7493" s="19">
        <f ca="1">'Monte Carlo VaR'!$B$9*(EXP(B7493)-1)</f>
        <v>35.784166816222069</v>
      </c>
      <c r="E7493" t="str">
        <f ca="1">IF(B7493&lt;='Monte Carlo VaR'!$B$25,"YES ◀ TAIL","")</f>
        <v/>
      </c>
    </row>
    <row r="7494" spans="1:5" x14ac:dyDescent="0.2">
      <c r="A7494">
        <v>7493</v>
      </c>
      <c r="B7494" s="17">
        <f ca="1">'Monte Carlo VaR'!$C$17+_xlfn.NORM.S.INV(RAND())*'Monte Carlo VaR'!$C$18</f>
        <v>0.3247059967482715</v>
      </c>
      <c r="C7494" s="18">
        <f t="shared" ca="1" si="117"/>
        <v>38.362379628083907</v>
      </c>
      <c r="D7494" s="19">
        <f ca="1">'Monte Carlo VaR'!$B$9*(EXP(B7494)-1)</f>
        <v>51.992533109942123</v>
      </c>
      <c r="E7494" t="str">
        <f ca="1">IF(B7494&lt;='Monte Carlo VaR'!$B$25,"YES ◀ TAIL","")</f>
        <v/>
      </c>
    </row>
    <row r="7495" spans="1:5" x14ac:dyDescent="0.2">
      <c r="A7495">
        <v>7494</v>
      </c>
      <c r="B7495" s="17">
        <f ca="1">'Monte Carlo VaR'!$C$17+_xlfn.NORM.S.INV(RAND())*'Monte Carlo VaR'!$C$18</f>
        <v>-0.18484632655777855</v>
      </c>
      <c r="C7495" s="18">
        <f t="shared" ca="1" si="117"/>
        <v>-16.876798767774439</v>
      </c>
      <c r="D7495" s="19">
        <f ca="1">'Monte Carlo VaR'!$B$9*(EXP(B7495)-1)</f>
        <v>-22.873125369964693</v>
      </c>
      <c r="E7495" t="str">
        <f ca="1">IF(B7495&lt;='Monte Carlo VaR'!$B$25,"YES ◀ TAIL","")</f>
        <v/>
      </c>
    </row>
    <row r="7496" spans="1:5" x14ac:dyDescent="0.2">
      <c r="A7496">
        <v>7495</v>
      </c>
      <c r="B7496" s="17">
        <f ca="1">'Monte Carlo VaR'!$C$17+_xlfn.NORM.S.INV(RAND())*'Monte Carlo VaR'!$C$18</f>
        <v>-0.15567539371616484</v>
      </c>
      <c r="C7496" s="18">
        <f t="shared" ca="1" si="117"/>
        <v>-14.416304465990592</v>
      </c>
      <c r="D7496" s="19">
        <f ca="1">'Monte Carlo VaR'!$B$9*(EXP(B7496)-1)</f>
        <v>-19.538417442757051</v>
      </c>
      <c r="E7496" t="str">
        <f ca="1">IF(B7496&lt;='Monte Carlo VaR'!$B$25,"YES ◀ TAIL","")</f>
        <v/>
      </c>
    </row>
    <row r="7497" spans="1:5" x14ac:dyDescent="0.2">
      <c r="A7497">
        <v>7496</v>
      </c>
      <c r="B7497" s="17">
        <f ca="1">'Monte Carlo VaR'!$C$17+_xlfn.NORM.S.INV(RAND())*'Monte Carlo VaR'!$C$18</f>
        <v>-0.13345633225125481</v>
      </c>
      <c r="C7497" s="18">
        <f t="shared" ca="1" si="117"/>
        <v>-12.493431970842794</v>
      </c>
      <c r="D7497" s="19">
        <f ca="1">'Monte Carlo VaR'!$B$9*(EXP(B7497)-1)</f>
        <v>-16.932348350083238</v>
      </c>
      <c r="E7497" t="str">
        <f ca="1">IF(B7497&lt;='Monte Carlo VaR'!$B$25,"YES ◀ TAIL","")</f>
        <v/>
      </c>
    </row>
    <row r="7498" spans="1:5" x14ac:dyDescent="0.2">
      <c r="A7498">
        <v>7497</v>
      </c>
      <c r="B7498" s="17">
        <f ca="1">'Monte Carlo VaR'!$C$17+_xlfn.NORM.S.INV(RAND())*'Monte Carlo VaR'!$C$18</f>
        <v>0.14997421477590489</v>
      </c>
      <c r="C7498" s="18">
        <f t="shared" ca="1" si="117"/>
        <v>16.180428495820863</v>
      </c>
      <c r="D7498" s="19">
        <f ca="1">'Monte Carlo VaR'!$B$9*(EXP(B7498)-1)</f>
        <v>21.929334740386018</v>
      </c>
      <c r="E7498" t="str">
        <f ca="1">IF(B7498&lt;='Monte Carlo VaR'!$B$25,"YES ◀ TAIL","")</f>
        <v/>
      </c>
    </row>
    <row r="7499" spans="1:5" x14ac:dyDescent="0.2">
      <c r="A7499">
        <v>7498</v>
      </c>
      <c r="B7499" s="17">
        <f ca="1">'Monte Carlo VaR'!$C$17+_xlfn.NORM.S.INV(RAND())*'Monte Carlo VaR'!$C$18</f>
        <v>0.18636683025580952</v>
      </c>
      <c r="C7499" s="18">
        <f t="shared" ca="1" si="117"/>
        <v>20.486415994961792</v>
      </c>
      <c r="D7499" s="19">
        <f ca="1">'Monte Carlo VaR'!$B$9*(EXP(B7499)-1)</f>
        <v>27.765239597971718</v>
      </c>
      <c r="E7499" t="str">
        <f ca="1">IF(B7499&lt;='Monte Carlo VaR'!$B$25,"YES ◀ TAIL","")</f>
        <v/>
      </c>
    </row>
    <row r="7500" spans="1:5" x14ac:dyDescent="0.2">
      <c r="A7500">
        <v>7499</v>
      </c>
      <c r="B7500" s="17">
        <f ca="1">'Monte Carlo VaR'!$C$17+_xlfn.NORM.S.INV(RAND())*'Monte Carlo VaR'!$C$18</f>
        <v>0.20273764222190227</v>
      </c>
      <c r="C7500" s="18">
        <f t="shared" ca="1" si="117"/>
        <v>22.475110311488542</v>
      </c>
      <c r="D7500" s="19">
        <f ca="1">'Monte Carlo VaR'!$B$9*(EXP(B7500)-1)</f>
        <v>30.460517005160423</v>
      </c>
      <c r="E7500" t="str">
        <f ca="1">IF(B7500&lt;='Monte Carlo VaR'!$B$25,"YES ◀ TAIL","")</f>
        <v/>
      </c>
    </row>
    <row r="7501" spans="1:5" x14ac:dyDescent="0.2">
      <c r="A7501">
        <v>7500</v>
      </c>
      <c r="B7501" s="17">
        <f ca="1">'Monte Carlo VaR'!$C$17+_xlfn.NORM.S.INV(RAND())*'Monte Carlo VaR'!$C$18</f>
        <v>-0.23109002084640262</v>
      </c>
      <c r="C7501" s="18">
        <f t="shared" ca="1" si="117"/>
        <v>-20.633198384727525</v>
      </c>
      <c r="D7501" s="19">
        <f ca="1">'Monte Carlo VaR'!$B$9*(EXP(B7501)-1)</f>
        <v>-27.964173770821215</v>
      </c>
      <c r="E7501" t="str">
        <f ca="1">IF(B7501&lt;='Monte Carlo VaR'!$B$25,"YES ◀ TAIL","")</f>
        <v/>
      </c>
    </row>
    <row r="7502" spans="1:5" x14ac:dyDescent="0.2">
      <c r="A7502">
        <v>7501</v>
      </c>
      <c r="B7502" s="17">
        <f ca="1">'Monte Carlo VaR'!$C$17+_xlfn.NORM.S.INV(RAND())*'Monte Carlo VaR'!$C$18</f>
        <v>0.23518509891486983</v>
      </c>
      <c r="C7502" s="18">
        <f t="shared" ca="1" si="117"/>
        <v>26.514292364363492</v>
      </c>
      <c r="D7502" s="19">
        <f ca="1">'Monte Carlo VaR'!$B$9*(EXP(B7502)-1)</f>
        <v>35.934820441421842</v>
      </c>
      <c r="E7502" t="str">
        <f ca="1">IF(B7502&lt;='Monte Carlo VaR'!$B$25,"YES ◀ TAIL","")</f>
        <v/>
      </c>
    </row>
    <row r="7503" spans="1:5" x14ac:dyDescent="0.2">
      <c r="A7503">
        <v>7502</v>
      </c>
      <c r="B7503" s="17">
        <f ca="1">'Monte Carlo VaR'!$C$17+_xlfn.NORM.S.INV(RAND())*'Monte Carlo VaR'!$C$18</f>
        <v>-0.18440012993030397</v>
      </c>
      <c r="C7503" s="18">
        <f t="shared" ca="1" si="117"/>
        <v>-16.839701199930378</v>
      </c>
      <c r="D7503" s="19">
        <f ca="1">'Monte Carlo VaR'!$B$9*(EXP(B7503)-1)</f>
        <v>-22.822847036265642</v>
      </c>
      <c r="E7503" t="str">
        <f ca="1">IF(B7503&lt;='Monte Carlo VaR'!$B$25,"YES ◀ TAIL","")</f>
        <v/>
      </c>
    </row>
    <row r="7504" spans="1:5" x14ac:dyDescent="0.2">
      <c r="A7504">
        <v>7503</v>
      </c>
      <c r="B7504" s="17">
        <f ca="1">'Monte Carlo VaR'!$C$17+_xlfn.NORM.S.INV(RAND())*'Monte Carlo VaR'!$C$18</f>
        <v>-8.344765963275079E-2</v>
      </c>
      <c r="C7504" s="18">
        <f t="shared" ca="1" si="117"/>
        <v>-8.0060764631408645</v>
      </c>
      <c r="D7504" s="19">
        <f ca="1">'Monte Carlo VaR'!$B$9*(EXP(B7504)-1)</f>
        <v>-10.850635430494815</v>
      </c>
      <c r="E7504" t="str">
        <f ca="1">IF(B7504&lt;='Monte Carlo VaR'!$B$25,"YES ◀ TAIL","")</f>
        <v/>
      </c>
    </row>
    <row r="7505" spans="1:5" x14ac:dyDescent="0.2">
      <c r="A7505">
        <v>7504</v>
      </c>
      <c r="B7505" s="17">
        <f ca="1">'Monte Carlo VaR'!$C$17+_xlfn.NORM.S.INV(RAND())*'Monte Carlo VaR'!$C$18</f>
        <v>2.5244143284497193E-2</v>
      </c>
      <c r="C7505" s="18">
        <f t="shared" ca="1" si="117"/>
        <v>2.5565474885522743</v>
      </c>
      <c r="D7505" s="19">
        <f ca="1">'Monte Carlo VaR'!$B$9*(EXP(B7505)-1)</f>
        <v>3.4648888112348972</v>
      </c>
      <c r="E7505" t="str">
        <f ca="1">IF(B7505&lt;='Monte Carlo VaR'!$B$25,"YES ◀ TAIL","")</f>
        <v/>
      </c>
    </row>
    <row r="7506" spans="1:5" x14ac:dyDescent="0.2">
      <c r="A7506">
        <v>7505</v>
      </c>
      <c r="B7506" s="17">
        <f ca="1">'Monte Carlo VaR'!$C$17+_xlfn.NORM.S.INV(RAND())*'Monte Carlo VaR'!$C$18</f>
        <v>-0.14097580838976631</v>
      </c>
      <c r="C7506" s="18">
        <f t="shared" ca="1" si="117"/>
        <v>-13.148967789327459</v>
      </c>
      <c r="D7506" s="19">
        <f ca="1">'Monte Carlo VaR'!$B$9*(EXP(B7506)-1)</f>
        <v>-17.820796044875507</v>
      </c>
      <c r="E7506" t="str">
        <f ca="1">IF(B7506&lt;='Monte Carlo VaR'!$B$25,"YES ◀ TAIL","")</f>
        <v/>
      </c>
    </row>
    <row r="7507" spans="1:5" x14ac:dyDescent="0.2">
      <c r="A7507">
        <v>7506</v>
      </c>
      <c r="B7507" s="17">
        <f ca="1">'Monte Carlo VaR'!$C$17+_xlfn.NORM.S.INV(RAND())*'Monte Carlo VaR'!$C$18</f>
        <v>-0.10751847050646042</v>
      </c>
      <c r="C7507" s="18">
        <f t="shared" ca="1" si="117"/>
        <v>-10.194006532421451</v>
      </c>
      <c r="D7507" s="19">
        <f ca="1">'Monte Carlo VaR'!$B$9*(EXP(B7507)-1)</f>
        <v>-13.815937053390792</v>
      </c>
      <c r="E7507" t="str">
        <f ca="1">IF(B7507&lt;='Monte Carlo VaR'!$B$25,"YES ◀ TAIL","")</f>
        <v/>
      </c>
    </row>
    <row r="7508" spans="1:5" x14ac:dyDescent="0.2">
      <c r="A7508">
        <v>7507</v>
      </c>
      <c r="B7508" s="17">
        <f ca="1">'Monte Carlo VaR'!$C$17+_xlfn.NORM.S.INV(RAND())*'Monte Carlo VaR'!$C$18</f>
        <v>2.3094179667183322E-2</v>
      </c>
      <c r="C7508" s="18">
        <f t="shared" ca="1" si="117"/>
        <v>2.3362914987584027</v>
      </c>
      <c r="D7508" s="19">
        <f ca="1">'Monte Carlo VaR'!$B$9*(EXP(B7508)-1)</f>
        <v>3.1663758682672634</v>
      </c>
      <c r="E7508" t="str">
        <f ca="1">IF(B7508&lt;='Monte Carlo VaR'!$B$25,"YES ◀ TAIL","")</f>
        <v/>
      </c>
    </row>
    <row r="7509" spans="1:5" x14ac:dyDescent="0.2">
      <c r="A7509">
        <v>7508</v>
      </c>
      <c r="B7509" s="17">
        <f ca="1">'Monte Carlo VaR'!$C$17+_xlfn.NORM.S.INV(RAND())*'Monte Carlo VaR'!$C$18</f>
        <v>6.7459623369539687E-2</v>
      </c>
      <c r="C7509" s="18">
        <f t="shared" ca="1" si="117"/>
        <v>6.9787064328900472</v>
      </c>
      <c r="D7509" s="19">
        <f ca="1">'Monte Carlo VaR'!$B$9*(EXP(B7509)-1)</f>
        <v>9.4582408284958817</v>
      </c>
      <c r="E7509" t="str">
        <f ca="1">IF(B7509&lt;='Monte Carlo VaR'!$B$25,"YES ◀ TAIL","")</f>
        <v/>
      </c>
    </row>
    <row r="7510" spans="1:5" x14ac:dyDescent="0.2">
      <c r="A7510">
        <v>7509</v>
      </c>
      <c r="B7510" s="17">
        <f ca="1">'Monte Carlo VaR'!$C$17+_xlfn.NORM.S.INV(RAND())*'Monte Carlo VaR'!$C$18</f>
        <v>-8.4023450034121275E-2</v>
      </c>
      <c r="C7510" s="18">
        <f t="shared" ca="1" si="117"/>
        <v>-8.059030434640535</v>
      </c>
      <c r="D7510" s="19">
        <f ca="1">'Monte Carlo VaR'!$B$9*(EXP(B7510)-1)</f>
        <v>-10.922403948068316</v>
      </c>
      <c r="E7510" t="str">
        <f ca="1">IF(B7510&lt;='Monte Carlo VaR'!$B$25,"YES ◀ TAIL","")</f>
        <v/>
      </c>
    </row>
    <row r="7511" spans="1:5" x14ac:dyDescent="0.2">
      <c r="A7511">
        <v>7510</v>
      </c>
      <c r="B7511" s="17">
        <f ca="1">'Monte Carlo VaR'!$C$17+_xlfn.NORM.S.INV(RAND())*'Monte Carlo VaR'!$C$18</f>
        <v>7.9319454684845372E-2</v>
      </c>
      <c r="C7511" s="18">
        <f t="shared" ca="1" si="117"/>
        <v>8.2550092537017292</v>
      </c>
      <c r="D7511" s="19">
        <f ca="1">'Monte Carlo VaR'!$B$9*(EXP(B7511)-1)</f>
        <v>11.188014041541953</v>
      </c>
      <c r="E7511" t="str">
        <f ca="1">IF(B7511&lt;='Monte Carlo VaR'!$B$25,"YES ◀ TAIL","")</f>
        <v/>
      </c>
    </row>
    <row r="7512" spans="1:5" x14ac:dyDescent="0.2">
      <c r="A7512">
        <v>7511</v>
      </c>
      <c r="B7512" s="17">
        <f ca="1">'Monte Carlo VaR'!$C$17+_xlfn.NORM.S.INV(RAND())*'Monte Carlo VaR'!$C$18</f>
        <v>-0.15417810745790955</v>
      </c>
      <c r="C7512" s="18">
        <f t="shared" ca="1" si="117"/>
        <v>-14.288065193244337</v>
      </c>
      <c r="D7512" s="19">
        <f ca="1">'Monte Carlo VaR'!$B$9*(EXP(B7512)-1)</f>
        <v>-19.364614756404052</v>
      </c>
      <c r="E7512" t="str">
        <f ca="1">IF(B7512&lt;='Monte Carlo VaR'!$B$25,"YES ◀ TAIL","")</f>
        <v/>
      </c>
    </row>
    <row r="7513" spans="1:5" x14ac:dyDescent="0.2">
      <c r="A7513">
        <v>7512</v>
      </c>
      <c r="B7513" s="17">
        <f ca="1">'Monte Carlo VaR'!$C$17+_xlfn.NORM.S.INV(RAND())*'Monte Carlo VaR'!$C$18</f>
        <v>0.30596604426961854</v>
      </c>
      <c r="C7513" s="18">
        <f t="shared" ca="1" si="117"/>
        <v>35.793619604969074</v>
      </c>
      <c r="D7513" s="19">
        <f ca="1">'Monte Carlo VaR'!$B$9*(EXP(B7513)-1)</f>
        <v>48.511092650614586</v>
      </c>
      <c r="E7513" t="str">
        <f ca="1">IF(B7513&lt;='Monte Carlo VaR'!$B$25,"YES ◀ TAIL","")</f>
        <v/>
      </c>
    </row>
    <row r="7514" spans="1:5" x14ac:dyDescent="0.2">
      <c r="A7514">
        <v>7513</v>
      </c>
      <c r="B7514" s="17">
        <f ca="1">'Monte Carlo VaR'!$C$17+_xlfn.NORM.S.INV(RAND())*'Monte Carlo VaR'!$C$18</f>
        <v>-0.17004228871869714</v>
      </c>
      <c r="C7514" s="18">
        <f t="shared" ca="1" si="117"/>
        <v>-15.637086015335267</v>
      </c>
      <c r="D7514" s="19">
        <f ca="1">'Monte Carlo VaR'!$B$9*(EXP(B7514)-1)</f>
        <v>-21.192942676583886</v>
      </c>
      <c r="E7514" t="str">
        <f ca="1">IF(B7514&lt;='Monte Carlo VaR'!$B$25,"YES ◀ TAIL","")</f>
        <v/>
      </c>
    </row>
    <row r="7515" spans="1:5" x14ac:dyDescent="0.2">
      <c r="A7515">
        <v>7514</v>
      </c>
      <c r="B7515" s="17">
        <f ca="1">'Monte Carlo VaR'!$C$17+_xlfn.NORM.S.INV(RAND())*'Monte Carlo VaR'!$C$18</f>
        <v>8.0579230057244572E-3</v>
      </c>
      <c r="C7515" s="18">
        <f t="shared" ca="1" si="117"/>
        <v>0.80904754435766613</v>
      </c>
      <c r="D7515" s="19">
        <f ca="1">'Monte Carlo VaR'!$B$9*(EXP(B7515)-1)</f>
        <v>1.0965021368679448</v>
      </c>
      <c r="E7515" t="str">
        <f ca="1">IF(B7515&lt;='Monte Carlo VaR'!$B$25,"YES ◀ TAIL","")</f>
        <v/>
      </c>
    </row>
    <row r="7516" spans="1:5" x14ac:dyDescent="0.2">
      <c r="A7516">
        <v>7515</v>
      </c>
      <c r="B7516" s="17">
        <f ca="1">'Monte Carlo VaR'!$C$17+_xlfn.NORM.S.INV(RAND())*'Monte Carlo VaR'!$C$18</f>
        <v>-1.3140258765224663E-2</v>
      </c>
      <c r="C7516" s="18">
        <f t="shared" ca="1" si="117"/>
        <v>-1.3054302472900292</v>
      </c>
      <c r="D7516" s="19">
        <f ca="1">'Monte Carlo VaR'!$B$9*(EXP(B7516)-1)</f>
        <v>-1.7692496141521765</v>
      </c>
      <c r="E7516" t="str">
        <f ca="1">IF(B7516&lt;='Monte Carlo VaR'!$B$25,"YES ◀ TAIL","")</f>
        <v/>
      </c>
    </row>
    <row r="7517" spans="1:5" x14ac:dyDescent="0.2">
      <c r="A7517">
        <v>7516</v>
      </c>
      <c r="B7517" s="17">
        <f ca="1">'Monte Carlo VaR'!$C$17+_xlfn.NORM.S.INV(RAND())*'Monte Carlo VaR'!$C$18</f>
        <v>0.37030413877247559</v>
      </c>
      <c r="C7517" s="18">
        <f t="shared" ca="1" si="117"/>
        <v>44.81749938566977</v>
      </c>
      <c r="D7517" s="19">
        <f ca="1">'Monte Carlo VaR'!$B$9*(EXP(B7517)-1)</f>
        <v>60.741156917398236</v>
      </c>
      <c r="E7517" t="str">
        <f ca="1">IF(B7517&lt;='Monte Carlo VaR'!$B$25,"YES ◀ TAIL","")</f>
        <v/>
      </c>
    </row>
    <row r="7518" spans="1:5" x14ac:dyDescent="0.2">
      <c r="A7518">
        <v>7517</v>
      </c>
      <c r="B7518" s="17">
        <f ca="1">'Monte Carlo VaR'!$C$17+_xlfn.NORM.S.INV(RAND())*'Monte Carlo VaR'!$C$18</f>
        <v>0.17651868590892633</v>
      </c>
      <c r="C7518" s="18">
        <f t="shared" ca="1" si="117"/>
        <v>19.305671990052531</v>
      </c>
      <c r="D7518" s="19">
        <f ca="1">'Monte Carlo VaR'!$B$9*(EXP(B7518)-1)</f>
        <v>26.164977248118195</v>
      </c>
      <c r="E7518" t="str">
        <f ca="1">IF(B7518&lt;='Monte Carlo VaR'!$B$25,"YES ◀ TAIL","")</f>
        <v/>
      </c>
    </row>
    <row r="7519" spans="1:5" x14ac:dyDescent="0.2">
      <c r="A7519">
        <v>7518</v>
      </c>
      <c r="B7519" s="17">
        <f ca="1">'Monte Carlo VaR'!$C$17+_xlfn.NORM.S.INV(RAND())*'Monte Carlo VaR'!$C$18</f>
        <v>-0.21207810635574054</v>
      </c>
      <c r="C7519" s="18">
        <f t="shared" ca="1" si="117"/>
        <v>-19.109848525042793</v>
      </c>
      <c r="D7519" s="19">
        <f ca="1">'Monte Carlo VaR'!$B$9*(EXP(B7519)-1)</f>
        <v>-25.899577705990499</v>
      </c>
      <c r="E7519" t="str">
        <f ca="1">IF(B7519&lt;='Monte Carlo VaR'!$B$25,"YES ◀ TAIL","")</f>
        <v/>
      </c>
    </row>
    <row r="7520" spans="1:5" x14ac:dyDescent="0.2">
      <c r="A7520">
        <v>7519</v>
      </c>
      <c r="B7520" s="17">
        <f ca="1">'Monte Carlo VaR'!$C$17+_xlfn.NORM.S.INV(RAND())*'Monte Carlo VaR'!$C$18</f>
        <v>0.11297786486977293</v>
      </c>
      <c r="C7520" s="18">
        <f t="shared" ca="1" si="117"/>
        <v>11.96071500242315</v>
      </c>
      <c r="D7520" s="19">
        <f ca="1">'Monte Carlo VaR'!$B$9*(EXP(B7520)-1)</f>
        <v>16.210357042784096</v>
      </c>
      <c r="E7520" t="str">
        <f ca="1">IF(B7520&lt;='Monte Carlo VaR'!$B$25,"YES ◀ TAIL","")</f>
        <v/>
      </c>
    </row>
    <row r="7521" spans="1:5" x14ac:dyDescent="0.2">
      <c r="A7521">
        <v>7520</v>
      </c>
      <c r="B7521" s="17">
        <f ca="1">'Monte Carlo VaR'!$C$17+_xlfn.NORM.S.INV(RAND())*'Monte Carlo VaR'!$C$18</f>
        <v>7.2860038917550607E-2</v>
      </c>
      <c r="C7521" s="18">
        <f t="shared" ca="1" si="117"/>
        <v>7.5579987040140573</v>
      </c>
      <c r="D7521" s="19">
        <f ca="1">'Monte Carlo VaR'!$B$9*(EXP(B7521)-1)</f>
        <v>10.243355643550252</v>
      </c>
      <c r="E7521" t="str">
        <f ca="1">IF(B7521&lt;='Monte Carlo VaR'!$B$25,"YES ◀ TAIL","")</f>
        <v/>
      </c>
    </row>
    <row r="7522" spans="1:5" x14ac:dyDescent="0.2">
      <c r="A7522">
        <v>7521</v>
      </c>
      <c r="B7522" s="17">
        <f ca="1">'Monte Carlo VaR'!$C$17+_xlfn.NORM.S.INV(RAND())*'Monte Carlo VaR'!$C$18</f>
        <v>0.49108604807514483</v>
      </c>
      <c r="C7522" s="18">
        <f t="shared" ca="1" si="117"/>
        <v>63.408995685151659</v>
      </c>
      <c r="D7522" s="19">
        <f ca="1">'Monte Carlo VaR'!$B$9*(EXP(B7522)-1)</f>
        <v>85.938211852086042</v>
      </c>
      <c r="E7522" t="str">
        <f ca="1">IF(B7522&lt;='Monte Carlo VaR'!$B$25,"YES ◀ TAIL","")</f>
        <v/>
      </c>
    </row>
    <row r="7523" spans="1:5" x14ac:dyDescent="0.2">
      <c r="A7523">
        <v>7522</v>
      </c>
      <c r="B7523" s="17">
        <f ca="1">'Monte Carlo VaR'!$C$17+_xlfn.NORM.S.INV(RAND())*'Monte Carlo VaR'!$C$18</f>
        <v>0.29689568340588213</v>
      </c>
      <c r="C7523" s="18">
        <f t="shared" ca="1" si="117"/>
        <v>34.567491590204135</v>
      </c>
      <c r="D7523" s="19">
        <f ca="1">'Monte Carlo VaR'!$B$9*(EXP(B7523)-1)</f>
        <v>46.849321352203667</v>
      </c>
      <c r="E7523" t="str">
        <f ca="1">IF(B7523&lt;='Monte Carlo VaR'!$B$25,"YES ◀ TAIL","")</f>
        <v/>
      </c>
    </row>
    <row r="7524" spans="1:5" x14ac:dyDescent="0.2">
      <c r="A7524">
        <v>7523</v>
      </c>
      <c r="B7524" s="17">
        <f ca="1">'Monte Carlo VaR'!$C$17+_xlfn.NORM.S.INV(RAND())*'Monte Carlo VaR'!$C$18</f>
        <v>1.606047195987656E-3</v>
      </c>
      <c r="C7524" s="18">
        <f t="shared" ca="1" si="117"/>
        <v>0.16073375804992462</v>
      </c>
      <c r="D7524" s="19">
        <f ca="1">'Monte Carlo VaR'!$B$9*(EXP(B7524)-1)</f>
        <v>0.21784246228506285</v>
      </c>
      <c r="E7524" t="str">
        <f ca="1">IF(B7524&lt;='Monte Carlo VaR'!$B$25,"YES ◀ TAIL","")</f>
        <v/>
      </c>
    </row>
    <row r="7525" spans="1:5" x14ac:dyDescent="0.2">
      <c r="A7525">
        <v>7524</v>
      </c>
      <c r="B7525" s="17">
        <f ca="1">'Monte Carlo VaR'!$C$17+_xlfn.NORM.S.INV(RAND())*'Monte Carlo VaR'!$C$18</f>
        <v>-0.28225313216644526</v>
      </c>
      <c r="C7525" s="18">
        <f t="shared" ca="1" si="117"/>
        <v>-24.591722223542824</v>
      </c>
      <c r="D7525" s="19">
        <f ca="1">'Monte Carlo VaR'!$B$9*(EXP(B7525)-1)</f>
        <v>-33.329161129567588</v>
      </c>
      <c r="E7525" t="str">
        <f ca="1">IF(B7525&lt;='Monte Carlo VaR'!$B$25,"YES ◀ TAIL","")</f>
        <v>YES ◀ TAIL</v>
      </c>
    </row>
    <row r="7526" spans="1:5" x14ac:dyDescent="0.2">
      <c r="A7526">
        <v>7525</v>
      </c>
      <c r="B7526" s="17">
        <f ca="1">'Monte Carlo VaR'!$C$17+_xlfn.NORM.S.INV(RAND())*'Monte Carlo VaR'!$C$18</f>
        <v>0.21665252433136212</v>
      </c>
      <c r="C7526" s="18">
        <f t="shared" ca="1" si="117"/>
        <v>24.191249278141292</v>
      </c>
      <c r="D7526" s="19">
        <f ca="1">'Monte Carlo VaR'!$B$9*(EXP(B7526)-1)</f>
        <v>32.786400146664896</v>
      </c>
      <c r="E7526" t="str">
        <f ca="1">IF(B7526&lt;='Monte Carlo VaR'!$B$25,"YES ◀ TAIL","")</f>
        <v/>
      </c>
    </row>
    <row r="7527" spans="1:5" x14ac:dyDescent="0.2">
      <c r="A7527">
        <v>7526</v>
      </c>
      <c r="B7527" s="17">
        <f ca="1">'Monte Carlo VaR'!$C$17+_xlfn.NORM.S.INV(RAND())*'Monte Carlo VaR'!$C$18</f>
        <v>0.23757203767960694</v>
      </c>
      <c r="C7527" s="18">
        <f t="shared" ca="1" si="117"/>
        <v>26.816634926142612</v>
      </c>
      <c r="D7527" s="19">
        <f ca="1">'Monte Carlo VaR'!$B$9*(EXP(B7527)-1)</f>
        <v>36.344585315401083</v>
      </c>
      <c r="E7527" t="str">
        <f ca="1">IF(B7527&lt;='Monte Carlo VaR'!$B$25,"YES ◀ TAIL","")</f>
        <v/>
      </c>
    </row>
    <row r="7528" spans="1:5" x14ac:dyDescent="0.2">
      <c r="A7528">
        <v>7527</v>
      </c>
      <c r="B7528" s="17">
        <f ca="1">'Monte Carlo VaR'!$C$17+_xlfn.NORM.S.INV(RAND())*'Monte Carlo VaR'!$C$18</f>
        <v>8.2642154893869002E-2</v>
      </c>
      <c r="C7528" s="18">
        <f t="shared" ca="1" si="117"/>
        <v>8.6153064438679205</v>
      </c>
      <c r="D7528" s="19">
        <f ca="1">'Monte Carlo VaR'!$B$9*(EXP(B7528)-1)</f>
        <v>11.676324823374193</v>
      </c>
      <c r="E7528" t="str">
        <f ca="1">IF(B7528&lt;='Monte Carlo VaR'!$B$25,"YES ◀ TAIL","")</f>
        <v/>
      </c>
    </row>
    <row r="7529" spans="1:5" x14ac:dyDescent="0.2">
      <c r="A7529">
        <v>7528</v>
      </c>
      <c r="B7529" s="17">
        <f ca="1">'Monte Carlo VaR'!$C$17+_xlfn.NORM.S.INV(RAND())*'Monte Carlo VaR'!$C$18</f>
        <v>1.9304439432532537E-2</v>
      </c>
      <c r="C7529" s="18">
        <f t="shared" ca="1" si="117"/>
        <v>1.9491974935547995</v>
      </c>
      <c r="D7529" s="19">
        <f ca="1">'Monte Carlo VaR'!$B$9*(EXP(B7529)-1)</f>
        <v>2.64174736301482</v>
      </c>
      <c r="E7529" t="str">
        <f ca="1">IF(B7529&lt;='Monte Carlo VaR'!$B$25,"YES ◀ TAIL","")</f>
        <v/>
      </c>
    </row>
    <row r="7530" spans="1:5" x14ac:dyDescent="0.2">
      <c r="A7530">
        <v>7529</v>
      </c>
      <c r="B7530" s="17">
        <f ca="1">'Monte Carlo VaR'!$C$17+_xlfn.NORM.S.INV(RAND())*'Monte Carlo VaR'!$C$18</f>
        <v>0.14226693671003168</v>
      </c>
      <c r="C7530" s="18">
        <f t="shared" ca="1" si="117"/>
        <v>15.288435462282269</v>
      </c>
      <c r="D7530" s="19">
        <f ca="1">'Monte Carlo VaR'!$B$9*(EXP(B7530)-1)</f>
        <v>20.720416582031159</v>
      </c>
      <c r="E7530" t="str">
        <f ca="1">IF(B7530&lt;='Monte Carlo VaR'!$B$25,"YES ◀ TAIL","")</f>
        <v/>
      </c>
    </row>
    <row r="7531" spans="1:5" x14ac:dyDescent="0.2">
      <c r="A7531">
        <v>7530</v>
      </c>
      <c r="B7531" s="17">
        <f ca="1">'Monte Carlo VaR'!$C$17+_xlfn.NORM.S.INV(RAND())*'Monte Carlo VaR'!$C$18</f>
        <v>-0.17588732117330758</v>
      </c>
      <c r="C7531" s="18">
        <f t="shared" ca="1" si="117"/>
        <v>-16.128751684855626</v>
      </c>
      <c r="D7531" s="19">
        <f ca="1">'Monte Carlo VaR'!$B$9*(EXP(B7531)-1)</f>
        <v>-21.859297158484829</v>
      </c>
      <c r="E7531" t="str">
        <f ca="1">IF(B7531&lt;='Monte Carlo VaR'!$B$25,"YES ◀ TAIL","")</f>
        <v/>
      </c>
    </row>
    <row r="7532" spans="1:5" x14ac:dyDescent="0.2">
      <c r="A7532">
        <v>7531</v>
      </c>
      <c r="B7532" s="17">
        <f ca="1">'Monte Carlo VaR'!$C$17+_xlfn.NORM.S.INV(RAND())*'Monte Carlo VaR'!$C$18</f>
        <v>-0.11428815669400762</v>
      </c>
      <c r="C7532" s="18">
        <f t="shared" ca="1" si="117"/>
        <v>-10.799911717992005</v>
      </c>
      <c r="D7532" s="19">
        <f ca="1">'Monte Carlo VaR'!$B$9*(EXP(B7532)-1)</f>
        <v>-14.637120351394566</v>
      </c>
      <c r="E7532" t="str">
        <f ca="1">IF(B7532&lt;='Monte Carlo VaR'!$B$25,"YES ◀ TAIL","")</f>
        <v/>
      </c>
    </row>
    <row r="7533" spans="1:5" x14ac:dyDescent="0.2">
      <c r="A7533">
        <v>7532</v>
      </c>
      <c r="B7533" s="17">
        <f ca="1">'Monte Carlo VaR'!$C$17+_xlfn.NORM.S.INV(RAND())*'Monte Carlo VaR'!$C$18</f>
        <v>9.0225179317711734E-2</v>
      </c>
      <c r="C7533" s="18">
        <f t="shared" ca="1" si="117"/>
        <v>9.4420696866405418</v>
      </c>
      <c r="D7533" s="19">
        <f ca="1">'Monte Carlo VaR'!$B$9*(EXP(B7533)-1)</f>
        <v>12.796837046303926</v>
      </c>
      <c r="E7533" t="str">
        <f ca="1">IF(B7533&lt;='Monte Carlo VaR'!$B$25,"YES ◀ TAIL","")</f>
        <v/>
      </c>
    </row>
    <row r="7534" spans="1:5" x14ac:dyDescent="0.2">
      <c r="A7534">
        <v>7533</v>
      </c>
      <c r="B7534" s="17">
        <f ca="1">'Monte Carlo VaR'!$C$17+_xlfn.NORM.S.INV(RAND())*'Monte Carlo VaR'!$C$18</f>
        <v>9.6179442350877845E-2</v>
      </c>
      <c r="C7534" s="18">
        <f t="shared" ca="1" si="117"/>
        <v>10.095660451120935</v>
      </c>
      <c r="D7534" s="19">
        <f ca="1">'Monte Carlo VaR'!$B$9*(EXP(B7534)-1)</f>
        <v>13.682648609404204</v>
      </c>
      <c r="E7534" t="str">
        <f ca="1">IF(B7534&lt;='Monte Carlo VaR'!$B$25,"YES ◀ TAIL","")</f>
        <v/>
      </c>
    </row>
    <row r="7535" spans="1:5" x14ac:dyDescent="0.2">
      <c r="A7535">
        <v>7534</v>
      </c>
      <c r="B7535" s="17">
        <f ca="1">'Monte Carlo VaR'!$C$17+_xlfn.NORM.S.INV(RAND())*'Monte Carlo VaR'!$C$18</f>
        <v>-0.23974901640026991</v>
      </c>
      <c r="C7535" s="18">
        <f t="shared" ca="1" si="117"/>
        <v>-21.317468346322233</v>
      </c>
      <c r="D7535" s="19">
        <f ca="1">'Monte Carlo VaR'!$B$9*(EXP(B7535)-1)</f>
        <v>-28.891564849770521</v>
      </c>
      <c r="E7535" t="str">
        <f ca="1">IF(B7535&lt;='Monte Carlo VaR'!$B$25,"YES ◀ TAIL","")</f>
        <v/>
      </c>
    </row>
    <row r="7536" spans="1:5" x14ac:dyDescent="0.2">
      <c r="A7536">
        <v>7535</v>
      </c>
      <c r="B7536" s="17">
        <f ca="1">'Monte Carlo VaR'!$C$17+_xlfn.NORM.S.INV(RAND())*'Monte Carlo VaR'!$C$18</f>
        <v>8.3667271570495666E-2</v>
      </c>
      <c r="C7536" s="18">
        <f t="shared" ca="1" si="117"/>
        <v>8.7267068953151608</v>
      </c>
      <c r="D7536" s="19">
        <f ca="1">'Monte Carlo VaR'!$B$9*(EXP(B7536)-1)</f>
        <v>11.827305855220638</v>
      </c>
      <c r="E7536" t="str">
        <f ca="1">IF(B7536&lt;='Monte Carlo VaR'!$B$25,"YES ◀ TAIL","")</f>
        <v/>
      </c>
    </row>
    <row r="7537" spans="1:5" x14ac:dyDescent="0.2">
      <c r="A7537">
        <v>7536</v>
      </c>
      <c r="B7537" s="17">
        <f ca="1">'Monte Carlo VaR'!$C$17+_xlfn.NORM.S.INV(RAND())*'Monte Carlo VaR'!$C$18</f>
        <v>6.9798889711972845E-2</v>
      </c>
      <c r="C7537" s="18">
        <f t="shared" ca="1" si="117"/>
        <v>7.2292510512502295</v>
      </c>
      <c r="D7537" s="19">
        <f ca="1">'Monte Carlo VaR'!$B$9*(EXP(B7537)-1)</f>
        <v>9.7978039497594356</v>
      </c>
      <c r="E7537" t="str">
        <f ca="1">IF(B7537&lt;='Monte Carlo VaR'!$B$25,"YES ◀ TAIL","")</f>
        <v/>
      </c>
    </row>
    <row r="7538" spans="1:5" x14ac:dyDescent="0.2">
      <c r="A7538">
        <v>7537</v>
      </c>
      <c r="B7538" s="17">
        <f ca="1">'Monte Carlo VaR'!$C$17+_xlfn.NORM.S.INV(RAND())*'Monte Carlo VaR'!$C$18</f>
        <v>5.1075396648221895E-2</v>
      </c>
      <c r="C7538" s="18">
        <f t="shared" ca="1" si="117"/>
        <v>5.2402237893325765</v>
      </c>
      <c r="D7538" s="19">
        <f ca="1">'Monte Carlo VaR'!$B$9*(EXP(B7538)-1)</f>
        <v>7.1020753016824409</v>
      </c>
      <c r="E7538" t="str">
        <f ca="1">IF(B7538&lt;='Monte Carlo VaR'!$B$25,"YES ◀ TAIL","")</f>
        <v/>
      </c>
    </row>
    <row r="7539" spans="1:5" x14ac:dyDescent="0.2">
      <c r="A7539">
        <v>7538</v>
      </c>
      <c r="B7539" s="17">
        <f ca="1">'Monte Carlo VaR'!$C$17+_xlfn.NORM.S.INV(RAND())*'Monte Carlo VaR'!$C$18</f>
        <v>-0.3718597798691532</v>
      </c>
      <c r="C7539" s="18">
        <f t="shared" ca="1" si="117"/>
        <v>-31.054908935644121</v>
      </c>
      <c r="D7539" s="19">
        <f ca="1">'Monte Carlo VaR'!$B$9*(EXP(B7539)-1)</f>
        <v>-42.088718080478479</v>
      </c>
      <c r="E7539" t="str">
        <f ca="1">IF(B7539&lt;='Monte Carlo VaR'!$B$25,"YES ◀ TAIL","")</f>
        <v>YES ◀ TAIL</v>
      </c>
    </row>
    <row r="7540" spans="1:5" x14ac:dyDescent="0.2">
      <c r="A7540">
        <v>7539</v>
      </c>
      <c r="B7540" s="17">
        <f ca="1">'Monte Carlo VaR'!$C$17+_xlfn.NORM.S.INV(RAND())*'Monte Carlo VaR'!$C$18</f>
        <v>0.19911925897098048</v>
      </c>
      <c r="C7540" s="18">
        <f t="shared" ca="1" si="117"/>
        <v>22.032749222302208</v>
      </c>
      <c r="D7540" s="19">
        <f ca="1">'Monte Carlo VaR'!$B$9*(EXP(B7540)-1)</f>
        <v>29.860985020986181</v>
      </c>
      <c r="E7540" t="str">
        <f ca="1">IF(B7540&lt;='Monte Carlo VaR'!$B$25,"YES ◀ TAIL","")</f>
        <v/>
      </c>
    </row>
    <row r="7541" spans="1:5" x14ac:dyDescent="0.2">
      <c r="A7541">
        <v>7540</v>
      </c>
      <c r="B7541" s="17">
        <f ca="1">'Monte Carlo VaR'!$C$17+_xlfn.NORM.S.INV(RAND())*'Monte Carlo VaR'!$C$18</f>
        <v>-0.13030426326318556</v>
      </c>
      <c r="C7541" s="18">
        <f t="shared" ca="1" si="117"/>
        <v>-12.217170061942106</v>
      </c>
      <c r="D7541" s="19">
        <f ca="1">'Monte Carlo VaR'!$B$9*(EXP(B7541)-1)</f>
        <v>-16.557930584950135</v>
      </c>
      <c r="E7541" t="str">
        <f ca="1">IF(B7541&lt;='Monte Carlo VaR'!$B$25,"YES ◀ TAIL","")</f>
        <v/>
      </c>
    </row>
    <row r="7542" spans="1:5" x14ac:dyDescent="0.2">
      <c r="A7542">
        <v>7541</v>
      </c>
      <c r="B7542" s="17">
        <f ca="1">'Monte Carlo VaR'!$C$17+_xlfn.NORM.S.INV(RAND())*'Monte Carlo VaR'!$C$18</f>
        <v>-0.21109291886529041</v>
      </c>
      <c r="C7542" s="18">
        <f t="shared" ca="1" si="117"/>
        <v>-19.030117291050775</v>
      </c>
      <c r="D7542" s="19">
        <f ca="1">'Monte Carlo VaR'!$B$9*(EXP(B7542)-1)</f>
        <v>-25.791517964561116</v>
      </c>
      <c r="E7542" t="str">
        <f ca="1">IF(B7542&lt;='Monte Carlo VaR'!$B$25,"YES ◀ TAIL","")</f>
        <v/>
      </c>
    </row>
    <row r="7543" spans="1:5" x14ac:dyDescent="0.2">
      <c r="A7543">
        <v>7542</v>
      </c>
      <c r="B7543" s="17">
        <f ca="1">'Monte Carlo VaR'!$C$17+_xlfn.NORM.S.INV(RAND())*'Monte Carlo VaR'!$C$18</f>
        <v>-0.15722378274047349</v>
      </c>
      <c r="C7543" s="18">
        <f t="shared" ca="1" si="117"/>
        <v>-14.548718779924686</v>
      </c>
      <c r="D7543" s="19">
        <f ca="1">'Monte Carlo VaR'!$B$9*(EXP(B7543)-1)</f>
        <v>-19.717878562431927</v>
      </c>
      <c r="E7543" t="str">
        <f ca="1">IF(B7543&lt;='Monte Carlo VaR'!$B$25,"YES ◀ TAIL","")</f>
        <v/>
      </c>
    </row>
    <row r="7544" spans="1:5" x14ac:dyDescent="0.2">
      <c r="A7544">
        <v>7543</v>
      </c>
      <c r="B7544" s="17">
        <f ca="1">'Monte Carlo VaR'!$C$17+_xlfn.NORM.S.INV(RAND())*'Monte Carlo VaR'!$C$18</f>
        <v>0.13200641056523893</v>
      </c>
      <c r="C7544" s="18">
        <f t="shared" ca="1" si="117"/>
        <v>14.111563444000751</v>
      </c>
      <c r="D7544" s="19">
        <f ca="1">'Monte Carlo VaR'!$B$9*(EXP(B7544)-1)</f>
        <v>19.125401935654221</v>
      </c>
      <c r="E7544" t="str">
        <f ca="1">IF(B7544&lt;='Monte Carlo VaR'!$B$25,"YES ◀ TAIL","")</f>
        <v/>
      </c>
    </row>
    <row r="7545" spans="1:5" x14ac:dyDescent="0.2">
      <c r="A7545">
        <v>7544</v>
      </c>
      <c r="B7545" s="17">
        <f ca="1">'Monte Carlo VaR'!$C$17+_xlfn.NORM.S.INV(RAND())*'Monte Carlo VaR'!$C$18</f>
        <v>-5.524880898276506E-2</v>
      </c>
      <c r="C7545" s="18">
        <f t="shared" ca="1" si="117"/>
        <v>-5.3750316759298089</v>
      </c>
      <c r="D7545" s="19">
        <f ca="1">'Monte Carlo VaR'!$B$9*(EXP(B7545)-1)</f>
        <v>-7.28478043038767</v>
      </c>
      <c r="E7545" t="str">
        <f ca="1">IF(B7545&lt;='Monte Carlo VaR'!$B$25,"YES ◀ TAIL","")</f>
        <v/>
      </c>
    </row>
    <row r="7546" spans="1:5" x14ac:dyDescent="0.2">
      <c r="A7546">
        <v>7545</v>
      </c>
      <c r="B7546" s="17">
        <f ca="1">'Monte Carlo VaR'!$C$17+_xlfn.NORM.S.INV(RAND())*'Monte Carlo VaR'!$C$18</f>
        <v>8.3055624972586117E-5</v>
      </c>
      <c r="C7546" s="18">
        <f t="shared" ca="1" si="117"/>
        <v>8.3059074186486725E-3</v>
      </c>
      <c r="D7546" s="19">
        <f ca="1">'Monte Carlo VaR'!$B$9*(EXP(B7546)-1)</f>
        <v>1.1256996324494546E-2</v>
      </c>
      <c r="E7546" t="str">
        <f ca="1">IF(B7546&lt;='Monte Carlo VaR'!$B$25,"YES ◀ TAIL","")</f>
        <v/>
      </c>
    </row>
    <row r="7547" spans="1:5" x14ac:dyDescent="0.2">
      <c r="A7547">
        <v>7546</v>
      </c>
      <c r="B7547" s="17">
        <f ca="1">'Monte Carlo VaR'!$C$17+_xlfn.NORM.S.INV(RAND())*'Monte Carlo VaR'!$C$18</f>
        <v>-2.8659302115795607E-2</v>
      </c>
      <c r="C7547" s="18">
        <f t="shared" ca="1" si="117"/>
        <v>-2.8252519614260341</v>
      </c>
      <c r="D7547" s="19">
        <f ca="1">'Monte Carlo VaR'!$B$9*(EXP(B7547)-1)</f>
        <v>-3.8290639833207041</v>
      </c>
      <c r="E7547" t="str">
        <f ca="1">IF(B7547&lt;='Monte Carlo VaR'!$B$25,"YES ◀ TAIL","")</f>
        <v/>
      </c>
    </row>
    <row r="7548" spans="1:5" x14ac:dyDescent="0.2">
      <c r="A7548">
        <v>7547</v>
      </c>
      <c r="B7548" s="17">
        <f ca="1">'Monte Carlo VaR'!$C$17+_xlfn.NORM.S.INV(RAND())*'Monte Carlo VaR'!$C$18</f>
        <v>0.57837643636942149</v>
      </c>
      <c r="C7548" s="18">
        <f t="shared" ca="1" si="117"/>
        <v>78.314103639958859</v>
      </c>
      <c r="D7548" s="19">
        <f ca="1">'Monte Carlo VaR'!$B$9*(EXP(B7548)-1)</f>
        <v>106.13910466323624</v>
      </c>
      <c r="E7548" t="str">
        <f ca="1">IF(B7548&lt;='Monte Carlo VaR'!$B$25,"YES ◀ TAIL","")</f>
        <v/>
      </c>
    </row>
    <row r="7549" spans="1:5" x14ac:dyDescent="0.2">
      <c r="A7549">
        <v>7548</v>
      </c>
      <c r="B7549" s="17">
        <f ca="1">'Monte Carlo VaR'!$C$17+_xlfn.NORM.S.INV(RAND())*'Monte Carlo VaR'!$C$18</f>
        <v>-6.2068391419918087E-2</v>
      </c>
      <c r="C7549" s="18">
        <f t="shared" ca="1" si="117"/>
        <v>-6.0181390936047912</v>
      </c>
      <c r="D7549" s="19">
        <f ca="1">'Monte Carlo VaR'!$B$9*(EXP(B7549)-1)</f>
        <v>-8.1563839135625731</v>
      </c>
      <c r="E7549" t="str">
        <f ca="1">IF(B7549&lt;='Monte Carlo VaR'!$B$25,"YES ◀ TAIL","")</f>
        <v/>
      </c>
    </row>
    <row r="7550" spans="1:5" x14ac:dyDescent="0.2">
      <c r="A7550">
        <v>7549</v>
      </c>
      <c r="B7550" s="17">
        <f ca="1">'Monte Carlo VaR'!$C$17+_xlfn.NORM.S.INV(RAND())*'Monte Carlo VaR'!$C$18</f>
        <v>-0.32227345125573292</v>
      </c>
      <c r="C7550" s="18">
        <f t="shared" ca="1" si="117"/>
        <v>-27.54999522078726</v>
      </c>
      <c r="D7550" s="19">
        <f ca="1">'Monte Carlo VaR'!$B$9*(EXP(B7550)-1)</f>
        <v>-37.338508522732972</v>
      </c>
      <c r="E7550" t="str">
        <f ca="1">IF(B7550&lt;='Monte Carlo VaR'!$B$25,"YES ◀ TAIL","")</f>
        <v>YES ◀ TAIL</v>
      </c>
    </row>
    <row r="7551" spans="1:5" x14ac:dyDescent="0.2">
      <c r="A7551">
        <v>7550</v>
      </c>
      <c r="B7551" s="17">
        <f ca="1">'Monte Carlo VaR'!$C$17+_xlfn.NORM.S.INV(RAND())*'Monte Carlo VaR'!$C$18</f>
        <v>-2.4990046118657752E-2</v>
      </c>
      <c r="C7551" s="18">
        <f t="shared" ca="1" si="117"/>
        <v>-2.4680379804214225</v>
      </c>
      <c r="D7551" s="19">
        <f ca="1">'Monte Carlo VaR'!$B$9*(EXP(B7551)-1)</f>
        <v>-3.344931874865154</v>
      </c>
      <c r="E7551" t="str">
        <f ca="1">IF(B7551&lt;='Monte Carlo VaR'!$B$25,"YES ◀ TAIL","")</f>
        <v/>
      </c>
    </row>
    <row r="7552" spans="1:5" x14ac:dyDescent="0.2">
      <c r="A7552">
        <v>7551</v>
      </c>
      <c r="B7552" s="17">
        <f ca="1">'Monte Carlo VaR'!$C$17+_xlfn.NORM.S.INV(RAND())*'Monte Carlo VaR'!$C$18</f>
        <v>5.670452897323941E-2</v>
      </c>
      <c r="C7552" s="18">
        <f t="shared" ca="1" si="117"/>
        <v>5.8343054483646961</v>
      </c>
      <c r="D7552" s="19">
        <f ca="1">'Monte Carlo VaR'!$B$9*(EXP(B7552)-1)</f>
        <v>7.9072341741686731</v>
      </c>
      <c r="E7552" t="str">
        <f ca="1">IF(B7552&lt;='Monte Carlo VaR'!$B$25,"YES ◀ TAIL","")</f>
        <v/>
      </c>
    </row>
    <row r="7553" spans="1:5" x14ac:dyDescent="0.2">
      <c r="A7553">
        <v>7552</v>
      </c>
      <c r="B7553" s="17">
        <f ca="1">'Monte Carlo VaR'!$C$17+_xlfn.NORM.S.INV(RAND())*'Monte Carlo VaR'!$C$18</f>
        <v>0.40689832923588881</v>
      </c>
      <c r="C7553" s="18">
        <f t="shared" ca="1" si="117"/>
        <v>50.215137301995426</v>
      </c>
      <c r="D7553" s="19">
        <f ca="1">'Monte Carlo VaR'!$B$9*(EXP(B7553)-1)</f>
        <v>68.056575585394398</v>
      </c>
      <c r="E7553" t="str">
        <f ca="1">IF(B7553&lt;='Monte Carlo VaR'!$B$25,"YES ◀ TAIL","")</f>
        <v/>
      </c>
    </row>
    <row r="7554" spans="1:5" x14ac:dyDescent="0.2">
      <c r="A7554">
        <v>7553</v>
      </c>
      <c r="B7554" s="17">
        <f ca="1">'Monte Carlo VaR'!$C$17+_xlfn.NORM.S.INV(RAND())*'Monte Carlo VaR'!$C$18</f>
        <v>0.34789747020750633</v>
      </c>
      <c r="C7554" s="18">
        <f t="shared" ca="1" si="117"/>
        <v>41.6087051185051</v>
      </c>
      <c r="D7554" s="19">
        <f ca="1">'Monte Carlo VaR'!$B$9*(EXP(B7554)-1)</f>
        <v>56.392278047109954</v>
      </c>
      <c r="E7554" t="str">
        <f ca="1">IF(B7554&lt;='Monte Carlo VaR'!$B$25,"YES ◀ TAIL","")</f>
        <v/>
      </c>
    </row>
    <row r="7555" spans="1:5" x14ac:dyDescent="0.2">
      <c r="A7555">
        <v>7554</v>
      </c>
      <c r="B7555" s="17">
        <f ca="1">'Monte Carlo VaR'!$C$17+_xlfn.NORM.S.INV(RAND())*'Monte Carlo VaR'!$C$18</f>
        <v>0.24162504760879555</v>
      </c>
      <c r="C7555" s="18">
        <f t="shared" ref="C7555:C7618" ca="1" si="118">(EXP(B7555)-1)*100</f>
        <v>27.33166701674201</v>
      </c>
      <c r="D7555" s="19">
        <f ca="1">'Monte Carlo VaR'!$B$9*(EXP(B7555)-1)</f>
        <v>37.042608307790452</v>
      </c>
      <c r="E7555" t="str">
        <f ca="1">IF(B7555&lt;='Monte Carlo VaR'!$B$25,"YES ◀ TAIL","")</f>
        <v/>
      </c>
    </row>
    <row r="7556" spans="1:5" x14ac:dyDescent="0.2">
      <c r="A7556">
        <v>7555</v>
      </c>
      <c r="B7556" s="17">
        <f ca="1">'Monte Carlo VaR'!$C$17+_xlfn.NORM.S.INV(RAND())*'Monte Carlo VaR'!$C$18</f>
        <v>0.48303675681391689</v>
      </c>
      <c r="C7556" s="18">
        <f t="shared" ca="1" si="118"/>
        <v>62.098948632596795</v>
      </c>
      <c r="D7556" s="19">
        <f ca="1">'Monte Carlo VaR'!$B$9*(EXP(B7556)-1)</f>
        <v>84.162705081758432</v>
      </c>
      <c r="E7556" t="str">
        <f ca="1">IF(B7556&lt;='Monte Carlo VaR'!$B$25,"YES ◀ TAIL","")</f>
        <v/>
      </c>
    </row>
    <row r="7557" spans="1:5" x14ac:dyDescent="0.2">
      <c r="A7557">
        <v>7556</v>
      </c>
      <c r="B7557" s="17">
        <f ca="1">'Monte Carlo VaR'!$C$17+_xlfn.NORM.S.INV(RAND())*'Monte Carlo VaR'!$C$18</f>
        <v>0.19258338619148679</v>
      </c>
      <c r="C7557" s="18">
        <f t="shared" ca="1" si="118"/>
        <v>21.237759504286924</v>
      </c>
      <c r="D7557" s="19">
        <f ca="1">'Monte Carlo VaR'!$B$9*(EXP(B7557)-1)</f>
        <v>28.783535456160067</v>
      </c>
      <c r="E7557" t="str">
        <f ca="1">IF(B7557&lt;='Monte Carlo VaR'!$B$25,"YES ◀ TAIL","")</f>
        <v/>
      </c>
    </row>
    <row r="7558" spans="1:5" x14ac:dyDescent="0.2">
      <c r="A7558">
        <v>7557</v>
      </c>
      <c r="B7558" s="17">
        <f ca="1">'Monte Carlo VaR'!$C$17+_xlfn.NORM.S.INV(RAND())*'Monte Carlo VaR'!$C$18</f>
        <v>-9.4204385573543312E-2</v>
      </c>
      <c r="C7558" s="18">
        <f t="shared" ca="1" si="118"/>
        <v>-8.9903267412143943</v>
      </c>
      <c r="D7558" s="19">
        <f ca="1">'Monte Carlo VaR'!$B$9*(EXP(B7558)-1)</f>
        <v>-12.184589832367868</v>
      </c>
      <c r="E7558" t="str">
        <f ca="1">IF(B7558&lt;='Monte Carlo VaR'!$B$25,"YES ◀ TAIL","")</f>
        <v/>
      </c>
    </row>
    <row r="7559" spans="1:5" x14ac:dyDescent="0.2">
      <c r="A7559">
        <v>7558</v>
      </c>
      <c r="B7559" s="17">
        <f ca="1">'Monte Carlo VaR'!$C$17+_xlfn.NORM.S.INV(RAND())*'Monte Carlo VaR'!$C$18</f>
        <v>-3.5936134680674581E-2</v>
      </c>
      <c r="C7559" s="18">
        <f t="shared" ca="1" si="118"/>
        <v>-3.5298097489180336</v>
      </c>
      <c r="D7559" s="19">
        <f ca="1">'Monte Carlo VaR'!$B$9*(EXP(B7559)-1)</f>
        <v>-4.7839511527086112</v>
      </c>
      <c r="E7559" t="str">
        <f ca="1">IF(B7559&lt;='Monte Carlo VaR'!$B$25,"YES ◀ TAIL","")</f>
        <v/>
      </c>
    </row>
    <row r="7560" spans="1:5" x14ac:dyDescent="0.2">
      <c r="A7560">
        <v>7559</v>
      </c>
      <c r="B7560" s="17">
        <f ca="1">'Monte Carlo VaR'!$C$17+_xlfn.NORM.S.INV(RAND())*'Monte Carlo VaR'!$C$18</f>
        <v>0.33133702607652421</v>
      </c>
      <c r="C7560" s="18">
        <f t="shared" ca="1" si="118"/>
        <v>39.282913295168129</v>
      </c>
      <c r="D7560" s="19">
        <f ca="1">'Monte Carlo VaR'!$B$9*(EXP(B7560)-1)</f>
        <v>53.240132388941369</v>
      </c>
      <c r="E7560" t="str">
        <f ca="1">IF(B7560&lt;='Monte Carlo VaR'!$B$25,"YES ◀ TAIL","")</f>
        <v/>
      </c>
    </row>
    <row r="7561" spans="1:5" x14ac:dyDescent="0.2">
      <c r="A7561">
        <v>7560</v>
      </c>
      <c r="B7561" s="17">
        <f ca="1">'Monte Carlo VaR'!$C$17+_xlfn.NORM.S.INV(RAND())*'Monte Carlo VaR'!$C$18</f>
        <v>0.17025960281146807</v>
      </c>
      <c r="C7561" s="18">
        <f t="shared" ca="1" si="118"/>
        <v>18.561259973666377</v>
      </c>
      <c r="D7561" s="19">
        <f ca="1">'Monte Carlo VaR'!$B$9*(EXP(B7561)-1)</f>
        <v>25.156075642310043</v>
      </c>
      <c r="E7561" t="str">
        <f ca="1">IF(B7561&lt;='Monte Carlo VaR'!$B$25,"YES ◀ TAIL","")</f>
        <v/>
      </c>
    </row>
    <row r="7562" spans="1:5" x14ac:dyDescent="0.2">
      <c r="A7562">
        <v>7561</v>
      </c>
      <c r="B7562" s="17">
        <f ca="1">'Monte Carlo VaR'!$C$17+_xlfn.NORM.S.INV(RAND())*'Monte Carlo VaR'!$C$18</f>
        <v>0.5292983156033233</v>
      </c>
      <c r="C7562" s="18">
        <f t="shared" ca="1" si="118"/>
        <v>69.774061247277402</v>
      </c>
      <c r="D7562" s="19">
        <f ca="1">'Monte Carlo VaR'!$B$9*(EXP(B7562)-1)</f>
        <v>94.564785208435069</v>
      </c>
      <c r="E7562" t="str">
        <f ca="1">IF(B7562&lt;='Monte Carlo VaR'!$B$25,"YES ◀ TAIL","")</f>
        <v/>
      </c>
    </row>
    <row r="7563" spans="1:5" x14ac:dyDescent="0.2">
      <c r="A7563">
        <v>7562</v>
      </c>
      <c r="B7563" s="17">
        <f ca="1">'Monte Carlo VaR'!$C$17+_xlfn.NORM.S.INV(RAND())*'Monte Carlo VaR'!$C$18</f>
        <v>5.879831071887618E-2</v>
      </c>
      <c r="C7563" s="18">
        <f t="shared" ca="1" si="118"/>
        <v>6.0561315318377718</v>
      </c>
      <c r="D7563" s="19">
        <f ca="1">'Monte Carlo VaR'!$B$9*(EXP(B7563)-1)</f>
        <v>8.2078750650997314</v>
      </c>
      <c r="E7563" t="str">
        <f ca="1">IF(B7563&lt;='Monte Carlo VaR'!$B$25,"YES ◀ TAIL","")</f>
        <v/>
      </c>
    </row>
    <row r="7564" spans="1:5" x14ac:dyDescent="0.2">
      <c r="A7564">
        <v>7563</v>
      </c>
      <c r="B7564" s="17">
        <f ca="1">'Monte Carlo VaR'!$C$17+_xlfn.NORM.S.INV(RAND())*'Monte Carlo VaR'!$C$18</f>
        <v>-0.23537074845971395</v>
      </c>
      <c r="C7564" s="18">
        <f t="shared" ca="1" si="118"/>
        <v>-20.97221989690442</v>
      </c>
      <c r="D7564" s="19">
        <f ca="1">'Monte Carlo VaR'!$B$9*(EXP(B7564)-1)</f>
        <v>-28.42364962627456</v>
      </c>
      <c r="E7564" t="str">
        <f ca="1">IF(B7564&lt;='Monte Carlo VaR'!$B$25,"YES ◀ TAIL","")</f>
        <v/>
      </c>
    </row>
    <row r="7565" spans="1:5" x14ac:dyDescent="0.2">
      <c r="A7565">
        <v>7564</v>
      </c>
      <c r="B7565" s="17">
        <f ca="1">'Monte Carlo VaR'!$C$17+_xlfn.NORM.S.INV(RAND())*'Monte Carlo VaR'!$C$18</f>
        <v>5.8676829597879218E-3</v>
      </c>
      <c r="C7565" s="18">
        <f t="shared" ca="1" si="118"/>
        <v>0.58849315313267425</v>
      </c>
      <c r="D7565" s="19">
        <f ca="1">'Monte Carlo VaR'!$B$9*(EXP(B7565)-1)</f>
        <v>0.79758477044071341</v>
      </c>
      <c r="E7565" t="str">
        <f ca="1">IF(B7565&lt;='Monte Carlo VaR'!$B$25,"YES ◀ TAIL","")</f>
        <v/>
      </c>
    </row>
    <row r="7566" spans="1:5" x14ac:dyDescent="0.2">
      <c r="A7566">
        <v>7565</v>
      </c>
      <c r="B7566" s="17">
        <f ca="1">'Monte Carlo VaR'!$C$17+_xlfn.NORM.S.INV(RAND())*'Monte Carlo VaR'!$C$18</f>
        <v>2.7430372174813346E-2</v>
      </c>
      <c r="C7566" s="18">
        <f t="shared" ca="1" si="118"/>
        <v>2.7810048437387991</v>
      </c>
      <c r="D7566" s="19">
        <f ca="1">'Monte Carlo VaR'!$B$9*(EXP(B7566)-1)</f>
        <v>3.7690958647191946</v>
      </c>
      <c r="E7566" t="str">
        <f ca="1">IF(B7566&lt;='Monte Carlo VaR'!$B$25,"YES ◀ TAIL","")</f>
        <v/>
      </c>
    </row>
    <row r="7567" spans="1:5" x14ac:dyDescent="0.2">
      <c r="A7567">
        <v>7566</v>
      </c>
      <c r="B7567" s="17">
        <f ca="1">'Monte Carlo VaR'!$C$17+_xlfn.NORM.S.INV(RAND())*'Monte Carlo VaR'!$C$18</f>
        <v>0.33811171295456299</v>
      </c>
      <c r="C7567" s="18">
        <f t="shared" ca="1" si="118"/>
        <v>40.229714941319969</v>
      </c>
      <c r="D7567" s="19">
        <f ca="1">'Monte Carlo VaR'!$B$9*(EXP(B7567)-1)</f>
        <v>54.523332659970961</v>
      </c>
      <c r="E7567" t="str">
        <f ca="1">IF(B7567&lt;='Monte Carlo VaR'!$B$25,"YES ◀ TAIL","")</f>
        <v/>
      </c>
    </row>
    <row r="7568" spans="1:5" x14ac:dyDescent="0.2">
      <c r="A7568">
        <v>7567</v>
      </c>
      <c r="B7568" s="17">
        <f ca="1">'Monte Carlo VaR'!$C$17+_xlfn.NORM.S.INV(RAND())*'Monte Carlo VaR'!$C$18</f>
        <v>0.2716838409550984</v>
      </c>
      <c r="C7568" s="18">
        <f t="shared" ca="1" si="118"/>
        <v>31.217208065233915</v>
      </c>
      <c r="D7568" s="19">
        <f ca="1">'Monte Carlo VaR'!$B$9*(EXP(B7568)-1)</f>
        <v>42.308682090811523</v>
      </c>
      <c r="E7568" t="str">
        <f ca="1">IF(B7568&lt;='Monte Carlo VaR'!$B$25,"YES ◀ TAIL","")</f>
        <v/>
      </c>
    </row>
    <row r="7569" spans="1:5" x14ac:dyDescent="0.2">
      <c r="A7569">
        <v>7568</v>
      </c>
      <c r="B7569" s="17">
        <f ca="1">'Monte Carlo VaR'!$C$17+_xlfn.NORM.S.INV(RAND())*'Monte Carlo VaR'!$C$18</f>
        <v>-0.16106915077079215</v>
      </c>
      <c r="C7569" s="18">
        <f t="shared" ca="1" si="118"/>
        <v>-14.876679436041551</v>
      </c>
      <c r="D7569" s="19">
        <f ca="1">'Monte Carlo VaR'!$B$9*(EXP(B7569)-1)</f>
        <v>-20.162363639667113</v>
      </c>
      <c r="E7569" t="str">
        <f ca="1">IF(B7569&lt;='Monte Carlo VaR'!$B$25,"YES ◀ TAIL","")</f>
        <v/>
      </c>
    </row>
    <row r="7570" spans="1:5" x14ac:dyDescent="0.2">
      <c r="A7570">
        <v>7569</v>
      </c>
      <c r="B7570" s="17">
        <f ca="1">'Monte Carlo VaR'!$C$17+_xlfn.NORM.S.INV(RAND())*'Monte Carlo VaR'!$C$18</f>
        <v>0.16421727737967889</v>
      </c>
      <c r="C7570" s="18">
        <f t="shared" ca="1" si="118"/>
        <v>17.847034222525071</v>
      </c>
      <c r="D7570" s="19">
        <f ca="1">'Monte Carlo VaR'!$B$9*(EXP(B7570)-1)</f>
        <v>24.188085481788228</v>
      </c>
      <c r="E7570" t="str">
        <f ca="1">IF(B7570&lt;='Monte Carlo VaR'!$B$25,"YES ◀ TAIL","")</f>
        <v/>
      </c>
    </row>
    <row r="7571" spans="1:5" x14ac:dyDescent="0.2">
      <c r="A7571">
        <v>7570</v>
      </c>
      <c r="B7571" s="17">
        <f ca="1">'Monte Carlo VaR'!$C$17+_xlfn.NORM.S.INV(RAND())*'Monte Carlo VaR'!$C$18</f>
        <v>0.24238414827977722</v>
      </c>
      <c r="C7571" s="18">
        <f t="shared" ca="1" si="118"/>
        <v>27.428361266303281</v>
      </c>
      <c r="D7571" s="19">
        <f ca="1">'Monte Carlo VaR'!$B$9*(EXP(B7571)-1)</f>
        <v>37.173658024220835</v>
      </c>
      <c r="E7571" t="str">
        <f ca="1">IF(B7571&lt;='Monte Carlo VaR'!$B$25,"YES ◀ TAIL","")</f>
        <v/>
      </c>
    </row>
    <row r="7572" spans="1:5" x14ac:dyDescent="0.2">
      <c r="A7572">
        <v>7571</v>
      </c>
      <c r="B7572" s="17">
        <f ca="1">'Monte Carlo VaR'!$C$17+_xlfn.NORM.S.INV(RAND())*'Monte Carlo VaR'!$C$18</f>
        <v>-4.4488650734889876E-2</v>
      </c>
      <c r="C7572" s="18">
        <f t="shared" ca="1" si="118"/>
        <v>-4.3513544549622303</v>
      </c>
      <c r="D7572" s="19">
        <f ca="1">'Monte Carlo VaR'!$B$9*(EXP(B7572)-1)</f>
        <v>-5.897390692810311</v>
      </c>
      <c r="E7572" t="str">
        <f ca="1">IF(B7572&lt;='Monte Carlo VaR'!$B$25,"YES ◀ TAIL","")</f>
        <v/>
      </c>
    </row>
    <row r="7573" spans="1:5" x14ac:dyDescent="0.2">
      <c r="A7573">
        <v>7572</v>
      </c>
      <c r="B7573" s="17">
        <f ca="1">'Monte Carlo VaR'!$C$17+_xlfn.NORM.S.INV(RAND())*'Monte Carlo VaR'!$C$18</f>
        <v>-0.14389584217534135</v>
      </c>
      <c r="C7573" s="18">
        <f t="shared" ca="1" si="118"/>
        <v>-13.402205825945124</v>
      </c>
      <c r="D7573" s="19">
        <f ca="1">'Monte Carlo VaR'!$B$9*(EXP(B7573)-1)</f>
        <v>-18.164009555903426</v>
      </c>
      <c r="E7573" t="str">
        <f ca="1">IF(B7573&lt;='Monte Carlo VaR'!$B$25,"YES ◀ TAIL","")</f>
        <v/>
      </c>
    </row>
    <row r="7574" spans="1:5" x14ac:dyDescent="0.2">
      <c r="A7574">
        <v>7573</v>
      </c>
      <c r="B7574" s="17">
        <f ca="1">'Monte Carlo VaR'!$C$17+_xlfn.NORM.S.INV(RAND())*'Monte Carlo VaR'!$C$18</f>
        <v>-7.7329759856217054E-2</v>
      </c>
      <c r="C7574" s="18">
        <f t="shared" ca="1" si="118"/>
        <v>-7.441541736268098</v>
      </c>
      <c r="D7574" s="19">
        <f ca="1">'Monte Carlo VaR'!$B$9*(EXP(B7574)-1)</f>
        <v>-10.085521515164153</v>
      </c>
      <c r="E7574" t="str">
        <f ca="1">IF(B7574&lt;='Monte Carlo VaR'!$B$25,"YES ◀ TAIL","")</f>
        <v/>
      </c>
    </row>
    <row r="7575" spans="1:5" x14ac:dyDescent="0.2">
      <c r="A7575">
        <v>7574</v>
      </c>
      <c r="B7575" s="17">
        <f ca="1">'Monte Carlo VaR'!$C$17+_xlfn.NORM.S.INV(RAND())*'Monte Carlo VaR'!$C$18</f>
        <v>0.16019833482902948</v>
      </c>
      <c r="C7575" s="18">
        <f t="shared" ca="1" si="118"/>
        <v>17.374364215232376</v>
      </c>
      <c r="D7575" s="19">
        <f ca="1">'Monte Carlo VaR'!$B$9*(EXP(B7575)-1)</f>
        <v>23.547475820904438</v>
      </c>
      <c r="E7575" t="str">
        <f ca="1">IF(B7575&lt;='Monte Carlo VaR'!$B$25,"YES ◀ TAIL","")</f>
        <v/>
      </c>
    </row>
    <row r="7576" spans="1:5" x14ac:dyDescent="0.2">
      <c r="A7576">
        <v>7575</v>
      </c>
      <c r="B7576" s="17">
        <f ca="1">'Monte Carlo VaR'!$C$17+_xlfn.NORM.S.INV(RAND())*'Monte Carlo VaR'!$C$18</f>
        <v>-8.5871903090473781E-2</v>
      </c>
      <c r="C7576" s="18">
        <f t="shared" ca="1" si="118"/>
        <v>-8.2288220265990688</v>
      </c>
      <c r="D7576" s="19">
        <f ca="1">'Monte Carlo VaR'!$B$9*(EXP(B7576)-1)</f>
        <v>-11.15252249264972</v>
      </c>
      <c r="E7576" t="str">
        <f ca="1">IF(B7576&lt;='Monte Carlo VaR'!$B$25,"YES ◀ TAIL","")</f>
        <v/>
      </c>
    </row>
    <row r="7577" spans="1:5" x14ac:dyDescent="0.2">
      <c r="A7577">
        <v>7576</v>
      </c>
      <c r="B7577" s="17">
        <f ca="1">'Monte Carlo VaR'!$C$17+_xlfn.NORM.S.INV(RAND())*'Monte Carlo VaR'!$C$18</f>
        <v>-0.15856153212913315</v>
      </c>
      <c r="C7577" s="18">
        <f t="shared" ca="1" si="118"/>
        <v>-14.662954752549616</v>
      </c>
      <c r="D7577" s="19">
        <f ca="1">'Monte Carlo VaR'!$B$9*(EXP(B7577)-1)</f>
        <v>-19.872702576130497</v>
      </c>
      <c r="E7577" t="str">
        <f ca="1">IF(B7577&lt;='Monte Carlo VaR'!$B$25,"YES ◀ TAIL","")</f>
        <v/>
      </c>
    </row>
    <row r="7578" spans="1:5" x14ac:dyDescent="0.2">
      <c r="A7578">
        <v>7577</v>
      </c>
      <c r="B7578" s="17">
        <f ca="1">'Monte Carlo VaR'!$C$17+_xlfn.NORM.S.INV(RAND())*'Monte Carlo VaR'!$C$18</f>
        <v>0.27656968582002378</v>
      </c>
      <c r="C7578" s="18">
        <f t="shared" ca="1" si="118"/>
        <v>31.859883715744974</v>
      </c>
      <c r="D7578" s="19">
        <f ca="1">'Monte Carlo VaR'!$B$9*(EXP(B7578)-1)</f>
        <v>43.179700399949162</v>
      </c>
      <c r="E7578" t="str">
        <f ca="1">IF(B7578&lt;='Monte Carlo VaR'!$B$25,"YES ◀ TAIL","")</f>
        <v/>
      </c>
    </row>
    <row r="7579" spans="1:5" x14ac:dyDescent="0.2">
      <c r="A7579">
        <v>7578</v>
      </c>
      <c r="B7579" s="17">
        <f ca="1">'Monte Carlo VaR'!$C$17+_xlfn.NORM.S.INV(RAND())*'Monte Carlo VaR'!$C$18</f>
        <v>0.26904610637491977</v>
      </c>
      <c r="C7579" s="18">
        <f t="shared" ca="1" si="118"/>
        <v>30.871547978202997</v>
      </c>
      <c r="D7579" s="19">
        <f ca="1">'Monte Carlo VaR'!$B$9*(EXP(B7579)-1)</f>
        <v>41.84020897485852</v>
      </c>
      <c r="E7579" t="str">
        <f ca="1">IF(B7579&lt;='Monte Carlo VaR'!$B$25,"YES ◀ TAIL","")</f>
        <v/>
      </c>
    </row>
    <row r="7580" spans="1:5" x14ac:dyDescent="0.2">
      <c r="A7580">
        <v>7579</v>
      </c>
      <c r="B7580" s="17">
        <f ca="1">'Monte Carlo VaR'!$C$17+_xlfn.NORM.S.INV(RAND())*'Monte Carlo VaR'!$C$18</f>
        <v>6.3748270774637572E-2</v>
      </c>
      <c r="C7580" s="18">
        <f t="shared" ca="1" si="118"/>
        <v>6.5824065922825969</v>
      </c>
      <c r="D7580" s="19">
        <f ca="1">'Monte Carlo VaR'!$B$9*(EXP(B7580)-1)</f>
        <v>8.9211356545206044</v>
      </c>
      <c r="E7580" t="str">
        <f ca="1">IF(B7580&lt;='Monte Carlo VaR'!$B$25,"YES ◀ TAIL","")</f>
        <v/>
      </c>
    </row>
    <row r="7581" spans="1:5" x14ac:dyDescent="0.2">
      <c r="A7581">
        <v>7580</v>
      </c>
      <c r="B7581" s="17">
        <f ca="1">'Monte Carlo VaR'!$C$17+_xlfn.NORM.S.INV(RAND())*'Monte Carlo VaR'!$C$18</f>
        <v>6.6396798356214995E-2</v>
      </c>
      <c r="C7581" s="18">
        <f t="shared" ca="1" si="118"/>
        <v>6.8650671878133673</v>
      </c>
      <c r="D7581" s="19">
        <f ca="1">'Monte Carlo VaR'!$B$9*(EXP(B7581)-1)</f>
        <v>9.3042255596434575</v>
      </c>
      <c r="E7581" t="str">
        <f ca="1">IF(B7581&lt;='Monte Carlo VaR'!$B$25,"YES ◀ TAIL","")</f>
        <v/>
      </c>
    </row>
    <row r="7582" spans="1:5" x14ac:dyDescent="0.2">
      <c r="A7582">
        <v>7581</v>
      </c>
      <c r="B7582" s="17">
        <f ca="1">'Monte Carlo VaR'!$C$17+_xlfn.NORM.S.INV(RAND())*'Monte Carlo VaR'!$C$18</f>
        <v>2.7694131786550225E-2</v>
      </c>
      <c r="C7582" s="18">
        <f t="shared" ca="1" si="118"/>
        <v>2.8081178971773646</v>
      </c>
      <c r="D7582" s="19">
        <f ca="1">'Monte Carlo VaR'!$B$9*(EXP(B7582)-1)</f>
        <v>3.8058421860444822</v>
      </c>
      <c r="E7582" t="str">
        <f ca="1">IF(B7582&lt;='Monte Carlo VaR'!$B$25,"YES ◀ TAIL","")</f>
        <v/>
      </c>
    </row>
    <row r="7583" spans="1:5" x14ac:dyDescent="0.2">
      <c r="A7583">
        <v>7582</v>
      </c>
      <c r="B7583" s="17">
        <f ca="1">'Monte Carlo VaR'!$C$17+_xlfn.NORM.S.INV(RAND())*'Monte Carlo VaR'!$C$18</f>
        <v>-0.27873448442979937</v>
      </c>
      <c r="C7583" s="18">
        <f t="shared" ca="1" si="118"/>
        <v>-24.325919699133959</v>
      </c>
      <c r="D7583" s="19">
        <f ca="1">'Monte Carlo VaR'!$B$9*(EXP(B7583)-1)</f>
        <v>-32.968918968236252</v>
      </c>
      <c r="E7583" t="str">
        <f ca="1">IF(B7583&lt;='Monte Carlo VaR'!$B$25,"YES ◀ TAIL","")</f>
        <v>YES ◀ TAIL</v>
      </c>
    </row>
    <row r="7584" spans="1:5" x14ac:dyDescent="0.2">
      <c r="A7584">
        <v>7583</v>
      </c>
      <c r="B7584" s="17">
        <f ca="1">'Monte Carlo VaR'!$C$17+_xlfn.NORM.S.INV(RAND())*'Monte Carlo VaR'!$C$18</f>
        <v>0.2051511303549286</v>
      </c>
      <c r="C7584" s="18">
        <f t="shared" ca="1" si="118"/>
        <v>22.771059528120752</v>
      </c>
      <c r="D7584" s="19">
        <f ca="1">'Monte Carlo VaR'!$B$9*(EXP(B7584)-1)</f>
        <v>30.861616978462056</v>
      </c>
      <c r="E7584" t="str">
        <f ca="1">IF(B7584&lt;='Monte Carlo VaR'!$B$25,"YES ◀ TAIL","")</f>
        <v/>
      </c>
    </row>
    <row r="7585" spans="1:5" x14ac:dyDescent="0.2">
      <c r="A7585">
        <v>7584</v>
      </c>
      <c r="B7585" s="17">
        <f ca="1">'Monte Carlo VaR'!$C$17+_xlfn.NORM.S.INV(RAND())*'Monte Carlo VaR'!$C$18</f>
        <v>-0.25686076808749275</v>
      </c>
      <c r="C7585" s="18">
        <f t="shared" ca="1" si="118"/>
        <v>-22.652410120265355</v>
      </c>
      <c r="D7585" s="19">
        <f ca="1">'Monte Carlo VaR'!$B$9*(EXP(B7585)-1)</f>
        <v>-30.700811435995636</v>
      </c>
      <c r="E7585" t="str">
        <f ca="1">IF(B7585&lt;='Monte Carlo VaR'!$B$25,"YES ◀ TAIL","")</f>
        <v>YES ◀ TAIL</v>
      </c>
    </row>
    <row r="7586" spans="1:5" x14ac:dyDescent="0.2">
      <c r="A7586">
        <v>7585</v>
      </c>
      <c r="B7586" s="17">
        <f ca="1">'Monte Carlo VaR'!$C$17+_xlfn.NORM.S.INV(RAND())*'Monte Carlo VaR'!$C$18</f>
        <v>-0.28880916784284194</v>
      </c>
      <c r="C7586" s="18">
        <f t="shared" ca="1" si="118"/>
        <v>-25.084484534321248</v>
      </c>
      <c r="D7586" s="19">
        <f ca="1">'Monte Carlo VaR'!$B$9*(EXP(B7586)-1)</f>
        <v>-33.997001889365592</v>
      </c>
      <c r="E7586" t="str">
        <f ca="1">IF(B7586&lt;='Monte Carlo VaR'!$B$25,"YES ◀ TAIL","")</f>
        <v>YES ◀ TAIL</v>
      </c>
    </row>
    <row r="7587" spans="1:5" x14ac:dyDescent="0.2">
      <c r="A7587">
        <v>7586</v>
      </c>
      <c r="B7587" s="17">
        <f ca="1">'Monte Carlo VaR'!$C$17+_xlfn.NORM.S.INV(RAND())*'Monte Carlo VaR'!$C$18</f>
        <v>-0.14639272804323111</v>
      </c>
      <c r="C7587" s="18">
        <f t="shared" ca="1" si="118"/>
        <v>-13.618160914607703</v>
      </c>
      <c r="D7587" s="19">
        <f ca="1">'Monte Carlo VaR'!$B$9*(EXP(B7587)-1)</f>
        <v>-18.456693487567819</v>
      </c>
      <c r="E7587" t="str">
        <f ca="1">IF(B7587&lt;='Monte Carlo VaR'!$B$25,"YES ◀ TAIL","")</f>
        <v/>
      </c>
    </row>
    <row r="7588" spans="1:5" x14ac:dyDescent="0.2">
      <c r="A7588">
        <v>7587</v>
      </c>
      <c r="B7588" s="17">
        <f ca="1">'Monte Carlo VaR'!$C$17+_xlfn.NORM.S.INV(RAND())*'Monte Carlo VaR'!$C$18</f>
        <v>-2.7501389331669374E-2</v>
      </c>
      <c r="C7588" s="18">
        <f t="shared" ca="1" si="118"/>
        <v>-2.7126669091213862</v>
      </c>
      <c r="D7588" s="19">
        <f ca="1">'Monte Carlo VaR'!$B$9*(EXP(B7588)-1)</f>
        <v>-3.6764774619322149</v>
      </c>
      <c r="E7588" t="str">
        <f ca="1">IF(B7588&lt;='Monte Carlo VaR'!$B$25,"YES ◀ TAIL","")</f>
        <v/>
      </c>
    </row>
    <row r="7589" spans="1:5" x14ac:dyDescent="0.2">
      <c r="A7589">
        <v>7588</v>
      </c>
      <c r="B7589" s="17">
        <f ca="1">'Monte Carlo VaR'!$C$17+_xlfn.NORM.S.INV(RAND())*'Monte Carlo VaR'!$C$18</f>
        <v>4.1786922994102735E-2</v>
      </c>
      <c r="C7589" s="18">
        <f t="shared" ca="1" si="118"/>
        <v>4.2672285590731551</v>
      </c>
      <c r="D7589" s="19">
        <f ca="1">'Monte Carlo VaR'!$B$9*(EXP(B7589)-1)</f>
        <v>5.7833748661118474</v>
      </c>
      <c r="E7589" t="str">
        <f ca="1">IF(B7589&lt;='Monte Carlo VaR'!$B$25,"YES ◀ TAIL","")</f>
        <v/>
      </c>
    </row>
    <row r="7590" spans="1:5" x14ac:dyDescent="0.2">
      <c r="A7590">
        <v>7589</v>
      </c>
      <c r="B7590" s="17">
        <f ca="1">'Monte Carlo VaR'!$C$17+_xlfn.NORM.S.INV(RAND())*'Monte Carlo VaR'!$C$18</f>
        <v>-0.11863045419734962</v>
      </c>
      <c r="C7590" s="18">
        <f t="shared" ca="1" si="118"/>
        <v>-11.186405296291325</v>
      </c>
      <c r="D7590" s="19">
        <f ca="1">'Monte Carlo VaR'!$B$9*(EXP(B7590)-1)</f>
        <v>-15.160935098063632</v>
      </c>
      <c r="E7590" t="str">
        <f ca="1">IF(B7590&lt;='Monte Carlo VaR'!$B$25,"YES ◀ TAIL","")</f>
        <v/>
      </c>
    </row>
    <row r="7591" spans="1:5" x14ac:dyDescent="0.2">
      <c r="A7591">
        <v>7590</v>
      </c>
      <c r="B7591" s="17">
        <f ca="1">'Monte Carlo VaR'!$C$17+_xlfn.NORM.S.INV(RAND())*'Monte Carlo VaR'!$C$18</f>
        <v>0.18627840354397207</v>
      </c>
      <c r="C7591" s="18">
        <f t="shared" ca="1" si="118"/>
        <v>20.475762248419095</v>
      </c>
      <c r="D7591" s="19">
        <f ca="1">'Monte Carlo VaR'!$B$9*(EXP(B7591)-1)</f>
        <v>27.750800575282398</v>
      </c>
      <c r="E7591" t="str">
        <f ca="1">IF(B7591&lt;='Monte Carlo VaR'!$B$25,"YES ◀ TAIL","")</f>
        <v/>
      </c>
    </row>
    <row r="7592" spans="1:5" x14ac:dyDescent="0.2">
      <c r="A7592">
        <v>7591</v>
      </c>
      <c r="B7592" s="17">
        <f ca="1">'Monte Carlo VaR'!$C$17+_xlfn.NORM.S.INV(RAND())*'Monte Carlo VaR'!$C$18</f>
        <v>0.18378469019750376</v>
      </c>
      <c r="C7592" s="18">
        <f t="shared" ca="1" si="118"/>
        <v>20.175704516654534</v>
      </c>
      <c r="D7592" s="19">
        <f ca="1">'Monte Carlo VaR'!$B$9*(EXP(B7592)-1)</f>
        <v>27.344132331421893</v>
      </c>
      <c r="E7592" t="str">
        <f ca="1">IF(B7592&lt;='Monte Carlo VaR'!$B$25,"YES ◀ TAIL","")</f>
        <v/>
      </c>
    </row>
    <row r="7593" spans="1:5" x14ac:dyDescent="0.2">
      <c r="A7593">
        <v>7592</v>
      </c>
      <c r="B7593" s="17">
        <f ca="1">'Monte Carlo VaR'!$C$17+_xlfn.NORM.S.INV(RAND())*'Monte Carlo VaR'!$C$18</f>
        <v>8.1418140530819014E-2</v>
      </c>
      <c r="C7593" s="18">
        <f t="shared" ca="1" si="118"/>
        <v>8.4824410798788552</v>
      </c>
      <c r="D7593" s="19">
        <f ca="1">'Monte Carlo VaR'!$B$9*(EXP(B7593)-1)</f>
        <v>11.496252395559813</v>
      </c>
      <c r="E7593" t="str">
        <f ca="1">IF(B7593&lt;='Monte Carlo VaR'!$B$25,"YES ◀ TAIL","")</f>
        <v/>
      </c>
    </row>
    <row r="7594" spans="1:5" x14ac:dyDescent="0.2">
      <c r="A7594">
        <v>7593</v>
      </c>
      <c r="B7594" s="17">
        <f ca="1">'Monte Carlo VaR'!$C$17+_xlfn.NORM.S.INV(RAND())*'Monte Carlo VaR'!$C$18</f>
        <v>-7.6269753067192039E-2</v>
      </c>
      <c r="C7594" s="18">
        <f t="shared" ca="1" si="118"/>
        <v>-7.3433771237405914</v>
      </c>
      <c r="D7594" s="19">
        <f ca="1">'Monte Carlo VaR'!$B$9*(EXP(B7594)-1)</f>
        <v>-9.9524790158056238</v>
      </c>
      <c r="E7594" t="str">
        <f ca="1">IF(B7594&lt;='Monte Carlo VaR'!$B$25,"YES ◀ TAIL","")</f>
        <v/>
      </c>
    </row>
    <row r="7595" spans="1:5" x14ac:dyDescent="0.2">
      <c r="A7595">
        <v>7594</v>
      </c>
      <c r="B7595" s="17">
        <f ca="1">'Monte Carlo VaR'!$C$17+_xlfn.NORM.S.INV(RAND())*'Monte Carlo VaR'!$C$18</f>
        <v>0.12164749645214021</v>
      </c>
      <c r="C7595" s="18">
        <f t="shared" ca="1" si="118"/>
        <v>12.935592963390219</v>
      </c>
      <c r="D7595" s="19">
        <f ca="1">'Monte Carlo VaR'!$B$9*(EXP(B7595)-1)</f>
        <v>17.531609143282765</v>
      </c>
      <c r="E7595" t="str">
        <f ca="1">IF(B7595&lt;='Monte Carlo VaR'!$B$25,"YES ◀ TAIL","")</f>
        <v/>
      </c>
    </row>
    <row r="7596" spans="1:5" x14ac:dyDescent="0.2">
      <c r="A7596">
        <v>7595</v>
      </c>
      <c r="B7596" s="17">
        <f ca="1">'Monte Carlo VaR'!$C$17+_xlfn.NORM.S.INV(RAND())*'Monte Carlo VaR'!$C$18</f>
        <v>0.32932220532339451</v>
      </c>
      <c r="C7596" s="18">
        <f t="shared" ca="1" si="118"/>
        <v>39.002565710809492</v>
      </c>
      <c r="D7596" s="19">
        <f ca="1">'Monte Carlo VaR'!$B$9*(EXP(B7596)-1)</f>
        <v>52.860177307860098</v>
      </c>
      <c r="E7596" t="str">
        <f ca="1">IF(B7596&lt;='Monte Carlo VaR'!$B$25,"YES ◀ TAIL","")</f>
        <v/>
      </c>
    </row>
    <row r="7597" spans="1:5" x14ac:dyDescent="0.2">
      <c r="A7597">
        <v>7596</v>
      </c>
      <c r="B7597" s="17">
        <f ca="1">'Monte Carlo VaR'!$C$17+_xlfn.NORM.S.INV(RAND())*'Monte Carlo VaR'!$C$18</f>
        <v>-9.0649384908552497E-2</v>
      </c>
      <c r="C7597" s="18">
        <f t="shared" ca="1" si="118"/>
        <v>-8.6662115186910924</v>
      </c>
      <c r="D7597" s="19">
        <f ca="1">'Monte Carlo VaR'!$B$9*(EXP(B7597)-1)</f>
        <v>-11.745316471282036</v>
      </c>
      <c r="E7597" t="str">
        <f ca="1">IF(B7597&lt;='Monte Carlo VaR'!$B$25,"YES ◀ TAIL","")</f>
        <v/>
      </c>
    </row>
    <row r="7598" spans="1:5" x14ac:dyDescent="0.2">
      <c r="A7598">
        <v>7597</v>
      </c>
      <c r="B7598" s="17">
        <f ca="1">'Monte Carlo VaR'!$C$17+_xlfn.NORM.S.INV(RAND())*'Monte Carlo VaR'!$C$18</f>
        <v>2.9522280063905611E-2</v>
      </c>
      <c r="C7598" s="18">
        <f t="shared" ca="1" si="118"/>
        <v>2.9962382843966351</v>
      </c>
      <c r="D7598" s="19">
        <f ca="1">'Monte Carlo VaR'!$B$9*(EXP(B7598)-1)</f>
        <v>4.0608017468427597</v>
      </c>
      <c r="E7598" t="str">
        <f ca="1">IF(B7598&lt;='Monte Carlo VaR'!$B$25,"YES ◀ TAIL","")</f>
        <v/>
      </c>
    </row>
    <row r="7599" spans="1:5" x14ac:dyDescent="0.2">
      <c r="A7599">
        <v>7598</v>
      </c>
      <c r="B7599" s="17">
        <f ca="1">'Monte Carlo VaR'!$C$17+_xlfn.NORM.S.INV(RAND())*'Monte Carlo VaR'!$C$18</f>
        <v>-1.4670632556837773E-2</v>
      </c>
      <c r="C7599" s="18">
        <f t="shared" ca="1" si="118"/>
        <v>-1.4563543156388525</v>
      </c>
      <c r="D7599" s="19">
        <f ca="1">'Monte Carlo VaR'!$B$9*(EXP(B7599)-1)</f>
        <v>-1.9737970039853368</v>
      </c>
      <c r="E7599" t="str">
        <f ca="1">IF(B7599&lt;='Monte Carlo VaR'!$B$25,"YES ◀ TAIL","")</f>
        <v/>
      </c>
    </row>
    <row r="7600" spans="1:5" x14ac:dyDescent="0.2">
      <c r="A7600">
        <v>7599</v>
      </c>
      <c r="B7600" s="17">
        <f ca="1">'Monte Carlo VaR'!$C$17+_xlfn.NORM.S.INV(RAND())*'Monte Carlo VaR'!$C$18</f>
        <v>-0.10401537393969319</v>
      </c>
      <c r="C7600" s="18">
        <f t="shared" ca="1" si="118"/>
        <v>-9.8788557855662429</v>
      </c>
      <c r="D7600" s="19">
        <f ca="1">'Monte Carlo VaR'!$B$9*(EXP(B7600)-1)</f>
        <v>-13.388813246177929</v>
      </c>
      <c r="E7600" t="str">
        <f ca="1">IF(B7600&lt;='Monte Carlo VaR'!$B$25,"YES ◀ TAIL","")</f>
        <v/>
      </c>
    </row>
    <row r="7601" spans="1:5" x14ac:dyDescent="0.2">
      <c r="A7601">
        <v>7600</v>
      </c>
      <c r="B7601" s="17">
        <f ca="1">'Monte Carlo VaR'!$C$17+_xlfn.NORM.S.INV(RAND())*'Monte Carlo VaR'!$C$18</f>
        <v>-0.55639409519064642</v>
      </c>
      <c r="C7601" s="18">
        <f t="shared" ca="1" si="118"/>
        <v>-42.672749258600362</v>
      </c>
      <c r="D7601" s="19">
        <f ca="1">'Monte Carlo VaR'!$B$9*(EXP(B7601)-1)</f>
        <v>-57.83437707018107</v>
      </c>
      <c r="E7601" t="str">
        <f ca="1">IF(B7601&lt;='Monte Carlo VaR'!$B$25,"YES ◀ TAIL","")</f>
        <v>YES ◀ TAIL</v>
      </c>
    </row>
    <row r="7602" spans="1:5" x14ac:dyDescent="0.2">
      <c r="A7602">
        <v>7601</v>
      </c>
      <c r="B7602" s="17">
        <f ca="1">'Monte Carlo VaR'!$C$17+_xlfn.NORM.S.INV(RAND())*'Monte Carlo VaR'!$C$18</f>
        <v>-6.3649942305658846E-3</v>
      </c>
      <c r="C7602" s="18">
        <f t="shared" ca="1" si="118"/>
        <v>-0.63447805641497768</v>
      </c>
      <c r="D7602" s="19">
        <f ca="1">'Monte Carlo VaR'!$B$9*(EXP(B7602)-1)</f>
        <v>-0.85990810985921928</v>
      </c>
      <c r="E7602" t="str">
        <f ca="1">IF(B7602&lt;='Monte Carlo VaR'!$B$25,"YES ◀ TAIL","")</f>
        <v/>
      </c>
    </row>
    <row r="7603" spans="1:5" x14ac:dyDescent="0.2">
      <c r="A7603">
        <v>7602</v>
      </c>
      <c r="B7603" s="17">
        <f ca="1">'Monte Carlo VaR'!$C$17+_xlfn.NORM.S.INV(RAND())*'Monte Carlo VaR'!$C$18</f>
        <v>0.27751972527365709</v>
      </c>
      <c r="C7603" s="18">
        <f t="shared" ca="1" si="118"/>
        <v>31.985215333190364</v>
      </c>
      <c r="D7603" s="19">
        <f ca="1">'Monte Carlo VaR'!$B$9*(EXP(B7603)-1)</f>
        <v>43.349562341072904</v>
      </c>
      <c r="E7603" t="str">
        <f ca="1">IF(B7603&lt;='Monte Carlo VaR'!$B$25,"YES ◀ TAIL","")</f>
        <v/>
      </c>
    </row>
    <row r="7604" spans="1:5" x14ac:dyDescent="0.2">
      <c r="A7604">
        <v>7603</v>
      </c>
      <c r="B7604" s="17">
        <f ca="1">'Monte Carlo VaR'!$C$17+_xlfn.NORM.S.INV(RAND())*'Monte Carlo VaR'!$C$18</f>
        <v>-4.7357011064140281E-2</v>
      </c>
      <c r="C7604" s="18">
        <f t="shared" ca="1" si="118"/>
        <v>-4.6253161371449529</v>
      </c>
      <c r="D7604" s="19">
        <f ca="1">'Monte Carlo VaR'!$B$9*(EXP(B7604)-1)</f>
        <v>-6.2686909606725543</v>
      </c>
      <c r="E7604" t="str">
        <f ca="1">IF(B7604&lt;='Monte Carlo VaR'!$B$25,"YES ◀ TAIL","")</f>
        <v/>
      </c>
    </row>
    <row r="7605" spans="1:5" x14ac:dyDescent="0.2">
      <c r="A7605">
        <v>7604</v>
      </c>
      <c r="B7605" s="17">
        <f ca="1">'Monte Carlo VaR'!$C$17+_xlfn.NORM.S.INV(RAND())*'Monte Carlo VaR'!$C$18</f>
        <v>-9.862518307547434E-2</v>
      </c>
      <c r="C7605" s="18">
        <f t="shared" ca="1" si="118"/>
        <v>-9.3917740649401722</v>
      </c>
      <c r="D7605" s="19">
        <f ca="1">'Monte Carlo VaR'!$B$9*(EXP(B7605)-1)</f>
        <v>-12.728671390213416</v>
      </c>
      <c r="E7605" t="str">
        <f ca="1">IF(B7605&lt;='Monte Carlo VaR'!$B$25,"YES ◀ TAIL","")</f>
        <v/>
      </c>
    </row>
    <row r="7606" spans="1:5" x14ac:dyDescent="0.2">
      <c r="A7606">
        <v>7605</v>
      </c>
      <c r="B7606" s="17">
        <f ca="1">'Monte Carlo VaR'!$C$17+_xlfn.NORM.S.INV(RAND())*'Monte Carlo VaR'!$C$18</f>
        <v>5.2795480145502477E-2</v>
      </c>
      <c r="C7606" s="18">
        <f t="shared" ca="1" si="118"/>
        <v>5.4214015372792135</v>
      </c>
      <c r="D7606" s="19">
        <f ca="1">'Monte Carlo VaR'!$B$9*(EXP(B7606)-1)</f>
        <v>7.3476255034745179</v>
      </c>
      <c r="E7606" t="str">
        <f ca="1">IF(B7606&lt;='Monte Carlo VaR'!$B$25,"YES ◀ TAIL","")</f>
        <v/>
      </c>
    </row>
    <row r="7607" spans="1:5" x14ac:dyDescent="0.2">
      <c r="A7607">
        <v>7606</v>
      </c>
      <c r="B7607" s="17">
        <f ca="1">'Monte Carlo VaR'!$C$17+_xlfn.NORM.S.INV(RAND())*'Monte Carlo VaR'!$C$18</f>
        <v>0.29790386381049244</v>
      </c>
      <c r="C7607" s="18">
        <f t="shared" ca="1" si="118"/>
        <v>34.703228310376467</v>
      </c>
      <c r="D7607" s="19">
        <f ca="1">'Monte Carlo VaR'!$B$9*(EXP(B7607)-1)</f>
        <v>47.033285329053221</v>
      </c>
      <c r="E7607" t="str">
        <f ca="1">IF(B7607&lt;='Monte Carlo VaR'!$B$25,"YES ◀ TAIL","")</f>
        <v/>
      </c>
    </row>
    <row r="7608" spans="1:5" x14ac:dyDescent="0.2">
      <c r="A7608">
        <v>7607</v>
      </c>
      <c r="B7608" s="17">
        <f ca="1">'Monte Carlo VaR'!$C$17+_xlfn.NORM.S.INV(RAND())*'Monte Carlo VaR'!$C$18</f>
        <v>0.22175991438491116</v>
      </c>
      <c r="C7608" s="18">
        <f t="shared" ca="1" si="118"/>
        <v>24.827164981868233</v>
      </c>
      <c r="D7608" s="19">
        <f ca="1">'Monte Carlo VaR'!$B$9*(EXP(B7608)-1)</f>
        <v>33.648256699926016</v>
      </c>
      <c r="E7608" t="str">
        <f ca="1">IF(B7608&lt;='Monte Carlo VaR'!$B$25,"YES ◀ TAIL","")</f>
        <v/>
      </c>
    </row>
    <row r="7609" spans="1:5" x14ac:dyDescent="0.2">
      <c r="A7609">
        <v>7608</v>
      </c>
      <c r="B7609" s="17">
        <f ca="1">'Monte Carlo VaR'!$C$17+_xlfn.NORM.S.INV(RAND())*'Monte Carlo VaR'!$C$18</f>
        <v>-5.3592573604062943E-2</v>
      </c>
      <c r="C7609" s="18">
        <f t="shared" ca="1" si="118"/>
        <v>-5.2181806003877229</v>
      </c>
      <c r="D7609" s="19">
        <f ca="1">'Monte Carlo VaR'!$B$9*(EXP(B7609)-1)</f>
        <v>-7.0722001677054811</v>
      </c>
      <c r="E7609" t="str">
        <f ca="1">IF(B7609&lt;='Monte Carlo VaR'!$B$25,"YES ◀ TAIL","")</f>
        <v/>
      </c>
    </row>
    <row r="7610" spans="1:5" x14ac:dyDescent="0.2">
      <c r="A7610">
        <v>7609</v>
      </c>
      <c r="B7610" s="17">
        <f ca="1">'Monte Carlo VaR'!$C$17+_xlfn.NORM.S.INV(RAND())*'Monte Carlo VaR'!$C$18</f>
        <v>-0.10735918020212017</v>
      </c>
      <c r="C7610" s="18">
        <f t="shared" ca="1" si="118"/>
        <v>-10.179700168988182</v>
      </c>
      <c r="D7610" s="19">
        <f ca="1">'Monte Carlo VaR'!$B$9*(EXP(B7610)-1)</f>
        <v>-13.796547639029683</v>
      </c>
      <c r="E7610" t="str">
        <f ca="1">IF(B7610&lt;='Monte Carlo VaR'!$B$25,"YES ◀ TAIL","")</f>
        <v/>
      </c>
    </row>
    <row r="7611" spans="1:5" x14ac:dyDescent="0.2">
      <c r="A7611">
        <v>7610</v>
      </c>
      <c r="B7611" s="17">
        <f ca="1">'Monte Carlo VaR'!$C$17+_xlfn.NORM.S.INV(RAND())*'Monte Carlo VaR'!$C$18</f>
        <v>0.15514624177913855</v>
      </c>
      <c r="C7611" s="18">
        <f t="shared" ca="1" si="118"/>
        <v>16.782873396954191</v>
      </c>
      <c r="D7611" s="19">
        <f ca="1">'Monte Carlo VaR'!$B$9*(EXP(B7611)-1)</f>
        <v>22.745828314892012</v>
      </c>
      <c r="E7611" t="str">
        <f ca="1">IF(B7611&lt;='Monte Carlo VaR'!$B$25,"YES ◀ TAIL","")</f>
        <v/>
      </c>
    </row>
    <row r="7612" spans="1:5" x14ac:dyDescent="0.2">
      <c r="A7612">
        <v>7611</v>
      </c>
      <c r="B7612" s="17">
        <f ca="1">'Monte Carlo VaR'!$C$17+_xlfn.NORM.S.INV(RAND())*'Monte Carlo VaR'!$C$18</f>
        <v>9.4370162404916455E-2</v>
      </c>
      <c r="C7612" s="18">
        <f t="shared" ca="1" si="118"/>
        <v>9.8966466706395408</v>
      </c>
      <c r="D7612" s="19">
        <f ca="1">'Monte Carlo VaR'!$B$9*(EXP(B7612)-1)</f>
        <v>13.412925232717772</v>
      </c>
      <c r="E7612" t="str">
        <f ca="1">IF(B7612&lt;='Monte Carlo VaR'!$B$25,"YES ◀ TAIL","")</f>
        <v/>
      </c>
    </row>
    <row r="7613" spans="1:5" x14ac:dyDescent="0.2">
      <c r="A7613">
        <v>7612</v>
      </c>
      <c r="B7613" s="17">
        <f ca="1">'Monte Carlo VaR'!$C$17+_xlfn.NORM.S.INV(RAND())*'Monte Carlo VaR'!$C$18</f>
        <v>5.2047353121172493E-2</v>
      </c>
      <c r="C7613" s="18">
        <f t="shared" ca="1" si="118"/>
        <v>5.3425624323560461</v>
      </c>
      <c r="D7613" s="19">
        <f ca="1">'Monte Carlo VaR'!$B$9*(EXP(B7613)-1)</f>
        <v>7.240774864572149</v>
      </c>
      <c r="E7613" t="str">
        <f ca="1">IF(B7613&lt;='Monte Carlo VaR'!$B$25,"YES ◀ TAIL","")</f>
        <v/>
      </c>
    </row>
    <row r="7614" spans="1:5" x14ac:dyDescent="0.2">
      <c r="A7614">
        <v>7613</v>
      </c>
      <c r="B7614" s="17">
        <f ca="1">'Monte Carlo VaR'!$C$17+_xlfn.NORM.S.INV(RAND())*'Monte Carlo VaR'!$C$18</f>
        <v>0.13506169253046141</v>
      </c>
      <c r="C7614" s="18">
        <f t="shared" ca="1" si="118"/>
        <v>14.460739589982751</v>
      </c>
      <c r="D7614" s="19">
        <f ca="1">'Monte Carlo VaR'!$B$9*(EXP(B7614)-1)</f>
        <v>19.598640366303623</v>
      </c>
      <c r="E7614" t="str">
        <f ca="1">IF(B7614&lt;='Monte Carlo VaR'!$B$25,"YES ◀ TAIL","")</f>
        <v/>
      </c>
    </row>
    <row r="7615" spans="1:5" x14ac:dyDescent="0.2">
      <c r="A7615">
        <v>7614</v>
      </c>
      <c r="B7615" s="17">
        <f ca="1">'Monte Carlo VaR'!$C$17+_xlfn.NORM.S.INV(RAND())*'Monte Carlo VaR'!$C$18</f>
        <v>0.27239263153524379</v>
      </c>
      <c r="C7615" s="18">
        <f t="shared" ca="1" si="118"/>
        <v>31.310246554770949</v>
      </c>
      <c r="D7615" s="19">
        <f ca="1">'Monte Carlo VaR'!$B$9*(EXP(B7615)-1)</f>
        <v>42.434777155681068</v>
      </c>
      <c r="E7615" t="str">
        <f ca="1">IF(B7615&lt;='Monte Carlo VaR'!$B$25,"YES ◀ TAIL","")</f>
        <v/>
      </c>
    </row>
    <row r="7616" spans="1:5" x14ac:dyDescent="0.2">
      <c r="A7616">
        <v>7615</v>
      </c>
      <c r="B7616" s="17">
        <f ca="1">'Monte Carlo VaR'!$C$17+_xlfn.NORM.S.INV(RAND())*'Monte Carlo VaR'!$C$18</f>
        <v>0.31595810365648258</v>
      </c>
      <c r="C7616" s="18">
        <f t="shared" ca="1" si="118"/>
        <v>37.157279053747104</v>
      </c>
      <c r="D7616" s="19">
        <f ca="1">'Monte Carlo VaR'!$B$9*(EXP(B7616)-1)</f>
        <v>50.359260301543451</v>
      </c>
      <c r="E7616" t="str">
        <f ca="1">IF(B7616&lt;='Monte Carlo VaR'!$B$25,"YES ◀ TAIL","")</f>
        <v/>
      </c>
    </row>
    <row r="7617" spans="1:5" x14ac:dyDescent="0.2">
      <c r="A7617">
        <v>7616</v>
      </c>
      <c r="B7617" s="17">
        <f ca="1">'Monte Carlo VaR'!$C$17+_xlfn.NORM.S.INV(RAND())*'Monte Carlo VaR'!$C$18</f>
        <v>4.9160020818518335E-3</v>
      </c>
      <c r="C7617" s="18">
        <f t="shared" ca="1" si="118"/>
        <v>0.49281054453451656</v>
      </c>
      <c r="D7617" s="19">
        <f ca="1">'Monte Carlo VaR'!$B$9*(EXP(B7617)-1)</f>
        <v>0.6679061310076303</v>
      </c>
      <c r="E7617" t="str">
        <f ca="1">IF(B7617&lt;='Monte Carlo VaR'!$B$25,"YES ◀ TAIL","")</f>
        <v/>
      </c>
    </row>
    <row r="7618" spans="1:5" x14ac:dyDescent="0.2">
      <c r="A7618">
        <v>7617</v>
      </c>
      <c r="B7618" s="17">
        <f ca="1">'Monte Carlo VaR'!$C$17+_xlfn.NORM.S.INV(RAND())*'Monte Carlo VaR'!$C$18</f>
        <v>-2.1438190441868885E-2</v>
      </c>
      <c r="C7618" s="18">
        <f t="shared" ca="1" si="118"/>
        <v>-2.1210025824702106</v>
      </c>
      <c r="D7618" s="19">
        <f ca="1">'Monte Carlo VaR'!$B$9*(EXP(B7618)-1)</f>
        <v>-2.8745948000218764</v>
      </c>
      <c r="E7618" t="str">
        <f ca="1">IF(B7618&lt;='Monte Carlo VaR'!$B$25,"YES ◀ TAIL","")</f>
        <v/>
      </c>
    </row>
    <row r="7619" spans="1:5" x14ac:dyDescent="0.2">
      <c r="A7619">
        <v>7618</v>
      </c>
      <c r="B7619" s="17">
        <f ca="1">'Monte Carlo VaR'!$C$17+_xlfn.NORM.S.INV(RAND())*'Monte Carlo VaR'!$C$18</f>
        <v>-3.311106890112113E-2</v>
      </c>
      <c r="C7619" s="18">
        <f t="shared" ref="C7619:C7682" ca="1" si="119">(EXP(B7619)-1)*100</f>
        <v>-3.2568897887871429</v>
      </c>
      <c r="D7619" s="19">
        <f ca="1">'Monte Carlo VaR'!$B$9*(EXP(B7619)-1)</f>
        <v>-4.4140627307432148</v>
      </c>
      <c r="E7619" t="str">
        <f ca="1">IF(B7619&lt;='Monte Carlo VaR'!$B$25,"YES ◀ TAIL","")</f>
        <v/>
      </c>
    </row>
    <row r="7620" spans="1:5" x14ac:dyDescent="0.2">
      <c r="A7620">
        <v>7619</v>
      </c>
      <c r="B7620" s="17">
        <f ca="1">'Monte Carlo VaR'!$C$17+_xlfn.NORM.S.INV(RAND())*'Monte Carlo VaR'!$C$18</f>
        <v>7.9281770655573805E-3</v>
      </c>
      <c r="C7620" s="18">
        <f t="shared" ca="1" si="119"/>
        <v>0.79596882818018244</v>
      </c>
      <c r="D7620" s="19">
        <f ca="1">'Monte Carlo VaR'!$B$9*(EXP(B7620)-1)</f>
        <v>1.0787765528326012</v>
      </c>
      <c r="E7620" t="str">
        <f ca="1">IF(B7620&lt;='Monte Carlo VaR'!$B$25,"YES ◀ TAIL","")</f>
        <v/>
      </c>
    </row>
    <row r="7621" spans="1:5" x14ac:dyDescent="0.2">
      <c r="A7621">
        <v>7620</v>
      </c>
      <c r="B7621" s="17">
        <f ca="1">'Monte Carlo VaR'!$C$17+_xlfn.NORM.S.INV(RAND())*'Monte Carlo VaR'!$C$18</f>
        <v>2.0355637462669267E-2</v>
      </c>
      <c r="C7621" s="18">
        <f t="shared" ca="1" si="119"/>
        <v>2.0564226366898586</v>
      </c>
      <c r="D7621" s="19">
        <f ca="1">'Monte Carlo VaR'!$B$9*(EXP(B7621)-1)</f>
        <v>2.7870695995057653</v>
      </c>
      <c r="E7621" t="str">
        <f ca="1">IF(B7621&lt;='Monte Carlo VaR'!$B$25,"YES ◀ TAIL","")</f>
        <v/>
      </c>
    </row>
    <row r="7622" spans="1:5" x14ac:dyDescent="0.2">
      <c r="A7622">
        <v>7621</v>
      </c>
      <c r="B7622" s="17">
        <f ca="1">'Monte Carlo VaR'!$C$17+_xlfn.NORM.S.INV(RAND())*'Monte Carlo VaR'!$C$18</f>
        <v>2.2005321315952987E-2</v>
      </c>
      <c r="C7622" s="18">
        <f t="shared" ca="1" si="119"/>
        <v>2.2249224167069537</v>
      </c>
      <c r="D7622" s="19">
        <f ca="1">'Monte Carlo VaR'!$B$9*(EXP(B7622)-1)</f>
        <v>3.0154373513629342</v>
      </c>
      <c r="E7622" t="str">
        <f ca="1">IF(B7622&lt;='Monte Carlo VaR'!$B$25,"YES ◀ TAIL","")</f>
        <v/>
      </c>
    </row>
    <row r="7623" spans="1:5" x14ac:dyDescent="0.2">
      <c r="A7623">
        <v>7622</v>
      </c>
      <c r="B7623" s="17">
        <f ca="1">'Monte Carlo VaR'!$C$17+_xlfn.NORM.S.INV(RAND())*'Monte Carlo VaR'!$C$18</f>
        <v>9.1606183778426595E-2</v>
      </c>
      <c r="C7623" s="18">
        <f t="shared" ca="1" si="119"/>
        <v>9.5933140836236497</v>
      </c>
      <c r="D7623" s="19">
        <f ca="1">'Monte Carlo VaR'!$B$9*(EXP(B7623)-1)</f>
        <v>13.001818577535133</v>
      </c>
      <c r="E7623" t="str">
        <f ca="1">IF(B7623&lt;='Monte Carlo VaR'!$B$25,"YES ◀ TAIL","")</f>
        <v/>
      </c>
    </row>
    <row r="7624" spans="1:5" x14ac:dyDescent="0.2">
      <c r="A7624">
        <v>7623</v>
      </c>
      <c r="B7624" s="17">
        <f ca="1">'Monte Carlo VaR'!$C$17+_xlfn.NORM.S.INV(RAND())*'Monte Carlo VaR'!$C$18</f>
        <v>0.12776154335438872</v>
      </c>
      <c r="C7624" s="18">
        <f t="shared" ca="1" si="119"/>
        <v>13.628201639100457</v>
      </c>
      <c r="D7624" s="19">
        <f ca="1">'Monte Carlo VaR'!$B$9*(EXP(B7624)-1)</f>
        <v>18.470301681472851</v>
      </c>
      <c r="E7624" t="str">
        <f ca="1">IF(B7624&lt;='Monte Carlo VaR'!$B$25,"YES ◀ TAIL","")</f>
        <v/>
      </c>
    </row>
    <row r="7625" spans="1:5" x14ac:dyDescent="0.2">
      <c r="A7625">
        <v>7624</v>
      </c>
      <c r="B7625" s="17">
        <f ca="1">'Monte Carlo VaR'!$C$17+_xlfn.NORM.S.INV(RAND())*'Monte Carlo VaR'!$C$18</f>
        <v>8.991736171240447E-2</v>
      </c>
      <c r="C7625" s="18">
        <f t="shared" ca="1" si="119"/>
        <v>9.4083866752076482</v>
      </c>
      <c r="D7625" s="19">
        <f ca="1">'Monte Carlo VaR'!$B$9*(EXP(B7625)-1)</f>
        <v>12.751186460908924</v>
      </c>
      <c r="E7625" t="str">
        <f ca="1">IF(B7625&lt;='Monte Carlo VaR'!$B$25,"YES ◀ TAIL","")</f>
        <v/>
      </c>
    </row>
    <row r="7626" spans="1:5" x14ac:dyDescent="0.2">
      <c r="A7626">
        <v>7625</v>
      </c>
      <c r="B7626" s="17">
        <f ca="1">'Monte Carlo VaR'!$C$17+_xlfn.NORM.S.INV(RAND())*'Monte Carlo VaR'!$C$18</f>
        <v>0.33003271272344165</v>
      </c>
      <c r="C7626" s="18">
        <f t="shared" ca="1" si="119"/>
        <v>39.101363156374404</v>
      </c>
      <c r="D7626" s="19">
        <f ca="1">'Monte Carlo VaR'!$B$9*(EXP(B7626)-1)</f>
        <v>52.994077485834225</v>
      </c>
      <c r="E7626" t="str">
        <f ca="1">IF(B7626&lt;='Monte Carlo VaR'!$B$25,"YES ◀ TAIL","")</f>
        <v/>
      </c>
    </row>
    <row r="7627" spans="1:5" x14ac:dyDescent="0.2">
      <c r="A7627">
        <v>7626</v>
      </c>
      <c r="B7627" s="17">
        <f ca="1">'Monte Carlo VaR'!$C$17+_xlfn.NORM.S.INV(RAND())*'Monte Carlo VaR'!$C$18</f>
        <v>-3.0350099461970106E-2</v>
      </c>
      <c r="C7627" s="18">
        <f t="shared" ca="1" si="119"/>
        <v>-2.9894159444021851</v>
      </c>
      <c r="D7627" s="19">
        <f ca="1">'Monte Carlo VaR'!$B$9*(EXP(B7627)-1)</f>
        <v>-4.0515554294482818</v>
      </c>
      <c r="E7627" t="str">
        <f ca="1">IF(B7627&lt;='Monte Carlo VaR'!$B$25,"YES ◀ TAIL","")</f>
        <v/>
      </c>
    </row>
    <row r="7628" spans="1:5" x14ac:dyDescent="0.2">
      <c r="A7628">
        <v>7627</v>
      </c>
      <c r="B7628" s="17">
        <f ca="1">'Monte Carlo VaR'!$C$17+_xlfn.NORM.S.INV(RAND())*'Monte Carlo VaR'!$C$18</f>
        <v>-0.13389089828604628</v>
      </c>
      <c r="C7628" s="18">
        <f t="shared" ca="1" si="119"/>
        <v>-12.531451091621825</v>
      </c>
      <c r="D7628" s="19">
        <f ca="1">'Monte Carlo VaR'!$B$9*(EXP(B7628)-1)</f>
        <v>-16.983875664475061</v>
      </c>
      <c r="E7628" t="str">
        <f ca="1">IF(B7628&lt;='Monte Carlo VaR'!$B$25,"YES ◀ TAIL","")</f>
        <v/>
      </c>
    </row>
    <row r="7629" spans="1:5" x14ac:dyDescent="0.2">
      <c r="A7629">
        <v>7628</v>
      </c>
      <c r="B7629" s="17">
        <f ca="1">'Monte Carlo VaR'!$C$17+_xlfn.NORM.S.INV(RAND())*'Monte Carlo VaR'!$C$18</f>
        <v>0.20822048506609558</v>
      </c>
      <c r="C7629" s="18">
        <f t="shared" ca="1" si="119"/>
        <v>23.148466359502496</v>
      </c>
      <c r="D7629" s="19">
        <f ca="1">'Monte Carlo VaR'!$B$9*(EXP(B7629)-1)</f>
        <v>31.373116457033731</v>
      </c>
      <c r="E7629" t="str">
        <f ca="1">IF(B7629&lt;='Monte Carlo VaR'!$B$25,"YES ◀ TAIL","")</f>
        <v/>
      </c>
    </row>
    <row r="7630" spans="1:5" x14ac:dyDescent="0.2">
      <c r="A7630">
        <v>7629</v>
      </c>
      <c r="B7630" s="17">
        <f ca="1">'Monte Carlo VaR'!$C$17+_xlfn.NORM.S.INV(RAND())*'Monte Carlo VaR'!$C$18</f>
        <v>6.2091985311421773E-2</v>
      </c>
      <c r="C7630" s="18">
        <f t="shared" ca="1" si="119"/>
        <v>6.4060218137043545</v>
      </c>
      <c r="D7630" s="19">
        <f ca="1">'Monte Carlo VaR'!$B$9*(EXP(B7630)-1)</f>
        <v>8.6820813641135111</v>
      </c>
      <c r="E7630" t="str">
        <f ca="1">IF(B7630&lt;='Monte Carlo VaR'!$B$25,"YES ◀ TAIL","")</f>
        <v/>
      </c>
    </row>
    <row r="7631" spans="1:5" x14ac:dyDescent="0.2">
      <c r="A7631">
        <v>7630</v>
      </c>
      <c r="B7631" s="17">
        <f ca="1">'Monte Carlo VaR'!$C$17+_xlfn.NORM.S.INV(RAND())*'Monte Carlo VaR'!$C$18</f>
        <v>-0.35723240640354154</v>
      </c>
      <c r="C7631" s="18">
        <f t="shared" ca="1" si="119"/>
        <v>-30.039011497803504</v>
      </c>
      <c r="D7631" s="19">
        <f ca="1">'Monte Carlo VaR'!$B$9*(EXP(B7631)-1)</f>
        <v>-40.71187228297309</v>
      </c>
      <c r="E7631" t="str">
        <f ca="1">IF(B7631&lt;='Monte Carlo VaR'!$B$25,"YES ◀ TAIL","")</f>
        <v>YES ◀ TAIL</v>
      </c>
    </row>
    <row r="7632" spans="1:5" x14ac:dyDescent="0.2">
      <c r="A7632">
        <v>7631</v>
      </c>
      <c r="B7632" s="17">
        <f ca="1">'Monte Carlo VaR'!$C$17+_xlfn.NORM.S.INV(RAND())*'Monte Carlo VaR'!$C$18</f>
        <v>-0.13207484032559835</v>
      </c>
      <c r="C7632" s="18">
        <f t="shared" ca="1" si="119"/>
        <v>-12.372458811186938</v>
      </c>
      <c r="D7632" s="19">
        <f ca="1">'Monte Carlo VaR'!$B$9*(EXP(B7632)-1)</f>
        <v>-16.768393426801655</v>
      </c>
      <c r="E7632" t="str">
        <f ca="1">IF(B7632&lt;='Monte Carlo VaR'!$B$25,"YES ◀ TAIL","")</f>
        <v/>
      </c>
    </row>
    <row r="7633" spans="1:5" x14ac:dyDescent="0.2">
      <c r="A7633">
        <v>7632</v>
      </c>
      <c r="B7633" s="17">
        <f ca="1">'Monte Carlo VaR'!$C$17+_xlfn.NORM.S.INV(RAND())*'Monte Carlo VaR'!$C$18</f>
        <v>0.37492943404665208</v>
      </c>
      <c r="C7633" s="18">
        <f t="shared" ca="1" si="119"/>
        <v>45.488874538443454</v>
      </c>
      <c r="D7633" s="19">
        <f ca="1">'Monte Carlo VaR'!$B$9*(EXP(B7633)-1)</f>
        <v>61.651071661952422</v>
      </c>
      <c r="E7633" t="str">
        <f ca="1">IF(B7633&lt;='Monte Carlo VaR'!$B$25,"YES ◀ TAIL","")</f>
        <v/>
      </c>
    </row>
    <row r="7634" spans="1:5" x14ac:dyDescent="0.2">
      <c r="A7634">
        <v>7633</v>
      </c>
      <c r="B7634" s="17">
        <f ca="1">'Monte Carlo VaR'!$C$17+_xlfn.NORM.S.INV(RAND())*'Monte Carlo VaR'!$C$18</f>
        <v>-0.21901996778161359</v>
      </c>
      <c r="C7634" s="18">
        <f t="shared" ca="1" si="119"/>
        <v>-19.669432223886098</v>
      </c>
      <c r="D7634" s="19">
        <f ca="1">'Monte Carlo VaR'!$B$9*(EXP(B7634)-1)</f>
        <v>-26.657981493032828</v>
      </c>
      <c r="E7634" t="str">
        <f ca="1">IF(B7634&lt;='Monte Carlo VaR'!$B$25,"YES ◀ TAIL","")</f>
        <v/>
      </c>
    </row>
    <row r="7635" spans="1:5" x14ac:dyDescent="0.2">
      <c r="A7635">
        <v>7634</v>
      </c>
      <c r="B7635" s="17">
        <f ca="1">'Monte Carlo VaR'!$C$17+_xlfn.NORM.S.INV(RAND())*'Monte Carlo VaR'!$C$18</f>
        <v>-0.11747038954439167</v>
      </c>
      <c r="C7635" s="18">
        <f t="shared" ca="1" si="119"/>
        <v>-11.08331600081055</v>
      </c>
      <c r="D7635" s="19">
        <f ca="1">'Monte Carlo VaR'!$B$9*(EXP(B7635)-1)</f>
        <v>-15.021218175898539</v>
      </c>
      <c r="E7635" t="str">
        <f ca="1">IF(B7635&lt;='Monte Carlo VaR'!$B$25,"YES ◀ TAIL","")</f>
        <v/>
      </c>
    </row>
    <row r="7636" spans="1:5" x14ac:dyDescent="0.2">
      <c r="A7636">
        <v>7635</v>
      </c>
      <c r="B7636" s="17">
        <f ca="1">'Monte Carlo VaR'!$C$17+_xlfn.NORM.S.INV(RAND())*'Monte Carlo VaR'!$C$18</f>
        <v>-4.7698023834348485E-2</v>
      </c>
      <c r="C7636" s="18">
        <f t="shared" ca="1" si="119"/>
        <v>-4.6578345773799379</v>
      </c>
      <c r="D7636" s="19">
        <f ca="1">'Monte Carlo VaR'!$B$9*(EXP(B7636)-1)</f>
        <v>-6.3127632027230298</v>
      </c>
      <c r="E7636" t="str">
        <f ca="1">IF(B7636&lt;='Monte Carlo VaR'!$B$25,"YES ◀ TAIL","")</f>
        <v/>
      </c>
    </row>
    <row r="7637" spans="1:5" x14ac:dyDescent="0.2">
      <c r="A7637">
        <v>7636</v>
      </c>
      <c r="B7637" s="17">
        <f ca="1">'Monte Carlo VaR'!$C$17+_xlfn.NORM.S.INV(RAND())*'Monte Carlo VaR'!$C$18</f>
        <v>6.6168714129862985E-2</v>
      </c>
      <c r="C7637" s="18">
        <f t="shared" ca="1" si="119"/>
        <v>6.8406957311178518</v>
      </c>
      <c r="D7637" s="19">
        <f ca="1">'Monte Carlo VaR'!$B$9*(EXP(B7637)-1)</f>
        <v>9.2711949243840248</v>
      </c>
      <c r="E7637" t="str">
        <f ca="1">IF(B7637&lt;='Monte Carlo VaR'!$B$25,"YES ◀ TAIL","")</f>
        <v/>
      </c>
    </row>
    <row r="7638" spans="1:5" x14ac:dyDescent="0.2">
      <c r="A7638">
        <v>7637</v>
      </c>
      <c r="B7638" s="17">
        <f ca="1">'Monte Carlo VaR'!$C$17+_xlfn.NORM.S.INV(RAND())*'Monte Carlo VaR'!$C$18</f>
        <v>0.17885577164059291</v>
      </c>
      <c r="C7638" s="18">
        <f t="shared" ca="1" si="119"/>
        <v>19.584825649724124</v>
      </c>
      <c r="D7638" s="19">
        <f ca="1">'Monte Carlo VaR'!$B$9*(EXP(B7638)-1)</f>
        <v>26.543314203071105</v>
      </c>
      <c r="E7638" t="str">
        <f ca="1">IF(B7638&lt;='Monte Carlo VaR'!$B$25,"YES ◀ TAIL","")</f>
        <v/>
      </c>
    </row>
    <row r="7639" spans="1:5" x14ac:dyDescent="0.2">
      <c r="A7639">
        <v>7638</v>
      </c>
      <c r="B7639" s="17">
        <f ca="1">'Monte Carlo VaR'!$C$17+_xlfn.NORM.S.INV(RAND())*'Monte Carlo VaR'!$C$18</f>
        <v>7.2856525035600653E-3</v>
      </c>
      <c r="C7639" s="18">
        <f t="shared" ca="1" si="119"/>
        <v>0.73122574419597353</v>
      </c>
      <c r="D7639" s="19">
        <f ca="1">'Monte Carlo VaR'!$B$9*(EXP(B7639)-1)</f>
        <v>0.99103025110880294</v>
      </c>
      <c r="E7639" t="str">
        <f ca="1">IF(B7639&lt;='Monte Carlo VaR'!$B$25,"YES ◀ TAIL","")</f>
        <v/>
      </c>
    </row>
    <row r="7640" spans="1:5" x14ac:dyDescent="0.2">
      <c r="A7640">
        <v>7639</v>
      </c>
      <c r="B7640" s="17">
        <f ca="1">'Monte Carlo VaR'!$C$17+_xlfn.NORM.S.INV(RAND())*'Monte Carlo VaR'!$C$18</f>
        <v>-0.31866082962778713</v>
      </c>
      <c r="C7640" s="18">
        <f t="shared" ca="1" si="119"/>
        <v>-27.287787422969934</v>
      </c>
      <c r="D7640" s="19">
        <f ca="1">'Monte Carlo VaR'!$B$9*(EXP(B7640)-1)</f>
        <v>-36.98313829435115</v>
      </c>
      <c r="E7640" t="str">
        <f ca="1">IF(B7640&lt;='Monte Carlo VaR'!$B$25,"YES ◀ TAIL","")</f>
        <v>YES ◀ TAIL</v>
      </c>
    </row>
    <row r="7641" spans="1:5" x14ac:dyDescent="0.2">
      <c r="A7641">
        <v>7640</v>
      </c>
      <c r="B7641" s="17">
        <f ca="1">'Monte Carlo VaR'!$C$17+_xlfn.NORM.S.INV(RAND())*'Monte Carlo VaR'!$C$18</f>
        <v>0.24474020778896016</v>
      </c>
      <c r="C7641" s="18">
        <f t="shared" ca="1" si="119"/>
        <v>27.728944024992842</v>
      </c>
      <c r="D7641" s="19">
        <f ca="1">'Monte Carlo VaR'!$B$9*(EXP(B7641)-1)</f>
        <v>37.581037837072799</v>
      </c>
      <c r="E7641" t="str">
        <f ca="1">IF(B7641&lt;='Monte Carlo VaR'!$B$25,"YES ◀ TAIL","")</f>
        <v/>
      </c>
    </row>
    <row r="7642" spans="1:5" x14ac:dyDescent="0.2">
      <c r="A7642">
        <v>7641</v>
      </c>
      <c r="B7642" s="17">
        <f ca="1">'Monte Carlo VaR'!$C$17+_xlfn.NORM.S.INV(RAND())*'Monte Carlo VaR'!$C$18</f>
        <v>0.11471580875205342</v>
      </c>
      <c r="C7642" s="18">
        <f t="shared" ca="1" si="119"/>
        <v>12.155465625925178</v>
      </c>
      <c r="D7642" s="19">
        <f ca="1">'Monte Carlo VaR'!$B$9*(EXP(B7642)-1)</f>
        <v>16.474302562816394</v>
      </c>
      <c r="E7642" t="str">
        <f ca="1">IF(B7642&lt;='Monte Carlo VaR'!$B$25,"YES ◀ TAIL","")</f>
        <v/>
      </c>
    </row>
    <row r="7643" spans="1:5" x14ac:dyDescent="0.2">
      <c r="A7643">
        <v>7642</v>
      </c>
      <c r="B7643" s="17">
        <f ca="1">'Monte Carlo VaR'!$C$17+_xlfn.NORM.S.INV(RAND())*'Monte Carlo VaR'!$C$18</f>
        <v>2.7942021845218032E-2</v>
      </c>
      <c r="C7643" s="18">
        <f t="shared" ca="1" si="119"/>
        <v>2.8336061665682033</v>
      </c>
      <c r="D7643" s="19">
        <f ca="1">'Monte Carlo VaR'!$B$9*(EXP(B7643)-1)</f>
        <v>3.8403864375498862</v>
      </c>
      <c r="E7643" t="str">
        <f ca="1">IF(B7643&lt;='Monte Carlo VaR'!$B$25,"YES ◀ TAIL","")</f>
        <v/>
      </c>
    </row>
    <row r="7644" spans="1:5" x14ac:dyDescent="0.2">
      <c r="A7644">
        <v>7643</v>
      </c>
      <c r="B7644" s="17">
        <f ca="1">'Monte Carlo VaR'!$C$17+_xlfn.NORM.S.INV(RAND())*'Monte Carlo VaR'!$C$18</f>
        <v>0.18962929006638629</v>
      </c>
      <c r="C7644" s="18">
        <f t="shared" ca="1" si="119"/>
        <v>20.880139989999471</v>
      </c>
      <c r="D7644" s="19">
        <f ca="1">'Monte Carlo VaR'!$B$9*(EXP(B7644)-1)</f>
        <v>28.298853728446279</v>
      </c>
      <c r="E7644" t="str">
        <f ca="1">IF(B7644&lt;='Monte Carlo VaR'!$B$25,"YES ◀ TAIL","")</f>
        <v/>
      </c>
    </row>
    <row r="7645" spans="1:5" x14ac:dyDescent="0.2">
      <c r="A7645">
        <v>7644</v>
      </c>
      <c r="B7645" s="17">
        <f ca="1">'Monte Carlo VaR'!$C$17+_xlfn.NORM.S.INV(RAND())*'Monte Carlo VaR'!$C$18</f>
        <v>0.25619991270783066</v>
      </c>
      <c r="C7645" s="18">
        <f t="shared" ca="1" si="119"/>
        <v>29.201099153962161</v>
      </c>
      <c r="D7645" s="19">
        <f ca="1">'Monte Carlo VaR'!$B$9*(EXP(B7645)-1)</f>
        <v>39.576249683364921</v>
      </c>
      <c r="E7645" t="str">
        <f ca="1">IF(B7645&lt;='Monte Carlo VaR'!$B$25,"YES ◀ TAIL","")</f>
        <v/>
      </c>
    </row>
    <row r="7646" spans="1:5" x14ac:dyDescent="0.2">
      <c r="A7646">
        <v>7645</v>
      </c>
      <c r="B7646" s="17">
        <f ca="1">'Monte Carlo VaR'!$C$17+_xlfn.NORM.S.INV(RAND())*'Monte Carlo VaR'!$C$18</f>
        <v>1.1021856892286526E-2</v>
      </c>
      <c r="C7646" s="18">
        <f t="shared" ca="1" si="119"/>
        <v>1.1082821331530823</v>
      </c>
      <c r="D7646" s="19">
        <f ca="1">'Monte Carlo VaR'!$B$9*(EXP(B7646)-1)</f>
        <v>1.5020547750623725</v>
      </c>
      <c r="E7646" t="str">
        <f ca="1">IF(B7646&lt;='Monte Carlo VaR'!$B$25,"YES ◀ TAIL","")</f>
        <v/>
      </c>
    </row>
    <row r="7647" spans="1:5" x14ac:dyDescent="0.2">
      <c r="A7647">
        <v>7646</v>
      </c>
      <c r="B7647" s="17">
        <f ca="1">'Monte Carlo VaR'!$C$17+_xlfn.NORM.S.INV(RAND())*'Monte Carlo VaR'!$C$18</f>
        <v>-9.258677693736464E-3</v>
      </c>
      <c r="C7647" s="18">
        <f t="shared" ca="1" si="119"/>
        <v>-0.92159481122439102</v>
      </c>
      <c r="D7647" s="19">
        <f ca="1">'Monte Carlo VaR'!$B$9*(EXP(B7647)-1)</f>
        <v>-1.2490374476524171</v>
      </c>
      <c r="E7647" t="str">
        <f ca="1">IF(B7647&lt;='Monte Carlo VaR'!$B$25,"YES ◀ TAIL","")</f>
        <v/>
      </c>
    </row>
    <row r="7648" spans="1:5" x14ac:dyDescent="0.2">
      <c r="A7648">
        <v>7647</v>
      </c>
      <c r="B7648" s="17">
        <f ca="1">'Monte Carlo VaR'!$C$17+_xlfn.NORM.S.INV(RAND())*'Monte Carlo VaR'!$C$18</f>
        <v>2.5437748994356905E-2</v>
      </c>
      <c r="C7648" s="18">
        <f t="shared" ca="1" si="119"/>
        <v>2.5764049439259029</v>
      </c>
      <c r="D7648" s="19">
        <f ca="1">'Monte Carlo VaR'!$B$9*(EXP(B7648)-1)</f>
        <v>3.4918016205027764</v>
      </c>
      <c r="E7648" t="str">
        <f ca="1">IF(B7648&lt;='Monte Carlo VaR'!$B$25,"YES ◀ TAIL","")</f>
        <v/>
      </c>
    </row>
    <row r="7649" spans="1:5" x14ac:dyDescent="0.2">
      <c r="A7649">
        <v>7648</v>
      </c>
      <c r="B7649" s="17">
        <f ca="1">'Monte Carlo VaR'!$C$17+_xlfn.NORM.S.INV(RAND())*'Monte Carlo VaR'!$C$18</f>
        <v>-0.30625165095586476</v>
      </c>
      <c r="C7649" s="18">
        <f t="shared" ca="1" si="119"/>
        <v>-26.37986696255069</v>
      </c>
      <c r="D7649" s="19">
        <f ca="1">'Monte Carlo VaR'!$B$9*(EXP(B7649)-1)</f>
        <v>-35.752633694344951</v>
      </c>
      <c r="E7649" t="str">
        <f ca="1">IF(B7649&lt;='Monte Carlo VaR'!$B$25,"YES ◀ TAIL","")</f>
        <v>YES ◀ TAIL</v>
      </c>
    </row>
    <row r="7650" spans="1:5" x14ac:dyDescent="0.2">
      <c r="A7650">
        <v>7649</v>
      </c>
      <c r="B7650" s="17">
        <f ca="1">'Monte Carlo VaR'!$C$17+_xlfn.NORM.S.INV(RAND())*'Monte Carlo VaR'!$C$18</f>
        <v>0.12373368570882627</v>
      </c>
      <c r="C7650" s="18">
        <f t="shared" ca="1" si="119"/>
        <v>13.171443913448089</v>
      </c>
      <c r="D7650" s="19">
        <f ca="1">'Monte Carlo VaR'!$B$9*(EXP(B7650)-1)</f>
        <v>17.851257935896196</v>
      </c>
      <c r="E7650" t="str">
        <f ca="1">IF(B7650&lt;='Monte Carlo VaR'!$B$25,"YES ◀ TAIL","")</f>
        <v/>
      </c>
    </row>
    <row r="7651" spans="1:5" x14ac:dyDescent="0.2">
      <c r="A7651">
        <v>7650</v>
      </c>
      <c r="B7651" s="17">
        <f ca="1">'Monte Carlo VaR'!$C$17+_xlfn.NORM.S.INV(RAND())*'Monte Carlo VaR'!$C$18</f>
        <v>1.8772903055229807E-2</v>
      </c>
      <c r="C7651" s="18">
        <f t="shared" ca="1" si="119"/>
        <v>1.8950221857990668</v>
      </c>
      <c r="D7651" s="19">
        <f ca="1">'Monte Carlo VaR'!$B$9*(EXP(B7651)-1)</f>
        <v>2.5683235684134753</v>
      </c>
      <c r="E7651" t="str">
        <f ca="1">IF(B7651&lt;='Monte Carlo VaR'!$B$25,"YES ◀ TAIL","")</f>
        <v/>
      </c>
    </row>
    <row r="7652" spans="1:5" x14ac:dyDescent="0.2">
      <c r="A7652">
        <v>7651</v>
      </c>
      <c r="B7652" s="17">
        <f ca="1">'Monte Carlo VaR'!$C$17+_xlfn.NORM.S.INV(RAND())*'Monte Carlo VaR'!$C$18</f>
        <v>-0.16325294202151086</v>
      </c>
      <c r="C7652" s="18">
        <f t="shared" ca="1" si="119"/>
        <v>-15.062368172207618</v>
      </c>
      <c r="D7652" s="19">
        <f ca="1">'Monte Carlo VaR'!$B$9*(EXP(B7652)-1)</f>
        <v>-20.414027583792986</v>
      </c>
      <c r="E7652" t="str">
        <f ca="1">IF(B7652&lt;='Monte Carlo VaR'!$B$25,"YES ◀ TAIL","")</f>
        <v/>
      </c>
    </row>
    <row r="7653" spans="1:5" x14ac:dyDescent="0.2">
      <c r="A7653">
        <v>7652</v>
      </c>
      <c r="B7653" s="17">
        <f ca="1">'Monte Carlo VaR'!$C$17+_xlfn.NORM.S.INV(RAND())*'Monte Carlo VaR'!$C$18</f>
        <v>-3.5028162284973699E-2</v>
      </c>
      <c r="C7653" s="18">
        <f t="shared" ca="1" si="119"/>
        <v>-3.4421777014424171</v>
      </c>
      <c r="D7653" s="19">
        <f ca="1">'Monte Carlo VaR'!$B$9*(EXP(B7653)-1)</f>
        <v>-4.6651834387649078</v>
      </c>
      <c r="E7653" t="str">
        <f ca="1">IF(B7653&lt;='Monte Carlo VaR'!$B$25,"YES ◀ TAIL","")</f>
        <v/>
      </c>
    </row>
    <row r="7654" spans="1:5" x14ac:dyDescent="0.2">
      <c r="A7654">
        <v>7653</v>
      </c>
      <c r="B7654" s="17">
        <f ca="1">'Monte Carlo VaR'!$C$17+_xlfn.NORM.S.INV(RAND())*'Monte Carlo VaR'!$C$18</f>
        <v>0.48086059284726934</v>
      </c>
      <c r="C7654" s="18">
        <f t="shared" ca="1" si="119"/>
        <v>61.746578288433753</v>
      </c>
      <c r="D7654" s="19">
        <f ca="1">'Monte Carlo VaR'!$B$9*(EXP(B7654)-1)</f>
        <v>83.685137554314267</v>
      </c>
      <c r="E7654" t="str">
        <f ca="1">IF(B7654&lt;='Monte Carlo VaR'!$B$25,"YES ◀ TAIL","")</f>
        <v/>
      </c>
    </row>
    <row r="7655" spans="1:5" x14ac:dyDescent="0.2">
      <c r="A7655">
        <v>7654</v>
      </c>
      <c r="B7655" s="17">
        <f ca="1">'Monte Carlo VaR'!$C$17+_xlfn.NORM.S.INV(RAND())*'Monte Carlo VaR'!$C$18</f>
        <v>8.3666795135101682E-2</v>
      </c>
      <c r="C7655" s="18">
        <f t="shared" ca="1" si="119"/>
        <v>8.7266550940760634</v>
      </c>
      <c r="D7655" s="19">
        <f ca="1">'Monte Carlo VaR'!$B$9*(EXP(B7655)-1)</f>
        <v>11.827235649001288</v>
      </c>
      <c r="E7655" t="str">
        <f ca="1">IF(B7655&lt;='Monte Carlo VaR'!$B$25,"YES ◀ TAIL","")</f>
        <v/>
      </c>
    </row>
    <row r="7656" spans="1:5" x14ac:dyDescent="0.2">
      <c r="A7656">
        <v>7655</v>
      </c>
      <c r="B7656" s="17">
        <f ca="1">'Monte Carlo VaR'!$C$17+_xlfn.NORM.S.INV(RAND())*'Monte Carlo VaR'!$C$18</f>
        <v>0.26267848710295127</v>
      </c>
      <c r="C7656" s="18">
        <f t="shared" ca="1" si="119"/>
        <v>30.040855361113294</v>
      </c>
      <c r="D7656" s="19">
        <f ca="1">'Monte Carlo VaR'!$B$9*(EXP(B7656)-1)</f>
        <v>40.71437127091685</v>
      </c>
      <c r="E7656" t="str">
        <f ca="1">IF(B7656&lt;='Monte Carlo VaR'!$B$25,"YES ◀ TAIL","")</f>
        <v/>
      </c>
    </row>
    <row r="7657" spans="1:5" x14ac:dyDescent="0.2">
      <c r="A7657">
        <v>7656</v>
      </c>
      <c r="B7657" s="17">
        <f ca="1">'Monte Carlo VaR'!$C$17+_xlfn.NORM.S.INV(RAND())*'Monte Carlo VaR'!$C$18</f>
        <v>-6.5937536276827427E-2</v>
      </c>
      <c r="C7657" s="18">
        <f t="shared" ca="1" si="119"/>
        <v>-6.3810659662923985</v>
      </c>
      <c r="D7657" s="19">
        <f ca="1">'Monte Carlo VaR'!$B$9*(EXP(B7657)-1)</f>
        <v>-8.6482587041160883</v>
      </c>
      <c r="E7657" t="str">
        <f ca="1">IF(B7657&lt;='Monte Carlo VaR'!$B$25,"YES ◀ TAIL","")</f>
        <v/>
      </c>
    </row>
    <row r="7658" spans="1:5" x14ac:dyDescent="0.2">
      <c r="A7658">
        <v>7657</v>
      </c>
      <c r="B7658" s="17">
        <f ca="1">'Monte Carlo VaR'!$C$17+_xlfn.NORM.S.INV(RAND())*'Monte Carlo VaR'!$C$18</f>
        <v>0.18186149648191124</v>
      </c>
      <c r="C7658" s="18">
        <f t="shared" ca="1" si="119"/>
        <v>19.944805459936976</v>
      </c>
      <c r="D7658" s="19">
        <f ca="1">'Monte Carlo VaR'!$B$9*(EXP(B7658)-1)</f>
        <v>27.031194839852585</v>
      </c>
      <c r="E7658" t="str">
        <f ca="1">IF(B7658&lt;='Monte Carlo VaR'!$B$25,"YES ◀ TAIL","")</f>
        <v/>
      </c>
    </row>
    <row r="7659" spans="1:5" x14ac:dyDescent="0.2">
      <c r="A7659">
        <v>7658</v>
      </c>
      <c r="B7659" s="17">
        <f ca="1">'Monte Carlo VaR'!$C$17+_xlfn.NORM.S.INV(RAND())*'Monte Carlo VaR'!$C$18</f>
        <v>2.4008497889596393E-2</v>
      </c>
      <c r="C7659" s="18">
        <f t="shared" ca="1" si="119"/>
        <v>2.4299022233641887</v>
      </c>
      <c r="D7659" s="19">
        <f ca="1">'Monte Carlo VaR'!$B$9*(EXP(B7659)-1)</f>
        <v>3.2932464833254849</v>
      </c>
      <c r="E7659" t="str">
        <f ca="1">IF(B7659&lt;='Monte Carlo VaR'!$B$25,"YES ◀ TAIL","")</f>
        <v/>
      </c>
    </row>
    <row r="7660" spans="1:5" x14ac:dyDescent="0.2">
      <c r="A7660">
        <v>7659</v>
      </c>
      <c r="B7660" s="17">
        <f ca="1">'Monte Carlo VaR'!$C$17+_xlfn.NORM.S.INV(RAND())*'Monte Carlo VaR'!$C$18</f>
        <v>-8.743815536744047E-2</v>
      </c>
      <c r="C7660" s="18">
        <f t="shared" ca="1" si="119"/>
        <v>-8.3724463377466858</v>
      </c>
      <c r="D7660" s="19">
        <f ca="1">'Monte Carlo VaR'!$B$9*(EXP(B7660)-1)</f>
        <v>-11.347176521548084</v>
      </c>
      <c r="E7660" t="str">
        <f ca="1">IF(B7660&lt;='Monte Carlo VaR'!$B$25,"YES ◀ TAIL","")</f>
        <v/>
      </c>
    </row>
    <row r="7661" spans="1:5" x14ac:dyDescent="0.2">
      <c r="A7661">
        <v>7660</v>
      </c>
      <c r="B7661" s="17">
        <f ca="1">'Monte Carlo VaR'!$C$17+_xlfn.NORM.S.INV(RAND())*'Monte Carlo VaR'!$C$18</f>
        <v>0.23622106694173695</v>
      </c>
      <c r="C7661" s="18">
        <f t="shared" ca="1" si="119"/>
        <v>26.645425039095883</v>
      </c>
      <c r="D7661" s="19">
        <f ca="1">'Monte Carlo VaR'!$B$9*(EXP(B7661)-1)</f>
        <v>36.11254455548665</v>
      </c>
      <c r="E7661" t="str">
        <f ca="1">IF(B7661&lt;='Monte Carlo VaR'!$B$25,"YES ◀ TAIL","")</f>
        <v/>
      </c>
    </row>
    <row r="7662" spans="1:5" x14ac:dyDescent="0.2">
      <c r="A7662">
        <v>7661</v>
      </c>
      <c r="B7662" s="17">
        <f ca="1">'Monte Carlo VaR'!$C$17+_xlfn.NORM.S.INV(RAND())*'Monte Carlo VaR'!$C$18</f>
        <v>0.18203932558552591</v>
      </c>
      <c r="C7662" s="18">
        <f t="shared" ca="1" si="119"/>
        <v>19.966137033806277</v>
      </c>
      <c r="D7662" s="19">
        <f ca="1">'Monte Carlo VaR'!$B$9*(EXP(B7662)-1)</f>
        <v>27.060105521917645</v>
      </c>
      <c r="E7662" t="str">
        <f ca="1">IF(B7662&lt;='Monte Carlo VaR'!$B$25,"YES ◀ TAIL","")</f>
        <v/>
      </c>
    </row>
    <row r="7663" spans="1:5" x14ac:dyDescent="0.2">
      <c r="A7663">
        <v>7662</v>
      </c>
      <c r="B7663" s="17">
        <f ca="1">'Monte Carlo VaR'!$C$17+_xlfn.NORM.S.INV(RAND())*'Monte Carlo VaR'!$C$18</f>
        <v>0.12230525375826384</v>
      </c>
      <c r="C7663" s="18">
        <f t="shared" ca="1" si="119"/>
        <v>13.009901610632003</v>
      </c>
      <c r="D7663" s="19">
        <f ca="1">'Monte Carlo VaR'!$B$9*(EXP(B7663)-1)</f>
        <v>17.632319652889553</v>
      </c>
      <c r="E7663" t="str">
        <f ca="1">IF(B7663&lt;='Monte Carlo VaR'!$B$25,"YES ◀ TAIL","")</f>
        <v/>
      </c>
    </row>
    <row r="7664" spans="1:5" x14ac:dyDescent="0.2">
      <c r="A7664">
        <v>7663</v>
      </c>
      <c r="B7664" s="17">
        <f ca="1">'Monte Carlo VaR'!$C$17+_xlfn.NORM.S.INV(RAND())*'Monte Carlo VaR'!$C$18</f>
        <v>-7.2822738400026718E-2</v>
      </c>
      <c r="C7664" s="18">
        <f t="shared" ca="1" si="119"/>
        <v>-7.0234372838069881</v>
      </c>
      <c r="D7664" s="19">
        <f ca="1">'Monte Carlo VaR'!$B$9*(EXP(B7664)-1)</f>
        <v>-9.5188645507436114</v>
      </c>
      <c r="E7664" t="str">
        <f ca="1">IF(B7664&lt;='Monte Carlo VaR'!$B$25,"YES ◀ TAIL","")</f>
        <v/>
      </c>
    </row>
    <row r="7665" spans="1:5" x14ac:dyDescent="0.2">
      <c r="A7665">
        <v>7664</v>
      </c>
      <c r="B7665" s="17">
        <f ca="1">'Monte Carlo VaR'!$C$17+_xlfn.NORM.S.INV(RAND())*'Monte Carlo VaR'!$C$18</f>
        <v>0.16229322397754542</v>
      </c>
      <c r="C7665" s="18">
        <f t="shared" ca="1" si="119"/>
        <v>17.620508229334717</v>
      </c>
      <c r="D7665" s="19">
        <f ca="1">'Monte Carlo VaR'!$B$9*(EXP(B7665)-1)</f>
        <v>23.881074803217345</v>
      </c>
      <c r="E7665" t="str">
        <f ca="1">IF(B7665&lt;='Monte Carlo VaR'!$B$25,"YES ◀ TAIL","")</f>
        <v/>
      </c>
    </row>
    <row r="7666" spans="1:5" x14ac:dyDescent="0.2">
      <c r="A7666">
        <v>7665</v>
      </c>
      <c r="B7666" s="17">
        <f ca="1">'Monte Carlo VaR'!$C$17+_xlfn.NORM.S.INV(RAND())*'Monte Carlo VaR'!$C$18</f>
        <v>0.12498352041498761</v>
      </c>
      <c r="C7666" s="18">
        <f t="shared" ca="1" si="119"/>
        <v>13.312977940442995</v>
      </c>
      <c r="D7666" s="19">
        <f ca="1">'Monte Carlo VaR'!$B$9*(EXP(B7666)-1)</f>
        <v>18.04307900268239</v>
      </c>
      <c r="E7666" t="str">
        <f ca="1">IF(B7666&lt;='Monte Carlo VaR'!$B$25,"YES ◀ TAIL","")</f>
        <v/>
      </c>
    </row>
    <row r="7667" spans="1:5" x14ac:dyDescent="0.2">
      <c r="A7667">
        <v>7666</v>
      </c>
      <c r="B7667" s="17">
        <f ca="1">'Monte Carlo VaR'!$C$17+_xlfn.NORM.S.INV(RAND())*'Monte Carlo VaR'!$C$18</f>
        <v>-6.4050614421173505E-2</v>
      </c>
      <c r="C7667" s="18">
        <f t="shared" ca="1" si="119"/>
        <v>-6.2042475847900125</v>
      </c>
      <c r="D7667" s="19">
        <f ca="1">'Monte Carlo VaR'!$B$9*(EXP(B7667)-1)</f>
        <v>-8.4086167516659032</v>
      </c>
      <c r="E7667" t="str">
        <f ca="1">IF(B7667&lt;='Monte Carlo VaR'!$B$25,"YES ◀ TAIL","")</f>
        <v/>
      </c>
    </row>
    <row r="7668" spans="1:5" x14ac:dyDescent="0.2">
      <c r="A7668">
        <v>7667</v>
      </c>
      <c r="B7668" s="17">
        <f ca="1">'Monte Carlo VaR'!$C$17+_xlfn.NORM.S.INV(RAND())*'Monte Carlo VaR'!$C$18</f>
        <v>0.21088535434634331</v>
      </c>
      <c r="C7668" s="18">
        <f t="shared" ca="1" si="119"/>
        <v>23.477078584254251</v>
      </c>
      <c r="D7668" s="19">
        <f ca="1">'Monte Carlo VaR'!$B$9*(EXP(B7668)-1)</f>
        <v>31.818484605239789</v>
      </c>
      <c r="E7668" t="str">
        <f ca="1">IF(B7668&lt;='Monte Carlo VaR'!$B$25,"YES ◀ TAIL","")</f>
        <v/>
      </c>
    </row>
    <row r="7669" spans="1:5" x14ac:dyDescent="0.2">
      <c r="A7669">
        <v>7668</v>
      </c>
      <c r="B7669" s="17">
        <f ca="1">'Monte Carlo VaR'!$C$17+_xlfn.NORM.S.INV(RAND())*'Monte Carlo VaR'!$C$18</f>
        <v>4.7233146447972357E-2</v>
      </c>
      <c r="C7669" s="18">
        <f t="shared" ca="1" si="119"/>
        <v>4.8366403491851617</v>
      </c>
      <c r="D7669" s="19">
        <f ca="1">'Monte Carlo VaR'!$B$9*(EXP(B7669)-1)</f>
        <v>6.5550986652506493</v>
      </c>
      <c r="E7669" t="str">
        <f ca="1">IF(B7669&lt;='Monte Carlo VaR'!$B$25,"YES ◀ TAIL","")</f>
        <v/>
      </c>
    </row>
    <row r="7670" spans="1:5" x14ac:dyDescent="0.2">
      <c r="A7670">
        <v>7669</v>
      </c>
      <c r="B7670" s="17">
        <f ca="1">'Monte Carlo VaR'!$C$17+_xlfn.NORM.S.INV(RAND())*'Monte Carlo VaR'!$C$18</f>
        <v>-9.204288477841148E-2</v>
      </c>
      <c r="C7670" s="18">
        <f t="shared" ca="1" si="119"/>
        <v>-8.7933965043419544</v>
      </c>
      <c r="D7670" s="19">
        <f ca="1">'Monte Carlo VaR'!$B$9*(EXP(B7670)-1)</f>
        <v>-11.917690282334652</v>
      </c>
      <c r="E7670" t="str">
        <f ca="1">IF(B7670&lt;='Monte Carlo VaR'!$B$25,"YES ◀ TAIL","")</f>
        <v/>
      </c>
    </row>
    <row r="7671" spans="1:5" x14ac:dyDescent="0.2">
      <c r="A7671">
        <v>7670</v>
      </c>
      <c r="B7671" s="17">
        <f ca="1">'Monte Carlo VaR'!$C$17+_xlfn.NORM.S.INV(RAND())*'Monte Carlo VaR'!$C$18</f>
        <v>9.3577556051929495E-2</v>
      </c>
      <c r="C7671" s="18">
        <f t="shared" ca="1" si="119"/>
        <v>9.8095764010991395</v>
      </c>
      <c r="D7671" s="19">
        <f ca="1">'Monte Carlo VaR'!$B$9*(EXP(B7671)-1)</f>
        <v>13.294918896409666</v>
      </c>
      <c r="E7671" t="str">
        <f ca="1">IF(B7671&lt;='Monte Carlo VaR'!$B$25,"YES ◀ TAIL","")</f>
        <v/>
      </c>
    </row>
    <row r="7672" spans="1:5" x14ac:dyDescent="0.2">
      <c r="A7672">
        <v>7671</v>
      </c>
      <c r="B7672" s="17">
        <f ca="1">'Monte Carlo VaR'!$C$17+_xlfn.NORM.S.INV(RAND())*'Monte Carlo VaR'!$C$18</f>
        <v>0.13788008124003676</v>
      </c>
      <c r="C7672" s="18">
        <f t="shared" ca="1" si="119"/>
        <v>14.783789472362807</v>
      </c>
      <c r="D7672" s="19">
        <f ca="1">'Monte Carlo VaR'!$B$9*(EXP(B7672)-1)</f>
        <v>20.036469871893313</v>
      </c>
      <c r="E7672" t="str">
        <f ca="1">IF(B7672&lt;='Monte Carlo VaR'!$B$25,"YES ◀ TAIL","")</f>
        <v/>
      </c>
    </row>
    <row r="7673" spans="1:5" x14ac:dyDescent="0.2">
      <c r="A7673">
        <v>7672</v>
      </c>
      <c r="B7673" s="17">
        <f ca="1">'Monte Carlo VaR'!$C$17+_xlfn.NORM.S.INV(RAND())*'Monte Carlo VaR'!$C$18</f>
        <v>-0.14904009366775972</v>
      </c>
      <c r="C7673" s="18">
        <f t="shared" ca="1" si="119"/>
        <v>-13.846542787440864</v>
      </c>
      <c r="D7673" s="19">
        <f ca="1">'Monte Carlo VaR'!$B$9*(EXP(B7673)-1)</f>
        <v>-18.766219439818602</v>
      </c>
      <c r="E7673" t="str">
        <f ca="1">IF(B7673&lt;='Monte Carlo VaR'!$B$25,"YES ◀ TAIL","")</f>
        <v/>
      </c>
    </row>
    <row r="7674" spans="1:5" x14ac:dyDescent="0.2">
      <c r="A7674">
        <v>7673</v>
      </c>
      <c r="B7674" s="17">
        <f ca="1">'Monte Carlo VaR'!$C$17+_xlfn.NORM.S.INV(RAND())*'Monte Carlo VaR'!$C$18</f>
        <v>-8.1734911568962162E-2</v>
      </c>
      <c r="C7674" s="18">
        <f t="shared" ca="1" si="119"/>
        <v>-7.84837903929464</v>
      </c>
      <c r="D7674" s="19">
        <f ca="1">'Monte Carlo VaR'!$B$9*(EXP(B7674)-1)</f>
        <v>-10.636908111956025</v>
      </c>
      <c r="E7674" t="str">
        <f ca="1">IF(B7674&lt;='Monte Carlo VaR'!$B$25,"YES ◀ TAIL","")</f>
        <v/>
      </c>
    </row>
    <row r="7675" spans="1:5" x14ac:dyDescent="0.2">
      <c r="A7675">
        <v>7674</v>
      </c>
      <c r="B7675" s="17">
        <f ca="1">'Monte Carlo VaR'!$C$17+_xlfn.NORM.S.INV(RAND())*'Monte Carlo VaR'!$C$18</f>
        <v>-0.25162507117852462</v>
      </c>
      <c r="C7675" s="18">
        <f t="shared" ca="1" si="119"/>
        <v>-22.246379584130725</v>
      </c>
      <c r="D7675" s="19">
        <f ca="1">'Monte Carlo VaR'!$B$9*(EXP(B7675)-1)</f>
        <v>-30.150518250372375</v>
      </c>
      <c r="E7675" t="str">
        <f ca="1">IF(B7675&lt;='Monte Carlo VaR'!$B$25,"YES ◀ TAIL","")</f>
        <v>YES ◀ TAIL</v>
      </c>
    </row>
    <row r="7676" spans="1:5" x14ac:dyDescent="0.2">
      <c r="A7676">
        <v>7675</v>
      </c>
      <c r="B7676" s="17">
        <f ca="1">'Monte Carlo VaR'!$C$17+_xlfn.NORM.S.INV(RAND())*'Monte Carlo VaR'!$C$18</f>
        <v>5.5191329371459236E-2</v>
      </c>
      <c r="C7676" s="18">
        <f t="shared" ca="1" si="119"/>
        <v>5.6742781266807985</v>
      </c>
      <c r="D7676" s="19">
        <f ca="1">'Monte Carlo VaR'!$B$9*(EXP(B7676)-1)</f>
        <v>7.6903491450904866</v>
      </c>
      <c r="E7676" t="str">
        <f ca="1">IF(B7676&lt;='Monte Carlo VaR'!$B$25,"YES ◀ TAIL","")</f>
        <v/>
      </c>
    </row>
    <row r="7677" spans="1:5" x14ac:dyDescent="0.2">
      <c r="A7677">
        <v>7676</v>
      </c>
      <c r="B7677" s="17">
        <f ca="1">'Monte Carlo VaR'!$C$17+_xlfn.NORM.S.INV(RAND())*'Monte Carlo VaR'!$C$18</f>
        <v>-2.5623422211518976E-2</v>
      </c>
      <c r="C7677" s="18">
        <f t="shared" ca="1" si="119"/>
        <v>-2.5297928343659182</v>
      </c>
      <c r="D7677" s="19">
        <f ca="1">'Monte Carlo VaR'!$B$9*(EXP(B7677)-1)</f>
        <v>-3.4286282284161289</v>
      </c>
      <c r="E7677" t="str">
        <f ca="1">IF(B7677&lt;='Monte Carlo VaR'!$B$25,"YES ◀ TAIL","")</f>
        <v/>
      </c>
    </row>
    <row r="7678" spans="1:5" x14ac:dyDescent="0.2">
      <c r="A7678">
        <v>7677</v>
      </c>
      <c r="B7678" s="17">
        <f ca="1">'Monte Carlo VaR'!$C$17+_xlfn.NORM.S.INV(RAND())*'Monte Carlo VaR'!$C$18</f>
        <v>-5.2199488574974834E-2</v>
      </c>
      <c r="C7678" s="18">
        <f t="shared" ca="1" si="119"/>
        <v>-5.0860494531596023</v>
      </c>
      <c r="D7678" s="19">
        <f ca="1">'Monte Carlo VaR'!$B$9*(EXP(B7678)-1)</f>
        <v>-6.8931228238672091</v>
      </c>
      <c r="E7678" t="str">
        <f ca="1">IF(B7678&lt;='Monte Carlo VaR'!$B$25,"YES ◀ TAIL","")</f>
        <v/>
      </c>
    </row>
    <row r="7679" spans="1:5" x14ac:dyDescent="0.2">
      <c r="A7679">
        <v>7678</v>
      </c>
      <c r="B7679" s="17">
        <f ca="1">'Monte Carlo VaR'!$C$17+_xlfn.NORM.S.INV(RAND())*'Monte Carlo VaR'!$C$18</f>
        <v>-0.24284191209471812</v>
      </c>
      <c r="C7679" s="18">
        <f t="shared" ca="1" si="119"/>
        <v>-21.560449258696991</v>
      </c>
      <c r="D7679" s="19">
        <f ca="1">'Monte Carlo VaR'!$B$9*(EXP(B7679)-1)</f>
        <v>-29.22087688031203</v>
      </c>
      <c r="E7679" t="str">
        <f ca="1">IF(B7679&lt;='Monte Carlo VaR'!$B$25,"YES ◀ TAIL","")</f>
        <v/>
      </c>
    </row>
    <row r="7680" spans="1:5" x14ac:dyDescent="0.2">
      <c r="A7680">
        <v>7679</v>
      </c>
      <c r="B7680" s="17">
        <f ca="1">'Monte Carlo VaR'!$C$17+_xlfn.NORM.S.INV(RAND())*'Monte Carlo VaR'!$C$18</f>
        <v>0.53380636608758103</v>
      </c>
      <c r="C7680" s="18">
        <f t="shared" ca="1" si="119"/>
        <v>70.54113899983561</v>
      </c>
      <c r="D7680" s="19">
        <f ca="1">'Monte Carlo VaR'!$B$9*(EXP(B7680)-1)</f>
        <v>95.604405686477193</v>
      </c>
      <c r="E7680" t="str">
        <f ca="1">IF(B7680&lt;='Monte Carlo VaR'!$B$25,"YES ◀ TAIL","")</f>
        <v/>
      </c>
    </row>
    <row r="7681" spans="1:5" x14ac:dyDescent="0.2">
      <c r="A7681">
        <v>7680</v>
      </c>
      <c r="B7681" s="17">
        <f ca="1">'Monte Carlo VaR'!$C$17+_xlfn.NORM.S.INV(RAND())*'Monte Carlo VaR'!$C$18</f>
        <v>-8.1997043639491216E-2</v>
      </c>
      <c r="C7681" s="18">
        <f t="shared" ca="1" si="119"/>
        <v>-7.8725317687588836</v>
      </c>
      <c r="D7681" s="19">
        <f ca="1">'Monte Carlo VaR'!$B$9*(EXP(B7681)-1)</f>
        <v>-10.669642306198915</v>
      </c>
      <c r="E7681" t="str">
        <f ca="1">IF(B7681&lt;='Monte Carlo VaR'!$B$25,"YES ◀ TAIL","")</f>
        <v/>
      </c>
    </row>
    <row r="7682" spans="1:5" x14ac:dyDescent="0.2">
      <c r="A7682">
        <v>7681</v>
      </c>
      <c r="B7682" s="17">
        <f ca="1">'Monte Carlo VaR'!$C$17+_xlfn.NORM.S.INV(RAND())*'Monte Carlo VaR'!$C$18</f>
        <v>-0.15984312574692117</v>
      </c>
      <c r="C7682" s="18">
        <f t="shared" ca="1" si="119"/>
        <v>-14.772252112740091</v>
      </c>
      <c r="D7682" s="19">
        <f ca="1">'Monte Carlo VaR'!$B$9*(EXP(B7682)-1)</f>
        <v>-20.020833288396648</v>
      </c>
      <c r="E7682" t="str">
        <f ca="1">IF(B7682&lt;='Monte Carlo VaR'!$B$25,"YES ◀ TAIL","")</f>
        <v/>
      </c>
    </row>
    <row r="7683" spans="1:5" x14ac:dyDescent="0.2">
      <c r="A7683">
        <v>7682</v>
      </c>
      <c r="B7683" s="17">
        <f ca="1">'Monte Carlo VaR'!$C$17+_xlfn.NORM.S.INV(RAND())*'Monte Carlo VaR'!$C$18</f>
        <v>-0.12327712092926914</v>
      </c>
      <c r="C7683" s="18">
        <f t="shared" ref="C7683:C7746" ca="1" si="120">(EXP(B7683)-1)*100</f>
        <v>-11.598135145624289</v>
      </c>
      <c r="D7683" s="19">
        <f ca="1">'Monte Carlo VaR'!$B$9*(EXP(B7683)-1)</f>
        <v>-15.718952562864599</v>
      </c>
      <c r="E7683" t="str">
        <f ca="1">IF(B7683&lt;='Monte Carlo VaR'!$B$25,"YES ◀ TAIL","")</f>
        <v/>
      </c>
    </row>
    <row r="7684" spans="1:5" x14ac:dyDescent="0.2">
      <c r="A7684">
        <v>7683</v>
      </c>
      <c r="B7684" s="17">
        <f ca="1">'Monte Carlo VaR'!$C$17+_xlfn.NORM.S.INV(RAND())*'Monte Carlo VaR'!$C$18</f>
        <v>6.0684825070016629E-2</v>
      </c>
      <c r="C7684" s="18">
        <f t="shared" ca="1" si="120"/>
        <v>6.2563967882448557</v>
      </c>
      <c r="D7684" s="19">
        <f ca="1">'Monte Carlo VaR'!$B$9*(EXP(B7684)-1)</f>
        <v>8.4792945671082531</v>
      </c>
      <c r="E7684" t="str">
        <f ca="1">IF(B7684&lt;='Monte Carlo VaR'!$B$25,"YES ◀ TAIL","")</f>
        <v/>
      </c>
    </row>
    <row r="7685" spans="1:5" x14ac:dyDescent="0.2">
      <c r="A7685">
        <v>7684</v>
      </c>
      <c r="B7685" s="17">
        <f ca="1">'Monte Carlo VaR'!$C$17+_xlfn.NORM.S.INV(RAND())*'Monte Carlo VaR'!$C$18</f>
        <v>4.3726249095349175E-2</v>
      </c>
      <c r="C7685" s="18">
        <f t="shared" ca="1" si="120"/>
        <v>4.4696329175134109</v>
      </c>
      <c r="D7685" s="19">
        <f ca="1">'Monte Carlo VaR'!$B$9*(EXP(B7685)-1)</f>
        <v>6.0576934931059254</v>
      </c>
      <c r="E7685" t="str">
        <f ca="1">IF(B7685&lt;='Monte Carlo VaR'!$B$25,"YES ◀ TAIL","")</f>
        <v/>
      </c>
    </row>
    <row r="7686" spans="1:5" x14ac:dyDescent="0.2">
      <c r="A7686">
        <v>7685</v>
      </c>
      <c r="B7686" s="17">
        <f ca="1">'Monte Carlo VaR'!$C$17+_xlfn.NORM.S.INV(RAND())*'Monte Carlo VaR'!$C$18</f>
        <v>-0.12987768449374537</v>
      </c>
      <c r="C7686" s="18">
        <f t="shared" ca="1" si="120"/>
        <v>-12.179715782336864</v>
      </c>
      <c r="D7686" s="19">
        <f ca="1">'Monte Carlo VaR'!$B$9*(EXP(B7686)-1)</f>
        <v>-16.507168799801153</v>
      </c>
      <c r="E7686" t="str">
        <f ca="1">IF(B7686&lt;='Monte Carlo VaR'!$B$25,"YES ◀ TAIL","")</f>
        <v/>
      </c>
    </row>
    <row r="7687" spans="1:5" x14ac:dyDescent="0.2">
      <c r="A7687">
        <v>7686</v>
      </c>
      <c r="B7687" s="17">
        <f ca="1">'Monte Carlo VaR'!$C$17+_xlfn.NORM.S.INV(RAND())*'Monte Carlo VaR'!$C$18</f>
        <v>2.7676519340770415E-2</v>
      </c>
      <c r="C7687" s="18">
        <f t="shared" ca="1" si="120"/>
        <v>2.8063072107205267</v>
      </c>
      <c r="D7687" s="19">
        <f ca="1">'Monte Carlo VaR'!$B$9*(EXP(B7687)-1)</f>
        <v>3.8033881626895298</v>
      </c>
      <c r="E7687" t="str">
        <f ca="1">IF(B7687&lt;='Monte Carlo VaR'!$B$25,"YES ◀ TAIL","")</f>
        <v/>
      </c>
    </row>
    <row r="7688" spans="1:5" x14ac:dyDescent="0.2">
      <c r="A7688">
        <v>7687</v>
      </c>
      <c r="B7688" s="17">
        <f ca="1">'Monte Carlo VaR'!$C$17+_xlfn.NORM.S.INV(RAND())*'Monte Carlo VaR'!$C$18</f>
        <v>0.29016786156451413</v>
      </c>
      <c r="C7688" s="18">
        <f t="shared" ca="1" si="120"/>
        <v>33.665184166412132</v>
      </c>
      <c r="D7688" s="19">
        <f ca="1">'Monte Carlo VaR'!$B$9*(EXP(B7688)-1)</f>
        <v>45.626424100738362</v>
      </c>
      <c r="E7688" t="str">
        <f ca="1">IF(B7688&lt;='Monte Carlo VaR'!$B$25,"YES ◀ TAIL","")</f>
        <v/>
      </c>
    </row>
    <row r="7689" spans="1:5" x14ac:dyDescent="0.2">
      <c r="A7689">
        <v>7688</v>
      </c>
      <c r="B7689" s="17">
        <f ca="1">'Monte Carlo VaR'!$C$17+_xlfn.NORM.S.INV(RAND())*'Monte Carlo VaR'!$C$18</f>
        <v>0.20913538145193927</v>
      </c>
      <c r="C7689" s="18">
        <f t="shared" ca="1" si="120"/>
        <v>23.261186001831156</v>
      </c>
      <c r="D7689" s="19">
        <f ca="1">'Monte Carlo VaR'!$B$9*(EXP(B7689)-1)</f>
        <v>31.525885388281768</v>
      </c>
      <c r="E7689" t="str">
        <f ca="1">IF(B7689&lt;='Monte Carlo VaR'!$B$25,"YES ◀ TAIL","")</f>
        <v/>
      </c>
    </row>
    <row r="7690" spans="1:5" x14ac:dyDescent="0.2">
      <c r="A7690">
        <v>7689</v>
      </c>
      <c r="B7690" s="17">
        <f ca="1">'Monte Carlo VaR'!$C$17+_xlfn.NORM.S.INV(RAND())*'Monte Carlo VaR'!$C$18</f>
        <v>0.11982463324941911</v>
      </c>
      <c r="C7690" s="18">
        <f t="shared" ca="1" si="120"/>
        <v>12.729914345644634</v>
      </c>
      <c r="D7690" s="19">
        <f ca="1">'Monte Carlo VaR'!$B$9*(EXP(B7690)-1)</f>
        <v>17.25285291265217</v>
      </c>
      <c r="E7690" t="str">
        <f ca="1">IF(B7690&lt;='Monte Carlo VaR'!$B$25,"YES ◀ TAIL","")</f>
        <v/>
      </c>
    </row>
    <row r="7691" spans="1:5" x14ac:dyDescent="0.2">
      <c r="A7691">
        <v>7690</v>
      </c>
      <c r="B7691" s="17">
        <f ca="1">'Monte Carlo VaR'!$C$17+_xlfn.NORM.S.INV(RAND())*'Monte Carlo VaR'!$C$18</f>
        <v>-0.10334101527153348</v>
      </c>
      <c r="C7691" s="18">
        <f t="shared" ca="1" si="120"/>
        <v>-9.8180613144453801</v>
      </c>
      <c r="D7691" s="19">
        <f ca="1">'Monte Carlo VaR'!$B$9*(EXP(B7691)-1)</f>
        <v>-13.306418499467824</v>
      </c>
      <c r="E7691" t="str">
        <f ca="1">IF(B7691&lt;='Monte Carlo VaR'!$B$25,"YES ◀ TAIL","")</f>
        <v/>
      </c>
    </row>
    <row r="7692" spans="1:5" x14ac:dyDescent="0.2">
      <c r="A7692">
        <v>7691</v>
      </c>
      <c r="B7692" s="17">
        <f ca="1">'Monte Carlo VaR'!$C$17+_xlfn.NORM.S.INV(RAND())*'Monte Carlo VaR'!$C$18</f>
        <v>0.13864720282652138</v>
      </c>
      <c r="C7692" s="18">
        <f t="shared" ca="1" si="120"/>
        <v>14.871876377408988</v>
      </c>
      <c r="D7692" s="19">
        <f ca="1">'Monte Carlo VaR'!$B$9*(EXP(B7692)-1)</f>
        <v>20.155854054302402</v>
      </c>
      <c r="E7692" t="str">
        <f ca="1">IF(B7692&lt;='Monte Carlo VaR'!$B$25,"YES ◀ TAIL","")</f>
        <v/>
      </c>
    </row>
    <row r="7693" spans="1:5" x14ac:dyDescent="0.2">
      <c r="A7693">
        <v>7692</v>
      </c>
      <c r="B7693" s="17">
        <f ca="1">'Monte Carlo VaR'!$C$17+_xlfn.NORM.S.INV(RAND())*'Monte Carlo VaR'!$C$18</f>
        <v>0.29360951176103478</v>
      </c>
      <c r="C7693" s="18">
        <f t="shared" ca="1" si="120"/>
        <v>34.126005511836155</v>
      </c>
      <c r="D7693" s="19">
        <f ca="1">'Monte Carlo VaR'!$B$9*(EXP(B7693)-1)</f>
        <v>46.250975270191539</v>
      </c>
      <c r="E7693" t="str">
        <f ca="1">IF(B7693&lt;='Monte Carlo VaR'!$B$25,"YES ◀ TAIL","")</f>
        <v/>
      </c>
    </row>
    <row r="7694" spans="1:5" x14ac:dyDescent="0.2">
      <c r="A7694">
        <v>7693</v>
      </c>
      <c r="B7694" s="17">
        <f ca="1">'Monte Carlo VaR'!$C$17+_xlfn.NORM.S.INV(RAND())*'Monte Carlo VaR'!$C$18</f>
        <v>-4.7004743963524179E-2</v>
      </c>
      <c r="C7694" s="18">
        <f t="shared" ca="1" si="120"/>
        <v>-4.5917128554705977</v>
      </c>
      <c r="D7694" s="19">
        <f ca="1">'Monte Carlo VaR'!$B$9*(EXP(B7694)-1)</f>
        <v>-6.2231484330193014</v>
      </c>
      <c r="E7694" t="str">
        <f ca="1">IF(B7694&lt;='Monte Carlo VaR'!$B$25,"YES ◀ TAIL","")</f>
        <v/>
      </c>
    </row>
    <row r="7695" spans="1:5" x14ac:dyDescent="0.2">
      <c r="A7695">
        <v>7694</v>
      </c>
      <c r="B7695" s="17">
        <f ca="1">'Monte Carlo VaR'!$C$17+_xlfn.NORM.S.INV(RAND())*'Monte Carlo VaR'!$C$18</f>
        <v>7.9908205718820513E-4</v>
      </c>
      <c r="C7695" s="18">
        <f t="shared" ca="1" si="120"/>
        <v>7.9940140831213924E-2</v>
      </c>
      <c r="D7695" s="19">
        <f ca="1">'Monte Carlo VaR'!$B$9*(EXP(B7695)-1)</f>
        <v>0.10834287286854423</v>
      </c>
      <c r="E7695" t="str">
        <f ca="1">IF(B7695&lt;='Monte Carlo VaR'!$B$25,"YES ◀ TAIL","")</f>
        <v/>
      </c>
    </row>
    <row r="7696" spans="1:5" x14ac:dyDescent="0.2">
      <c r="A7696">
        <v>7695</v>
      </c>
      <c r="B7696" s="17">
        <f ca="1">'Monte Carlo VaR'!$C$17+_xlfn.NORM.S.INV(RAND())*'Monte Carlo VaR'!$C$18</f>
        <v>0.28628843380850216</v>
      </c>
      <c r="C7696" s="18">
        <f t="shared" ca="1" si="120"/>
        <v>33.147644269344646</v>
      </c>
      <c r="D7696" s="19">
        <f ca="1">'Monte Carlo VaR'!$B$9*(EXP(B7696)-1)</f>
        <v>44.9250022782428</v>
      </c>
      <c r="E7696" t="str">
        <f ca="1">IF(B7696&lt;='Monte Carlo VaR'!$B$25,"YES ◀ TAIL","")</f>
        <v/>
      </c>
    </row>
    <row r="7697" spans="1:5" x14ac:dyDescent="0.2">
      <c r="A7697">
        <v>7696</v>
      </c>
      <c r="B7697" s="17">
        <f ca="1">'Monte Carlo VaR'!$C$17+_xlfn.NORM.S.INV(RAND())*'Monte Carlo VaR'!$C$18</f>
        <v>1.2443660349004668E-2</v>
      </c>
      <c r="C7697" s="18">
        <f t="shared" ca="1" si="120"/>
        <v>1.2521404831080218</v>
      </c>
      <c r="D7697" s="19">
        <f ca="1">'Monte Carlo VaR'!$B$9*(EXP(B7697)-1)</f>
        <v>1.6970259967563019</v>
      </c>
      <c r="E7697" t="str">
        <f ca="1">IF(B7697&lt;='Monte Carlo VaR'!$B$25,"YES ◀ TAIL","")</f>
        <v/>
      </c>
    </row>
    <row r="7698" spans="1:5" x14ac:dyDescent="0.2">
      <c r="A7698">
        <v>7697</v>
      </c>
      <c r="B7698" s="17">
        <f ca="1">'Monte Carlo VaR'!$C$17+_xlfn.NORM.S.INV(RAND())*'Monte Carlo VaR'!$C$18</f>
        <v>1.5617224672256055E-2</v>
      </c>
      <c r="C7698" s="18">
        <f t="shared" ca="1" si="120"/>
        <v>1.5739810846050029</v>
      </c>
      <c r="D7698" s="19">
        <f ca="1">'Monte Carlo VaR'!$B$9*(EXP(B7698)-1)</f>
        <v>2.1332165639651604</v>
      </c>
      <c r="E7698" t="str">
        <f ca="1">IF(B7698&lt;='Monte Carlo VaR'!$B$25,"YES ◀ TAIL","")</f>
        <v/>
      </c>
    </row>
    <row r="7699" spans="1:5" x14ac:dyDescent="0.2">
      <c r="A7699">
        <v>7698</v>
      </c>
      <c r="B7699" s="17">
        <f ca="1">'Monte Carlo VaR'!$C$17+_xlfn.NORM.S.INV(RAND())*'Monte Carlo VaR'!$C$18</f>
        <v>0.26053408632800212</v>
      </c>
      <c r="C7699" s="18">
        <f t="shared" ca="1" si="120"/>
        <v>29.762294429985971</v>
      </c>
      <c r="D7699" s="19">
        <f ca="1">'Monte Carlo VaR'!$B$9*(EXP(B7699)-1)</f>
        <v>40.336837640959985</v>
      </c>
      <c r="E7699" t="str">
        <f ca="1">IF(B7699&lt;='Monte Carlo VaR'!$B$25,"YES ◀ TAIL","")</f>
        <v/>
      </c>
    </row>
    <row r="7700" spans="1:5" x14ac:dyDescent="0.2">
      <c r="A7700">
        <v>7699</v>
      </c>
      <c r="B7700" s="17">
        <f ca="1">'Monte Carlo VaR'!$C$17+_xlfn.NORM.S.INV(RAND())*'Monte Carlo VaR'!$C$18</f>
        <v>-0.27306239605785682</v>
      </c>
      <c r="C7700" s="18">
        <f t="shared" ca="1" si="120"/>
        <v>-23.895470007913879</v>
      </c>
      <c r="D7700" s="19">
        <f ca="1">'Monte Carlo VaR'!$B$9*(EXP(B7700)-1)</f>
        <v>-32.385530501725675</v>
      </c>
      <c r="E7700" t="str">
        <f ca="1">IF(B7700&lt;='Monte Carlo VaR'!$B$25,"YES ◀ TAIL","")</f>
        <v>YES ◀ TAIL</v>
      </c>
    </row>
    <row r="7701" spans="1:5" x14ac:dyDescent="0.2">
      <c r="A7701">
        <v>7700</v>
      </c>
      <c r="B7701" s="17">
        <f ca="1">'Monte Carlo VaR'!$C$17+_xlfn.NORM.S.INV(RAND())*'Monte Carlo VaR'!$C$18</f>
        <v>-9.7131477393940097E-3</v>
      </c>
      <c r="C7701" s="18">
        <f t="shared" ca="1" si="120"/>
        <v>-0.96661274812744891</v>
      </c>
      <c r="D7701" s="19">
        <f ca="1">'Monte Carlo VaR'!$B$9*(EXP(B7701)-1)</f>
        <v>-1.3100502575371316</v>
      </c>
      <c r="E7701" t="str">
        <f ca="1">IF(B7701&lt;='Monte Carlo VaR'!$B$25,"YES ◀ TAIL","")</f>
        <v/>
      </c>
    </row>
    <row r="7702" spans="1:5" x14ac:dyDescent="0.2">
      <c r="A7702">
        <v>7701</v>
      </c>
      <c r="B7702" s="17">
        <f ca="1">'Monte Carlo VaR'!$C$17+_xlfn.NORM.S.INV(RAND())*'Monte Carlo VaR'!$C$18</f>
        <v>0.23008967955256121</v>
      </c>
      <c r="C7702" s="18">
        <f t="shared" ca="1" si="120"/>
        <v>25.871288567646957</v>
      </c>
      <c r="D7702" s="19">
        <f ca="1">'Monte Carlo VaR'!$B$9*(EXP(B7702)-1)</f>
        <v>35.06335739573192</v>
      </c>
      <c r="E7702" t="str">
        <f ca="1">IF(B7702&lt;='Monte Carlo VaR'!$B$25,"YES ◀ TAIL","")</f>
        <v/>
      </c>
    </row>
    <row r="7703" spans="1:5" x14ac:dyDescent="0.2">
      <c r="A7703">
        <v>7702</v>
      </c>
      <c r="B7703" s="17">
        <f ca="1">'Monte Carlo VaR'!$C$17+_xlfn.NORM.S.INV(RAND())*'Monte Carlo VaR'!$C$18</f>
        <v>-0.16612612783532699</v>
      </c>
      <c r="C7703" s="18">
        <f t="shared" ca="1" si="120"/>
        <v>-15.306059518132031</v>
      </c>
      <c r="D7703" s="19">
        <f ca="1">'Monte Carlo VaR'!$B$9*(EXP(B7703)-1)</f>
        <v>-20.744302464924342</v>
      </c>
      <c r="E7703" t="str">
        <f ca="1">IF(B7703&lt;='Monte Carlo VaR'!$B$25,"YES ◀ TAIL","")</f>
        <v/>
      </c>
    </row>
    <row r="7704" spans="1:5" x14ac:dyDescent="0.2">
      <c r="A7704">
        <v>7703</v>
      </c>
      <c r="B7704" s="17">
        <f ca="1">'Monte Carlo VaR'!$C$17+_xlfn.NORM.S.INV(RAND())*'Monte Carlo VaR'!$C$18</f>
        <v>-2.833063473825842E-2</v>
      </c>
      <c r="C7704" s="18">
        <f t="shared" ca="1" si="120"/>
        <v>-2.7933085427330862</v>
      </c>
      <c r="D7704" s="19">
        <f ca="1">'Monte Carlo VaR'!$B$9*(EXP(B7704)-1)</f>
        <v>-3.7857710679661518</v>
      </c>
      <c r="E7704" t="str">
        <f ca="1">IF(B7704&lt;='Monte Carlo VaR'!$B$25,"YES ◀ TAIL","")</f>
        <v/>
      </c>
    </row>
    <row r="7705" spans="1:5" x14ac:dyDescent="0.2">
      <c r="A7705">
        <v>7704</v>
      </c>
      <c r="B7705" s="17">
        <f ca="1">'Monte Carlo VaR'!$C$17+_xlfn.NORM.S.INV(RAND())*'Monte Carlo VaR'!$C$18</f>
        <v>8.4067302264846044E-2</v>
      </c>
      <c r="C7705" s="18">
        <f t="shared" ca="1" si="120"/>
        <v>8.7702096160005905</v>
      </c>
      <c r="D7705" s="19">
        <f ca="1">'Monte Carlo VaR'!$B$9*(EXP(B7705)-1)</f>
        <v>11.886265092565599</v>
      </c>
      <c r="E7705" t="str">
        <f ca="1">IF(B7705&lt;='Monte Carlo VaR'!$B$25,"YES ◀ TAIL","")</f>
        <v/>
      </c>
    </row>
    <row r="7706" spans="1:5" x14ac:dyDescent="0.2">
      <c r="A7706">
        <v>7705</v>
      </c>
      <c r="B7706" s="17">
        <f ca="1">'Monte Carlo VaR'!$C$17+_xlfn.NORM.S.INV(RAND())*'Monte Carlo VaR'!$C$18</f>
        <v>-8.6470282970789555E-2</v>
      </c>
      <c r="C7706" s="18">
        <f t="shared" ca="1" si="120"/>
        <v>-8.2837196266435154</v>
      </c>
      <c r="D7706" s="19">
        <f ca="1">'Monte Carlo VaR'!$B$9*(EXP(B7706)-1)</f>
        <v>-11.226925209989956</v>
      </c>
      <c r="E7706" t="str">
        <f ca="1">IF(B7706&lt;='Monte Carlo VaR'!$B$25,"YES ◀ TAIL","")</f>
        <v/>
      </c>
    </row>
    <row r="7707" spans="1:5" x14ac:dyDescent="0.2">
      <c r="A7707">
        <v>7706</v>
      </c>
      <c r="B7707" s="17">
        <f ca="1">'Monte Carlo VaR'!$C$17+_xlfn.NORM.S.INV(RAND())*'Monte Carlo VaR'!$C$18</f>
        <v>-0.14773327251643043</v>
      </c>
      <c r="C7707" s="18">
        <f t="shared" ca="1" si="120"/>
        <v>-13.733882029598043</v>
      </c>
      <c r="D7707" s="19">
        <f ca="1">'Monte Carlo VaR'!$B$9*(EXP(B7707)-1)</f>
        <v>-18.613530314714229</v>
      </c>
      <c r="E7707" t="str">
        <f ca="1">IF(B7707&lt;='Monte Carlo VaR'!$B$25,"YES ◀ TAIL","")</f>
        <v/>
      </c>
    </row>
    <row r="7708" spans="1:5" x14ac:dyDescent="0.2">
      <c r="A7708">
        <v>7707</v>
      </c>
      <c r="B7708" s="17">
        <f ca="1">'Monte Carlo VaR'!$C$17+_xlfn.NORM.S.INV(RAND())*'Monte Carlo VaR'!$C$18</f>
        <v>-0.17160814071058833</v>
      </c>
      <c r="C7708" s="18">
        <f t="shared" ca="1" si="120"/>
        <v>-15.769082481804841</v>
      </c>
      <c r="D7708" s="19">
        <f ca="1">'Monte Carlo VaR'!$B$9*(EXP(B7708)-1)</f>
        <v>-21.371837487590103</v>
      </c>
      <c r="E7708" t="str">
        <f ca="1">IF(B7708&lt;='Monte Carlo VaR'!$B$25,"YES ◀ TAIL","")</f>
        <v/>
      </c>
    </row>
    <row r="7709" spans="1:5" x14ac:dyDescent="0.2">
      <c r="A7709">
        <v>7708</v>
      </c>
      <c r="B7709" s="17">
        <f ca="1">'Monte Carlo VaR'!$C$17+_xlfn.NORM.S.INV(RAND())*'Monte Carlo VaR'!$C$18</f>
        <v>2.3612191216646594E-2</v>
      </c>
      <c r="C7709" s="18">
        <f t="shared" ca="1" si="120"/>
        <v>2.3893166123089005</v>
      </c>
      <c r="D7709" s="19">
        <f ca="1">'Monte Carlo VaR'!$B$9*(EXP(B7709)-1)</f>
        <v>3.2382408046622526</v>
      </c>
      <c r="E7709" t="str">
        <f ca="1">IF(B7709&lt;='Monte Carlo VaR'!$B$25,"YES ◀ TAIL","")</f>
        <v/>
      </c>
    </row>
    <row r="7710" spans="1:5" x14ac:dyDescent="0.2">
      <c r="A7710">
        <v>7709</v>
      </c>
      <c r="B7710" s="17">
        <f ca="1">'Monte Carlo VaR'!$C$17+_xlfn.NORM.S.INV(RAND())*'Monte Carlo VaR'!$C$18</f>
        <v>0.11527090486894902</v>
      </c>
      <c r="C7710" s="18">
        <f t="shared" ca="1" si="120"/>
        <v>12.217739971907493</v>
      </c>
      <c r="D7710" s="19">
        <f ca="1">'Monte Carlo VaR'!$B$9*(EXP(B7710)-1)</f>
        <v>16.558702983926224</v>
      </c>
      <c r="E7710" t="str">
        <f ca="1">IF(B7710&lt;='Monte Carlo VaR'!$B$25,"YES ◀ TAIL","")</f>
        <v/>
      </c>
    </row>
    <row r="7711" spans="1:5" x14ac:dyDescent="0.2">
      <c r="A7711">
        <v>7710</v>
      </c>
      <c r="B7711" s="17">
        <f ca="1">'Monte Carlo VaR'!$C$17+_xlfn.NORM.S.INV(RAND())*'Monte Carlo VaR'!$C$18</f>
        <v>-0.19058850024920149</v>
      </c>
      <c r="C7711" s="18">
        <f t="shared" ca="1" si="120"/>
        <v>-17.352738853969996</v>
      </c>
      <c r="D7711" s="19">
        <f ca="1">'Monte Carlo VaR'!$B$9*(EXP(B7711)-1)</f>
        <v>-23.518166968785536</v>
      </c>
      <c r="E7711" t="str">
        <f ca="1">IF(B7711&lt;='Monte Carlo VaR'!$B$25,"YES ◀ TAIL","")</f>
        <v/>
      </c>
    </row>
    <row r="7712" spans="1:5" x14ac:dyDescent="0.2">
      <c r="A7712">
        <v>7711</v>
      </c>
      <c r="B7712" s="17">
        <f ca="1">'Monte Carlo VaR'!$C$17+_xlfn.NORM.S.INV(RAND())*'Monte Carlo VaR'!$C$18</f>
        <v>-9.8363825763931753E-2</v>
      </c>
      <c r="C7712" s="18">
        <f t="shared" ca="1" si="120"/>
        <v>-9.3680898477192969</v>
      </c>
      <c r="D7712" s="19">
        <f ca="1">'Monte Carlo VaR'!$B$9*(EXP(B7712)-1)</f>
        <v>-12.696572170613962</v>
      </c>
      <c r="E7712" t="str">
        <f ca="1">IF(B7712&lt;='Monte Carlo VaR'!$B$25,"YES ◀ TAIL","")</f>
        <v/>
      </c>
    </row>
    <row r="7713" spans="1:5" x14ac:dyDescent="0.2">
      <c r="A7713">
        <v>7712</v>
      </c>
      <c r="B7713" s="17">
        <f ca="1">'Monte Carlo VaR'!$C$17+_xlfn.NORM.S.INV(RAND())*'Monte Carlo VaR'!$C$18</f>
        <v>-0.23325955107319057</v>
      </c>
      <c r="C7713" s="18">
        <f t="shared" ca="1" si="120"/>
        <v>-20.805200410572468</v>
      </c>
      <c r="D7713" s="19">
        <f ca="1">'Monte Carlo VaR'!$B$9*(EXP(B7713)-1)</f>
        <v>-28.197288116448863</v>
      </c>
      <c r="E7713" t="str">
        <f ca="1">IF(B7713&lt;='Monte Carlo VaR'!$B$25,"YES ◀ TAIL","")</f>
        <v/>
      </c>
    </row>
    <row r="7714" spans="1:5" x14ac:dyDescent="0.2">
      <c r="A7714">
        <v>7713</v>
      </c>
      <c r="B7714" s="17">
        <f ca="1">'Monte Carlo VaR'!$C$17+_xlfn.NORM.S.INV(RAND())*'Monte Carlo VaR'!$C$18</f>
        <v>-2.1514290998276411E-2</v>
      </c>
      <c r="C7714" s="18">
        <f t="shared" ca="1" si="120"/>
        <v>-2.1284509452184186</v>
      </c>
      <c r="D7714" s="19">
        <f ca="1">'Monte Carlo VaR'!$B$9*(EXP(B7714)-1)</f>
        <v>-2.8846895660545226</v>
      </c>
      <c r="E7714" t="str">
        <f ca="1">IF(B7714&lt;='Monte Carlo VaR'!$B$25,"YES ◀ TAIL","")</f>
        <v/>
      </c>
    </row>
    <row r="7715" spans="1:5" x14ac:dyDescent="0.2">
      <c r="A7715">
        <v>7714</v>
      </c>
      <c r="B7715" s="17">
        <f ca="1">'Monte Carlo VaR'!$C$17+_xlfn.NORM.S.INV(RAND())*'Monte Carlo VaR'!$C$18</f>
        <v>-0.35923352909350892</v>
      </c>
      <c r="C7715" s="18">
        <f t="shared" ca="1" si="120"/>
        <v>-30.178872033589464</v>
      </c>
      <c r="D7715" s="19">
        <f ca="1">'Monte Carlo VaR'!$B$9*(EXP(B7715)-1)</f>
        <v>-40.901425267123805</v>
      </c>
      <c r="E7715" t="str">
        <f ca="1">IF(B7715&lt;='Monte Carlo VaR'!$B$25,"YES ◀ TAIL","")</f>
        <v>YES ◀ TAIL</v>
      </c>
    </row>
    <row r="7716" spans="1:5" x14ac:dyDescent="0.2">
      <c r="A7716">
        <v>7715</v>
      </c>
      <c r="B7716" s="17">
        <f ca="1">'Monte Carlo VaR'!$C$17+_xlfn.NORM.S.INV(RAND())*'Monte Carlo VaR'!$C$18</f>
        <v>6.1104877990722159E-3</v>
      </c>
      <c r="C7716" s="18">
        <f t="shared" ca="1" si="120"/>
        <v>0.6129194913431224</v>
      </c>
      <c r="D7716" s="19">
        <f ca="1">'Monte Carlo VaR'!$B$9*(EXP(B7716)-1)</f>
        <v>0.83068978661733384</v>
      </c>
      <c r="E7716" t="str">
        <f ca="1">IF(B7716&lt;='Monte Carlo VaR'!$B$25,"YES ◀ TAIL","")</f>
        <v/>
      </c>
    </row>
    <row r="7717" spans="1:5" x14ac:dyDescent="0.2">
      <c r="A7717">
        <v>7716</v>
      </c>
      <c r="B7717" s="17">
        <f ca="1">'Monte Carlo VaR'!$C$17+_xlfn.NORM.S.INV(RAND())*'Monte Carlo VaR'!$C$18</f>
        <v>0.10296974495734992</v>
      </c>
      <c r="C7717" s="18">
        <f t="shared" ca="1" si="120"/>
        <v>10.84578721284819</v>
      </c>
      <c r="D7717" s="19">
        <f ca="1">'Monte Carlo VaR'!$B$9*(EXP(B7717)-1)</f>
        <v>14.699295409573152</v>
      </c>
      <c r="E7717" t="str">
        <f ca="1">IF(B7717&lt;='Monte Carlo VaR'!$B$25,"YES ◀ TAIL","")</f>
        <v/>
      </c>
    </row>
    <row r="7718" spans="1:5" x14ac:dyDescent="0.2">
      <c r="A7718">
        <v>7717</v>
      </c>
      <c r="B7718" s="17">
        <f ca="1">'Monte Carlo VaR'!$C$17+_xlfn.NORM.S.INV(RAND())*'Monte Carlo VaR'!$C$18</f>
        <v>-5.9199702032941559E-5</v>
      </c>
      <c r="C7718" s="18">
        <f t="shared" ca="1" si="120"/>
        <v>-5.9197949765166236E-3</v>
      </c>
      <c r="D7718" s="19">
        <f ca="1">'Monte Carlo VaR'!$B$9*(EXP(B7718)-1)</f>
        <v>-8.0230981316729792E-3</v>
      </c>
      <c r="E7718" t="str">
        <f ca="1">IF(B7718&lt;='Monte Carlo VaR'!$B$25,"YES ◀ TAIL","")</f>
        <v/>
      </c>
    </row>
    <row r="7719" spans="1:5" x14ac:dyDescent="0.2">
      <c r="A7719">
        <v>7718</v>
      </c>
      <c r="B7719" s="17">
        <f ca="1">'Monte Carlo VaR'!$C$17+_xlfn.NORM.S.INV(RAND())*'Monte Carlo VaR'!$C$18</f>
        <v>0.26658673020094037</v>
      </c>
      <c r="C7719" s="18">
        <f t="shared" ca="1" si="120"/>
        <v>30.550081077305524</v>
      </c>
      <c r="D7719" s="19">
        <f ca="1">'Monte Carlo VaR'!$B$9*(EXP(B7719)-1)</f>
        <v>41.404524884072174</v>
      </c>
      <c r="E7719" t="str">
        <f ca="1">IF(B7719&lt;='Monte Carlo VaR'!$B$25,"YES ◀ TAIL","")</f>
        <v/>
      </c>
    </row>
    <row r="7720" spans="1:5" x14ac:dyDescent="0.2">
      <c r="A7720">
        <v>7719</v>
      </c>
      <c r="B7720" s="17">
        <f ca="1">'Monte Carlo VaR'!$C$17+_xlfn.NORM.S.INV(RAND())*'Monte Carlo VaR'!$C$18</f>
        <v>-6.0799560602758124E-2</v>
      </c>
      <c r="C7720" s="18">
        <f t="shared" ca="1" si="120"/>
        <v>-5.8988163280401018</v>
      </c>
      <c r="D7720" s="19">
        <f ca="1">'Monte Carlo VaR'!$B$9*(EXP(B7720)-1)</f>
        <v>-7.9946657693927499</v>
      </c>
      <c r="E7720" t="str">
        <f ca="1">IF(B7720&lt;='Monte Carlo VaR'!$B$25,"YES ◀ TAIL","")</f>
        <v/>
      </c>
    </row>
    <row r="7721" spans="1:5" x14ac:dyDescent="0.2">
      <c r="A7721">
        <v>7720</v>
      </c>
      <c r="B7721" s="17">
        <f ca="1">'Monte Carlo VaR'!$C$17+_xlfn.NORM.S.INV(RAND())*'Monte Carlo VaR'!$C$18</f>
        <v>0.2337987188613464</v>
      </c>
      <c r="C7721" s="18">
        <f t="shared" ca="1" si="120"/>
        <v>26.33901700015231</v>
      </c>
      <c r="D7721" s="19">
        <f ca="1">'Monte Carlo VaR'!$B$9*(EXP(B7721)-1)</f>
        <v>35.697269740306425</v>
      </c>
      <c r="E7721" t="str">
        <f ca="1">IF(B7721&lt;='Monte Carlo VaR'!$B$25,"YES ◀ TAIL","")</f>
        <v/>
      </c>
    </row>
    <row r="7722" spans="1:5" x14ac:dyDescent="0.2">
      <c r="A7722">
        <v>7721</v>
      </c>
      <c r="B7722" s="17">
        <f ca="1">'Monte Carlo VaR'!$C$17+_xlfn.NORM.S.INV(RAND())*'Monte Carlo VaR'!$C$18</f>
        <v>0.21040753722852507</v>
      </c>
      <c r="C7722" s="18">
        <f t="shared" ca="1" si="120"/>
        <v>23.418093215680159</v>
      </c>
      <c r="D7722" s="19">
        <f ca="1">'Monte Carlo VaR'!$B$9*(EXP(B7722)-1)</f>
        <v>31.738541735211317</v>
      </c>
      <c r="E7722" t="str">
        <f ca="1">IF(B7722&lt;='Monte Carlo VaR'!$B$25,"YES ◀ TAIL","")</f>
        <v/>
      </c>
    </row>
    <row r="7723" spans="1:5" x14ac:dyDescent="0.2">
      <c r="A7723">
        <v>7722</v>
      </c>
      <c r="B7723" s="17">
        <f ca="1">'Monte Carlo VaR'!$C$17+_xlfn.NORM.S.INV(RAND())*'Monte Carlo VaR'!$C$18</f>
        <v>-4.6853998558322688E-2</v>
      </c>
      <c r="C7723" s="18">
        <f t="shared" ca="1" si="120"/>
        <v>-4.5773294104735296</v>
      </c>
      <c r="D7723" s="19">
        <f ca="1">'Monte Carlo VaR'!$B$9*(EXP(B7723)-1)</f>
        <v>-6.2036545500147744</v>
      </c>
      <c r="E7723" t="str">
        <f ca="1">IF(B7723&lt;='Monte Carlo VaR'!$B$25,"YES ◀ TAIL","")</f>
        <v/>
      </c>
    </row>
    <row r="7724" spans="1:5" x14ac:dyDescent="0.2">
      <c r="A7724">
        <v>7723</v>
      </c>
      <c r="B7724" s="17">
        <f ca="1">'Monte Carlo VaR'!$C$17+_xlfn.NORM.S.INV(RAND())*'Monte Carlo VaR'!$C$18</f>
        <v>-0.15928276631868477</v>
      </c>
      <c r="C7724" s="18">
        <f t="shared" ca="1" si="120"/>
        <v>-14.724480557293395</v>
      </c>
      <c r="D7724" s="19">
        <f ca="1">'Monte Carlo VaR'!$B$9*(EXP(B7724)-1)</f>
        <v>-19.956088499299739</v>
      </c>
      <c r="E7724" t="str">
        <f ca="1">IF(B7724&lt;='Monte Carlo VaR'!$B$25,"YES ◀ TAIL","")</f>
        <v/>
      </c>
    </row>
    <row r="7725" spans="1:5" x14ac:dyDescent="0.2">
      <c r="A7725">
        <v>7724</v>
      </c>
      <c r="B7725" s="17">
        <f ca="1">'Monte Carlo VaR'!$C$17+_xlfn.NORM.S.INV(RAND())*'Monte Carlo VaR'!$C$18</f>
        <v>-0.1720699129312418</v>
      </c>
      <c r="C7725" s="18">
        <f t="shared" ca="1" si="120"/>
        <v>-15.80796900058683</v>
      </c>
      <c r="D7725" s="19">
        <f ca="1">'Monte Carlo VaR'!$B$9*(EXP(B7725)-1)</f>
        <v>-21.42454038649533</v>
      </c>
      <c r="E7725" t="str">
        <f ca="1">IF(B7725&lt;='Monte Carlo VaR'!$B$25,"YES ◀ TAIL","")</f>
        <v/>
      </c>
    </row>
    <row r="7726" spans="1:5" x14ac:dyDescent="0.2">
      <c r="A7726">
        <v>7725</v>
      </c>
      <c r="B7726" s="17">
        <f ca="1">'Monte Carlo VaR'!$C$17+_xlfn.NORM.S.INV(RAND())*'Monte Carlo VaR'!$C$18</f>
        <v>7.772966206605525E-2</v>
      </c>
      <c r="C7726" s="18">
        <f t="shared" ca="1" si="120"/>
        <v>8.0830429706264297</v>
      </c>
      <c r="D7726" s="19">
        <f ca="1">'Monte Carlo VaR'!$B$9*(EXP(B7726)-1)</f>
        <v>10.954948138090002</v>
      </c>
      <c r="E7726" t="str">
        <f ca="1">IF(B7726&lt;='Monte Carlo VaR'!$B$25,"YES ◀ TAIL","")</f>
        <v/>
      </c>
    </row>
    <row r="7727" spans="1:5" x14ac:dyDescent="0.2">
      <c r="A7727">
        <v>7726</v>
      </c>
      <c r="B7727" s="17">
        <f ca="1">'Monte Carlo VaR'!$C$17+_xlfn.NORM.S.INV(RAND())*'Monte Carlo VaR'!$C$18</f>
        <v>-9.6875545187609644E-2</v>
      </c>
      <c r="C7727" s="18">
        <f t="shared" ca="1" si="120"/>
        <v>-9.2331037125391031</v>
      </c>
      <c r="D7727" s="19">
        <f ca="1">'Monte Carlo VaR'!$B$9*(EXP(B7727)-1)</f>
        <v>-12.513625461604247</v>
      </c>
      <c r="E7727" t="str">
        <f ca="1">IF(B7727&lt;='Monte Carlo VaR'!$B$25,"YES ◀ TAIL","")</f>
        <v/>
      </c>
    </row>
    <row r="7728" spans="1:5" x14ac:dyDescent="0.2">
      <c r="A7728">
        <v>7727</v>
      </c>
      <c r="B7728" s="17">
        <f ca="1">'Monte Carlo VaR'!$C$17+_xlfn.NORM.S.INV(RAND())*'Monte Carlo VaR'!$C$18</f>
        <v>0.24969591281336506</v>
      </c>
      <c r="C7728" s="18">
        <f t="shared" ca="1" si="120"/>
        <v>28.363502037148013</v>
      </c>
      <c r="D7728" s="19">
        <f ca="1">'Monte Carlo VaR'!$B$9*(EXP(B7728)-1)</f>
        <v>38.441054310946704</v>
      </c>
      <c r="E7728" t="str">
        <f ca="1">IF(B7728&lt;='Monte Carlo VaR'!$B$25,"YES ◀ TAIL","")</f>
        <v/>
      </c>
    </row>
    <row r="7729" spans="1:5" x14ac:dyDescent="0.2">
      <c r="A7729">
        <v>7728</v>
      </c>
      <c r="B7729" s="17">
        <f ca="1">'Monte Carlo VaR'!$C$17+_xlfn.NORM.S.INV(RAND())*'Monte Carlo VaR'!$C$18</f>
        <v>0.10795660209855572</v>
      </c>
      <c r="C7729" s="18">
        <f t="shared" ca="1" si="120"/>
        <v>11.399939910128044</v>
      </c>
      <c r="D7729" s="19">
        <f ca="1">'Monte Carlo VaR'!$B$9*(EXP(B7729)-1)</f>
        <v>15.450338560196537</v>
      </c>
      <c r="E7729" t="str">
        <f ca="1">IF(B7729&lt;='Monte Carlo VaR'!$B$25,"YES ◀ TAIL","")</f>
        <v/>
      </c>
    </row>
    <row r="7730" spans="1:5" x14ac:dyDescent="0.2">
      <c r="A7730">
        <v>7729</v>
      </c>
      <c r="B7730" s="17">
        <f ca="1">'Monte Carlo VaR'!$C$17+_xlfn.NORM.S.INV(RAND())*'Monte Carlo VaR'!$C$18</f>
        <v>8.1042898729182508E-2</v>
      </c>
      <c r="C7730" s="18">
        <f t="shared" ca="1" si="120"/>
        <v>8.4417415697984222</v>
      </c>
      <c r="D7730" s="19">
        <f ca="1">'Monte Carlo VaR'!$B$9*(EXP(B7730)-1)</f>
        <v>11.441092349547802</v>
      </c>
      <c r="E7730" t="str">
        <f ca="1">IF(B7730&lt;='Monte Carlo VaR'!$B$25,"YES ◀ TAIL","")</f>
        <v/>
      </c>
    </row>
    <row r="7731" spans="1:5" x14ac:dyDescent="0.2">
      <c r="A7731">
        <v>7730</v>
      </c>
      <c r="B7731" s="17">
        <f ca="1">'Monte Carlo VaR'!$C$17+_xlfn.NORM.S.INV(RAND())*'Monte Carlo VaR'!$C$18</f>
        <v>-3.4259859955292307E-2</v>
      </c>
      <c r="C7731" s="18">
        <f t="shared" ca="1" si="120"/>
        <v>-3.367963595836998</v>
      </c>
      <c r="D7731" s="19">
        <f ca="1">'Monte Carlo VaR'!$B$9*(EXP(B7731)-1)</f>
        <v>-4.5646010614378838</v>
      </c>
      <c r="E7731" t="str">
        <f ca="1">IF(B7731&lt;='Monte Carlo VaR'!$B$25,"YES ◀ TAIL","")</f>
        <v/>
      </c>
    </row>
    <row r="7732" spans="1:5" x14ac:dyDescent="0.2">
      <c r="A7732">
        <v>7731</v>
      </c>
      <c r="B7732" s="17">
        <f ca="1">'Monte Carlo VaR'!$C$17+_xlfn.NORM.S.INV(RAND())*'Monte Carlo VaR'!$C$18</f>
        <v>-9.8335120724657818E-2</v>
      </c>
      <c r="C7732" s="18">
        <f t="shared" ca="1" si="120"/>
        <v>-9.3654882178391361</v>
      </c>
      <c r="D7732" s="19">
        <f ca="1">'Monte Carlo VaR'!$B$9*(EXP(B7732)-1)</f>
        <v>-12.69304618163738</v>
      </c>
      <c r="E7732" t="str">
        <f ca="1">IF(B7732&lt;='Monte Carlo VaR'!$B$25,"YES ◀ TAIL","")</f>
        <v/>
      </c>
    </row>
    <row r="7733" spans="1:5" x14ac:dyDescent="0.2">
      <c r="A7733">
        <v>7732</v>
      </c>
      <c r="B7733" s="17">
        <f ca="1">'Monte Carlo VaR'!$C$17+_xlfn.NORM.S.INV(RAND())*'Monte Carlo VaR'!$C$18</f>
        <v>0.20555681905144907</v>
      </c>
      <c r="C7733" s="18">
        <f t="shared" ca="1" si="120"/>
        <v>22.820876463631713</v>
      </c>
      <c r="D7733" s="19">
        <f ca="1">'Monte Carlo VaR'!$B$9*(EXP(B7733)-1)</f>
        <v>30.929133871160058</v>
      </c>
      <c r="E7733" t="str">
        <f ca="1">IF(B7733&lt;='Monte Carlo VaR'!$B$25,"YES ◀ TAIL","")</f>
        <v/>
      </c>
    </row>
    <row r="7734" spans="1:5" x14ac:dyDescent="0.2">
      <c r="A7734">
        <v>7733</v>
      </c>
      <c r="B7734" s="17">
        <f ca="1">'Monte Carlo VaR'!$C$17+_xlfn.NORM.S.INV(RAND())*'Monte Carlo VaR'!$C$18</f>
        <v>0.16478536487440457</v>
      </c>
      <c r="C7734" s="18">
        <f t="shared" ca="1" si="120"/>
        <v>17.914000668556707</v>
      </c>
      <c r="D7734" s="19">
        <f ca="1">'Monte Carlo VaR'!$B$9*(EXP(B7734)-1)</f>
        <v>24.278845106094906</v>
      </c>
      <c r="E7734" t="str">
        <f ca="1">IF(B7734&lt;='Monte Carlo VaR'!$B$25,"YES ◀ TAIL","")</f>
        <v/>
      </c>
    </row>
    <row r="7735" spans="1:5" x14ac:dyDescent="0.2">
      <c r="A7735">
        <v>7734</v>
      </c>
      <c r="B7735" s="17">
        <f ca="1">'Monte Carlo VaR'!$C$17+_xlfn.NORM.S.INV(RAND())*'Monte Carlo VaR'!$C$18</f>
        <v>1.8308661718379755E-2</v>
      </c>
      <c r="C7735" s="18">
        <f t="shared" ca="1" si="120"/>
        <v>1.8477292829907732</v>
      </c>
      <c r="D7735" s="19">
        <f ca="1">'Monte Carlo VaR'!$B$9*(EXP(B7735)-1)</f>
        <v>2.504227497237395</v>
      </c>
      <c r="E7735" t="str">
        <f ca="1">IF(B7735&lt;='Monte Carlo VaR'!$B$25,"YES ◀ TAIL","")</f>
        <v/>
      </c>
    </row>
    <row r="7736" spans="1:5" x14ac:dyDescent="0.2">
      <c r="A7736">
        <v>7735</v>
      </c>
      <c r="B7736" s="17">
        <f ca="1">'Monte Carlo VaR'!$C$17+_xlfn.NORM.S.INV(RAND())*'Monte Carlo VaR'!$C$18</f>
        <v>0.18304051688604603</v>
      </c>
      <c r="C7736" s="18">
        <f t="shared" ca="1" si="120"/>
        <v>20.086306232701801</v>
      </c>
      <c r="D7736" s="19">
        <f ca="1">'Monte Carlo VaR'!$B$9*(EXP(B7736)-1)</f>
        <v>27.22297083718075</v>
      </c>
      <c r="E7736" t="str">
        <f ca="1">IF(B7736&lt;='Monte Carlo VaR'!$B$25,"YES ◀ TAIL","")</f>
        <v/>
      </c>
    </row>
    <row r="7737" spans="1:5" x14ac:dyDescent="0.2">
      <c r="A7737">
        <v>7736</v>
      </c>
      <c r="B7737" s="17">
        <f ca="1">'Monte Carlo VaR'!$C$17+_xlfn.NORM.S.INV(RAND())*'Monte Carlo VaR'!$C$18</f>
        <v>0.33121004977631696</v>
      </c>
      <c r="C7737" s="18">
        <f t="shared" ca="1" si="120"/>
        <v>39.26522878893617</v>
      </c>
      <c r="D7737" s="19">
        <f ca="1">'Monte Carlo VaR'!$B$9*(EXP(B7737)-1)</f>
        <v>53.216164577645188</v>
      </c>
      <c r="E7737" t="str">
        <f ca="1">IF(B7737&lt;='Monte Carlo VaR'!$B$25,"YES ◀ TAIL","")</f>
        <v/>
      </c>
    </row>
    <row r="7738" spans="1:5" x14ac:dyDescent="0.2">
      <c r="A7738">
        <v>7737</v>
      </c>
      <c r="B7738" s="17">
        <f ca="1">'Monte Carlo VaR'!$C$17+_xlfn.NORM.S.INV(RAND())*'Monte Carlo VaR'!$C$18</f>
        <v>0.33864030252158184</v>
      </c>
      <c r="C7738" s="18">
        <f t="shared" ca="1" si="120"/>
        <v>40.303858499653323</v>
      </c>
      <c r="D7738" s="19">
        <f ca="1">'Monte Carlo VaR'!$B$9*(EXP(B7738)-1)</f>
        <v>54.623819424580148</v>
      </c>
      <c r="E7738" t="str">
        <f ca="1">IF(B7738&lt;='Monte Carlo VaR'!$B$25,"YES ◀ TAIL","")</f>
        <v/>
      </c>
    </row>
    <row r="7739" spans="1:5" x14ac:dyDescent="0.2">
      <c r="A7739">
        <v>7738</v>
      </c>
      <c r="B7739" s="17">
        <f ca="1">'Monte Carlo VaR'!$C$17+_xlfn.NORM.S.INV(RAND())*'Monte Carlo VaR'!$C$18</f>
        <v>-4.4365329026028466E-2</v>
      </c>
      <c r="C7739" s="18">
        <f t="shared" ca="1" si="120"/>
        <v>-4.3395581731894728</v>
      </c>
      <c r="D7739" s="19">
        <f ca="1">'Monte Carlo VaR'!$B$9*(EXP(B7739)-1)</f>
        <v>-5.8814031921236927</v>
      </c>
      <c r="E7739" t="str">
        <f ca="1">IF(B7739&lt;='Monte Carlo VaR'!$B$25,"YES ◀ TAIL","")</f>
        <v/>
      </c>
    </row>
    <row r="7740" spans="1:5" x14ac:dyDescent="0.2">
      <c r="A7740">
        <v>7739</v>
      </c>
      <c r="B7740" s="17">
        <f ca="1">'Monte Carlo VaR'!$C$17+_xlfn.NORM.S.INV(RAND())*'Monte Carlo VaR'!$C$18</f>
        <v>-7.7363724652114871E-2</v>
      </c>
      <c r="C7740" s="18">
        <f t="shared" ca="1" si="120"/>
        <v>-7.4446854120241879</v>
      </c>
      <c r="D7740" s="19">
        <f ca="1">'Monte Carlo VaR'!$B$9*(EXP(B7740)-1)</f>
        <v>-10.089782138916382</v>
      </c>
      <c r="E7740" t="str">
        <f ca="1">IF(B7740&lt;='Monte Carlo VaR'!$B$25,"YES ◀ TAIL","")</f>
        <v/>
      </c>
    </row>
    <row r="7741" spans="1:5" x14ac:dyDescent="0.2">
      <c r="A7741">
        <v>7740</v>
      </c>
      <c r="B7741" s="17">
        <f ca="1">'Monte Carlo VaR'!$C$17+_xlfn.NORM.S.INV(RAND())*'Monte Carlo VaR'!$C$18</f>
        <v>0.13222829013242382</v>
      </c>
      <c r="C7741" s="18">
        <f t="shared" ca="1" si="120"/>
        <v>14.136885277403334</v>
      </c>
      <c r="D7741" s="19">
        <f ca="1">'Monte Carlo VaR'!$B$9*(EXP(B7741)-1)</f>
        <v>19.159720616464735</v>
      </c>
      <c r="E7741" t="str">
        <f ca="1">IF(B7741&lt;='Monte Carlo VaR'!$B$25,"YES ◀ TAIL","")</f>
        <v/>
      </c>
    </row>
    <row r="7742" spans="1:5" x14ac:dyDescent="0.2">
      <c r="A7742">
        <v>7741</v>
      </c>
      <c r="B7742" s="17">
        <f ca="1">'Monte Carlo VaR'!$C$17+_xlfn.NORM.S.INV(RAND())*'Monte Carlo VaR'!$C$18</f>
        <v>0.21303351899617923</v>
      </c>
      <c r="C7742" s="18">
        <f t="shared" ca="1" si="120"/>
        <v>23.742612783012085</v>
      </c>
      <c r="D7742" s="19">
        <f ca="1">'Monte Carlo VaR'!$B$9*(EXP(B7742)-1)</f>
        <v>32.178363104816277</v>
      </c>
      <c r="E7742" t="str">
        <f ca="1">IF(B7742&lt;='Monte Carlo VaR'!$B$25,"YES ◀ TAIL","")</f>
        <v/>
      </c>
    </row>
    <row r="7743" spans="1:5" x14ac:dyDescent="0.2">
      <c r="A7743">
        <v>7742</v>
      </c>
      <c r="B7743" s="17">
        <f ca="1">'Monte Carlo VaR'!$C$17+_xlfn.NORM.S.INV(RAND())*'Monte Carlo VaR'!$C$18</f>
        <v>9.2319777860598418E-2</v>
      </c>
      <c r="C7743" s="18">
        <f t="shared" ca="1" si="120"/>
        <v>9.6715471340004235</v>
      </c>
      <c r="D7743" s="19">
        <f ca="1">'Monte Carlo VaR'!$B$9*(EXP(B7743)-1)</f>
        <v>13.107847830710776</v>
      </c>
      <c r="E7743" t="str">
        <f ca="1">IF(B7743&lt;='Monte Carlo VaR'!$B$25,"YES ◀ TAIL","")</f>
        <v/>
      </c>
    </row>
    <row r="7744" spans="1:5" x14ac:dyDescent="0.2">
      <c r="A7744">
        <v>7743</v>
      </c>
      <c r="B7744" s="17">
        <f ca="1">'Monte Carlo VaR'!$C$17+_xlfn.NORM.S.INV(RAND())*'Monte Carlo VaR'!$C$18</f>
        <v>-0.15199576063229875</v>
      </c>
      <c r="C7744" s="18">
        <f t="shared" ca="1" si="120"/>
        <v>-14.100807768398438</v>
      </c>
      <c r="D7744" s="19">
        <f ca="1">'Monte Carlo VaR'!$B$9*(EXP(B7744)-1)</f>
        <v>-19.110824768510405</v>
      </c>
      <c r="E7744" t="str">
        <f ca="1">IF(B7744&lt;='Monte Carlo VaR'!$B$25,"YES ◀ TAIL","")</f>
        <v/>
      </c>
    </row>
    <row r="7745" spans="1:5" x14ac:dyDescent="0.2">
      <c r="A7745">
        <v>7744</v>
      </c>
      <c r="B7745" s="17">
        <f ca="1">'Monte Carlo VaR'!$C$17+_xlfn.NORM.S.INV(RAND())*'Monte Carlo VaR'!$C$18</f>
        <v>-0.36374337664610507</v>
      </c>
      <c r="C7745" s="18">
        <f t="shared" ca="1" si="120"/>
        <v>-30.493045706492548</v>
      </c>
      <c r="D7745" s="19">
        <f ca="1">'Monte Carlo VaR'!$B$9*(EXP(B7745)-1)</f>
        <v>-41.327224846009351</v>
      </c>
      <c r="E7745" t="str">
        <f ca="1">IF(B7745&lt;='Monte Carlo VaR'!$B$25,"YES ◀ TAIL","")</f>
        <v>YES ◀ TAIL</v>
      </c>
    </row>
    <row r="7746" spans="1:5" x14ac:dyDescent="0.2">
      <c r="A7746">
        <v>7745</v>
      </c>
      <c r="B7746" s="17">
        <f ca="1">'Monte Carlo VaR'!$C$17+_xlfn.NORM.S.INV(RAND())*'Monte Carlo VaR'!$C$18</f>
        <v>-4.7001939546901669E-2</v>
      </c>
      <c r="C7746" s="18">
        <f t="shared" ca="1" si="120"/>
        <v>-4.5914452905090215</v>
      </c>
      <c r="D7746" s="19">
        <f ca="1">'Monte Carlo VaR'!$B$9*(EXP(B7746)-1)</f>
        <v>-6.2227858022268778</v>
      </c>
      <c r="E7746" t="str">
        <f ca="1">IF(B7746&lt;='Monte Carlo VaR'!$B$25,"YES ◀ TAIL","")</f>
        <v/>
      </c>
    </row>
    <row r="7747" spans="1:5" x14ac:dyDescent="0.2">
      <c r="A7747">
        <v>7746</v>
      </c>
      <c r="B7747" s="17">
        <f ca="1">'Monte Carlo VaR'!$C$17+_xlfn.NORM.S.INV(RAND())*'Monte Carlo VaR'!$C$18</f>
        <v>-0.45212875240289596</v>
      </c>
      <c r="C7747" s="18">
        <f t="shared" ref="C7747:C7810" ca="1" si="121">(EXP(B7747)-1)*100</f>
        <v>-36.37277571291051</v>
      </c>
      <c r="D7747" s="19">
        <f ca="1">'Monte Carlo VaR'!$B$9*(EXP(B7747)-1)</f>
        <v>-49.296022923707618</v>
      </c>
      <c r="E7747" t="str">
        <f ca="1">IF(B7747&lt;='Monte Carlo VaR'!$B$25,"YES ◀ TAIL","")</f>
        <v>YES ◀ TAIL</v>
      </c>
    </row>
    <row r="7748" spans="1:5" x14ac:dyDescent="0.2">
      <c r="A7748">
        <v>7747</v>
      </c>
      <c r="B7748" s="17">
        <f ca="1">'Monte Carlo VaR'!$C$17+_xlfn.NORM.S.INV(RAND())*'Monte Carlo VaR'!$C$18</f>
        <v>0.15364287818353994</v>
      </c>
      <c r="C7748" s="18">
        <f t="shared" ca="1" si="121"/>
        <v>16.607438181000123</v>
      </c>
      <c r="D7748" s="19">
        <f ca="1">'Monte Carlo VaR'!$B$9*(EXP(B7748)-1)</f>
        <v>22.508060966709465</v>
      </c>
      <c r="E7748" t="str">
        <f ca="1">IF(B7748&lt;='Monte Carlo VaR'!$B$25,"YES ◀ TAIL","")</f>
        <v/>
      </c>
    </row>
    <row r="7749" spans="1:5" x14ac:dyDescent="0.2">
      <c r="A7749">
        <v>7748</v>
      </c>
      <c r="B7749" s="17">
        <f ca="1">'Monte Carlo VaR'!$C$17+_xlfn.NORM.S.INV(RAND())*'Monte Carlo VaR'!$C$18</f>
        <v>8.5328785443679542E-2</v>
      </c>
      <c r="C7749" s="18">
        <f t="shared" ca="1" si="121"/>
        <v>8.9075079873749843</v>
      </c>
      <c r="D7749" s="19">
        <f ca="1">'Monte Carlo VaR'!$B$9*(EXP(B7749)-1)</f>
        <v>12.072345575289317</v>
      </c>
      <c r="E7749" t="str">
        <f ca="1">IF(B7749&lt;='Monte Carlo VaR'!$B$25,"YES ◀ TAIL","")</f>
        <v/>
      </c>
    </row>
    <row r="7750" spans="1:5" x14ac:dyDescent="0.2">
      <c r="A7750">
        <v>7749</v>
      </c>
      <c r="B7750" s="17">
        <f ca="1">'Monte Carlo VaR'!$C$17+_xlfn.NORM.S.INV(RAND())*'Monte Carlo VaR'!$C$18</f>
        <v>-0.17548284073615694</v>
      </c>
      <c r="C7750" s="18">
        <f t="shared" ca="1" si="121"/>
        <v>-16.094820543893995</v>
      </c>
      <c r="D7750" s="19">
        <f ca="1">'Monte Carlo VaR'!$B$9*(EXP(B7750)-1)</f>
        <v>-21.813310283139533</v>
      </c>
      <c r="E7750" t="str">
        <f ca="1">IF(B7750&lt;='Monte Carlo VaR'!$B$25,"YES ◀ TAIL","")</f>
        <v/>
      </c>
    </row>
    <row r="7751" spans="1:5" x14ac:dyDescent="0.2">
      <c r="A7751">
        <v>7750</v>
      </c>
      <c r="B7751" s="17">
        <f ca="1">'Monte Carlo VaR'!$C$17+_xlfn.NORM.S.INV(RAND())*'Monte Carlo VaR'!$C$18</f>
        <v>3.2285891730992958E-3</v>
      </c>
      <c r="C7751" s="18">
        <f t="shared" ca="1" si="121"/>
        <v>0.32338066806754107</v>
      </c>
      <c r="D7751" s="19">
        <f ca="1">'Monte Carlo VaR'!$B$9*(EXP(B7751)-1)</f>
        <v>0.43827781943193839</v>
      </c>
      <c r="E7751" t="str">
        <f ca="1">IF(B7751&lt;='Monte Carlo VaR'!$B$25,"YES ◀ TAIL","")</f>
        <v/>
      </c>
    </row>
    <row r="7752" spans="1:5" x14ac:dyDescent="0.2">
      <c r="A7752">
        <v>7751</v>
      </c>
      <c r="B7752" s="17">
        <f ca="1">'Monte Carlo VaR'!$C$17+_xlfn.NORM.S.INV(RAND())*'Monte Carlo VaR'!$C$18</f>
        <v>3.46985284218118E-2</v>
      </c>
      <c r="C7752" s="18">
        <f t="shared" ca="1" si="121"/>
        <v>3.5307545948086716</v>
      </c>
      <c r="D7752" s="19">
        <f ca="1">'Monte Carlo VaR'!$B$9*(EXP(B7752)-1)</f>
        <v>4.785231702344193</v>
      </c>
      <c r="E7752" t="str">
        <f ca="1">IF(B7752&lt;='Monte Carlo VaR'!$B$25,"YES ◀ TAIL","")</f>
        <v/>
      </c>
    </row>
    <row r="7753" spans="1:5" x14ac:dyDescent="0.2">
      <c r="A7753">
        <v>7752</v>
      </c>
      <c r="B7753" s="17">
        <f ca="1">'Monte Carlo VaR'!$C$17+_xlfn.NORM.S.INV(RAND())*'Monte Carlo VaR'!$C$18</f>
        <v>-6.8798665055068389E-2</v>
      </c>
      <c r="C7753" s="18">
        <f t="shared" ca="1" si="121"/>
        <v>-6.6485389728238591</v>
      </c>
      <c r="D7753" s="19">
        <f ca="1">'Monte Carlo VaR'!$B$9*(EXP(B7753)-1)</f>
        <v>-9.0107648698681757</v>
      </c>
      <c r="E7753" t="str">
        <f ca="1">IF(B7753&lt;='Monte Carlo VaR'!$B$25,"YES ◀ TAIL","")</f>
        <v/>
      </c>
    </row>
    <row r="7754" spans="1:5" x14ac:dyDescent="0.2">
      <c r="A7754">
        <v>7753</v>
      </c>
      <c r="B7754" s="17">
        <f ca="1">'Monte Carlo VaR'!$C$17+_xlfn.NORM.S.INV(RAND())*'Monte Carlo VaR'!$C$18</f>
        <v>-0.14889799818075922</v>
      </c>
      <c r="C7754" s="18">
        <f t="shared" ca="1" si="121"/>
        <v>-13.834299900172553</v>
      </c>
      <c r="D7754" s="19">
        <f ca="1">'Monte Carlo VaR'!$B$9*(EXP(B7754)-1)</f>
        <v>-18.74962665470386</v>
      </c>
      <c r="E7754" t="str">
        <f ca="1">IF(B7754&lt;='Monte Carlo VaR'!$B$25,"YES ◀ TAIL","")</f>
        <v/>
      </c>
    </row>
    <row r="7755" spans="1:5" x14ac:dyDescent="0.2">
      <c r="A7755">
        <v>7754</v>
      </c>
      <c r="B7755" s="17">
        <f ca="1">'Monte Carlo VaR'!$C$17+_xlfn.NORM.S.INV(RAND())*'Monte Carlo VaR'!$C$18</f>
        <v>-0.15035266593291863</v>
      </c>
      <c r="C7755" s="18">
        <f t="shared" ca="1" si="121"/>
        <v>-13.959551243818158</v>
      </c>
      <c r="D7755" s="19">
        <f ca="1">'Monte Carlo VaR'!$B$9*(EXP(B7755)-1)</f>
        <v>-18.91937980074675</v>
      </c>
      <c r="E7755" t="str">
        <f ca="1">IF(B7755&lt;='Monte Carlo VaR'!$B$25,"YES ◀ TAIL","")</f>
        <v/>
      </c>
    </row>
    <row r="7756" spans="1:5" x14ac:dyDescent="0.2">
      <c r="A7756">
        <v>7755</v>
      </c>
      <c r="B7756" s="17">
        <f ca="1">'Monte Carlo VaR'!$C$17+_xlfn.NORM.S.INV(RAND())*'Monte Carlo VaR'!$C$18</f>
        <v>-7.0810834484032067E-2</v>
      </c>
      <c r="C7756" s="18">
        <f t="shared" ca="1" si="121"/>
        <v>-6.8361890736401865</v>
      </c>
      <c r="D7756" s="19">
        <f ca="1">'Monte Carlo VaR'!$B$9*(EXP(B7756)-1)</f>
        <v>-9.265087051504544</v>
      </c>
      <c r="E7756" t="str">
        <f ca="1">IF(B7756&lt;='Monte Carlo VaR'!$B$25,"YES ◀ TAIL","")</f>
        <v/>
      </c>
    </row>
    <row r="7757" spans="1:5" x14ac:dyDescent="0.2">
      <c r="A7757">
        <v>7756</v>
      </c>
      <c r="B7757" s="17">
        <f ca="1">'Monte Carlo VaR'!$C$17+_xlfn.NORM.S.INV(RAND())*'Monte Carlo VaR'!$C$18</f>
        <v>0.312439995356941</v>
      </c>
      <c r="C7757" s="18">
        <f t="shared" ca="1" si="121"/>
        <v>36.675592701165669</v>
      </c>
      <c r="D7757" s="19">
        <f ca="1">'Monte Carlo VaR'!$B$9*(EXP(B7757)-1)</f>
        <v>49.706430787889836</v>
      </c>
      <c r="E7757" t="str">
        <f ca="1">IF(B7757&lt;='Monte Carlo VaR'!$B$25,"YES ◀ TAIL","")</f>
        <v/>
      </c>
    </row>
    <row r="7758" spans="1:5" x14ac:dyDescent="0.2">
      <c r="A7758">
        <v>7757</v>
      </c>
      <c r="B7758" s="17">
        <f ca="1">'Monte Carlo VaR'!$C$17+_xlfn.NORM.S.INV(RAND())*'Monte Carlo VaR'!$C$18</f>
        <v>9.4986458902953985E-2</v>
      </c>
      <c r="C7758" s="18">
        <f t="shared" ca="1" si="121"/>
        <v>9.9643964639645191</v>
      </c>
      <c r="D7758" s="19">
        <f ca="1">'Monte Carlo VaR'!$B$9*(EXP(B7758)-1)</f>
        <v>13.504746527611115</v>
      </c>
      <c r="E7758" t="str">
        <f ca="1">IF(B7758&lt;='Monte Carlo VaR'!$B$25,"YES ◀ TAIL","")</f>
        <v/>
      </c>
    </row>
    <row r="7759" spans="1:5" x14ac:dyDescent="0.2">
      <c r="A7759">
        <v>7758</v>
      </c>
      <c r="B7759" s="17">
        <f ca="1">'Monte Carlo VaR'!$C$17+_xlfn.NORM.S.INV(RAND())*'Monte Carlo VaR'!$C$18</f>
        <v>0.29374713763561161</v>
      </c>
      <c r="C7759" s="18">
        <f t="shared" ca="1" si="121"/>
        <v>34.144465990938876</v>
      </c>
      <c r="D7759" s="19">
        <f ca="1">'Monte Carlo VaR'!$B$9*(EXP(B7759)-1)</f>
        <v>46.275994757519463</v>
      </c>
      <c r="E7759" t="str">
        <f ca="1">IF(B7759&lt;='Monte Carlo VaR'!$B$25,"YES ◀ TAIL","")</f>
        <v/>
      </c>
    </row>
    <row r="7760" spans="1:5" x14ac:dyDescent="0.2">
      <c r="A7760">
        <v>7759</v>
      </c>
      <c r="B7760" s="17">
        <f ca="1">'Monte Carlo VaR'!$C$17+_xlfn.NORM.S.INV(RAND())*'Monte Carlo VaR'!$C$18</f>
        <v>0.48687380390192098</v>
      </c>
      <c r="C7760" s="18">
        <f t="shared" ca="1" si="121"/>
        <v>62.722124744878151</v>
      </c>
      <c r="D7760" s="19">
        <f ca="1">'Monte Carlo VaR'!$B$9*(EXP(B7760)-1)</f>
        <v>85.007295666733356</v>
      </c>
      <c r="E7760" t="str">
        <f ca="1">IF(B7760&lt;='Monte Carlo VaR'!$B$25,"YES ◀ TAIL","")</f>
        <v/>
      </c>
    </row>
    <row r="7761" spans="1:5" x14ac:dyDescent="0.2">
      <c r="A7761">
        <v>7760</v>
      </c>
      <c r="B7761" s="17">
        <f ca="1">'Monte Carlo VaR'!$C$17+_xlfn.NORM.S.INV(RAND())*'Monte Carlo VaR'!$C$18</f>
        <v>-3.3944264936976998E-3</v>
      </c>
      <c r="C7761" s="18">
        <f t="shared" ca="1" si="121"/>
        <v>-0.33886719410638477</v>
      </c>
      <c r="D7761" s="19">
        <f ca="1">'Monte Carlo VaR'!$B$9*(EXP(B7761)-1)</f>
        <v>-0.4592667081723833</v>
      </c>
      <c r="E7761" t="str">
        <f ca="1">IF(B7761&lt;='Monte Carlo VaR'!$B$25,"YES ◀ TAIL","")</f>
        <v/>
      </c>
    </row>
    <row r="7762" spans="1:5" x14ac:dyDescent="0.2">
      <c r="A7762">
        <v>7761</v>
      </c>
      <c r="B7762" s="17">
        <f ca="1">'Monte Carlo VaR'!$C$17+_xlfn.NORM.S.INV(RAND())*'Monte Carlo VaR'!$C$18</f>
        <v>0.19380850477047878</v>
      </c>
      <c r="C7762" s="18">
        <f t="shared" ca="1" si="121"/>
        <v>21.386381156915867</v>
      </c>
      <c r="D7762" s="19">
        <f ca="1">'Monte Carlo VaR'!$B$9*(EXP(B7762)-1)</f>
        <v>28.984962381968074</v>
      </c>
      <c r="E7762" t="str">
        <f ca="1">IF(B7762&lt;='Monte Carlo VaR'!$B$25,"YES ◀ TAIL","")</f>
        <v/>
      </c>
    </row>
    <row r="7763" spans="1:5" x14ac:dyDescent="0.2">
      <c r="A7763">
        <v>7762</v>
      </c>
      <c r="B7763" s="17">
        <f ca="1">'Monte Carlo VaR'!$C$17+_xlfn.NORM.S.INV(RAND())*'Monte Carlo VaR'!$C$18</f>
        <v>-9.2623460025075419E-2</v>
      </c>
      <c r="C7763" s="18">
        <f t="shared" ca="1" si="121"/>
        <v>-8.846333432241904</v>
      </c>
      <c r="D7763" s="19">
        <f ca="1">'Monte Carlo VaR'!$B$9*(EXP(B7763)-1)</f>
        <v>-11.989435700717452</v>
      </c>
      <c r="E7763" t="str">
        <f ca="1">IF(B7763&lt;='Monte Carlo VaR'!$B$25,"YES ◀ TAIL","")</f>
        <v/>
      </c>
    </row>
    <row r="7764" spans="1:5" x14ac:dyDescent="0.2">
      <c r="A7764">
        <v>7763</v>
      </c>
      <c r="B7764" s="17">
        <f ca="1">'Monte Carlo VaR'!$C$17+_xlfn.NORM.S.INV(RAND())*'Monte Carlo VaR'!$C$18</f>
        <v>-0.22859464679998809</v>
      </c>
      <c r="C7764" s="18">
        <f t="shared" ca="1" si="121"/>
        <v>-20.434901217925983</v>
      </c>
      <c r="D7764" s="19">
        <f ca="1">'Monte Carlo VaR'!$B$9*(EXP(B7764)-1)</f>
        <v>-27.695421620655086</v>
      </c>
      <c r="E7764" t="str">
        <f ca="1">IF(B7764&lt;='Monte Carlo VaR'!$B$25,"YES ◀ TAIL","")</f>
        <v/>
      </c>
    </row>
    <row r="7765" spans="1:5" x14ac:dyDescent="0.2">
      <c r="A7765">
        <v>7764</v>
      </c>
      <c r="B7765" s="17">
        <f ca="1">'Monte Carlo VaR'!$C$17+_xlfn.NORM.S.INV(RAND())*'Monte Carlo VaR'!$C$18</f>
        <v>-0.22515413916738219</v>
      </c>
      <c r="C7765" s="18">
        <f t="shared" ca="1" si="121"/>
        <v>-20.160685438028437</v>
      </c>
      <c r="D7765" s="19">
        <f ca="1">'Monte Carlo VaR'!$B$9*(EXP(B7765)-1)</f>
        <v>-27.323776974159941</v>
      </c>
      <c r="E7765" t="str">
        <f ca="1">IF(B7765&lt;='Monte Carlo VaR'!$B$25,"YES ◀ TAIL","")</f>
        <v/>
      </c>
    </row>
    <row r="7766" spans="1:5" x14ac:dyDescent="0.2">
      <c r="A7766">
        <v>7765</v>
      </c>
      <c r="B7766" s="17">
        <f ca="1">'Monte Carlo VaR'!$C$17+_xlfn.NORM.S.INV(RAND())*'Monte Carlo VaR'!$C$18</f>
        <v>-5.8278568842148132E-2</v>
      </c>
      <c r="C7766" s="18">
        <f t="shared" ca="1" si="121"/>
        <v>-5.6612887425950724</v>
      </c>
      <c r="D7766" s="19">
        <f ca="1">'Monte Carlo VaR'!$B$9*(EXP(B7766)-1)</f>
        <v>-7.6727446328391009</v>
      </c>
      <c r="E7766" t="str">
        <f ca="1">IF(B7766&lt;='Monte Carlo VaR'!$B$25,"YES ◀ TAIL","")</f>
        <v/>
      </c>
    </row>
    <row r="7767" spans="1:5" x14ac:dyDescent="0.2">
      <c r="A7767">
        <v>7766</v>
      </c>
      <c r="B7767" s="17">
        <f ca="1">'Monte Carlo VaR'!$C$17+_xlfn.NORM.S.INV(RAND())*'Monte Carlo VaR'!$C$18</f>
        <v>-6.2361225513823962E-2</v>
      </c>
      <c r="C7767" s="18">
        <f t="shared" ca="1" si="121"/>
        <v>-6.0456561575230268</v>
      </c>
      <c r="D7767" s="19">
        <f ca="1">'Monte Carlo VaR'!$B$9*(EXP(B7767)-1)</f>
        <v>-8.193677790290959</v>
      </c>
      <c r="E7767" t="str">
        <f ca="1">IF(B7767&lt;='Monte Carlo VaR'!$B$25,"YES ◀ TAIL","")</f>
        <v/>
      </c>
    </row>
    <row r="7768" spans="1:5" x14ac:dyDescent="0.2">
      <c r="A7768">
        <v>7767</v>
      </c>
      <c r="B7768" s="17">
        <f ca="1">'Monte Carlo VaR'!$C$17+_xlfn.NORM.S.INV(RAND())*'Monte Carlo VaR'!$C$18</f>
        <v>-0.25207527179099631</v>
      </c>
      <c r="C7768" s="18">
        <f t="shared" ca="1" si="121"/>
        <v>-22.281376433271284</v>
      </c>
      <c r="D7768" s="19">
        <f ca="1">'Monte Carlo VaR'!$B$9*(EXP(B7768)-1)</f>
        <v>-30.197949480012571</v>
      </c>
      <c r="E7768" t="str">
        <f ca="1">IF(B7768&lt;='Monte Carlo VaR'!$B$25,"YES ◀ TAIL","")</f>
        <v>YES ◀ TAIL</v>
      </c>
    </row>
    <row r="7769" spans="1:5" x14ac:dyDescent="0.2">
      <c r="A7769">
        <v>7768</v>
      </c>
      <c r="B7769" s="17">
        <f ca="1">'Monte Carlo VaR'!$C$17+_xlfn.NORM.S.INV(RAND())*'Monte Carlo VaR'!$C$18</f>
        <v>7.7389759763418026E-2</v>
      </c>
      <c r="C7769" s="18">
        <f t="shared" ca="1" si="121"/>
        <v>8.046311538347517</v>
      </c>
      <c r="D7769" s="19">
        <f ca="1">'Monte Carlo VaR'!$B$9*(EXP(B7769)-1)</f>
        <v>10.905166027922389</v>
      </c>
      <c r="E7769" t="str">
        <f ca="1">IF(B7769&lt;='Monte Carlo VaR'!$B$25,"YES ◀ TAIL","")</f>
        <v/>
      </c>
    </row>
    <row r="7770" spans="1:5" x14ac:dyDescent="0.2">
      <c r="A7770">
        <v>7769</v>
      </c>
      <c r="B7770" s="17">
        <f ca="1">'Monte Carlo VaR'!$C$17+_xlfn.NORM.S.INV(RAND())*'Monte Carlo VaR'!$C$18</f>
        <v>0.18085059855171698</v>
      </c>
      <c r="C7770" s="18">
        <f t="shared" ca="1" si="121"/>
        <v>19.823614770389121</v>
      </c>
      <c r="D7770" s="19">
        <f ca="1">'Monte Carlo VaR'!$B$9*(EXP(B7770)-1)</f>
        <v>26.866945098308374</v>
      </c>
      <c r="E7770" t="str">
        <f ca="1">IF(B7770&lt;='Monte Carlo VaR'!$B$25,"YES ◀ TAIL","")</f>
        <v/>
      </c>
    </row>
    <row r="7771" spans="1:5" x14ac:dyDescent="0.2">
      <c r="A7771">
        <v>7770</v>
      </c>
      <c r="B7771" s="17">
        <f ca="1">'Monte Carlo VaR'!$C$17+_xlfn.NORM.S.INV(RAND())*'Monte Carlo VaR'!$C$18</f>
        <v>-0.11213856307984153</v>
      </c>
      <c r="C7771" s="18">
        <f t="shared" ca="1" si="121"/>
        <v>-10.607961544317012</v>
      </c>
      <c r="D7771" s="19">
        <f ca="1">'Monte Carlo VaR'!$B$9*(EXP(B7771)-1)</f>
        <v>-14.376970281012847</v>
      </c>
      <c r="E7771" t="str">
        <f ca="1">IF(B7771&lt;='Monte Carlo VaR'!$B$25,"YES ◀ TAIL","")</f>
        <v/>
      </c>
    </row>
    <row r="7772" spans="1:5" x14ac:dyDescent="0.2">
      <c r="A7772">
        <v>7771</v>
      </c>
      <c r="B7772" s="17">
        <f ca="1">'Monte Carlo VaR'!$C$17+_xlfn.NORM.S.INV(RAND())*'Monte Carlo VaR'!$C$18</f>
        <v>0.22410874710864565</v>
      </c>
      <c r="C7772" s="18">
        <f t="shared" ca="1" si="121"/>
        <v>25.120707718224502</v>
      </c>
      <c r="D7772" s="19">
        <f ca="1">'Monte Carlo VaR'!$B$9*(EXP(B7772)-1)</f>
        <v>34.046095170509666</v>
      </c>
      <c r="E7772" t="str">
        <f ca="1">IF(B7772&lt;='Monte Carlo VaR'!$B$25,"YES ◀ TAIL","")</f>
        <v/>
      </c>
    </row>
    <row r="7773" spans="1:5" x14ac:dyDescent="0.2">
      <c r="A7773">
        <v>7772</v>
      </c>
      <c r="B7773" s="17">
        <f ca="1">'Monte Carlo VaR'!$C$17+_xlfn.NORM.S.INV(RAND())*'Monte Carlo VaR'!$C$18</f>
        <v>0.1295675808604238</v>
      </c>
      <c r="C7773" s="18">
        <f t="shared" ca="1" si="121"/>
        <v>13.833603859229427</v>
      </c>
      <c r="D7773" s="19">
        <f ca="1">'Monte Carlo VaR'!$B$9*(EXP(B7773)-1)</f>
        <v>18.748683310413643</v>
      </c>
      <c r="E7773" t="str">
        <f ca="1">IF(B7773&lt;='Monte Carlo VaR'!$B$25,"YES ◀ TAIL","")</f>
        <v/>
      </c>
    </row>
    <row r="7774" spans="1:5" x14ac:dyDescent="0.2">
      <c r="A7774">
        <v>7773</v>
      </c>
      <c r="B7774" s="17">
        <f ca="1">'Monte Carlo VaR'!$C$17+_xlfn.NORM.S.INV(RAND())*'Monte Carlo VaR'!$C$18</f>
        <v>0.1562323946484746</v>
      </c>
      <c r="C7774" s="18">
        <f t="shared" ca="1" si="121"/>
        <v>16.90978636094669</v>
      </c>
      <c r="D7774" s="19">
        <f ca="1">'Monte Carlo VaR'!$B$9*(EXP(B7774)-1)</f>
        <v>22.917833454991047</v>
      </c>
      <c r="E7774" t="str">
        <f ca="1">IF(B7774&lt;='Monte Carlo VaR'!$B$25,"YES ◀ TAIL","")</f>
        <v/>
      </c>
    </row>
    <row r="7775" spans="1:5" x14ac:dyDescent="0.2">
      <c r="A7775">
        <v>7774</v>
      </c>
      <c r="B7775" s="17">
        <f ca="1">'Monte Carlo VaR'!$C$17+_xlfn.NORM.S.INV(RAND())*'Monte Carlo VaR'!$C$18</f>
        <v>0.11042794800143738</v>
      </c>
      <c r="C7775" s="18">
        <f t="shared" ca="1" si="121"/>
        <v>11.675588166005468</v>
      </c>
      <c r="D7775" s="19">
        <f ca="1">'Monte Carlo VaR'!$B$9*(EXP(B7775)-1)</f>
        <v>15.823924641387212</v>
      </c>
      <c r="E7775" t="str">
        <f ca="1">IF(B7775&lt;='Monte Carlo VaR'!$B$25,"YES ◀ TAIL","")</f>
        <v/>
      </c>
    </row>
    <row r="7776" spans="1:5" x14ac:dyDescent="0.2">
      <c r="A7776">
        <v>7775</v>
      </c>
      <c r="B7776" s="17">
        <f ca="1">'Monte Carlo VaR'!$C$17+_xlfn.NORM.S.INV(RAND())*'Monte Carlo VaR'!$C$18</f>
        <v>0.21643120959646273</v>
      </c>
      <c r="C7776" s="18">
        <f t="shared" ca="1" si="121"/>
        <v>24.163766965962964</v>
      </c>
      <c r="D7776" s="19">
        <f ca="1">'Monte Carlo VaR'!$B$9*(EXP(B7776)-1)</f>
        <v>32.749153368969601</v>
      </c>
      <c r="E7776" t="str">
        <f ca="1">IF(B7776&lt;='Monte Carlo VaR'!$B$25,"YES ◀ TAIL","")</f>
        <v/>
      </c>
    </row>
    <row r="7777" spans="1:5" x14ac:dyDescent="0.2">
      <c r="A7777">
        <v>7776</v>
      </c>
      <c r="B7777" s="17">
        <f ca="1">'Monte Carlo VaR'!$C$17+_xlfn.NORM.S.INV(RAND())*'Monte Carlo VaR'!$C$18</f>
        <v>-0.17671158483518329</v>
      </c>
      <c r="C7777" s="18">
        <f t="shared" ca="1" si="121"/>
        <v>-16.197855223437607</v>
      </c>
      <c r="D7777" s="19">
        <f ca="1">'Monte Carlo VaR'!$B$9*(EXP(B7777)-1)</f>
        <v>-21.95295318432499</v>
      </c>
      <c r="E7777" t="str">
        <f ca="1">IF(B7777&lt;='Monte Carlo VaR'!$B$25,"YES ◀ TAIL","")</f>
        <v/>
      </c>
    </row>
    <row r="7778" spans="1:5" x14ac:dyDescent="0.2">
      <c r="A7778">
        <v>7777</v>
      </c>
      <c r="B7778" s="17">
        <f ca="1">'Monte Carlo VaR'!$C$17+_xlfn.NORM.S.INV(RAND())*'Monte Carlo VaR'!$C$18</f>
        <v>-5.0746178099231598E-2</v>
      </c>
      <c r="C7778" s="18">
        <f t="shared" ca="1" si="121"/>
        <v>-4.9480097315452332</v>
      </c>
      <c r="D7778" s="19">
        <f ca="1">'Monte Carlo VaR'!$B$9*(EXP(B7778)-1)</f>
        <v>-6.7060375891632544</v>
      </c>
      <c r="E7778" t="str">
        <f ca="1">IF(B7778&lt;='Monte Carlo VaR'!$B$25,"YES ◀ TAIL","")</f>
        <v/>
      </c>
    </row>
    <row r="7779" spans="1:5" x14ac:dyDescent="0.2">
      <c r="A7779">
        <v>7778</v>
      </c>
      <c r="B7779" s="17">
        <f ca="1">'Monte Carlo VaR'!$C$17+_xlfn.NORM.S.INV(RAND())*'Monte Carlo VaR'!$C$18</f>
        <v>-0.10535950882591612</v>
      </c>
      <c r="C7779" s="18">
        <f t="shared" ca="1" si="121"/>
        <v>-9.9999093850824607</v>
      </c>
      <c r="D7779" s="19">
        <f ca="1">'Monte Carlo VaR'!$B$9*(EXP(B7779)-1)</f>
        <v>-13.55287718960226</v>
      </c>
      <c r="E7779" t="str">
        <f ca="1">IF(B7779&lt;='Monte Carlo VaR'!$B$25,"YES ◀ TAIL","")</f>
        <v/>
      </c>
    </row>
    <row r="7780" spans="1:5" x14ac:dyDescent="0.2">
      <c r="A7780">
        <v>7779</v>
      </c>
      <c r="B7780" s="17">
        <f ca="1">'Monte Carlo VaR'!$C$17+_xlfn.NORM.S.INV(RAND())*'Monte Carlo VaR'!$C$18</f>
        <v>0.57998129416469968</v>
      </c>
      <c r="C7780" s="18">
        <f t="shared" ca="1" si="121"/>
        <v>78.600502172182061</v>
      </c>
      <c r="D7780" s="19">
        <f ca="1">'Monte Carlo VaR'!$B$9*(EXP(B7780)-1)</f>
        <v>106.52726059395835</v>
      </c>
      <c r="E7780" t="str">
        <f ca="1">IF(B7780&lt;='Monte Carlo VaR'!$B$25,"YES ◀ TAIL","")</f>
        <v/>
      </c>
    </row>
    <row r="7781" spans="1:5" x14ac:dyDescent="0.2">
      <c r="A7781">
        <v>7780</v>
      </c>
      <c r="B7781" s="17">
        <f ca="1">'Monte Carlo VaR'!$C$17+_xlfn.NORM.S.INV(RAND())*'Monte Carlo VaR'!$C$18</f>
        <v>-0.28694670645651199</v>
      </c>
      <c r="C7781" s="18">
        <f t="shared" ca="1" si="121"/>
        <v>-24.944827266765166</v>
      </c>
      <c r="D7781" s="19">
        <f ca="1">'Monte Carlo VaR'!$B$9*(EXP(B7781)-1)</f>
        <v>-33.807724394646833</v>
      </c>
      <c r="E7781" t="str">
        <f ca="1">IF(B7781&lt;='Monte Carlo VaR'!$B$25,"YES ◀ TAIL","")</f>
        <v>YES ◀ TAIL</v>
      </c>
    </row>
    <row r="7782" spans="1:5" x14ac:dyDescent="0.2">
      <c r="A7782">
        <v>7781</v>
      </c>
      <c r="B7782" s="17">
        <f ca="1">'Monte Carlo VaR'!$C$17+_xlfn.NORM.S.INV(RAND())*'Monte Carlo VaR'!$C$18</f>
        <v>0.51341042630337608</v>
      </c>
      <c r="C7782" s="18">
        <f t="shared" ca="1" si="121"/>
        <v>67.098024336598414</v>
      </c>
      <c r="D7782" s="19">
        <f ca="1">'Monte Carlo VaR'!$B$9*(EXP(B7782)-1)</f>
        <v>90.937952383391831</v>
      </c>
      <c r="E7782" t="str">
        <f ca="1">IF(B7782&lt;='Monte Carlo VaR'!$B$25,"YES ◀ TAIL","")</f>
        <v/>
      </c>
    </row>
    <row r="7783" spans="1:5" x14ac:dyDescent="0.2">
      <c r="A7783">
        <v>7782</v>
      </c>
      <c r="B7783" s="17">
        <f ca="1">'Monte Carlo VaR'!$C$17+_xlfn.NORM.S.INV(RAND())*'Monte Carlo VaR'!$C$18</f>
        <v>1.1634876843994481E-2</v>
      </c>
      <c r="C7783" s="18">
        <f t="shared" ca="1" si="121"/>
        <v>1.1702825291818986</v>
      </c>
      <c r="D7783" s="19">
        <f ca="1">'Monte Carlo VaR'!$B$9*(EXP(B7783)-1)</f>
        <v>1.5860839118002272</v>
      </c>
      <c r="E7783" t="str">
        <f ca="1">IF(B7783&lt;='Monte Carlo VaR'!$B$25,"YES ◀ TAIL","")</f>
        <v/>
      </c>
    </row>
    <row r="7784" spans="1:5" x14ac:dyDescent="0.2">
      <c r="A7784">
        <v>7783</v>
      </c>
      <c r="B7784" s="17">
        <f ca="1">'Monte Carlo VaR'!$C$17+_xlfn.NORM.S.INV(RAND())*'Monte Carlo VaR'!$C$18</f>
        <v>-6.598690712652501E-2</v>
      </c>
      <c r="C7784" s="18">
        <f t="shared" ca="1" si="121"/>
        <v>-6.385687898518122</v>
      </c>
      <c r="D7784" s="19">
        <f ca="1">'Monte Carlo VaR'!$B$9*(EXP(B7784)-1)</f>
        <v>-8.6545228088616106</v>
      </c>
      <c r="E7784" t="str">
        <f ca="1">IF(B7784&lt;='Monte Carlo VaR'!$B$25,"YES ◀ TAIL","")</f>
        <v/>
      </c>
    </row>
    <row r="7785" spans="1:5" x14ac:dyDescent="0.2">
      <c r="A7785">
        <v>7784</v>
      </c>
      <c r="B7785" s="17">
        <f ca="1">'Monte Carlo VaR'!$C$17+_xlfn.NORM.S.INV(RAND())*'Monte Carlo VaR'!$C$18</f>
        <v>0.13361007661152086</v>
      </c>
      <c r="C7785" s="18">
        <f t="shared" ca="1" si="121"/>
        <v>14.29470709516163</v>
      </c>
      <c r="D7785" s="19">
        <f ca="1">'Monte Carlo VaR'!$B$9*(EXP(B7785)-1)</f>
        <v>19.373616526072556</v>
      </c>
      <c r="E7785" t="str">
        <f ca="1">IF(B7785&lt;='Monte Carlo VaR'!$B$25,"YES ◀ TAIL","")</f>
        <v/>
      </c>
    </row>
    <row r="7786" spans="1:5" x14ac:dyDescent="0.2">
      <c r="A7786">
        <v>7785</v>
      </c>
      <c r="B7786" s="17">
        <f ca="1">'Monte Carlo VaR'!$C$17+_xlfn.NORM.S.INV(RAND())*'Monte Carlo VaR'!$C$18</f>
        <v>-0.12324957507018793</v>
      </c>
      <c r="C7786" s="18">
        <f t="shared" ca="1" si="121"/>
        <v>-11.595700006773646</v>
      </c>
      <c r="D7786" s="19">
        <f ca="1">'Monte Carlo VaR'!$B$9*(EXP(B7786)-1)</f>
        <v>-15.715652219180322</v>
      </c>
      <c r="E7786" t="str">
        <f ca="1">IF(B7786&lt;='Monte Carlo VaR'!$B$25,"YES ◀ TAIL","")</f>
        <v/>
      </c>
    </row>
    <row r="7787" spans="1:5" x14ac:dyDescent="0.2">
      <c r="A7787">
        <v>7786</v>
      </c>
      <c r="B7787" s="17">
        <f ca="1">'Monte Carlo VaR'!$C$17+_xlfn.NORM.S.INV(RAND())*'Monte Carlo VaR'!$C$18</f>
        <v>0.26708422432081325</v>
      </c>
      <c r="C7787" s="18">
        <f t="shared" ca="1" si="121"/>
        <v>30.615045133268449</v>
      </c>
      <c r="D7787" s="19">
        <f ca="1">'Monte Carlo VaR'!$B$9*(EXP(B7787)-1)</f>
        <v>41.492570669118727</v>
      </c>
      <c r="E7787" t="str">
        <f ca="1">IF(B7787&lt;='Monte Carlo VaR'!$B$25,"YES ◀ TAIL","")</f>
        <v/>
      </c>
    </row>
    <row r="7788" spans="1:5" x14ac:dyDescent="0.2">
      <c r="A7788">
        <v>7787</v>
      </c>
      <c r="B7788" s="17">
        <f ca="1">'Monte Carlo VaR'!$C$17+_xlfn.NORM.S.INV(RAND())*'Monte Carlo VaR'!$C$18</f>
        <v>0.28228139086504522</v>
      </c>
      <c r="C7788" s="18">
        <f t="shared" ca="1" si="121"/>
        <v>32.615183450071349</v>
      </c>
      <c r="D7788" s="19">
        <f ca="1">'Monte Carlo VaR'!$B$9*(EXP(B7788)-1)</f>
        <v>44.2033581298817</v>
      </c>
      <c r="E7788" t="str">
        <f ca="1">IF(B7788&lt;='Monte Carlo VaR'!$B$25,"YES ◀ TAIL","")</f>
        <v/>
      </c>
    </row>
    <row r="7789" spans="1:5" x14ac:dyDescent="0.2">
      <c r="A7789">
        <v>7788</v>
      </c>
      <c r="B7789" s="17">
        <f ca="1">'Monte Carlo VaR'!$C$17+_xlfn.NORM.S.INV(RAND())*'Monte Carlo VaR'!$C$18</f>
        <v>-0.10766684427903088</v>
      </c>
      <c r="C7789" s="18">
        <f t="shared" ca="1" si="121"/>
        <v>-10.207330397991132</v>
      </c>
      <c r="D7789" s="19">
        <f ca="1">'Monte Carlo VaR'!$B$9*(EXP(B7789)-1)</f>
        <v>-13.833994888397381</v>
      </c>
      <c r="E7789" t="str">
        <f ca="1">IF(B7789&lt;='Monte Carlo VaR'!$B$25,"YES ◀ TAIL","")</f>
        <v/>
      </c>
    </row>
    <row r="7790" spans="1:5" x14ac:dyDescent="0.2">
      <c r="A7790">
        <v>7789</v>
      </c>
      <c r="B7790" s="17">
        <f ca="1">'Monte Carlo VaR'!$C$17+_xlfn.NORM.S.INV(RAND())*'Monte Carlo VaR'!$C$18</f>
        <v>0.21890437240712929</v>
      </c>
      <c r="C7790" s="18">
        <f t="shared" ca="1" si="121"/>
        <v>24.471224216059472</v>
      </c>
      <c r="D7790" s="19">
        <f ca="1">'Monte Carlo VaR'!$B$9*(EXP(B7790)-1)</f>
        <v>33.165850180025402</v>
      </c>
      <c r="E7790" t="str">
        <f ca="1">IF(B7790&lt;='Monte Carlo VaR'!$B$25,"YES ◀ TAIL","")</f>
        <v/>
      </c>
    </row>
    <row r="7791" spans="1:5" x14ac:dyDescent="0.2">
      <c r="A7791">
        <v>7790</v>
      </c>
      <c r="B7791" s="17">
        <f ca="1">'Monte Carlo VaR'!$C$17+_xlfn.NORM.S.INV(RAND())*'Monte Carlo VaR'!$C$18</f>
        <v>0.15430541573390033</v>
      </c>
      <c r="C7791" s="18">
        <f t="shared" ca="1" si="121"/>
        <v>16.684720585866984</v>
      </c>
      <c r="D7791" s="19">
        <f ca="1">'Monte Carlo VaR'!$B$9*(EXP(B7791)-1)</f>
        <v>22.612801810025527</v>
      </c>
      <c r="E7791" t="str">
        <f ca="1">IF(B7791&lt;='Monte Carlo VaR'!$B$25,"YES ◀ TAIL","")</f>
        <v/>
      </c>
    </row>
    <row r="7792" spans="1:5" x14ac:dyDescent="0.2">
      <c r="A7792">
        <v>7791</v>
      </c>
      <c r="B7792" s="17">
        <f ca="1">'Monte Carlo VaR'!$C$17+_xlfn.NORM.S.INV(RAND())*'Monte Carlo VaR'!$C$18</f>
        <v>0.13041970863509886</v>
      </c>
      <c r="C7792" s="18">
        <f t="shared" ca="1" si="121"/>
        <v>13.930645975038303</v>
      </c>
      <c r="D7792" s="19">
        <f ca="1">'Monte Carlo VaR'!$B$9*(EXP(B7792)-1)</f>
        <v>18.880204489969412</v>
      </c>
      <c r="E7792" t="str">
        <f ca="1">IF(B7792&lt;='Monte Carlo VaR'!$B$25,"YES ◀ TAIL","")</f>
        <v/>
      </c>
    </row>
    <row r="7793" spans="1:5" x14ac:dyDescent="0.2">
      <c r="A7793">
        <v>7792</v>
      </c>
      <c r="B7793" s="17">
        <f ca="1">'Monte Carlo VaR'!$C$17+_xlfn.NORM.S.INV(RAND())*'Monte Carlo VaR'!$C$18</f>
        <v>3.5793710177189637E-2</v>
      </c>
      <c r="C7793" s="18">
        <f t="shared" ca="1" si="121"/>
        <v>3.6442016996218296</v>
      </c>
      <c r="D7793" s="19">
        <f ca="1">'Monte Carlo VaR'!$B$9*(EXP(B7793)-1)</f>
        <v>4.9389865634974655</v>
      </c>
      <c r="E7793" t="str">
        <f ca="1">IF(B7793&lt;='Monte Carlo VaR'!$B$25,"YES ◀ TAIL","")</f>
        <v/>
      </c>
    </row>
    <row r="7794" spans="1:5" x14ac:dyDescent="0.2">
      <c r="A7794">
        <v>7793</v>
      </c>
      <c r="B7794" s="17">
        <f ca="1">'Monte Carlo VaR'!$C$17+_xlfn.NORM.S.INV(RAND())*'Monte Carlo VaR'!$C$18</f>
        <v>-9.6442584128760694E-3</v>
      </c>
      <c r="C7794" s="18">
        <f t="shared" ca="1" si="121"/>
        <v>-0.959790169778163</v>
      </c>
      <c r="D7794" s="19">
        <f ca="1">'Monte Carlo VaR'!$B$9*(EXP(B7794)-1)</f>
        <v>-1.3008036171003443</v>
      </c>
      <c r="E7794" t="str">
        <f ca="1">IF(B7794&lt;='Monte Carlo VaR'!$B$25,"YES ◀ TAIL","")</f>
        <v/>
      </c>
    </row>
    <row r="7795" spans="1:5" x14ac:dyDescent="0.2">
      <c r="A7795">
        <v>7794</v>
      </c>
      <c r="B7795" s="17">
        <f ca="1">'Monte Carlo VaR'!$C$17+_xlfn.NORM.S.INV(RAND())*'Monte Carlo VaR'!$C$18</f>
        <v>0.34186152620331423</v>
      </c>
      <c r="C7795" s="18">
        <f t="shared" ca="1" si="121"/>
        <v>40.756537309715583</v>
      </c>
      <c r="D7795" s="19">
        <f ca="1">'Monte Carlo VaR'!$B$9*(EXP(B7795)-1)</f>
        <v>55.237335015857525</v>
      </c>
      <c r="E7795" t="str">
        <f ca="1">IF(B7795&lt;='Monte Carlo VaR'!$B$25,"YES ◀ TAIL","")</f>
        <v/>
      </c>
    </row>
    <row r="7796" spans="1:5" x14ac:dyDescent="0.2">
      <c r="A7796">
        <v>7795</v>
      </c>
      <c r="B7796" s="17">
        <f ca="1">'Monte Carlo VaR'!$C$17+_xlfn.NORM.S.INV(RAND())*'Monte Carlo VaR'!$C$18</f>
        <v>-0.10571637970901128</v>
      </c>
      <c r="C7796" s="18">
        <f t="shared" ca="1" si="121"/>
        <v>-10.032022066517554</v>
      </c>
      <c r="D7796" s="19">
        <f ca="1">'Monte Carlo VaR'!$B$9*(EXP(B7796)-1)</f>
        <v>-13.596399506751242</v>
      </c>
      <c r="E7796" t="str">
        <f ca="1">IF(B7796&lt;='Monte Carlo VaR'!$B$25,"YES ◀ TAIL","")</f>
        <v/>
      </c>
    </row>
    <row r="7797" spans="1:5" x14ac:dyDescent="0.2">
      <c r="A7797">
        <v>7796</v>
      </c>
      <c r="B7797" s="17">
        <f ca="1">'Monte Carlo VaR'!$C$17+_xlfn.NORM.S.INV(RAND())*'Monte Carlo VaR'!$C$18</f>
        <v>0.31732543765664439</v>
      </c>
      <c r="C7797" s="18">
        <f t="shared" ca="1" si="121"/>
        <v>37.344947138004429</v>
      </c>
      <c r="D7797" s="19">
        <f ca="1">'Monte Carlo VaR'!$B$9*(EXP(B7797)-1)</f>
        <v>50.613606856137395</v>
      </c>
      <c r="E7797" t="str">
        <f ca="1">IF(B7797&lt;='Monte Carlo VaR'!$B$25,"YES ◀ TAIL","")</f>
        <v/>
      </c>
    </row>
    <row r="7798" spans="1:5" x14ac:dyDescent="0.2">
      <c r="A7798">
        <v>7797</v>
      </c>
      <c r="B7798" s="17">
        <f ca="1">'Monte Carlo VaR'!$C$17+_xlfn.NORM.S.INV(RAND())*'Monte Carlo VaR'!$C$18</f>
        <v>0.20035941119975387</v>
      </c>
      <c r="C7798" s="18">
        <f t="shared" ca="1" si="121"/>
        <v>22.184182288852682</v>
      </c>
      <c r="D7798" s="19">
        <f ca="1">'Monte Carlo VaR'!$B$9*(EXP(B7798)-1)</f>
        <v>30.066222256082042</v>
      </c>
      <c r="E7798" t="str">
        <f ca="1">IF(B7798&lt;='Monte Carlo VaR'!$B$25,"YES ◀ TAIL","")</f>
        <v/>
      </c>
    </row>
    <row r="7799" spans="1:5" x14ac:dyDescent="0.2">
      <c r="A7799">
        <v>7798</v>
      </c>
      <c r="B7799" s="17">
        <f ca="1">'Monte Carlo VaR'!$C$17+_xlfn.NORM.S.INV(RAND())*'Monte Carlo VaR'!$C$18</f>
        <v>0.28828409385297277</v>
      </c>
      <c r="C7799" s="18">
        <f t="shared" ca="1" si="121"/>
        <v>33.413627020326153</v>
      </c>
      <c r="D7799" s="19">
        <f ca="1">'Monte Carlo VaR'!$B$9*(EXP(B7799)-1)</f>
        <v>45.285488700648038</v>
      </c>
      <c r="E7799" t="str">
        <f ca="1">IF(B7799&lt;='Monte Carlo VaR'!$B$25,"YES ◀ TAIL","")</f>
        <v/>
      </c>
    </row>
    <row r="7800" spans="1:5" x14ac:dyDescent="0.2">
      <c r="A7800">
        <v>7799</v>
      </c>
      <c r="B7800" s="17">
        <f ca="1">'Monte Carlo VaR'!$C$17+_xlfn.NORM.S.INV(RAND())*'Monte Carlo VaR'!$C$18</f>
        <v>0.15090464299766676</v>
      </c>
      <c r="C7800" s="18">
        <f t="shared" ca="1" si="121"/>
        <v>16.288576349415361</v>
      </c>
      <c r="D7800" s="19">
        <f ca="1">'Monte Carlo VaR'!$B$9*(EXP(B7800)-1)</f>
        <v>22.075907526362641</v>
      </c>
      <c r="E7800" t="str">
        <f ca="1">IF(B7800&lt;='Monte Carlo VaR'!$B$25,"YES ◀ TAIL","")</f>
        <v/>
      </c>
    </row>
    <row r="7801" spans="1:5" x14ac:dyDescent="0.2">
      <c r="A7801">
        <v>7800</v>
      </c>
      <c r="B7801" s="17">
        <f ca="1">'Monte Carlo VaR'!$C$17+_xlfn.NORM.S.INV(RAND())*'Monte Carlo VaR'!$C$18</f>
        <v>4.6175169504846104E-2</v>
      </c>
      <c r="C7801" s="18">
        <f t="shared" ca="1" si="121"/>
        <v>4.7257842528381167</v>
      </c>
      <c r="D7801" s="19">
        <f ca="1">'Monte Carlo VaR'!$B$9*(EXP(B7801)-1)</f>
        <v>6.4048553978714997</v>
      </c>
      <c r="E7801" t="str">
        <f ca="1">IF(B7801&lt;='Monte Carlo VaR'!$B$25,"YES ◀ TAIL","")</f>
        <v/>
      </c>
    </row>
    <row r="7802" spans="1:5" x14ac:dyDescent="0.2">
      <c r="A7802">
        <v>7801</v>
      </c>
      <c r="B7802" s="17">
        <f ca="1">'Monte Carlo VaR'!$C$17+_xlfn.NORM.S.INV(RAND())*'Monte Carlo VaR'!$C$18</f>
        <v>5.1244054075337733E-2</v>
      </c>
      <c r="C7802" s="18">
        <f t="shared" ca="1" si="121"/>
        <v>5.257974831586476</v>
      </c>
      <c r="D7802" s="19">
        <f ca="1">'Monte Carlo VaR'!$B$9*(EXP(B7802)-1)</f>
        <v>7.1261332892491511</v>
      </c>
      <c r="E7802" t="str">
        <f ca="1">IF(B7802&lt;='Monte Carlo VaR'!$B$25,"YES ◀ TAIL","")</f>
        <v/>
      </c>
    </row>
    <row r="7803" spans="1:5" x14ac:dyDescent="0.2">
      <c r="A7803">
        <v>7802</v>
      </c>
      <c r="B7803" s="17">
        <f ca="1">'Monte Carlo VaR'!$C$17+_xlfn.NORM.S.INV(RAND())*'Monte Carlo VaR'!$C$18</f>
        <v>-0.24982344382003596</v>
      </c>
      <c r="C7803" s="18">
        <f t="shared" ca="1" si="121"/>
        <v>-22.106170269824666</v>
      </c>
      <c r="D7803" s="19">
        <f ca="1">'Monte Carlo VaR'!$B$9*(EXP(B7803)-1)</f>
        <v>-29.960492566693368</v>
      </c>
      <c r="E7803" t="str">
        <f ca="1">IF(B7803&lt;='Monte Carlo VaR'!$B$25,"YES ◀ TAIL","")</f>
        <v>YES ◀ TAIL</v>
      </c>
    </row>
    <row r="7804" spans="1:5" x14ac:dyDescent="0.2">
      <c r="A7804">
        <v>7803</v>
      </c>
      <c r="B7804" s="17">
        <f ca="1">'Monte Carlo VaR'!$C$17+_xlfn.NORM.S.INV(RAND())*'Monte Carlo VaR'!$C$18</f>
        <v>0.10383407613618915</v>
      </c>
      <c r="C7804" s="18">
        <f t="shared" ca="1" si="121"/>
        <v>10.94163609940264</v>
      </c>
      <c r="D7804" s="19">
        <f ca="1">'Monte Carlo VaR'!$B$9*(EXP(B7804)-1)</f>
        <v>14.829199405520399</v>
      </c>
      <c r="E7804" t="str">
        <f ca="1">IF(B7804&lt;='Monte Carlo VaR'!$B$25,"YES ◀ TAIL","")</f>
        <v/>
      </c>
    </row>
    <row r="7805" spans="1:5" x14ac:dyDescent="0.2">
      <c r="A7805">
        <v>7804</v>
      </c>
      <c r="B7805" s="17">
        <f ca="1">'Monte Carlo VaR'!$C$17+_xlfn.NORM.S.INV(RAND())*'Monte Carlo VaR'!$C$18</f>
        <v>5.9114514566271127E-2</v>
      </c>
      <c r="C7805" s="18">
        <f t="shared" ca="1" si="121"/>
        <v>6.0896721912312657</v>
      </c>
      <c r="D7805" s="19">
        <f ca="1">'Monte Carlo VaR'!$B$9*(EXP(B7805)-1)</f>
        <v>8.2533327207757345</v>
      </c>
      <c r="E7805" t="str">
        <f ca="1">IF(B7805&lt;='Monte Carlo VaR'!$B$25,"YES ◀ TAIL","")</f>
        <v/>
      </c>
    </row>
    <row r="7806" spans="1:5" x14ac:dyDescent="0.2">
      <c r="A7806">
        <v>7805</v>
      </c>
      <c r="B7806" s="17">
        <f ca="1">'Monte Carlo VaR'!$C$17+_xlfn.NORM.S.INV(RAND())*'Monte Carlo VaR'!$C$18</f>
        <v>0.22954409655885455</v>
      </c>
      <c r="C7806" s="18">
        <f t="shared" ca="1" si="121"/>
        <v>25.802634063276496</v>
      </c>
      <c r="D7806" s="19">
        <f ca="1">'Monte Carlo VaR'!$B$9*(EXP(B7806)-1)</f>
        <v>34.97030994595864</v>
      </c>
      <c r="E7806" t="str">
        <f ca="1">IF(B7806&lt;='Monte Carlo VaR'!$B$25,"YES ◀ TAIL","")</f>
        <v/>
      </c>
    </row>
    <row r="7807" spans="1:5" x14ac:dyDescent="0.2">
      <c r="A7807">
        <v>7806</v>
      </c>
      <c r="B7807" s="17">
        <f ca="1">'Monte Carlo VaR'!$C$17+_xlfn.NORM.S.INV(RAND())*'Monte Carlo VaR'!$C$18</f>
        <v>-6.4127436998199755E-2</v>
      </c>
      <c r="C7807" s="18">
        <f t="shared" ca="1" si="121"/>
        <v>-6.2114529394341584</v>
      </c>
      <c r="D7807" s="19">
        <f ca="1">'Monte Carlo VaR'!$B$9*(EXP(B7807)-1)</f>
        <v>-8.4183821688151159</v>
      </c>
      <c r="E7807" t="str">
        <f ca="1">IF(B7807&lt;='Monte Carlo VaR'!$B$25,"YES ◀ TAIL","")</f>
        <v/>
      </c>
    </row>
    <row r="7808" spans="1:5" x14ac:dyDescent="0.2">
      <c r="A7808">
        <v>7807</v>
      </c>
      <c r="B7808" s="17">
        <f ca="1">'Monte Carlo VaR'!$C$17+_xlfn.NORM.S.INV(RAND())*'Monte Carlo VaR'!$C$18</f>
        <v>2.0988080459044961E-2</v>
      </c>
      <c r="C7808" s="18">
        <f t="shared" ca="1" si="121"/>
        <v>2.1209879212005012</v>
      </c>
      <c r="D7808" s="19">
        <f ca="1">'Monte Carlo VaR'!$B$9*(EXP(B7808)-1)</f>
        <v>2.8745749296030394</v>
      </c>
      <c r="E7808" t="str">
        <f ca="1">IF(B7808&lt;='Monte Carlo VaR'!$B$25,"YES ◀ TAIL","")</f>
        <v/>
      </c>
    </row>
    <row r="7809" spans="1:5" x14ac:dyDescent="0.2">
      <c r="A7809">
        <v>7808</v>
      </c>
      <c r="B7809" s="17">
        <f ca="1">'Monte Carlo VaR'!$C$17+_xlfn.NORM.S.INV(RAND())*'Monte Carlo VaR'!$C$18</f>
        <v>0.25158848837133102</v>
      </c>
      <c r="C7809" s="18">
        <f t="shared" ca="1" si="121"/>
        <v>28.606669697641472</v>
      </c>
      <c r="D7809" s="19">
        <f ca="1">'Monte Carlo VaR'!$B$9*(EXP(B7809)-1)</f>
        <v>38.770619441213491</v>
      </c>
      <c r="E7809" t="str">
        <f ca="1">IF(B7809&lt;='Monte Carlo VaR'!$B$25,"YES ◀ TAIL","")</f>
        <v/>
      </c>
    </row>
    <row r="7810" spans="1:5" x14ac:dyDescent="0.2">
      <c r="A7810">
        <v>7809</v>
      </c>
      <c r="B7810" s="17">
        <f ca="1">'Monte Carlo VaR'!$C$17+_xlfn.NORM.S.INV(RAND())*'Monte Carlo VaR'!$C$18</f>
        <v>-0.26053752193378205</v>
      </c>
      <c r="C7810" s="18">
        <f t="shared" ca="1" si="121"/>
        <v>-22.936275996593448</v>
      </c>
      <c r="D7810" s="19">
        <f ca="1">'Monte Carlo VaR'!$B$9*(EXP(B7810)-1)</f>
        <v>-31.085534858183099</v>
      </c>
      <c r="E7810" t="str">
        <f ca="1">IF(B7810&lt;='Monte Carlo VaR'!$B$25,"YES ◀ TAIL","")</f>
        <v>YES ◀ TAIL</v>
      </c>
    </row>
    <row r="7811" spans="1:5" x14ac:dyDescent="0.2">
      <c r="A7811">
        <v>7810</v>
      </c>
      <c r="B7811" s="17">
        <f ca="1">'Monte Carlo VaR'!$C$17+_xlfn.NORM.S.INV(RAND())*'Monte Carlo VaR'!$C$18</f>
        <v>-4.6037427773637229E-3</v>
      </c>
      <c r="C7811" s="18">
        <f t="shared" ref="C7811:C7874" ca="1" si="122">(EXP(B7811)-1)*100</f>
        <v>-0.45931617971814998</v>
      </c>
      <c r="D7811" s="19">
        <f ca="1">'Monte Carlo VaR'!$B$9*(EXP(B7811)-1)</f>
        <v>-0.62251121837200862</v>
      </c>
      <c r="E7811" t="str">
        <f ca="1">IF(B7811&lt;='Monte Carlo VaR'!$B$25,"YES ◀ TAIL","")</f>
        <v/>
      </c>
    </row>
    <row r="7812" spans="1:5" x14ac:dyDescent="0.2">
      <c r="A7812">
        <v>7811</v>
      </c>
      <c r="B7812" s="17">
        <f ca="1">'Monte Carlo VaR'!$C$17+_xlfn.NORM.S.INV(RAND())*'Monte Carlo VaR'!$C$18</f>
        <v>-7.0160541902346593E-2</v>
      </c>
      <c r="C7812" s="18">
        <f t="shared" ca="1" si="122"/>
        <v>-6.7755856356658262</v>
      </c>
      <c r="D7812" s="19">
        <f ca="1">'Monte Carlo VaR'!$B$9*(EXP(B7812)-1)</f>
        <v>-9.182951212017894</v>
      </c>
      <c r="E7812" t="str">
        <f ca="1">IF(B7812&lt;='Monte Carlo VaR'!$B$25,"YES ◀ TAIL","")</f>
        <v/>
      </c>
    </row>
    <row r="7813" spans="1:5" x14ac:dyDescent="0.2">
      <c r="A7813">
        <v>7812</v>
      </c>
      <c r="B7813" s="17">
        <f ca="1">'Monte Carlo VaR'!$C$17+_xlfn.NORM.S.INV(RAND())*'Monte Carlo VaR'!$C$18</f>
        <v>0.15364078913144397</v>
      </c>
      <c r="C7813" s="18">
        <f t="shared" ca="1" si="122"/>
        <v>16.607194582241426</v>
      </c>
      <c r="D7813" s="19">
        <f ca="1">'Monte Carlo VaR'!$B$9*(EXP(B7813)-1)</f>
        <v>22.507730817311803</v>
      </c>
      <c r="E7813" t="str">
        <f ca="1">IF(B7813&lt;='Monte Carlo VaR'!$B$25,"YES ◀ TAIL","")</f>
        <v/>
      </c>
    </row>
    <row r="7814" spans="1:5" x14ac:dyDescent="0.2">
      <c r="A7814">
        <v>7813</v>
      </c>
      <c r="B7814" s="17">
        <f ca="1">'Monte Carlo VaR'!$C$17+_xlfn.NORM.S.INV(RAND())*'Monte Carlo VaR'!$C$18</f>
        <v>-7.0975867509573007E-2</v>
      </c>
      <c r="C7814" s="18">
        <f t="shared" ca="1" si="122"/>
        <v>-6.8515629105979752</v>
      </c>
      <c r="D7814" s="19">
        <f ca="1">'Monte Carlo VaR'!$B$9*(EXP(B7814)-1)</f>
        <v>-9.2859232127334348</v>
      </c>
      <c r="E7814" t="str">
        <f ca="1">IF(B7814&lt;='Monte Carlo VaR'!$B$25,"YES ◀ TAIL","")</f>
        <v/>
      </c>
    </row>
    <row r="7815" spans="1:5" x14ac:dyDescent="0.2">
      <c r="A7815">
        <v>7814</v>
      </c>
      <c r="B7815" s="17">
        <f ca="1">'Monte Carlo VaR'!$C$17+_xlfn.NORM.S.INV(RAND())*'Monte Carlo VaR'!$C$18</f>
        <v>0.1717384049136208</v>
      </c>
      <c r="C7815" s="18">
        <f t="shared" ca="1" si="122"/>
        <v>18.736718316257072</v>
      </c>
      <c r="D7815" s="19">
        <f ca="1">'Monte Carlo VaR'!$B$9*(EXP(B7815)-1)</f>
        <v>25.393874334023209</v>
      </c>
      <c r="E7815" t="str">
        <f ca="1">IF(B7815&lt;='Monte Carlo VaR'!$B$25,"YES ◀ TAIL","")</f>
        <v/>
      </c>
    </row>
    <row r="7816" spans="1:5" x14ac:dyDescent="0.2">
      <c r="A7816">
        <v>7815</v>
      </c>
      <c r="B7816" s="17">
        <f ca="1">'Monte Carlo VaR'!$C$17+_xlfn.NORM.S.INV(RAND())*'Monte Carlo VaR'!$C$18</f>
        <v>-1.5921847740279271E-2</v>
      </c>
      <c r="C7816" s="18">
        <f t="shared" ca="1" si="122"/>
        <v>-1.5795765165306896</v>
      </c>
      <c r="D7816" s="19">
        <f ca="1">'Monte Carlo VaR'!$B$9*(EXP(B7816)-1)</f>
        <v>-2.1408000528540438</v>
      </c>
      <c r="E7816" t="str">
        <f ca="1">IF(B7816&lt;='Monte Carlo VaR'!$B$25,"YES ◀ TAIL","")</f>
        <v/>
      </c>
    </row>
    <row r="7817" spans="1:5" x14ac:dyDescent="0.2">
      <c r="A7817">
        <v>7816</v>
      </c>
      <c r="B7817" s="17">
        <f ca="1">'Monte Carlo VaR'!$C$17+_xlfn.NORM.S.INV(RAND())*'Monte Carlo VaR'!$C$18</f>
        <v>0.51476047624333598</v>
      </c>
      <c r="C7817" s="18">
        <f t="shared" ca="1" si="122"/>
        <v>67.323767362213289</v>
      </c>
      <c r="D7817" s="19">
        <f ca="1">'Monte Carlo VaR'!$B$9*(EXP(B7817)-1)</f>
        <v>91.243901906007665</v>
      </c>
      <c r="E7817" t="str">
        <f ca="1">IF(B7817&lt;='Monte Carlo VaR'!$B$25,"YES ◀ TAIL","")</f>
        <v/>
      </c>
    </row>
    <row r="7818" spans="1:5" x14ac:dyDescent="0.2">
      <c r="A7818">
        <v>7817</v>
      </c>
      <c r="B7818" s="17">
        <f ca="1">'Monte Carlo VaR'!$C$17+_xlfn.NORM.S.INV(RAND())*'Monte Carlo VaR'!$C$18</f>
        <v>0.10609549180394789</v>
      </c>
      <c r="C7818" s="18">
        <f t="shared" ca="1" si="122"/>
        <v>11.192805145252516</v>
      </c>
      <c r="D7818" s="19">
        <f ca="1">'Monte Carlo VaR'!$B$9*(EXP(B7818)-1)</f>
        <v>15.169608813360735</v>
      </c>
      <c r="E7818" t="str">
        <f ca="1">IF(B7818&lt;='Monte Carlo VaR'!$B$25,"YES ◀ TAIL","")</f>
        <v/>
      </c>
    </row>
    <row r="7819" spans="1:5" x14ac:dyDescent="0.2">
      <c r="A7819">
        <v>7818</v>
      </c>
      <c r="B7819" s="17">
        <f ca="1">'Monte Carlo VaR'!$C$17+_xlfn.NORM.S.INV(RAND())*'Monte Carlo VaR'!$C$18</f>
        <v>0.15964495005337598</v>
      </c>
      <c r="C7819" s="18">
        <f t="shared" ca="1" si="122"/>
        <v>17.309428997761156</v>
      </c>
      <c r="D7819" s="19">
        <f ca="1">'Monte Carlo VaR'!$B$9*(EXP(B7819)-1)</f>
        <v>23.459469120665695</v>
      </c>
      <c r="E7819" t="str">
        <f ca="1">IF(B7819&lt;='Monte Carlo VaR'!$B$25,"YES ◀ TAIL","")</f>
        <v/>
      </c>
    </row>
    <row r="7820" spans="1:5" x14ac:dyDescent="0.2">
      <c r="A7820">
        <v>7819</v>
      </c>
      <c r="B7820" s="17">
        <f ca="1">'Monte Carlo VaR'!$C$17+_xlfn.NORM.S.INV(RAND())*'Monte Carlo VaR'!$C$18</f>
        <v>0.13407006840338401</v>
      </c>
      <c r="C7820" s="18">
        <f t="shared" ca="1" si="122"/>
        <v>14.347293816081553</v>
      </c>
      <c r="D7820" s="19">
        <f ca="1">'Monte Carlo VaR'!$B$9*(EXP(B7820)-1)</f>
        <v>19.444887308935328</v>
      </c>
      <c r="E7820" t="str">
        <f ca="1">IF(B7820&lt;='Monte Carlo VaR'!$B$25,"YES ◀ TAIL","")</f>
        <v/>
      </c>
    </row>
    <row r="7821" spans="1:5" x14ac:dyDescent="0.2">
      <c r="A7821">
        <v>7820</v>
      </c>
      <c r="B7821" s="17">
        <f ca="1">'Monte Carlo VaR'!$C$17+_xlfn.NORM.S.INV(RAND())*'Monte Carlo VaR'!$C$18</f>
        <v>0.37304128062484448</v>
      </c>
      <c r="C7821" s="18">
        <f t="shared" ca="1" si="122"/>
        <v>45.214428401890871</v>
      </c>
      <c r="D7821" s="19">
        <f ca="1">'Monte Carlo VaR'!$B$9*(EXP(B7821)-1)</f>
        <v>61.2791148130827</v>
      </c>
      <c r="E7821" t="str">
        <f ca="1">IF(B7821&lt;='Monte Carlo VaR'!$B$25,"YES ◀ TAIL","")</f>
        <v/>
      </c>
    </row>
    <row r="7822" spans="1:5" x14ac:dyDescent="0.2">
      <c r="A7822">
        <v>7821</v>
      </c>
      <c r="B7822" s="17">
        <f ca="1">'Monte Carlo VaR'!$C$17+_xlfn.NORM.S.INV(RAND())*'Monte Carlo VaR'!$C$18</f>
        <v>-0.19633479465463172</v>
      </c>
      <c r="C7822" s="18">
        <f t="shared" ca="1" si="122"/>
        <v>-17.826292456053427</v>
      </c>
      <c r="D7822" s="19">
        <f ca="1">'Monte Carlo VaR'!$B$9*(EXP(B7822)-1)</f>
        <v>-24.15997416568921</v>
      </c>
      <c r="E7822" t="str">
        <f ca="1">IF(B7822&lt;='Monte Carlo VaR'!$B$25,"YES ◀ TAIL","")</f>
        <v/>
      </c>
    </row>
    <row r="7823" spans="1:5" x14ac:dyDescent="0.2">
      <c r="A7823">
        <v>7822</v>
      </c>
      <c r="B7823" s="17">
        <f ca="1">'Monte Carlo VaR'!$C$17+_xlfn.NORM.S.INV(RAND())*'Monte Carlo VaR'!$C$18</f>
        <v>-1.21168219979437E-2</v>
      </c>
      <c r="C7823" s="18">
        <f t="shared" ca="1" si="122"/>
        <v>-1.2043708907645501</v>
      </c>
      <c r="D7823" s="19">
        <f ca="1">'Monte Carlo VaR'!$B$9*(EXP(B7823)-1)</f>
        <v>-1.6322838682531946</v>
      </c>
      <c r="E7823" t="str">
        <f ca="1">IF(B7823&lt;='Monte Carlo VaR'!$B$25,"YES ◀ TAIL","")</f>
        <v/>
      </c>
    </row>
    <row r="7824" spans="1:5" x14ac:dyDescent="0.2">
      <c r="A7824">
        <v>7823</v>
      </c>
      <c r="B7824" s="17">
        <f ca="1">'Monte Carlo VaR'!$C$17+_xlfn.NORM.S.INV(RAND())*'Monte Carlo VaR'!$C$18</f>
        <v>7.5239419131134938E-3</v>
      </c>
      <c r="C7824" s="18">
        <f t="shared" ca="1" si="122"/>
        <v>0.75523178858161177</v>
      </c>
      <c r="D7824" s="19">
        <f ca="1">'Monte Carlo VaR'!$B$9*(EXP(B7824)-1)</f>
        <v>1.0235656430646585</v>
      </c>
      <c r="E7824" t="str">
        <f ca="1">IF(B7824&lt;='Monte Carlo VaR'!$B$25,"YES ◀ TAIL","")</f>
        <v/>
      </c>
    </row>
    <row r="7825" spans="1:5" x14ac:dyDescent="0.2">
      <c r="A7825">
        <v>7824</v>
      </c>
      <c r="B7825" s="17">
        <f ca="1">'Monte Carlo VaR'!$C$17+_xlfn.NORM.S.INV(RAND())*'Monte Carlo VaR'!$C$18</f>
        <v>-5.1878465614738814E-2</v>
      </c>
      <c r="C7825" s="18">
        <f t="shared" ca="1" si="122"/>
        <v>-5.0555750045502172</v>
      </c>
      <c r="D7825" s="19">
        <f ca="1">'Monte Carlo VaR'!$B$9*(EXP(B7825)-1)</f>
        <v>-6.851820803666909</v>
      </c>
      <c r="E7825" t="str">
        <f ca="1">IF(B7825&lt;='Monte Carlo VaR'!$B$25,"YES ◀ TAIL","")</f>
        <v/>
      </c>
    </row>
    <row r="7826" spans="1:5" x14ac:dyDescent="0.2">
      <c r="A7826">
        <v>7825</v>
      </c>
      <c r="B7826" s="17">
        <f ca="1">'Monte Carlo VaR'!$C$17+_xlfn.NORM.S.INV(RAND())*'Monte Carlo VaR'!$C$18</f>
        <v>0.28328152303824916</v>
      </c>
      <c r="C7826" s="18">
        <f t="shared" ca="1" si="122"/>
        <v>32.747882508932989</v>
      </c>
      <c r="D7826" s="19">
        <f ca="1">'Monte Carlo VaR'!$B$9*(EXP(B7826)-1)</f>
        <v>44.38320516435688</v>
      </c>
      <c r="E7826" t="str">
        <f ca="1">IF(B7826&lt;='Monte Carlo VaR'!$B$25,"YES ◀ TAIL","")</f>
        <v/>
      </c>
    </row>
    <row r="7827" spans="1:5" x14ac:dyDescent="0.2">
      <c r="A7827">
        <v>7826</v>
      </c>
      <c r="B7827" s="17">
        <f ca="1">'Monte Carlo VaR'!$C$17+_xlfn.NORM.S.INV(RAND())*'Monte Carlo VaR'!$C$18</f>
        <v>0.25140370998414086</v>
      </c>
      <c r="C7827" s="18">
        <f t="shared" ca="1" si="122"/>
        <v>28.582908160009744</v>
      </c>
      <c r="D7827" s="19">
        <f ca="1">'Monte Carlo VaR'!$B$9*(EXP(B7827)-1)</f>
        <v>38.73841542926121</v>
      </c>
      <c r="E7827" t="str">
        <f ca="1">IF(B7827&lt;='Monte Carlo VaR'!$B$25,"YES ◀ TAIL","")</f>
        <v/>
      </c>
    </row>
    <row r="7828" spans="1:5" x14ac:dyDescent="0.2">
      <c r="A7828">
        <v>7827</v>
      </c>
      <c r="B7828" s="17">
        <f ca="1">'Monte Carlo VaR'!$C$17+_xlfn.NORM.S.INV(RAND())*'Monte Carlo VaR'!$C$18</f>
        <v>0.22803169253446853</v>
      </c>
      <c r="C7828" s="18">
        <f t="shared" ca="1" si="122"/>
        <v>25.612513459063901</v>
      </c>
      <c r="D7828" s="19">
        <f ca="1">'Monte Carlo VaR'!$B$9*(EXP(B7828)-1)</f>
        <v>34.712639491069304</v>
      </c>
      <c r="E7828" t="str">
        <f ca="1">IF(B7828&lt;='Monte Carlo VaR'!$B$25,"YES ◀ TAIL","")</f>
        <v/>
      </c>
    </row>
    <row r="7829" spans="1:5" x14ac:dyDescent="0.2">
      <c r="A7829">
        <v>7828</v>
      </c>
      <c r="B7829" s="17">
        <f ca="1">'Monte Carlo VaR'!$C$17+_xlfn.NORM.S.INV(RAND())*'Monte Carlo VaR'!$C$18</f>
        <v>0.15667136063682979</v>
      </c>
      <c r="C7829" s="18">
        <f t="shared" ca="1" si="122"/>
        <v>16.961117046253271</v>
      </c>
      <c r="D7829" s="19">
        <f ca="1">'Monte Carlo VaR'!$B$9*(EXP(B7829)-1)</f>
        <v>22.987401932787058</v>
      </c>
      <c r="E7829" t="str">
        <f ca="1">IF(B7829&lt;='Monte Carlo VaR'!$B$25,"YES ◀ TAIL","")</f>
        <v/>
      </c>
    </row>
    <row r="7830" spans="1:5" x14ac:dyDescent="0.2">
      <c r="A7830">
        <v>7829</v>
      </c>
      <c r="B7830" s="17">
        <f ca="1">'Monte Carlo VaR'!$C$17+_xlfn.NORM.S.INV(RAND())*'Monte Carlo VaR'!$C$18</f>
        <v>0.2636032971666149</v>
      </c>
      <c r="C7830" s="18">
        <f t="shared" ca="1" si="122"/>
        <v>30.161174080244368</v>
      </c>
      <c r="D7830" s="19">
        <f ca="1">'Monte Carlo VaR'!$B$9*(EXP(B7830)-1)</f>
        <v>40.87743923095519</v>
      </c>
      <c r="E7830" t="str">
        <f ca="1">IF(B7830&lt;='Monte Carlo VaR'!$B$25,"YES ◀ TAIL","")</f>
        <v/>
      </c>
    </row>
    <row r="7831" spans="1:5" x14ac:dyDescent="0.2">
      <c r="A7831">
        <v>7830</v>
      </c>
      <c r="B7831" s="17">
        <f ca="1">'Monte Carlo VaR'!$C$17+_xlfn.NORM.S.INV(RAND())*'Monte Carlo VaR'!$C$18</f>
        <v>0.11098108344456331</v>
      </c>
      <c r="C7831" s="18">
        <f t="shared" ca="1" si="122"/>
        <v>11.737376979167902</v>
      </c>
      <c r="D7831" s="19">
        <f ca="1">'Monte Carlo VaR'!$B$9*(EXP(B7831)-1)</f>
        <v>15.907667019866258</v>
      </c>
      <c r="E7831" t="str">
        <f ca="1">IF(B7831&lt;='Monte Carlo VaR'!$B$25,"YES ◀ TAIL","")</f>
        <v/>
      </c>
    </row>
    <row r="7832" spans="1:5" x14ac:dyDescent="0.2">
      <c r="A7832">
        <v>7831</v>
      </c>
      <c r="B7832" s="17">
        <f ca="1">'Monte Carlo VaR'!$C$17+_xlfn.NORM.S.INV(RAND())*'Monte Carlo VaR'!$C$18</f>
        <v>0.18535714118126878</v>
      </c>
      <c r="C7832" s="18">
        <f t="shared" ca="1" si="122"/>
        <v>20.364823572701262</v>
      </c>
      <c r="D7832" s="19">
        <f ca="1">'Monte Carlo VaR'!$B$9*(EXP(B7832)-1)</f>
        <v>27.600445388082022</v>
      </c>
      <c r="E7832" t="str">
        <f ca="1">IF(B7832&lt;='Monte Carlo VaR'!$B$25,"YES ◀ TAIL","")</f>
        <v/>
      </c>
    </row>
    <row r="7833" spans="1:5" x14ac:dyDescent="0.2">
      <c r="A7833">
        <v>7832</v>
      </c>
      <c r="B7833" s="17">
        <f ca="1">'Monte Carlo VaR'!$C$17+_xlfn.NORM.S.INV(RAND())*'Monte Carlo VaR'!$C$18</f>
        <v>-0.30744101444417266</v>
      </c>
      <c r="C7833" s="18">
        <f t="shared" ca="1" si="122"/>
        <v>-26.467376010440823</v>
      </c>
      <c r="D7833" s="19">
        <f ca="1">'Monte Carlo VaR'!$B$9*(EXP(B7833)-1)</f>
        <v>-35.871234706950446</v>
      </c>
      <c r="E7833" t="str">
        <f ca="1">IF(B7833&lt;='Monte Carlo VaR'!$B$25,"YES ◀ TAIL","")</f>
        <v>YES ◀ TAIL</v>
      </c>
    </row>
    <row r="7834" spans="1:5" x14ac:dyDescent="0.2">
      <c r="A7834">
        <v>7833</v>
      </c>
      <c r="B7834" s="17">
        <f ca="1">'Monte Carlo VaR'!$C$17+_xlfn.NORM.S.INV(RAND())*'Monte Carlo VaR'!$C$18</f>
        <v>0.24422516443089182</v>
      </c>
      <c r="C7834" s="18">
        <f t="shared" ca="1" si="122"/>
        <v>27.663175019138375</v>
      </c>
      <c r="D7834" s="19">
        <f ca="1">'Monte Carlo VaR'!$B$9*(EXP(B7834)-1)</f>
        <v>37.491901103438238</v>
      </c>
      <c r="E7834" t="str">
        <f ca="1">IF(B7834&lt;='Monte Carlo VaR'!$B$25,"YES ◀ TAIL","")</f>
        <v/>
      </c>
    </row>
    <row r="7835" spans="1:5" x14ac:dyDescent="0.2">
      <c r="A7835">
        <v>7834</v>
      </c>
      <c r="B7835" s="17">
        <f ca="1">'Monte Carlo VaR'!$C$17+_xlfn.NORM.S.INV(RAND())*'Monte Carlo VaR'!$C$18</f>
        <v>0.11510665043095222</v>
      </c>
      <c r="C7835" s="18">
        <f t="shared" ca="1" si="122"/>
        <v>12.199309223802679</v>
      </c>
      <c r="D7835" s="19">
        <f ca="1">'Monte Carlo VaR'!$B$9*(EXP(B7835)-1)</f>
        <v>16.533723791019771</v>
      </c>
      <c r="E7835" t="str">
        <f ca="1">IF(B7835&lt;='Monte Carlo VaR'!$B$25,"YES ◀ TAIL","")</f>
        <v/>
      </c>
    </row>
    <row r="7836" spans="1:5" x14ac:dyDescent="0.2">
      <c r="A7836">
        <v>7835</v>
      </c>
      <c r="B7836" s="17">
        <f ca="1">'Monte Carlo VaR'!$C$17+_xlfn.NORM.S.INV(RAND())*'Monte Carlo VaR'!$C$18</f>
        <v>0.27844756560369438</v>
      </c>
      <c r="C7836" s="18">
        <f t="shared" ca="1" si="122"/>
        <v>32.107733368742906</v>
      </c>
      <c r="D7836" s="19">
        <f ca="1">'Monte Carlo VaR'!$B$9*(EXP(B7836)-1)</f>
        <v>43.515611034657262</v>
      </c>
      <c r="E7836" t="str">
        <f ca="1">IF(B7836&lt;='Monte Carlo VaR'!$B$25,"YES ◀ TAIL","")</f>
        <v/>
      </c>
    </row>
    <row r="7837" spans="1:5" x14ac:dyDescent="0.2">
      <c r="A7837">
        <v>7836</v>
      </c>
      <c r="B7837" s="17">
        <f ca="1">'Monte Carlo VaR'!$C$17+_xlfn.NORM.S.INV(RAND())*'Monte Carlo VaR'!$C$18</f>
        <v>-0.11015854777917215</v>
      </c>
      <c r="C7837" s="18">
        <f t="shared" ca="1" si="122"/>
        <v>-10.430788595725494</v>
      </c>
      <c r="D7837" s="19">
        <f ca="1">'Monte Carlo VaR'!$B$9*(EXP(B7837)-1)</f>
        <v>-14.136847783786761</v>
      </c>
      <c r="E7837" t="str">
        <f ca="1">IF(B7837&lt;='Monte Carlo VaR'!$B$25,"YES ◀ TAIL","")</f>
        <v/>
      </c>
    </row>
    <row r="7838" spans="1:5" x14ac:dyDescent="0.2">
      <c r="A7838">
        <v>7837</v>
      </c>
      <c r="B7838" s="17">
        <f ca="1">'Monte Carlo VaR'!$C$17+_xlfn.NORM.S.INV(RAND())*'Monte Carlo VaR'!$C$18</f>
        <v>-0.19386213146848097</v>
      </c>
      <c r="C7838" s="18">
        <f t="shared" ca="1" si="122"/>
        <v>-17.622853139739348</v>
      </c>
      <c r="D7838" s="19">
        <f ca="1">'Monte Carlo VaR'!$B$9*(EXP(B7838)-1)</f>
        <v>-23.884252860288736</v>
      </c>
      <c r="E7838" t="str">
        <f ca="1">IF(B7838&lt;='Monte Carlo VaR'!$B$25,"YES ◀ TAIL","")</f>
        <v/>
      </c>
    </row>
    <row r="7839" spans="1:5" x14ac:dyDescent="0.2">
      <c r="A7839">
        <v>7838</v>
      </c>
      <c r="B7839" s="17">
        <f ca="1">'Monte Carlo VaR'!$C$17+_xlfn.NORM.S.INV(RAND())*'Monte Carlo VaR'!$C$18</f>
        <v>-0.53126296218820812</v>
      </c>
      <c r="C7839" s="18">
        <f t="shared" ca="1" si="122"/>
        <v>-41.213794690561215</v>
      </c>
      <c r="D7839" s="19">
        <f ca="1">'Monte Carlo VaR'!$B$9*(EXP(B7839)-1)</f>
        <v>-55.857055944117612</v>
      </c>
      <c r="E7839" t="str">
        <f ca="1">IF(B7839&lt;='Monte Carlo VaR'!$B$25,"YES ◀ TAIL","")</f>
        <v>YES ◀ TAIL</v>
      </c>
    </row>
    <row r="7840" spans="1:5" x14ac:dyDescent="0.2">
      <c r="A7840">
        <v>7839</v>
      </c>
      <c r="B7840" s="17">
        <f ca="1">'Monte Carlo VaR'!$C$17+_xlfn.NORM.S.INV(RAND())*'Monte Carlo VaR'!$C$18</f>
        <v>0.12025308946677038</v>
      </c>
      <c r="C7840" s="18">
        <f t="shared" ca="1" si="122"/>
        <v>12.778224526987225</v>
      </c>
      <c r="D7840" s="19">
        <f ca="1">'Monte Carlo VaR'!$B$9*(EXP(B7840)-1)</f>
        <v>17.318327701425787</v>
      </c>
      <c r="E7840" t="str">
        <f ca="1">IF(B7840&lt;='Monte Carlo VaR'!$B$25,"YES ◀ TAIL","")</f>
        <v/>
      </c>
    </row>
    <row r="7841" spans="1:5" x14ac:dyDescent="0.2">
      <c r="A7841">
        <v>7840</v>
      </c>
      <c r="B7841" s="17">
        <f ca="1">'Monte Carlo VaR'!$C$17+_xlfn.NORM.S.INV(RAND())*'Monte Carlo VaR'!$C$18</f>
        <v>0.23085505364231412</v>
      </c>
      <c r="C7841" s="18">
        <f t="shared" ca="1" si="122"/>
        <v>25.967664067510967</v>
      </c>
      <c r="D7841" s="19">
        <f ca="1">'Monte Carlo VaR'!$B$9*(EXP(B7841)-1)</f>
        <v>35.193975110697608</v>
      </c>
      <c r="E7841" t="str">
        <f ca="1">IF(B7841&lt;='Monte Carlo VaR'!$B$25,"YES ◀ TAIL","")</f>
        <v/>
      </c>
    </row>
    <row r="7842" spans="1:5" x14ac:dyDescent="0.2">
      <c r="A7842">
        <v>7841</v>
      </c>
      <c r="B7842" s="17">
        <f ca="1">'Monte Carlo VaR'!$C$17+_xlfn.NORM.S.INV(RAND())*'Monte Carlo VaR'!$C$18</f>
        <v>0.35256425201821706</v>
      </c>
      <c r="C7842" s="18">
        <f t="shared" ca="1" si="122"/>
        <v>42.271106486924495</v>
      </c>
      <c r="D7842" s="19">
        <f ca="1">'Monte Carlo VaR'!$B$9*(EXP(B7842)-1)</f>
        <v>57.290030621728768</v>
      </c>
      <c r="E7842" t="str">
        <f ca="1">IF(B7842&lt;='Monte Carlo VaR'!$B$25,"YES ◀ TAIL","")</f>
        <v/>
      </c>
    </row>
    <row r="7843" spans="1:5" x14ac:dyDescent="0.2">
      <c r="A7843">
        <v>7842</v>
      </c>
      <c r="B7843" s="17">
        <f ca="1">'Monte Carlo VaR'!$C$17+_xlfn.NORM.S.INV(RAND())*'Monte Carlo VaR'!$C$18</f>
        <v>7.4518699549129833E-2</v>
      </c>
      <c r="C7843" s="18">
        <f t="shared" ca="1" si="122"/>
        <v>7.7365489582796432</v>
      </c>
      <c r="D7843" s="19">
        <f ca="1">'Monte Carlo VaR'!$B$9*(EXP(B7843)-1)</f>
        <v>10.4853448031564</v>
      </c>
      <c r="E7843" t="str">
        <f ca="1">IF(B7843&lt;='Monte Carlo VaR'!$B$25,"YES ◀ TAIL","")</f>
        <v/>
      </c>
    </row>
    <row r="7844" spans="1:5" x14ac:dyDescent="0.2">
      <c r="A7844">
        <v>7843</v>
      </c>
      <c r="B7844" s="17">
        <f ca="1">'Monte Carlo VaR'!$C$17+_xlfn.NORM.S.INV(RAND())*'Monte Carlo VaR'!$C$18</f>
        <v>0.44829700501211667</v>
      </c>
      <c r="C7844" s="18">
        <f t="shared" ca="1" si="122"/>
        <v>56.564363061157778</v>
      </c>
      <c r="D7844" s="19">
        <f ca="1">'Monte Carlo VaR'!$B$9*(EXP(B7844)-1)</f>
        <v>76.661681256787134</v>
      </c>
      <c r="E7844" t="str">
        <f ca="1">IF(B7844&lt;='Monte Carlo VaR'!$B$25,"YES ◀ TAIL","")</f>
        <v/>
      </c>
    </row>
    <row r="7845" spans="1:5" x14ac:dyDescent="0.2">
      <c r="A7845">
        <v>7844</v>
      </c>
      <c r="B7845" s="17">
        <f ca="1">'Monte Carlo VaR'!$C$17+_xlfn.NORM.S.INV(RAND())*'Monte Carlo VaR'!$C$18</f>
        <v>-0.2682627389652007</v>
      </c>
      <c r="C7845" s="18">
        <f t="shared" ca="1" si="122"/>
        <v>-23.529316357686238</v>
      </c>
      <c r="D7845" s="19">
        <f ca="1">'Monte Carlo VaR'!$B$9*(EXP(B7845)-1)</f>
        <v>-31.889282459572158</v>
      </c>
      <c r="E7845" t="str">
        <f ca="1">IF(B7845&lt;='Monte Carlo VaR'!$B$25,"YES ◀ TAIL","")</f>
        <v>YES ◀ TAIL</v>
      </c>
    </row>
    <row r="7846" spans="1:5" x14ac:dyDescent="0.2">
      <c r="A7846">
        <v>7845</v>
      </c>
      <c r="B7846" s="17">
        <f ca="1">'Monte Carlo VaR'!$C$17+_xlfn.NORM.S.INV(RAND())*'Monte Carlo VaR'!$C$18</f>
        <v>0.17151813162826324</v>
      </c>
      <c r="C7846" s="18">
        <f t="shared" ca="1" si="122"/>
        <v>18.710566669581286</v>
      </c>
      <c r="D7846" s="19">
        <f ca="1">'Monte Carlo VaR'!$B$9*(EXP(B7846)-1)</f>
        <v>25.358431007283517</v>
      </c>
      <c r="E7846" t="str">
        <f ca="1">IF(B7846&lt;='Monte Carlo VaR'!$B$25,"YES ◀ TAIL","")</f>
        <v/>
      </c>
    </row>
    <row r="7847" spans="1:5" x14ac:dyDescent="0.2">
      <c r="A7847">
        <v>7846</v>
      </c>
      <c r="B7847" s="17">
        <f ca="1">'Monte Carlo VaR'!$C$17+_xlfn.NORM.S.INV(RAND())*'Monte Carlo VaR'!$C$18</f>
        <v>0.10971059227781313</v>
      </c>
      <c r="C7847" s="18">
        <f t="shared" ca="1" si="122"/>
        <v>11.595505770861925</v>
      </c>
      <c r="D7847" s="19">
        <f ca="1">'Monte Carlo VaR'!$B$9*(EXP(B7847)-1)</f>
        <v>15.715388971249167</v>
      </c>
      <c r="E7847" t="str">
        <f ca="1">IF(B7847&lt;='Monte Carlo VaR'!$B$25,"YES ◀ TAIL","")</f>
        <v/>
      </c>
    </row>
    <row r="7848" spans="1:5" x14ac:dyDescent="0.2">
      <c r="A7848">
        <v>7847</v>
      </c>
      <c r="B7848" s="17">
        <f ca="1">'Monte Carlo VaR'!$C$17+_xlfn.NORM.S.INV(RAND())*'Monte Carlo VaR'!$C$18</f>
        <v>0.32934449731821874</v>
      </c>
      <c r="C7848" s="18">
        <f t="shared" ca="1" si="122"/>
        <v>39.005664389822606</v>
      </c>
      <c r="D7848" s="19">
        <f ca="1">'Monte Carlo VaR'!$B$9*(EXP(B7848)-1)</f>
        <v>52.864376947526573</v>
      </c>
      <c r="E7848" t="str">
        <f ca="1">IF(B7848&lt;='Monte Carlo VaR'!$B$25,"YES ◀ TAIL","")</f>
        <v/>
      </c>
    </row>
    <row r="7849" spans="1:5" x14ac:dyDescent="0.2">
      <c r="A7849">
        <v>7848</v>
      </c>
      <c r="B7849" s="17">
        <f ca="1">'Monte Carlo VaR'!$C$17+_xlfn.NORM.S.INV(RAND())*'Monte Carlo VaR'!$C$18</f>
        <v>0.11742712879790554</v>
      </c>
      <c r="C7849" s="18">
        <f t="shared" ca="1" si="122"/>
        <v>12.459967602746191</v>
      </c>
      <c r="D7849" s="19">
        <f ca="1">'Monte Carlo VaR'!$B$9*(EXP(B7849)-1)</f>
        <v>16.886994092001913</v>
      </c>
      <c r="E7849" t="str">
        <f ca="1">IF(B7849&lt;='Monte Carlo VaR'!$B$25,"YES ◀ TAIL","")</f>
        <v/>
      </c>
    </row>
    <row r="7850" spans="1:5" x14ac:dyDescent="0.2">
      <c r="A7850">
        <v>7849</v>
      </c>
      <c r="B7850" s="17">
        <f ca="1">'Monte Carlo VaR'!$C$17+_xlfn.NORM.S.INV(RAND())*'Monte Carlo VaR'!$C$18</f>
        <v>-0.1565215981285496</v>
      </c>
      <c r="C7850" s="18">
        <f t="shared" ca="1" si="122"/>
        <v>-14.488695133808726</v>
      </c>
      <c r="D7850" s="19">
        <f ca="1">'Monte Carlo VaR'!$B$9*(EXP(B7850)-1)</f>
        <v>-19.636528514850966</v>
      </c>
      <c r="E7850" t="str">
        <f ca="1">IF(B7850&lt;='Monte Carlo VaR'!$B$25,"YES ◀ TAIL","")</f>
        <v/>
      </c>
    </row>
    <row r="7851" spans="1:5" x14ac:dyDescent="0.2">
      <c r="A7851">
        <v>7850</v>
      </c>
      <c r="B7851" s="17">
        <f ca="1">'Monte Carlo VaR'!$C$17+_xlfn.NORM.S.INV(RAND())*'Monte Carlo VaR'!$C$18</f>
        <v>7.2429686390534445E-2</v>
      </c>
      <c r="C7851" s="18">
        <f t="shared" ca="1" si="122"/>
        <v>7.5117208060903717</v>
      </c>
      <c r="D7851" s="19">
        <f ca="1">'Monte Carlo VaR'!$B$9*(EXP(B7851)-1)</f>
        <v>10.18063520849428</v>
      </c>
      <c r="E7851" t="str">
        <f ca="1">IF(B7851&lt;='Monte Carlo VaR'!$B$25,"YES ◀ TAIL","")</f>
        <v/>
      </c>
    </row>
    <row r="7852" spans="1:5" x14ac:dyDescent="0.2">
      <c r="A7852">
        <v>7851</v>
      </c>
      <c r="B7852" s="17">
        <f ca="1">'Monte Carlo VaR'!$C$17+_xlfn.NORM.S.INV(RAND())*'Monte Carlo VaR'!$C$18</f>
        <v>-0.17616837054920037</v>
      </c>
      <c r="C7852" s="18">
        <f t="shared" ca="1" si="122"/>
        <v>-16.15232033471764</v>
      </c>
      <c r="D7852" s="19">
        <f ca="1">'Monte Carlo VaR'!$B$9*(EXP(B7852)-1)</f>
        <v>-21.891239749642818</v>
      </c>
      <c r="E7852" t="str">
        <f ca="1">IF(B7852&lt;='Monte Carlo VaR'!$B$25,"YES ◀ TAIL","")</f>
        <v/>
      </c>
    </row>
    <row r="7853" spans="1:5" x14ac:dyDescent="0.2">
      <c r="A7853">
        <v>7852</v>
      </c>
      <c r="B7853" s="17">
        <f ca="1">'Monte Carlo VaR'!$C$17+_xlfn.NORM.S.INV(RAND())*'Monte Carlo VaR'!$C$18</f>
        <v>0.22335979551365526</v>
      </c>
      <c r="C7853" s="18">
        <f t="shared" ca="1" si="122"/>
        <v>25.027033447738468</v>
      </c>
      <c r="D7853" s="19">
        <f ca="1">'Monte Carlo VaR'!$B$9*(EXP(B7853)-1)</f>
        <v>33.919138431719944</v>
      </c>
      <c r="E7853" t="str">
        <f ca="1">IF(B7853&lt;='Monte Carlo VaR'!$B$25,"YES ◀ TAIL","")</f>
        <v/>
      </c>
    </row>
    <row r="7854" spans="1:5" x14ac:dyDescent="0.2">
      <c r="A7854">
        <v>7853</v>
      </c>
      <c r="B7854" s="17">
        <f ca="1">'Monte Carlo VaR'!$C$17+_xlfn.NORM.S.INV(RAND())*'Monte Carlo VaR'!$C$18</f>
        <v>4.3094602416179059E-2</v>
      </c>
      <c r="C7854" s="18">
        <f t="shared" ca="1" si="122"/>
        <v>4.4036658569375886</v>
      </c>
      <c r="D7854" s="19">
        <f ca="1">'Monte Carlo VaR'!$B$9*(EXP(B7854)-1)</f>
        <v>5.9682883359075136</v>
      </c>
      <c r="E7854" t="str">
        <f ca="1">IF(B7854&lt;='Monte Carlo VaR'!$B$25,"YES ◀ TAIL","")</f>
        <v/>
      </c>
    </row>
    <row r="7855" spans="1:5" x14ac:dyDescent="0.2">
      <c r="A7855">
        <v>7854</v>
      </c>
      <c r="B7855" s="17">
        <f ca="1">'Monte Carlo VaR'!$C$17+_xlfn.NORM.S.INV(RAND())*'Monte Carlo VaR'!$C$18</f>
        <v>-0.21937795623955414</v>
      </c>
      <c r="C7855" s="18">
        <f t="shared" ca="1" si="122"/>
        <v>-19.69818449317242</v>
      </c>
      <c r="D7855" s="19">
        <f ca="1">'Monte Carlo VaR'!$B$9*(EXP(B7855)-1)</f>
        <v>-26.696949443596584</v>
      </c>
      <c r="E7855" t="str">
        <f ca="1">IF(B7855&lt;='Monte Carlo VaR'!$B$25,"YES ◀ TAIL","")</f>
        <v/>
      </c>
    </row>
    <row r="7856" spans="1:5" x14ac:dyDescent="0.2">
      <c r="A7856">
        <v>7855</v>
      </c>
      <c r="B7856" s="17">
        <f ca="1">'Monte Carlo VaR'!$C$17+_xlfn.NORM.S.INV(RAND())*'Monte Carlo VaR'!$C$18</f>
        <v>-0.2404714198243656</v>
      </c>
      <c r="C7856" s="18">
        <f t="shared" ca="1" si="122"/>
        <v>-21.374288350651483</v>
      </c>
      <c r="D7856" s="19">
        <f ca="1">'Monte Carlo VaR'!$B$9*(EXP(B7856)-1)</f>
        <v>-28.968573001637953</v>
      </c>
      <c r="E7856" t="str">
        <f ca="1">IF(B7856&lt;='Monte Carlo VaR'!$B$25,"YES ◀ TAIL","")</f>
        <v/>
      </c>
    </row>
    <row r="7857" spans="1:5" x14ac:dyDescent="0.2">
      <c r="A7857">
        <v>7856</v>
      </c>
      <c r="B7857" s="17">
        <f ca="1">'Monte Carlo VaR'!$C$17+_xlfn.NORM.S.INV(RAND())*'Monte Carlo VaR'!$C$18</f>
        <v>3.923610941487149E-2</v>
      </c>
      <c r="C7857" s="18">
        <f t="shared" ca="1" si="122"/>
        <v>4.0016012235317699</v>
      </c>
      <c r="D7857" s="19">
        <f ca="1">'Monte Carlo VaR'!$B$9*(EXP(B7857)-1)</f>
        <v>5.4233701382526078</v>
      </c>
      <c r="E7857" t="str">
        <f ca="1">IF(B7857&lt;='Monte Carlo VaR'!$B$25,"YES ◀ TAIL","")</f>
        <v/>
      </c>
    </row>
    <row r="7858" spans="1:5" x14ac:dyDescent="0.2">
      <c r="A7858">
        <v>7857</v>
      </c>
      <c r="B7858" s="17">
        <f ca="1">'Monte Carlo VaR'!$C$17+_xlfn.NORM.S.INV(RAND())*'Monte Carlo VaR'!$C$18</f>
        <v>0.40625536075335822</v>
      </c>
      <c r="C7858" s="18">
        <f t="shared" ca="1" si="122"/>
        <v>50.118584746562568</v>
      </c>
      <c r="D7858" s="19">
        <f ca="1">'Monte Carlo VaR'!$B$9*(EXP(B7858)-1)</f>
        <v>67.925717907016249</v>
      </c>
      <c r="E7858" t="str">
        <f ca="1">IF(B7858&lt;='Monte Carlo VaR'!$B$25,"YES ◀ TAIL","")</f>
        <v/>
      </c>
    </row>
    <row r="7859" spans="1:5" x14ac:dyDescent="0.2">
      <c r="A7859">
        <v>7858</v>
      </c>
      <c r="B7859" s="17">
        <f ca="1">'Monte Carlo VaR'!$C$17+_xlfn.NORM.S.INV(RAND())*'Monte Carlo VaR'!$C$18</f>
        <v>0.13594354404056674</v>
      </c>
      <c r="C7859" s="18">
        <f t="shared" ca="1" si="122"/>
        <v>14.561721485012114</v>
      </c>
      <c r="D7859" s="19">
        <f ca="1">'Monte Carlo VaR'!$B$9*(EXP(B7859)-1)</f>
        <v>19.735501128636919</v>
      </c>
      <c r="E7859" t="str">
        <f ca="1">IF(B7859&lt;='Monte Carlo VaR'!$B$25,"YES ◀ TAIL","")</f>
        <v/>
      </c>
    </row>
    <row r="7860" spans="1:5" x14ac:dyDescent="0.2">
      <c r="A7860">
        <v>7859</v>
      </c>
      <c r="B7860" s="17">
        <f ca="1">'Monte Carlo VaR'!$C$17+_xlfn.NORM.S.INV(RAND())*'Monte Carlo VaR'!$C$18</f>
        <v>-0.22932868117983102</v>
      </c>
      <c r="C7860" s="18">
        <f t="shared" ca="1" si="122"/>
        <v>-20.49328330601633</v>
      </c>
      <c r="D7860" s="19">
        <f ca="1">'Monte Carlo VaR'!$B$9*(EXP(B7860)-1)</f>
        <v>-27.774546864643931</v>
      </c>
      <c r="E7860" t="str">
        <f ca="1">IF(B7860&lt;='Monte Carlo VaR'!$B$25,"YES ◀ TAIL","")</f>
        <v/>
      </c>
    </row>
    <row r="7861" spans="1:5" x14ac:dyDescent="0.2">
      <c r="A7861">
        <v>7860</v>
      </c>
      <c r="B7861" s="17">
        <f ca="1">'Monte Carlo VaR'!$C$17+_xlfn.NORM.S.INV(RAND())*'Monte Carlo VaR'!$C$18</f>
        <v>0.17121796403460698</v>
      </c>
      <c r="C7861" s="18">
        <f t="shared" ca="1" si="122"/>
        <v>18.67493895185315</v>
      </c>
      <c r="D7861" s="19">
        <f ca="1">'Monte Carlo VaR'!$B$9*(EXP(B7861)-1)</f>
        <v>25.310144761446573</v>
      </c>
      <c r="E7861" t="str">
        <f ca="1">IF(B7861&lt;='Monte Carlo VaR'!$B$25,"YES ◀ TAIL","")</f>
        <v/>
      </c>
    </row>
    <row r="7862" spans="1:5" x14ac:dyDescent="0.2">
      <c r="A7862">
        <v>7861</v>
      </c>
      <c r="B7862" s="17">
        <f ca="1">'Monte Carlo VaR'!$C$17+_xlfn.NORM.S.INV(RAND())*'Monte Carlo VaR'!$C$18</f>
        <v>0.35021459084937723</v>
      </c>
      <c r="C7862" s="18">
        <f t="shared" ca="1" si="122"/>
        <v>41.937210017965668</v>
      </c>
      <c r="D7862" s="19">
        <f ca="1">'Monte Carlo VaR'!$B$9*(EXP(B7862)-1)</f>
        <v>56.837500737348869</v>
      </c>
      <c r="E7862" t="str">
        <f ca="1">IF(B7862&lt;='Monte Carlo VaR'!$B$25,"YES ◀ TAIL","")</f>
        <v/>
      </c>
    </row>
    <row r="7863" spans="1:5" x14ac:dyDescent="0.2">
      <c r="A7863">
        <v>7862</v>
      </c>
      <c r="B7863" s="17">
        <f ca="1">'Monte Carlo VaR'!$C$17+_xlfn.NORM.S.INV(RAND())*'Monte Carlo VaR'!$C$18</f>
        <v>0.1868442180382916</v>
      </c>
      <c r="C7863" s="18">
        <f t="shared" ca="1" si="122"/>
        <v>20.543948469470408</v>
      </c>
      <c r="D7863" s="19">
        <f ca="1">'Monte Carlo VaR'!$B$9*(EXP(B7863)-1)</f>
        <v>27.843213360673243</v>
      </c>
      <c r="E7863" t="str">
        <f ca="1">IF(B7863&lt;='Monte Carlo VaR'!$B$25,"YES ◀ TAIL","")</f>
        <v/>
      </c>
    </row>
    <row r="7864" spans="1:5" x14ac:dyDescent="0.2">
      <c r="A7864">
        <v>7863</v>
      </c>
      <c r="B7864" s="17">
        <f ca="1">'Monte Carlo VaR'!$C$17+_xlfn.NORM.S.INV(RAND())*'Monte Carlo VaR'!$C$18</f>
        <v>0.19011045354458417</v>
      </c>
      <c r="C7864" s="18">
        <f t="shared" ca="1" si="122"/>
        <v>20.938317093828495</v>
      </c>
      <c r="D7864" s="19">
        <f ca="1">'Monte Carlo VaR'!$B$9*(EXP(B7864)-1)</f>
        <v>28.377701157265761</v>
      </c>
      <c r="E7864" t="str">
        <f ca="1">IF(B7864&lt;='Monte Carlo VaR'!$B$25,"YES ◀ TAIL","")</f>
        <v/>
      </c>
    </row>
    <row r="7865" spans="1:5" x14ac:dyDescent="0.2">
      <c r="A7865">
        <v>7864</v>
      </c>
      <c r="B7865" s="17">
        <f ca="1">'Monte Carlo VaR'!$C$17+_xlfn.NORM.S.INV(RAND())*'Monte Carlo VaR'!$C$18</f>
        <v>0.27645700707107734</v>
      </c>
      <c r="C7865" s="18">
        <f t="shared" ca="1" si="122"/>
        <v>31.84502674605978</v>
      </c>
      <c r="D7865" s="19">
        <f ca="1">'Monte Carlo VaR'!$B$9*(EXP(B7865)-1)</f>
        <v>43.15956474893482</v>
      </c>
      <c r="E7865" t="str">
        <f ca="1">IF(B7865&lt;='Monte Carlo VaR'!$B$25,"YES ◀ TAIL","")</f>
        <v/>
      </c>
    </row>
    <row r="7866" spans="1:5" x14ac:dyDescent="0.2">
      <c r="A7866">
        <v>7865</v>
      </c>
      <c r="B7866" s="17">
        <f ca="1">'Monte Carlo VaR'!$C$17+_xlfn.NORM.S.INV(RAND())*'Monte Carlo VaR'!$C$18</f>
        <v>4.3048562603721155E-2</v>
      </c>
      <c r="C7866" s="18">
        <f t="shared" ca="1" si="122"/>
        <v>4.3988592423902739</v>
      </c>
      <c r="D7866" s="19">
        <f ca="1">'Monte Carlo VaR'!$B$9*(EXP(B7866)-1)</f>
        <v>5.9617739312115381</v>
      </c>
      <c r="E7866" t="str">
        <f ca="1">IF(B7866&lt;='Monte Carlo VaR'!$B$25,"YES ◀ TAIL","")</f>
        <v/>
      </c>
    </row>
    <row r="7867" spans="1:5" x14ac:dyDescent="0.2">
      <c r="A7867">
        <v>7866</v>
      </c>
      <c r="B7867" s="17">
        <f ca="1">'Monte Carlo VaR'!$C$17+_xlfn.NORM.S.INV(RAND())*'Monte Carlo VaR'!$C$18</f>
        <v>0.1422021357937045</v>
      </c>
      <c r="C7867" s="18">
        <f t="shared" ca="1" si="122"/>
        <v>15.280964908074379</v>
      </c>
      <c r="D7867" s="19">
        <f ca="1">'Monte Carlo VaR'!$B$9*(EXP(B7867)-1)</f>
        <v>20.710291739913206</v>
      </c>
      <c r="E7867" t="str">
        <f ca="1">IF(B7867&lt;='Monte Carlo VaR'!$B$25,"YES ◀ TAIL","")</f>
        <v/>
      </c>
    </row>
    <row r="7868" spans="1:5" x14ac:dyDescent="0.2">
      <c r="A7868">
        <v>7867</v>
      </c>
      <c r="B7868" s="17">
        <f ca="1">'Monte Carlo VaR'!$C$17+_xlfn.NORM.S.INV(RAND())*'Monte Carlo VaR'!$C$18</f>
        <v>-0.11193416562972934</v>
      </c>
      <c r="C7868" s="18">
        <f t="shared" ca="1" si="122"/>
        <v>-10.589688172144617</v>
      </c>
      <c r="D7868" s="19">
        <f ca="1">'Monte Carlo VaR'!$B$9*(EXP(B7868)-1)</f>
        <v>-14.352204379707601</v>
      </c>
      <c r="E7868" t="str">
        <f ca="1">IF(B7868&lt;='Monte Carlo VaR'!$B$25,"YES ◀ TAIL","")</f>
        <v/>
      </c>
    </row>
    <row r="7869" spans="1:5" x14ac:dyDescent="0.2">
      <c r="A7869">
        <v>7868</v>
      </c>
      <c r="B7869" s="17">
        <f ca="1">'Monte Carlo VaR'!$C$17+_xlfn.NORM.S.INV(RAND())*'Monte Carlo VaR'!$C$18</f>
        <v>0.3036619388519351</v>
      </c>
      <c r="C7869" s="18">
        <f t="shared" ca="1" si="122"/>
        <v>35.481096971159928</v>
      </c>
      <c r="D7869" s="19">
        <f ca="1">'Monte Carlo VaR'!$B$9*(EXP(B7869)-1)</f>
        <v>48.087530725013053</v>
      </c>
      <c r="E7869" t="str">
        <f ca="1">IF(B7869&lt;='Monte Carlo VaR'!$B$25,"YES ◀ TAIL","")</f>
        <v/>
      </c>
    </row>
    <row r="7870" spans="1:5" x14ac:dyDescent="0.2">
      <c r="A7870">
        <v>7869</v>
      </c>
      <c r="B7870" s="17">
        <f ca="1">'Monte Carlo VaR'!$C$17+_xlfn.NORM.S.INV(RAND())*'Monte Carlo VaR'!$C$18</f>
        <v>8.7136943507546832E-2</v>
      </c>
      <c r="C7870" s="18">
        <f t="shared" ca="1" si="122"/>
        <v>9.1046081165515158</v>
      </c>
      <c r="D7870" s="19">
        <f ca="1">'Monte Carlo VaR'!$B$9*(EXP(B7870)-1)</f>
        <v>12.33947538036227</v>
      </c>
      <c r="E7870" t="str">
        <f ca="1">IF(B7870&lt;='Monte Carlo VaR'!$B$25,"YES ◀ TAIL","")</f>
        <v/>
      </c>
    </row>
    <row r="7871" spans="1:5" x14ac:dyDescent="0.2">
      <c r="A7871">
        <v>7870</v>
      </c>
      <c r="B7871" s="17">
        <f ca="1">'Monte Carlo VaR'!$C$17+_xlfn.NORM.S.INV(RAND())*'Monte Carlo VaR'!$C$18</f>
        <v>-0.13452076157138115</v>
      </c>
      <c r="C7871" s="18">
        <f t="shared" ca="1" si="122"/>
        <v>-12.586526972242339</v>
      </c>
      <c r="D7871" s="19">
        <f ca="1">'Monte Carlo VaR'!$B$9*(EXP(B7871)-1)</f>
        <v>-17.058520005480045</v>
      </c>
      <c r="E7871" t="str">
        <f ca="1">IF(B7871&lt;='Monte Carlo VaR'!$B$25,"YES ◀ TAIL","")</f>
        <v/>
      </c>
    </row>
    <row r="7872" spans="1:5" x14ac:dyDescent="0.2">
      <c r="A7872">
        <v>7871</v>
      </c>
      <c r="B7872" s="17">
        <f ca="1">'Monte Carlo VaR'!$C$17+_xlfn.NORM.S.INV(RAND())*'Monte Carlo VaR'!$C$18</f>
        <v>-1.3656092006891288E-2</v>
      </c>
      <c r="C7872" s="18">
        <f t="shared" ca="1" si="122"/>
        <v>-1.3563270588782372</v>
      </c>
      <c r="D7872" s="19">
        <f ca="1">'Monte Carlo VaR'!$B$9*(EXP(B7872)-1)</f>
        <v>-1.8382300628976749</v>
      </c>
      <c r="E7872" t="str">
        <f ca="1">IF(B7872&lt;='Monte Carlo VaR'!$B$25,"YES ◀ TAIL","")</f>
        <v/>
      </c>
    </row>
    <row r="7873" spans="1:5" x14ac:dyDescent="0.2">
      <c r="A7873">
        <v>7872</v>
      </c>
      <c r="B7873" s="17">
        <f ca="1">'Monte Carlo VaR'!$C$17+_xlfn.NORM.S.INV(RAND())*'Monte Carlo VaR'!$C$18</f>
        <v>-4.767825498553703E-2</v>
      </c>
      <c r="C7873" s="18">
        <f t="shared" ca="1" si="122"/>
        <v>-4.6559497538960049</v>
      </c>
      <c r="D7873" s="19">
        <f ca="1">'Monte Carlo VaR'!$B$9*(EXP(B7873)-1)</f>
        <v>-6.310208701455255</v>
      </c>
      <c r="E7873" t="str">
        <f ca="1">IF(B7873&lt;='Monte Carlo VaR'!$B$25,"YES ◀ TAIL","")</f>
        <v/>
      </c>
    </row>
    <row r="7874" spans="1:5" x14ac:dyDescent="0.2">
      <c r="A7874">
        <v>7873</v>
      </c>
      <c r="B7874" s="17">
        <f ca="1">'Monte Carlo VaR'!$C$17+_xlfn.NORM.S.INV(RAND())*'Monte Carlo VaR'!$C$18</f>
        <v>2.9170592866670352E-2</v>
      </c>
      <c r="C7874" s="18">
        <f t="shared" ca="1" si="122"/>
        <v>2.9600221947694294</v>
      </c>
      <c r="D7874" s="19">
        <f ca="1">'Monte Carlo VaR'!$B$9*(EXP(B7874)-1)</f>
        <v>4.0117180805710078</v>
      </c>
      <c r="E7874" t="str">
        <f ca="1">IF(B7874&lt;='Monte Carlo VaR'!$B$25,"YES ◀ TAIL","")</f>
        <v/>
      </c>
    </row>
    <row r="7875" spans="1:5" x14ac:dyDescent="0.2">
      <c r="A7875">
        <v>7874</v>
      </c>
      <c r="B7875" s="17">
        <f ca="1">'Monte Carlo VaR'!$C$17+_xlfn.NORM.S.INV(RAND())*'Monte Carlo VaR'!$C$18</f>
        <v>0.14966925097594272</v>
      </c>
      <c r="C7875" s="18">
        <f t="shared" ref="C7875:C7938" ca="1" si="123">(EXP(B7875)-1)*100</f>
        <v>16.145003072875895</v>
      </c>
      <c r="D7875" s="19">
        <f ca="1">'Monte Carlo VaR'!$B$9*(EXP(B7875)-1)</f>
        <v>21.881322664668701</v>
      </c>
      <c r="E7875" t="str">
        <f ca="1">IF(B7875&lt;='Monte Carlo VaR'!$B$25,"YES ◀ TAIL","")</f>
        <v/>
      </c>
    </row>
    <row r="7876" spans="1:5" x14ac:dyDescent="0.2">
      <c r="A7876">
        <v>7875</v>
      </c>
      <c r="B7876" s="17">
        <f ca="1">'Monte Carlo VaR'!$C$17+_xlfn.NORM.S.INV(RAND())*'Monte Carlo VaR'!$C$18</f>
        <v>-0.15532879279952189</v>
      </c>
      <c r="C7876" s="18">
        <f t="shared" ca="1" si="123"/>
        <v>-14.38663593739623</v>
      </c>
      <c r="D7876" s="19">
        <f ca="1">'Monte Carlo VaR'!$B$9*(EXP(B7876)-1)</f>
        <v>-19.498207685953112</v>
      </c>
      <c r="E7876" t="str">
        <f ca="1">IF(B7876&lt;='Monte Carlo VaR'!$B$25,"YES ◀ TAIL","")</f>
        <v/>
      </c>
    </row>
    <row r="7877" spans="1:5" x14ac:dyDescent="0.2">
      <c r="A7877">
        <v>7876</v>
      </c>
      <c r="B7877" s="17">
        <f ca="1">'Monte Carlo VaR'!$C$17+_xlfn.NORM.S.INV(RAND())*'Monte Carlo VaR'!$C$18</f>
        <v>0.12391607999482011</v>
      </c>
      <c r="C7877" s="18">
        <f t="shared" ca="1" si="123"/>
        <v>13.192087620745463</v>
      </c>
      <c r="D7877" s="19">
        <f ca="1">'Monte Carlo VaR'!$B$9*(EXP(B7877)-1)</f>
        <v>17.879236352396326</v>
      </c>
      <c r="E7877" t="str">
        <f ca="1">IF(B7877&lt;='Monte Carlo VaR'!$B$25,"YES ◀ TAIL","")</f>
        <v/>
      </c>
    </row>
    <row r="7878" spans="1:5" x14ac:dyDescent="0.2">
      <c r="A7878">
        <v>7877</v>
      </c>
      <c r="B7878" s="17">
        <f ca="1">'Monte Carlo VaR'!$C$17+_xlfn.NORM.S.INV(RAND())*'Monte Carlo VaR'!$C$18</f>
        <v>-0.17770416738518852</v>
      </c>
      <c r="C7878" s="18">
        <f t="shared" ca="1" si="123"/>
        <v>-16.280994501871461</v>
      </c>
      <c r="D7878" s="19">
        <f ca="1">'Monte Carlo VaR'!$B$9*(EXP(B7878)-1)</f>
        <v>-22.065631848386388</v>
      </c>
      <c r="E7878" t="str">
        <f ca="1">IF(B7878&lt;='Monte Carlo VaR'!$B$25,"YES ◀ TAIL","")</f>
        <v/>
      </c>
    </row>
    <row r="7879" spans="1:5" x14ac:dyDescent="0.2">
      <c r="A7879">
        <v>7878</v>
      </c>
      <c r="B7879" s="17">
        <f ca="1">'Monte Carlo VaR'!$C$17+_xlfn.NORM.S.INV(RAND())*'Monte Carlo VaR'!$C$18</f>
        <v>-6.6066560606763428E-2</v>
      </c>
      <c r="C7879" s="18">
        <f t="shared" ca="1" si="123"/>
        <v>-6.3931443073087397</v>
      </c>
      <c r="D7879" s="19">
        <f ca="1">'Monte Carlo VaR'!$B$9*(EXP(B7879)-1)</f>
        <v>-8.6646284796955353</v>
      </c>
      <c r="E7879" t="str">
        <f ca="1">IF(B7879&lt;='Monte Carlo VaR'!$B$25,"YES ◀ TAIL","")</f>
        <v/>
      </c>
    </row>
    <row r="7880" spans="1:5" x14ac:dyDescent="0.2">
      <c r="A7880">
        <v>7879</v>
      </c>
      <c r="B7880" s="17">
        <f ca="1">'Monte Carlo VaR'!$C$17+_xlfn.NORM.S.INV(RAND())*'Monte Carlo VaR'!$C$18</f>
        <v>-7.9844940262833772E-2</v>
      </c>
      <c r="C7880" s="18">
        <f t="shared" ca="1" si="123"/>
        <v>-7.6740504337261868</v>
      </c>
      <c r="D7880" s="19">
        <f ca="1">'Monte Carlo VaR'!$B$9*(EXP(B7880)-1)</f>
        <v>-10.400640552829101</v>
      </c>
      <c r="E7880" t="str">
        <f ca="1">IF(B7880&lt;='Monte Carlo VaR'!$B$25,"YES ◀ TAIL","")</f>
        <v/>
      </c>
    </row>
    <row r="7881" spans="1:5" x14ac:dyDescent="0.2">
      <c r="A7881">
        <v>7880</v>
      </c>
      <c r="B7881" s="17">
        <f ca="1">'Monte Carlo VaR'!$C$17+_xlfn.NORM.S.INV(RAND())*'Monte Carlo VaR'!$C$18</f>
        <v>-8.251023135726461E-2</v>
      </c>
      <c r="C7881" s="18">
        <f t="shared" ca="1" si="123"/>
        <v>-7.9197983245794079</v>
      </c>
      <c r="D7881" s="19">
        <f ca="1">'Monte Carlo VaR'!$B$9*(EXP(B7881)-1)</f>
        <v>-10.733702669302472</v>
      </c>
      <c r="E7881" t="str">
        <f ca="1">IF(B7881&lt;='Monte Carlo VaR'!$B$25,"YES ◀ TAIL","")</f>
        <v/>
      </c>
    </row>
    <row r="7882" spans="1:5" x14ac:dyDescent="0.2">
      <c r="A7882">
        <v>7881</v>
      </c>
      <c r="B7882" s="17">
        <f ca="1">'Monte Carlo VaR'!$C$17+_xlfn.NORM.S.INV(RAND())*'Monte Carlo VaR'!$C$18</f>
        <v>1.1961409921528006E-2</v>
      </c>
      <c r="C7882" s="18">
        <f t="shared" ca="1" si="123"/>
        <v>1.203323367060749</v>
      </c>
      <c r="D7882" s="19">
        <f ca="1">'Monte Carlo VaR'!$B$9*(EXP(B7882)-1)</f>
        <v>1.6308641593774331</v>
      </c>
      <c r="E7882" t="str">
        <f ca="1">IF(B7882&lt;='Monte Carlo VaR'!$B$25,"YES ◀ TAIL","")</f>
        <v/>
      </c>
    </row>
    <row r="7883" spans="1:5" x14ac:dyDescent="0.2">
      <c r="A7883">
        <v>7882</v>
      </c>
      <c r="B7883" s="17">
        <f ca="1">'Monte Carlo VaR'!$C$17+_xlfn.NORM.S.INV(RAND())*'Monte Carlo VaR'!$C$18</f>
        <v>0.18823182616164097</v>
      </c>
      <c r="C7883" s="18">
        <f t="shared" ca="1" si="123"/>
        <v>20.711332336336419</v>
      </c>
      <c r="D7883" s="19">
        <f ca="1">'Monte Carlo VaR'!$B$9*(EXP(B7883)-1)</f>
        <v>28.070068715436747</v>
      </c>
      <c r="E7883" t="str">
        <f ca="1">IF(B7883&lt;='Monte Carlo VaR'!$B$25,"YES ◀ TAIL","")</f>
        <v/>
      </c>
    </row>
    <row r="7884" spans="1:5" x14ac:dyDescent="0.2">
      <c r="A7884">
        <v>7883</v>
      </c>
      <c r="B7884" s="17">
        <f ca="1">'Monte Carlo VaR'!$C$17+_xlfn.NORM.S.INV(RAND())*'Monte Carlo VaR'!$C$18</f>
        <v>0.15870678533941518</v>
      </c>
      <c r="C7884" s="18">
        <f t="shared" ca="1" si="123"/>
        <v>17.199425039844773</v>
      </c>
      <c r="D7884" s="19">
        <f ca="1">'Monte Carlo VaR'!$B$9*(EXP(B7884)-1)</f>
        <v>23.310380756501623</v>
      </c>
      <c r="E7884" t="str">
        <f ca="1">IF(B7884&lt;='Monte Carlo VaR'!$B$25,"YES ◀ TAIL","")</f>
        <v/>
      </c>
    </row>
    <row r="7885" spans="1:5" x14ac:dyDescent="0.2">
      <c r="A7885">
        <v>7884</v>
      </c>
      <c r="B7885" s="17">
        <f ca="1">'Monte Carlo VaR'!$C$17+_xlfn.NORM.S.INV(RAND())*'Monte Carlo VaR'!$C$18</f>
        <v>0.16584577947823803</v>
      </c>
      <c r="C7885" s="18">
        <f t="shared" ca="1" si="123"/>
        <v>18.039104716218567</v>
      </c>
      <c r="D7885" s="19">
        <f ca="1">'Monte Carlo VaR'!$B$9*(EXP(B7885)-1)</f>
        <v>24.448398621891027</v>
      </c>
      <c r="E7885" t="str">
        <f ca="1">IF(B7885&lt;='Monte Carlo VaR'!$B$25,"YES ◀ TAIL","")</f>
        <v/>
      </c>
    </row>
    <row r="7886" spans="1:5" x14ac:dyDescent="0.2">
      <c r="A7886">
        <v>7885</v>
      </c>
      <c r="B7886" s="17">
        <f ca="1">'Monte Carlo VaR'!$C$17+_xlfn.NORM.S.INV(RAND())*'Monte Carlo VaR'!$C$18</f>
        <v>3.6153753227937659E-2</v>
      </c>
      <c r="C7886" s="18">
        <f t="shared" ca="1" si="123"/>
        <v>3.6815247927510786</v>
      </c>
      <c r="D7886" s="19">
        <f ca="1">'Monte Carlo VaR'!$B$9*(EXP(B7886)-1)</f>
        <v>4.9895705516155369</v>
      </c>
      <c r="E7886" t="str">
        <f ca="1">IF(B7886&lt;='Monte Carlo VaR'!$B$25,"YES ◀ TAIL","")</f>
        <v/>
      </c>
    </row>
    <row r="7887" spans="1:5" x14ac:dyDescent="0.2">
      <c r="A7887">
        <v>7886</v>
      </c>
      <c r="B7887" s="17">
        <f ca="1">'Monte Carlo VaR'!$C$17+_xlfn.NORM.S.INV(RAND())*'Monte Carlo VaR'!$C$18</f>
        <v>-5.9208593454500136E-2</v>
      </c>
      <c r="C7887" s="18">
        <f t="shared" ca="1" si="123"/>
        <v>-5.7489852796720147</v>
      </c>
      <c r="D7887" s="19">
        <f ca="1">'Monte Carlo VaR'!$B$9*(EXP(B7887)-1)</f>
        <v>-7.7915997495394809</v>
      </c>
      <c r="E7887" t="str">
        <f ca="1">IF(B7887&lt;='Monte Carlo VaR'!$B$25,"YES ◀ TAIL","")</f>
        <v/>
      </c>
    </row>
    <row r="7888" spans="1:5" x14ac:dyDescent="0.2">
      <c r="A7888">
        <v>7887</v>
      </c>
      <c r="B7888" s="17">
        <f ca="1">'Monte Carlo VaR'!$C$17+_xlfn.NORM.S.INV(RAND())*'Monte Carlo VaR'!$C$18</f>
        <v>0.46123661662762649</v>
      </c>
      <c r="C7888" s="18">
        <f t="shared" ca="1" si="123"/>
        <v>58.60340889224851</v>
      </c>
      <c r="D7888" s="19">
        <f ca="1">'Monte Carlo VaR'!$B$9*(EXP(B7888)-1)</f>
        <v>79.425200071664406</v>
      </c>
      <c r="E7888" t="str">
        <f ca="1">IF(B7888&lt;='Monte Carlo VaR'!$B$25,"YES ◀ TAIL","")</f>
        <v/>
      </c>
    </row>
    <row r="7889" spans="1:5" x14ac:dyDescent="0.2">
      <c r="A7889">
        <v>7888</v>
      </c>
      <c r="B7889" s="17">
        <f ca="1">'Monte Carlo VaR'!$C$17+_xlfn.NORM.S.INV(RAND())*'Monte Carlo VaR'!$C$18</f>
        <v>3.2118595773716854E-2</v>
      </c>
      <c r="C7889" s="18">
        <f t="shared" ca="1" si="123"/>
        <v>3.263996477898079</v>
      </c>
      <c r="D7889" s="19">
        <f ca="1">'Monte Carlo VaR'!$B$9*(EXP(B7889)-1)</f>
        <v>4.4236944264952669</v>
      </c>
      <c r="E7889" t="str">
        <f ca="1">IF(B7889&lt;='Monte Carlo VaR'!$B$25,"YES ◀ TAIL","")</f>
        <v/>
      </c>
    </row>
    <row r="7890" spans="1:5" x14ac:dyDescent="0.2">
      <c r="A7890">
        <v>7889</v>
      </c>
      <c r="B7890" s="17">
        <f ca="1">'Monte Carlo VaR'!$C$17+_xlfn.NORM.S.INV(RAND())*'Monte Carlo VaR'!$C$18</f>
        <v>-3.6401639861973381E-2</v>
      </c>
      <c r="C7890" s="18">
        <f t="shared" ca="1" si="123"/>
        <v>-3.5747066716349751</v>
      </c>
      <c r="D7890" s="19">
        <f ca="1">'Monte Carlo VaR'!$B$9*(EXP(B7890)-1)</f>
        <v>-4.8447999520668814</v>
      </c>
      <c r="E7890" t="str">
        <f ca="1">IF(B7890&lt;='Monte Carlo VaR'!$B$25,"YES ◀ TAIL","")</f>
        <v/>
      </c>
    </row>
    <row r="7891" spans="1:5" x14ac:dyDescent="0.2">
      <c r="A7891">
        <v>7890</v>
      </c>
      <c r="B7891" s="17">
        <f ca="1">'Monte Carlo VaR'!$C$17+_xlfn.NORM.S.INV(RAND())*'Monte Carlo VaR'!$C$18</f>
        <v>-0.15885318964759537</v>
      </c>
      <c r="C7891" s="18">
        <f t="shared" ca="1" si="123"/>
        <v>-14.687840314192401</v>
      </c>
      <c r="D7891" s="19">
        <f ca="1">'Monte Carlo VaR'!$B$9*(EXP(B7891)-1)</f>
        <v>-19.906429977824963</v>
      </c>
      <c r="E7891" t="str">
        <f ca="1">IF(B7891&lt;='Monte Carlo VaR'!$B$25,"YES ◀ TAIL","")</f>
        <v/>
      </c>
    </row>
    <row r="7892" spans="1:5" x14ac:dyDescent="0.2">
      <c r="A7892">
        <v>7891</v>
      </c>
      <c r="B7892" s="17">
        <f ca="1">'Monte Carlo VaR'!$C$17+_xlfn.NORM.S.INV(RAND())*'Monte Carlo VaR'!$C$18</f>
        <v>-0.18278417908337674</v>
      </c>
      <c r="C7892" s="18">
        <f t="shared" ca="1" si="123"/>
        <v>-16.70520960801921</v>
      </c>
      <c r="D7892" s="19">
        <f ca="1">'Monte Carlo VaR'!$B$9*(EXP(B7892)-1)</f>
        <v>-22.640570581748438</v>
      </c>
      <c r="E7892" t="str">
        <f ca="1">IF(B7892&lt;='Monte Carlo VaR'!$B$25,"YES ◀ TAIL","")</f>
        <v/>
      </c>
    </row>
    <row r="7893" spans="1:5" x14ac:dyDescent="0.2">
      <c r="A7893">
        <v>7892</v>
      </c>
      <c r="B7893" s="17">
        <f ca="1">'Monte Carlo VaR'!$C$17+_xlfn.NORM.S.INV(RAND())*'Monte Carlo VaR'!$C$18</f>
        <v>0.21344070393670761</v>
      </c>
      <c r="C7893" s="18">
        <f t="shared" ca="1" si="123"/>
        <v>23.793009171067791</v>
      </c>
      <c r="D7893" s="19">
        <f ca="1">'Monte Carlo VaR'!$B$9*(EXP(B7893)-1)</f>
        <v>32.246665329548179</v>
      </c>
      <c r="E7893" t="str">
        <f ca="1">IF(B7893&lt;='Monte Carlo VaR'!$B$25,"YES ◀ TAIL","")</f>
        <v/>
      </c>
    </row>
    <row r="7894" spans="1:5" x14ac:dyDescent="0.2">
      <c r="A7894">
        <v>7893</v>
      </c>
      <c r="B7894" s="17">
        <f ca="1">'Monte Carlo VaR'!$C$17+_xlfn.NORM.S.INV(RAND())*'Monte Carlo VaR'!$C$18</f>
        <v>0.35767675838410878</v>
      </c>
      <c r="C7894" s="18">
        <f t="shared" ca="1" si="123"/>
        <v>43.000330918440774</v>
      </c>
      <c r="D7894" s="19">
        <f ca="1">'Monte Carlo VaR'!$B$9*(EXP(B7894)-1)</f>
        <v>58.278348493762785</v>
      </c>
      <c r="E7894" t="str">
        <f ca="1">IF(B7894&lt;='Monte Carlo VaR'!$B$25,"YES ◀ TAIL","")</f>
        <v/>
      </c>
    </row>
    <row r="7895" spans="1:5" x14ac:dyDescent="0.2">
      <c r="A7895">
        <v>7894</v>
      </c>
      <c r="B7895" s="17">
        <f ca="1">'Monte Carlo VaR'!$C$17+_xlfn.NORM.S.INV(RAND())*'Monte Carlo VaR'!$C$18</f>
        <v>-4.1885832754485486E-2</v>
      </c>
      <c r="C7895" s="18">
        <f t="shared" ca="1" si="123"/>
        <v>-4.1020741656591531</v>
      </c>
      <c r="D7895" s="19">
        <f ca="1">'Monte Carlo VaR'!$B$9*(EXP(B7895)-1)</f>
        <v>-5.5595411167178499</v>
      </c>
      <c r="E7895" t="str">
        <f ca="1">IF(B7895&lt;='Monte Carlo VaR'!$B$25,"YES ◀ TAIL","")</f>
        <v/>
      </c>
    </row>
    <row r="7896" spans="1:5" x14ac:dyDescent="0.2">
      <c r="A7896">
        <v>7895</v>
      </c>
      <c r="B7896" s="17">
        <f ca="1">'Monte Carlo VaR'!$C$17+_xlfn.NORM.S.INV(RAND())*'Monte Carlo VaR'!$C$18</f>
        <v>0.130857918706661</v>
      </c>
      <c r="C7896" s="18">
        <f t="shared" ca="1" si="123"/>
        <v>13.980582472103009</v>
      </c>
      <c r="D7896" s="19">
        <f ca="1">'Monte Carlo VaR'!$B$9*(EXP(B7896)-1)</f>
        <v>18.947883424441208</v>
      </c>
      <c r="E7896" t="str">
        <f ca="1">IF(B7896&lt;='Monte Carlo VaR'!$B$25,"YES ◀ TAIL","")</f>
        <v/>
      </c>
    </row>
    <row r="7897" spans="1:5" x14ac:dyDescent="0.2">
      <c r="A7897">
        <v>7896</v>
      </c>
      <c r="B7897" s="17">
        <f ca="1">'Monte Carlo VaR'!$C$17+_xlfn.NORM.S.INV(RAND())*'Monte Carlo VaR'!$C$18</f>
        <v>-0.10054351150374054</v>
      </c>
      <c r="C7897" s="18">
        <f t="shared" ca="1" si="123"/>
        <v>-9.5654237887329625</v>
      </c>
      <c r="D7897" s="19">
        <f ca="1">'Monte Carlo VaR'!$B$9*(EXP(B7897)-1)</f>
        <v>-12.964018860869785</v>
      </c>
      <c r="E7897" t="str">
        <f ca="1">IF(B7897&lt;='Monte Carlo VaR'!$B$25,"YES ◀ TAIL","")</f>
        <v/>
      </c>
    </row>
    <row r="7898" spans="1:5" x14ac:dyDescent="0.2">
      <c r="A7898">
        <v>7897</v>
      </c>
      <c r="B7898" s="17">
        <f ca="1">'Monte Carlo VaR'!$C$17+_xlfn.NORM.S.INV(RAND())*'Monte Carlo VaR'!$C$18</f>
        <v>0.14218856525147527</v>
      </c>
      <c r="C7898" s="18">
        <f t="shared" ca="1" si="123"/>
        <v>15.279400493486882</v>
      </c>
      <c r="D7898" s="19">
        <f ca="1">'Monte Carlo VaR'!$B$9*(EXP(B7898)-1)</f>
        <v>20.708171488822774</v>
      </c>
      <c r="E7898" t="str">
        <f ca="1">IF(B7898&lt;='Monte Carlo VaR'!$B$25,"YES ◀ TAIL","")</f>
        <v/>
      </c>
    </row>
    <row r="7899" spans="1:5" x14ac:dyDescent="0.2">
      <c r="A7899">
        <v>7898</v>
      </c>
      <c r="B7899" s="17">
        <f ca="1">'Monte Carlo VaR'!$C$17+_xlfn.NORM.S.INV(RAND())*'Monte Carlo VaR'!$C$18</f>
        <v>0.41990988640618154</v>
      </c>
      <c r="C7899" s="18">
        <f t="shared" ca="1" si="123"/>
        <v>52.182441237253173</v>
      </c>
      <c r="D7899" s="19">
        <f ca="1">'Monte Carlo VaR'!$B$9*(EXP(B7899)-1)</f>
        <v>70.722862608849226</v>
      </c>
      <c r="E7899" t="str">
        <f ca="1">IF(B7899&lt;='Monte Carlo VaR'!$B$25,"YES ◀ TAIL","")</f>
        <v/>
      </c>
    </row>
    <row r="7900" spans="1:5" x14ac:dyDescent="0.2">
      <c r="A7900">
        <v>7899</v>
      </c>
      <c r="B7900" s="17">
        <f ca="1">'Monte Carlo VaR'!$C$17+_xlfn.NORM.S.INV(RAND())*'Monte Carlo VaR'!$C$18</f>
        <v>0.19250891344911897</v>
      </c>
      <c r="C7900" s="18">
        <f t="shared" ca="1" si="123"/>
        <v>21.22873093205353</v>
      </c>
      <c r="D7900" s="19">
        <f ca="1">'Monte Carlo VaR'!$B$9*(EXP(B7900)-1)</f>
        <v>28.771299032212148</v>
      </c>
      <c r="E7900" t="str">
        <f ca="1">IF(B7900&lt;='Monte Carlo VaR'!$B$25,"YES ◀ TAIL","")</f>
        <v/>
      </c>
    </row>
    <row r="7901" spans="1:5" x14ac:dyDescent="0.2">
      <c r="A7901">
        <v>7900</v>
      </c>
      <c r="B7901" s="17">
        <f ca="1">'Monte Carlo VaR'!$C$17+_xlfn.NORM.S.INV(RAND())*'Monte Carlo VaR'!$C$18</f>
        <v>3.2869138192188806E-2</v>
      </c>
      <c r="C7901" s="18">
        <f t="shared" ca="1" si="123"/>
        <v>3.3415295798569833</v>
      </c>
      <c r="D7901" s="19">
        <f ca="1">'Monte Carlo VaR'!$B$9*(EXP(B7901)-1)</f>
        <v>4.5287750395801698</v>
      </c>
      <c r="E7901" t="str">
        <f ca="1">IF(B7901&lt;='Monte Carlo VaR'!$B$25,"YES ◀ TAIL","")</f>
        <v/>
      </c>
    </row>
    <row r="7902" spans="1:5" x14ac:dyDescent="0.2">
      <c r="A7902">
        <v>7901</v>
      </c>
      <c r="B7902" s="17">
        <f ca="1">'Monte Carlo VaR'!$C$17+_xlfn.NORM.S.INV(RAND())*'Monte Carlo VaR'!$C$18</f>
        <v>-8.7438367301662281E-2</v>
      </c>
      <c r="C7902" s="18">
        <f t="shared" ca="1" si="123"/>
        <v>-8.3724657567589169</v>
      </c>
      <c r="D7902" s="19">
        <f ca="1">'Monte Carlo VaR'!$B$9*(EXP(B7902)-1)</f>
        <v>-11.347202840135362</v>
      </c>
      <c r="E7902" t="str">
        <f ca="1">IF(B7902&lt;='Monte Carlo VaR'!$B$25,"YES ◀ TAIL","")</f>
        <v/>
      </c>
    </row>
    <row r="7903" spans="1:5" x14ac:dyDescent="0.2">
      <c r="A7903">
        <v>7902</v>
      </c>
      <c r="B7903" s="17">
        <f ca="1">'Monte Carlo VaR'!$C$17+_xlfn.NORM.S.INV(RAND())*'Monte Carlo VaR'!$C$18</f>
        <v>8.4167838205366344E-2</v>
      </c>
      <c r="C7903" s="18">
        <f t="shared" ca="1" si="123"/>
        <v>8.781145481039454</v>
      </c>
      <c r="D7903" s="19">
        <f ca="1">'Monte Carlo VaR'!$B$9*(EXP(B7903)-1)</f>
        <v>11.901086470452773</v>
      </c>
      <c r="E7903" t="str">
        <f ca="1">IF(B7903&lt;='Monte Carlo VaR'!$B$25,"YES ◀ TAIL","")</f>
        <v/>
      </c>
    </row>
    <row r="7904" spans="1:5" x14ac:dyDescent="0.2">
      <c r="A7904">
        <v>7903</v>
      </c>
      <c r="B7904" s="17">
        <f ca="1">'Monte Carlo VaR'!$C$17+_xlfn.NORM.S.INV(RAND())*'Monte Carlo VaR'!$C$18</f>
        <v>0.22786580273586404</v>
      </c>
      <c r="C7904" s="18">
        <f t="shared" ca="1" si="123"/>
        <v>25.591677352800502</v>
      </c>
      <c r="D7904" s="19">
        <f ca="1">'Monte Carlo VaR'!$B$9*(EXP(B7904)-1)</f>
        <v>34.684400316250517</v>
      </c>
      <c r="E7904" t="str">
        <f ca="1">IF(B7904&lt;='Monte Carlo VaR'!$B$25,"YES ◀ TAIL","")</f>
        <v/>
      </c>
    </row>
    <row r="7905" spans="1:5" x14ac:dyDescent="0.2">
      <c r="A7905">
        <v>7904</v>
      </c>
      <c r="B7905" s="17">
        <f ca="1">'Monte Carlo VaR'!$C$17+_xlfn.NORM.S.INV(RAND())*'Monte Carlo VaR'!$C$18</f>
        <v>-7.0479267162610326E-3</v>
      </c>
      <c r="C7905" s="18">
        <f t="shared" ca="1" si="123"/>
        <v>-0.70231483270261075</v>
      </c>
      <c r="D7905" s="19">
        <f ca="1">'Monte Carlo VaR'!$B$9*(EXP(B7905)-1)</f>
        <v>-0.95184729276184832</v>
      </c>
      <c r="E7905" t="str">
        <f ca="1">IF(B7905&lt;='Monte Carlo VaR'!$B$25,"YES ◀ TAIL","")</f>
        <v/>
      </c>
    </row>
    <row r="7906" spans="1:5" x14ac:dyDescent="0.2">
      <c r="A7906">
        <v>7905</v>
      </c>
      <c r="B7906" s="17">
        <f ca="1">'Monte Carlo VaR'!$C$17+_xlfn.NORM.S.INV(RAND())*'Monte Carlo VaR'!$C$18</f>
        <v>3.9855293713034777E-2</v>
      </c>
      <c r="C7906" s="18">
        <f t="shared" ca="1" si="123"/>
        <v>4.0660173226537477</v>
      </c>
      <c r="D7906" s="19">
        <f ca="1">'Monte Carlo VaR'!$B$9*(EXP(B7906)-1)</f>
        <v>5.5106732773926241</v>
      </c>
      <c r="E7906" t="str">
        <f ca="1">IF(B7906&lt;='Monte Carlo VaR'!$B$25,"YES ◀ TAIL","")</f>
        <v/>
      </c>
    </row>
    <row r="7907" spans="1:5" x14ac:dyDescent="0.2">
      <c r="A7907">
        <v>7906</v>
      </c>
      <c r="B7907" s="17">
        <f ca="1">'Monte Carlo VaR'!$C$17+_xlfn.NORM.S.INV(RAND())*'Monte Carlo VaR'!$C$18</f>
        <v>0.24217781336283489</v>
      </c>
      <c r="C7907" s="18">
        <f t="shared" ca="1" si="123"/>
        <v>27.402071058352529</v>
      </c>
      <c r="D7907" s="19">
        <f ca="1">'Monte Carlo VaR'!$B$9*(EXP(B7907)-1)</f>
        <v>37.138026905385182</v>
      </c>
      <c r="E7907" t="str">
        <f ca="1">IF(B7907&lt;='Monte Carlo VaR'!$B$25,"YES ◀ TAIL","")</f>
        <v/>
      </c>
    </row>
    <row r="7908" spans="1:5" x14ac:dyDescent="0.2">
      <c r="A7908">
        <v>7907</v>
      </c>
      <c r="B7908" s="17">
        <f ca="1">'Monte Carlo VaR'!$C$17+_xlfn.NORM.S.INV(RAND())*'Monte Carlo VaR'!$C$18</f>
        <v>0.18133709455442046</v>
      </c>
      <c r="C7908" s="18">
        <f t="shared" ca="1" si="123"/>
        <v>19.88192266213251</v>
      </c>
      <c r="D7908" s="19">
        <f ca="1">'Monte Carlo VaR'!$B$9*(EXP(B7908)-1)</f>
        <v>26.945969783988193</v>
      </c>
      <c r="E7908" t="str">
        <f ca="1">IF(B7908&lt;='Monte Carlo VaR'!$B$25,"YES ◀ TAIL","")</f>
        <v/>
      </c>
    </row>
    <row r="7909" spans="1:5" x14ac:dyDescent="0.2">
      <c r="A7909">
        <v>7908</v>
      </c>
      <c r="B7909" s="17">
        <f ca="1">'Monte Carlo VaR'!$C$17+_xlfn.NORM.S.INV(RAND())*'Monte Carlo VaR'!$C$18</f>
        <v>-0.13578759859431577</v>
      </c>
      <c r="C7909" s="18">
        <f t="shared" ca="1" si="123"/>
        <v>-12.697195481893775</v>
      </c>
      <c r="D7909" s="19">
        <f ca="1">'Monte Carlo VaR'!$B$9*(EXP(B7909)-1)</f>
        <v>-17.208509036610632</v>
      </c>
      <c r="E7909" t="str">
        <f ca="1">IF(B7909&lt;='Monte Carlo VaR'!$B$25,"YES ◀ TAIL","")</f>
        <v/>
      </c>
    </row>
    <row r="7910" spans="1:5" x14ac:dyDescent="0.2">
      <c r="A7910">
        <v>7909</v>
      </c>
      <c r="B7910" s="17">
        <f ca="1">'Monte Carlo VaR'!$C$17+_xlfn.NORM.S.INV(RAND())*'Monte Carlo VaR'!$C$18</f>
        <v>-0.32573681696717016</v>
      </c>
      <c r="C7910" s="18">
        <f t="shared" ca="1" si="123"/>
        <v>-27.800482068972087</v>
      </c>
      <c r="D7910" s="19">
        <f ca="1">'Monte Carlo VaR'!$B$9*(EXP(B7910)-1)</f>
        <v>-37.677993348077869</v>
      </c>
      <c r="E7910" t="str">
        <f ca="1">IF(B7910&lt;='Monte Carlo VaR'!$B$25,"YES ◀ TAIL","")</f>
        <v>YES ◀ TAIL</v>
      </c>
    </row>
    <row r="7911" spans="1:5" x14ac:dyDescent="0.2">
      <c r="A7911">
        <v>7910</v>
      </c>
      <c r="B7911" s="17">
        <f ca="1">'Monte Carlo VaR'!$C$17+_xlfn.NORM.S.INV(RAND())*'Monte Carlo VaR'!$C$18</f>
        <v>-0.40006693202594262</v>
      </c>
      <c r="C7911" s="18">
        <f t="shared" ca="1" si="123"/>
        <v>-32.972481834162323</v>
      </c>
      <c r="D7911" s="19">
        <f ca="1">'Monte Carlo VaR'!$B$9*(EXP(B7911)-1)</f>
        <v>-44.687604629840202</v>
      </c>
      <c r="E7911" t="str">
        <f ca="1">IF(B7911&lt;='Monte Carlo VaR'!$B$25,"YES ◀ TAIL","")</f>
        <v>YES ◀ TAIL</v>
      </c>
    </row>
    <row r="7912" spans="1:5" x14ac:dyDescent="0.2">
      <c r="A7912">
        <v>7911</v>
      </c>
      <c r="B7912" s="17">
        <f ca="1">'Monte Carlo VaR'!$C$17+_xlfn.NORM.S.INV(RAND())*'Monte Carlo VaR'!$C$18</f>
        <v>5.9302373423572904E-2</v>
      </c>
      <c r="C7912" s="18">
        <f t="shared" ca="1" si="123"/>
        <v>6.109603947940534</v>
      </c>
      <c r="D7912" s="19">
        <f ca="1">'Monte Carlo VaR'!$B$9*(EXP(B7912)-1)</f>
        <v>8.280346230643806</v>
      </c>
      <c r="E7912" t="str">
        <f ca="1">IF(B7912&lt;='Monte Carlo VaR'!$B$25,"YES ◀ TAIL","")</f>
        <v/>
      </c>
    </row>
    <row r="7913" spans="1:5" x14ac:dyDescent="0.2">
      <c r="A7913">
        <v>7912</v>
      </c>
      <c r="B7913" s="17">
        <f ca="1">'Monte Carlo VaR'!$C$17+_xlfn.NORM.S.INV(RAND())*'Monte Carlo VaR'!$C$18</f>
        <v>2.6175157700161406E-2</v>
      </c>
      <c r="C7913" s="18">
        <f t="shared" ca="1" si="123"/>
        <v>2.6520735738660539</v>
      </c>
      <c r="D7913" s="19">
        <f ca="1">'Monte Carlo VaR'!$B$9*(EXP(B7913)-1)</f>
        <v>3.594355314660663</v>
      </c>
      <c r="E7913" t="str">
        <f ca="1">IF(B7913&lt;='Monte Carlo VaR'!$B$25,"YES ◀ TAIL","")</f>
        <v/>
      </c>
    </row>
    <row r="7914" spans="1:5" x14ac:dyDescent="0.2">
      <c r="A7914">
        <v>7913</v>
      </c>
      <c r="B7914" s="17">
        <f ca="1">'Monte Carlo VaR'!$C$17+_xlfn.NORM.S.INV(RAND())*'Monte Carlo VaR'!$C$18</f>
        <v>4.5533441846154432E-2</v>
      </c>
      <c r="C7914" s="18">
        <f t="shared" ca="1" si="123"/>
        <v>4.6586003796853293</v>
      </c>
      <c r="D7914" s="19">
        <f ca="1">'Monte Carlo VaR'!$B$9*(EXP(B7914)-1)</f>
        <v>6.3138010945875269</v>
      </c>
      <c r="E7914" t="str">
        <f ca="1">IF(B7914&lt;='Monte Carlo VaR'!$B$25,"YES ◀ TAIL","")</f>
        <v/>
      </c>
    </row>
    <row r="7915" spans="1:5" x14ac:dyDescent="0.2">
      <c r="A7915">
        <v>7914</v>
      </c>
      <c r="B7915" s="17">
        <f ca="1">'Monte Carlo VaR'!$C$17+_xlfn.NORM.S.INV(RAND())*'Monte Carlo VaR'!$C$18</f>
        <v>-0.28987345816625171</v>
      </c>
      <c r="C7915" s="18">
        <f t="shared" ca="1" si="123"/>
        <v>-25.164173978630288</v>
      </c>
      <c r="D7915" s="19">
        <f ca="1">'Monte Carlo VaR'!$B$9*(EXP(B7915)-1)</f>
        <v>-34.105004993237628</v>
      </c>
      <c r="E7915" t="str">
        <f ca="1">IF(B7915&lt;='Monte Carlo VaR'!$B$25,"YES ◀ TAIL","")</f>
        <v>YES ◀ TAIL</v>
      </c>
    </row>
    <row r="7916" spans="1:5" x14ac:dyDescent="0.2">
      <c r="A7916">
        <v>7915</v>
      </c>
      <c r="B7916" s="17">
        <f ca="1">'Monte Carlo VaR'!$C$17+_xlfn.NORM.S.INV(RAND())*'Monte Carlo VaR'!$C$18</f>
        <v>-7.843965477879529E-2</v>
      </c>
      <c r="C7916" s="18">
        <f t="shared" ca="1" si="123"/>
        <v>-7.5442149103793987</v>
      </c>
      <c r="D7916" s="19">
        <f ca="1">'Monte Carlo VaR'!$B$9*(EXP(B7916)-1)</f>
        <v>-10.224674468037199</v>
      </c>
      <c r="E7916" t="str">
        <f ca="1">IF(B7916&lt;='Monte Carlo VaR'!$B$25,"YES ◀ TAIL","")</f>
        <v/>
      </c>
    </row>
    <row r="7917" spans="1:5" x14ac:dyDescent="0.2">
      <c r="A7917">
        <v>7916</v>
      </c>
      <c r="B7917" s="17">
        <f ca="1">'Monte Carlo VaR'!$C$17+_xlfn.NORM.S.INV(RAND())*'Monte Carlo VaR'!$C$18</f>
        <v>-0.20733918959206954</v>
      </c>
      <c r="C7917" s="18">
        <f t="shared" ca="1" si="123"/>
        <v>-18.725607105235586</v>
      </c>
      <c r="D7917" s="19">
        <f ca="1">'Monte Carlo VaR'!$B$9*(EXP(B7917)-1)</f>
        <v>-25.378815309725791</v>
      </c>
      <c r="E7917" t="str">
        <f ca="1">IF(B7917&lt;='Monte Carlo VaR'!$B$25,"YES ◀ TAIL","")</f>
        <v/>
      </c>
    </row>
    <row r="7918" spans="1:5" x14ac:dyDescent="0.2">
      <c r="A7918">
        <v>7917</v>
      </c>
      <c r="B7918" s="17">
        <f ca="1">'Monte Carlo VaR'!$C$17+_xlfn.NORM.S.INV(RAND())*'Monte Carlo VaR'!$C$18</f>
        <v>1.255027125092547E-2</v>
      </c>
      <c r="C7918" s="18">
        <f t="shared" ca="1" si="123"/>
        <v>1.2629356405568393</v>
      </c>
      <c r="D7918" s="19">
        <f ca="1">'Monte Carlo VaR'!$B$9*(EXP(B7918)-1)</f>
        <v>1.7116566736466843</v>
      </c>
      <c r="E7918" t="str">
        <f ca="1">IF(B7918&lt;='Monte Carlo VaR'!$B$25,"YES ◀ TAIL","")</f>
        <v/>
      </c>
    </row>
    <row r="7919" spans="1:5" x14ac:dyDescent="0.2">
      <c r="A7919">
        <v>7918</v>
      </c>
      <c r="B7919" s="17">
        <f ca="1">'Monte Carlo VaR'!$C$17+_xlfn.NORM.S.INV(RAND())*'Monte Carlo VaR'!$C$18</f>
        <v>-2.9172116025084752E-2</v>
      </c>
      <c r="C7919" s="18">
        <f t="shared" ca="1" si="123"/>
        <v>-2.8750717486201727</v>
      </c>
      <c r="D7919" s="19">
        <f ca="1">'Monte Carlo VaR'!$B$9*(EXP(B7919)-1)</f>
        <v>-3.8965847409049199</v>
      </c>
      <c r="E7919" t="str">
        <f ca="1">IF(B7919&lt;='Monte Carlo VaR'!$B$25,"YES ◀ TAIL","")</f>
        <v/>
      </c>
    </row>
    <row r="7920" spans="1:5" x14ac:dyDescent="0.2">
      <c r="A7920">
        <v>7919</v>
      </c>
      <c r="B7920" s="17">
        <f ca="1">'Monte Carlo VaR'!$C$17+_xlfn.NORM.S.INV(RAND())*'Monte Carlo VaR'!$C$18</f>
        <v>8.9226281821023934E-2</v>
      </c>
      <c r="C7920" s="18">
        <f t="shared" ca="1" si="123"/>
        <v>9.3328028594637846</v>
      </c>
      <c r="D7920" s="19">
        <f ca="1">'Monte Carlo VaR'!$B$9*(EXP(B7920)-1)</f>
        <v>12.648747715431268</v>
      </c>
      <c r="E7920" t="str">
        <f ca="1">IF(B7920&lt;='Monte Carlo VaR'!$B$25,"YES ◀ TAIL","")</f>
        <v/>
      </c>
    </row>
    <row r="7921" spans="1:5" x14ac:dyDescent="0.2">
      <c r="A7921">
        <v>7920</v>
      </c>
      <c r="B7921" s="17">
        <f ca="1">'Monte Carlo VaR'!$C$17+_xlfn.NORM.S.INV(RAND())*'Monte Carlo VaR'!$C$18</f>
        <v>0.17078124328465361</v>
      </c>
      <c r="C7921" s="18">
        <f t="shared" ca="1" si="123"/>
        <v>18.623122459005792</v>
      </c>
      <c r="D7921" s="19">
        <f ca="1">'Monte Carlo VaR'!$B$9*(EXP(B7921)-1)</f>
        <v>25.239917868690551</v>
      </c>
      <c r="E7921" t="str">
        <f ca="1">IF(B7921&lt;='Monte Carlo VaR'!$B$25,"YES ◀ TAIL","")</f>
        <v/>
      </c>
    </row>
    <row r="7922" spans="1:5" x14ac:dyDescent="0.2">
      <c r="A7922">
        <v>7921</v>
      </c>
      <c r="B7922" s="17">
        <f ca="1">'Monte Carlo VaR'!$C$17+_xlfn.NORM.S.INV(RAND())*'Monte Carlo VaR'!$C$18</f>
        <v>1.4177453064137799E-2</v>
      </c>
      <c r="C7922" s="18">
        <f t="shared" ca="1" si="123"/>
        <v>1.4278429785085311</v>
      </c>
      <c r="D7922" s="19">
        <f ca="1">'Monte Carlo VaR'!$B$9*(EXP(B7922)-1)</f>
        <v>1.9351555887726122</v>
      </c>
      <c r="E7922" t="str">
        <f ca="1">IF(B7922&lt;='Monte Carlo VaR'!$B$25,"YES ◀ TAIL","")</f>
        <v/>
      </c>
    </row>
    <row r="7923" spans="1:5" x14ac:dyDescent="0.2">
      <c r="A7923">
        <v>7922</v>
      </c>
      <c r="B7923" s="17">
        <f ca="1">'Monte Carlo VaR'!$C$17+_xlfn.NORM.S.INV(RAND())*'Monte Carlo VaR'!$C$18</f>
        <v>9.7462308689511085E-2</v>
      </c>
      <c r="C7923" s="18">
        <f t="shared" ca="1" si="123"/>
        <v>10.236989101444793</v>
      </c>
      <c r="D7923" s="19">
        <f ca="1">'Monte Carlo VaR'!$B$9*(EXP(B7923)-1)</f>
        <v>13.874191329188129</v>
      </c>
      <c r="E7923" t="str">
        <f ca="1">IF(B7923&lt;='Monte Carlo VaR'!$B$25,"YES ◀ TAIL","")</f>
        <v/>
      </c>
    </row>
    <row r="7924" spans="1:5" x14ac:dyDescent="0.2">
      <c r="A7924">
        <v>7923</v>
      </c>
      <c r="B7924" s="17">
        <f ca="1">'Monte Carlo VaR'!$C$17+_xlfn.NORM.S.INV(RAND())*'Monte Carlo VaR'!$C$18</f>
        <v>9.7323098987685125E-2</v>
      </c>
      <c r="C7924" s="18">
        <f t="shared" ca="1" si="123"/>
        <v>10.221644111172324</v>
      </c>
      <c r="D7924" s="19">
        <f ca="1">'Monte Carlo VaR'!$B$9*(EXP(B7924)-1)</f>
        <v>13.85339426387185</v>
      </c>
      <c r="E7924" t="str">
        <f ca="1">IF(B7924&lt;='Monte Carlo VaR'!$B$25,"YES ◀ TAIL","")</f>
        <v/>
      </c>
    </row>
    <row r="7925" spans="1:5" x14ac:dyDescent="0.2">
      <c r="A7925">
        <v>7924</v>
      </c>
      <c r="B7925" s="17">
        <f ca="1">'Monte Carlo VaR'!$C$17+_xlfn.NORM.S.INV(RAND())*'Monte Carlo VaR'!$C$18</f>
        <v>-8.3891247838524155E-2</v>
      </c>
      <c r="C7925" s="18">
        <f t="shared" ca="1" si="123"/>
        <v>-8.0468748331177675</v>
      </c>
      <c r="D7925" s="19">
        <f ca="1">'Monte Carlo VaR'!$B$9*(EXP(B7925)-1)</f>
        <v>-10.90592946132451</v>
      </c>
      <c r="E7925" t="str">
        <f ca="1">IF(B7925&lt;='Monte Carlo VaR'!$B$25,"YES ◀ TAIL","")</f>
        <v/>
      </c>
    </row>
    <row r="7926" spans="1:5" x14ac:dyDescent="0.2">
      <c r="A7926">
        <v>7925</v>
      </c>
      <c r="B7926" s="17">
        <f ca="1">'Monte Carlo VaR'!$C$17+_xlfn.NORM.S.INV(RAND())*'Monte Carlo VaR'!$C$18</f>
        <v>7.5081352810395394E-2</v>
      </c>
      <c r="C7926" s="18">
        <f t="shared" ca="1" si="123"/>
        <v>7.7971843356552828</v>
      </c>
      <c r="D7926" s="19">
        <f ca="1">'Monte Carlo VaR'!$B$9*(EXP(B7926)-1)</f>
        <v>10.567523930113605</v>
      </c>
      <c r="E7926" t="str">
        <f ca="1">IF(B7926&lt;='Monte Carlo VaR'!$B$25,"YES ◀ TAIL","")</f>
        <v/>
      </c>
    </row>
    <row r="7927" spans="1:5" x14ac:dyDescent="0.2">
      <c r="A7927">
        <v>7926</v>
      </c>
      <c r="B7927" s="17">
        <f ca="1">'Monte Carlo VaR'!$C$17+_xlfn.NORM.S.INV(RAND())*'Monte Carlo VaR'!$C$18</f>
        <v>0.10993275864415156</v>
      </c>
      <c r="C7927" s="18">
        <f t="shared" ca="1" si="123"/>
        <v>11.62030129314231</v>
      </c>
      <c r="D7927" s="19">
        <f ca="1">'Monte Carlo VaR'!$B$9*(EXP(B7927)-1)</f>
        <v>15.748994342595774</v>
      </c>
      <c r="E7927" t="str">
        <f ca="1">IF(B7927&lt;='Monte Carlo VaR'!$B$25,"YES ◀ TAIL","")</f>
        <v/>
      </c>
    </row>
    <row r="7928" spans="1:5" x14ac:dyDescent="0.2">
      <c r="A7928">
        <v>7927</v>
      </c>
      <c r="B7928" s="17">
        <f ca="1">'Monte Carlo VaR'!$C$17+_xlfn.NORM.S.INV(RAND())*'Monte Carlo VaR'!$C$18</f>
        <v>0.15459801806064205</v>
      </c>
      <c r="C7928" s="18">
        <f t="shared" ca="1" si="123"/>
        <v>16.718867802139471</v>
      </c>
      <c r="D7928" s="19">
        <f ca="1">'Monte Carlo VaR'!$B$9*(EXP(B7928)-1)</f>
        <v>22.659081532239625</v>
      </c>
      <c r="E7928" t="str">
        <f ca="1">IF(B7928&lt;='Monte Carlo VaR'!$B$25,"YES ◀ TAIL","")</f>
        <v/>
      </c>
    </row>
    <row r="7929" spans="1:5" x14ac:dyDescent="0.2">
      <c r="A7929">
        <v>7928</v>
      </c>
      <c r="B7929" s="17">
        <f ca="1">'Monte Carlo VaR'!$C$17+_xlfn.NORM.S.INV(RAND())*'Monte Carlo VaR'!$C$18</f>
        <v>0.13083834466620753</v>
      </c>
      <c r="C7929" s="18">
        <f t="shared" ca="1" si="123"/>
        <v>13.97835143340609</v>
      </c>
      <c r="D7929" s="19">
        <f ca="1">'Monte Carlo VaR'!$B$9*(EXP(B7929)-1)</f>
        <v>18.944859697695271</v>
      </c>
      <c r="E7929" t="str">
        <f ca="1">IF(B7929&lt;='Monte Carlo VaR'!$B$25,"YES ◀ TAIL","")</f>
        <v/>
      </c>
    </row>
    <row r="7930" spans="1:5" x14ac:dyDescent="0.2">
      <c r="A7930">
        <v>7929</v>
      </c>
      <c r="B7930" s="17">
        <f ca="1">'Monte Carlo VaR'!$C$17+_xlfn.NORM.S.INV(RAND())*'Monte Carlo VaR'!$C$18</f>
        <v>0.26393518558557866</v>
      </c>
      <c r="C7930" s="18">
        <f t="shared" ca="1" si="123"/>
        <v>30.20438023593508</v>
      </c>
      <c r="D7930" s="19">
        <f ca="1">'Monte Carlo VaR'!$B$9*(EXP(B7930)-1)</f>
        <v>40.935996533762811</v>
      </c>
      <c r="E7930" t="str">
        <f ca="1">IF(B7930&lt;='Monte Carlo VaR'!$B$25,"YES ◀ TAIL","")</f>
        <v/>
      </c>
    </row>
    <row r="7931" spans="1:5" x14ac:dyDescent="0.2">
      <c r="A7931">
        <v>7930</v>
      </c>
      <c r="B7931" s="17">
        <f ca="1">'Monte Carlo VaR'!$C$17+_xlfn.NORM.S.INV(RAND())*'Monte Carlo VaR'!$C$18</f>
        <v>0.275199922875</v>
      </c>
      <c r="C7931" s="18">
        <f t="shared" ca="1" si="123"/>
        <v>31.679390577723019</v>
      </c>
      <c r="D7931" s="19">
        <f ca="1">'Monte Carlo VaR'!$B$9*(EXP(B7931)-1)</f>
        <v>42.935078049988007</v>
      </c>
      <c r="E7931" t="str">
        <f ca="1">IF(B7931&lt;='Monte Carlo VaR'!$B$25,"YES ◀ TAIL","")</f>
        <v/>
      </c>
    </row>
    <row r="7932" spans="1:5" x14ac:dyDescent="0.2">
      <c r="A7932">
        <v>7931</v>
      </c>
      <c r="B7932" s="17">
        <f ca="1">'Monte Carlo VaR'!$C$17+_xlfn.NORM.S.INV(RAND())*'Monte Carlo VaR'!$C$18</f>
        <v>0.35667616284048953</v>
      </c>
      <c r="C7932" s="18">
        <f t="shared" ca="1" si="123"/>
        <v>42.857316986071424</v>
      </c>
      <c r="D7932" s="19">
        <f ca="1">'Monte Carlo VaR'!$B$9*(EXP(B7932)-1)</f>
        <v>58.084521711222607</v>
      </c>
      <c r="E7932" t="str">
        <f ca="1">IF(B7932&lt;='Monte Carlo VaR'!$B$25,"YES ◀ TAIL","")</f>
        <v/>
      </c>
    </row>
    <row r="7933" spans="1:5" x14ac:dyDescent="0.2">
      <c r="A7933">
        <v>7932</v>
      </c>
      <c r="B7933" s="17">
        <f ca="1">'Monte Carlo VaR'!$C$17+_xlfn.NORM.S.INV(RAND())*'Monte Carlo VaR'!$C$18</f>
        <v>0.17675576204147203</v>
      </c>
      <c r="C7933" s="18">
        <f t="shared" ca="1" si="123"/>
        <v>19.333959870416841</v>
      </c>
      <c r="D7933" s="19">
        <f ca="1">'Monte Carlo VaR'!$B$9*(EXP(B7933)-1)</f>
        <v>26.203315812375941</v>
      </c>
      <c r="E7933" t="str">
        <f ca="1">IF(B7933&lt;='Monte Carlo VaR'!$B$25,"YES ◀ TAIL","")</f>
        <v/>
      </c>
    </row>
    <row r="7934" spans="1:5" x14ac:dyDescent="0.2">
      <c r="A7934">
        <v>7933</v>
      </c>
      <c r="B7934" s="17">
        <f ca="1">'Monte Carlo VaR'!$C$17+_xlfn.NORM.S.INV(RAND())*'Monte Carlo VaR'!$C$18</f>
        <v>0.11487608233308437</v>
      </c>
      <c r="C7934" s="18">
        <f t="shared" ca="1" si="123"/>
        <v>12.173442624613728</v>
      </c>
      <c r="D7934" s="19">
        <f ca="1">'Monte Carlo VaR'!$B$9*(EXP(B7934)-1)</f>
        <v>16.498666789138987</v>
      </c>
      <c r="E7934" t="str">
        <f ca="1">IF(B7934&lt;='Monte Carlo VaR'!$B$25,"YES ◀ TAIL","")</f>
        <v/>
      </c>
    </row>
    <row r="7935" spans="1:5" x14ac:dyDescent="0.2">
      <c r="A7935">
        <v>7934</v>
      </c>
      <c r="B7935" s="17">
        <f ca="1">'Monte Carlo VaR'!$C$17+_xlfn.NORM.S.INV(RAND())*'Monte Carlo VaR'!$C$18</f>
        <v>-3.3347619754143437E-2</v>
      </c>
      <c r="C7935" s="18">
        <f t="shared" ca="1" si="123"/>
        <v>-3.2797717475515076</v>
      </c>
      <c r="D7935" s="19">
        <f ca="1">'Monte Carlo VaR'!$B$9*(EXP(B7935)-1)</f>
        <v>-4.4450746494565578</v>
      </c>
      <c r="E7935" t="str">
        <f ca="1">IF(B7935&lt;='Monte Carlo VaR'!$B$25,"YES ◀ TAIL","")</f>
        <v/>
      </c>
    </row>
    <row r="7936" spans="1:5" x14ac:dyDescent="0.2">
      <c r="A7936">
        <v>7935</v>
      </c>
      <c r="B7936" s="17">
        <f ca="1">'Monte Carlo VaR'!$C$17+_xlfn.NORM.S.INV(RAND())*'Monte Carlo VaR'!$C$18</f>
        <v>7.8965835535366596E-2</v>
      </c>
      <c r="C7936" s="18">
        <f t="shared" ca="1" si="123"/>
        <v>8.216734977060014</v>
      </c>
      <c r="D7936" s="19">
        <f ca="1">'Monte Carlo VaR'!$B$9*(EXP(B7936)-1)</f>
        <v>11.136140914409436</v>
      </c>
      <c r="E7936" t="str">
        <f ca="1">IF(B7936&lt;='Monte Carlo VaR'!$B$25,"YES ◀ TAIL","")</f>
        <v/>
      </c>
    </row>
    <row r="7937" spans="1:5" x14ac:dyDescent="0.2">
      <c r="A7937">
        <v>7936</v>
      </c>
      <c r="B7937" s="17">
        <f ca="1">'Monte Carlo VaR'!$C$17+_xlfn.NORM.S.INV(RAND())*'Monte Carlo VaR'!$C$18</f>
        <v>-8.9310525053263604E-2</v>
      </c>
      <c r="C7937" s="18">
        <f t="shared" ca="1" si="123"/>
        <v>-8.5438464793213154</v>
      </c>
      <c r="D7937" s="19">
        <f ca="1">'Monte Carlo VaR'!$B$9*(EXP(B7937)-1)</f>
        <v>-11.579475133424179</v>
      </c>
      <c r="E7937" t="str">
        <f ca="1">IF(B7937&lt;='Monte Carlo VaR'!$B$25,"YES ◀ TAIL","")</f>
        <v/>
      </c>
    </row>
    <row r="7938" spans="1:5" x14ac:dyDescent="0.2">
      <c r="A7938">
        <v>7937</v>
      </c>
      <c r="B7938" s="17">
        <f ca="1">'Monte Carlo VaR'!$C$17+_xlfn.NORM.S.INV(RAND())*'Monte Carlo VaR'!$C$18</f>
        <v>0.3382428062684712</v>
      </c>
      <c r="C7938" s="18">
        <f t="shared" ca="1" si="123"/>
        <v>40.248099324368546</v>
      </c>
      <c r="D7938" s="19">
        <f ca="1">'Monte Carlo VaR'!$B$9*(EXP(B7938)-1)</f>
        <v>54.548249014316696</v>
      </c>
      <c r="E7938" t="str">
        <f ca="1">IF(B7938&lt;='Monte Carlo VaR'!$B$25,"YES ◀ TAIL","")</f>
        <v/>
      </c>
    </row>
    <row r="7939" spans="1:5" x14ac:dyDescent="0.2">
      <c r="A7939">
        <v>7938</v>
      </c>
      <c r="B7939" s="17">
        <f ca="1">'Monte Carlo VaR'!$C$17+_xlfn.NORM.S.INV(RAND())*'Monte Carlo VaR'!$C$18</f>
        <v>-0.48716106117116031</v>
      </c>
      <c r="C7939" s="18">
        <f t="shared" ref="C7939:C8002" ca="1" si="124">(EXP(B7939)-1)*100</f>
        <v>-38.563192586590979</v>
      </c>
      <c r="D7939" s="19">
        <f ca="1">'Monte Carlo VaR'!$B$9*(EXP(B7939)-1)</f>
        <v>-52.26469491260675</v>
      </c>
      <c r="E7939" t="str">
        <f ca="1">IF(B7939&lt;='Monte Carlo VaR'!$B$25,"YES ◀ TAIL","")</f>
        <v>YES ◀ TAIL</v>
      </c>
    </row>
    <row r="7940" spans="1:5" x14ac:dyDescent="0.2">
      <c r="A7940">
        <v>7939</v>
      </c>
      <c r="B7940" s="17">
        <f ca="1">'Monte Carlo VaR'!$C$17+_xlfn.NORM.S.INV(RAND())*'Monte Carlo VaR'!$C$18</f>
        <v>0.45478765130210058</v>
      </c>
      <c r="C7940" s="18">
        <f t="shared" ca="1" si="124"/>
        <v>57.583872020230608</v>
      </c>
      <c r="D7940" s="19">
        <f ca="1">'Monte Carlo VaR'!$B$9*(EXP(B7940)-1)</f>
        <v>78.043421749018549</v>
      </c>
      <c r="E7940" t="str">
        <f ca="1">IF(B7940&lt;='Monte Carlo VaR'!$B$25,"YES ◀ TAIL","")</f>
        <v/>
      </c>
    </row>
    <row r="7941" spans="1:5" x14ac:dyDescent="0.2">
      <c r="A7941">
        <v>7940</v>
      </c>
      <c r="B7941" s="17">
        <f ca="1">'Monte Carlo VaR'!$C$17+_xlfn.NORM.S.INV(RAND())*'Monte Carlo VaR'!$C$18</f>
        <v>0.23955972413008086</v>
      </c>
      <c r="C7941" s="18">
        <f t="shared" ca="1" si="124"/>
        <v>27.068957318905639</v>
      </c>
      <c r="D7941" s="19">
        <f ca="1">'Monte Carlo VaR'!$B$9*(EXP(B7941)-1)</f>
        <v>36.686557854312817</v>
      </c>
      <c r="E7941" t="str">
        <f ca="1">IF(B7941&lt;='Monte Carlo VaR'!$B$25,"YES ◀ TAIL","")</f>
        <v/>
      </c>
    </row>
    <row r="7942" spans="1:5" x14ac:dyDescent="0.2">
      <c r="A7942">
        <v>7941</v>
      </c>
      <c r="B7942" s="17">
        <f ca="1">'Monte Carlo VaR'!$C$17+_xlfn.NORM.S.INV(RAND())*'Monte Carlo VaR'!$C$18</f>
        <v>2.6822685349123881E-2</v>
      </c>
      <c r="C7942" s="18">
        <f t="shared" ca="1" si="124"/>
        <v>2.7185651549737733</v>
      </c>
      <c r="D7942" s="19">
        <f ca="1">'Monte Carlo VaR'!$B$9*(EXP(B7942)-1)</f>
        <v>3.6844713545359551</v>
      </c>
      <c r="E7942" t="str">
        <f ca="1">IF(B7942&lt;='Monte Carlo VaR'!$B$25,"YES ◀ TAIL","")</f>
        <v/>
      </c>
    </row>
    <row r="7943" spans="1:5" x14ac:dyDescent="0.2">
      <c r="A7943">
        <v>7942</v>
      </c>
      <c r="B7943" s="17">
        <f ca="1">'Monte Carlo VaR'!$C$17+_xlfn.NORM.S.INV(RAND())*'Monte Carlo VaR'!$C$18</f>
        <v>0.31892703501186254</v>
      </c>
      <c r="C7943" s="18">
        <f t="shared" ca="1" si="124"/>
        <v>37.565094688902235</v>
      </c>
      <c r="D7943" s="19">
        <f ca="1">'Monte Carlo VaR'!$B$9*(EXP(B7943)-1)</f>
        <v>50.9119728318692</v>
      </c>
      <c r="E7943" t="str">
        <f ca="1">IF(B7943&lt;='Monte Carlo VaR'!$B$25,"YES ◀ TAIL","")</f>
        <v/>
      </c>
    </row>
    <row r="7944" spans="1:5" x14ac:dyDescent="0.2">
      <c r="A7944">
        <v>7943</v>
      </c>
      <c r="B7944" s="17">
        <f ca="1">'Monte Carlo VaR'!$C$17+_xlfn.NORM.S.INV(RAND())*'Monte Carlo VaR'!$C$18</f>
        <v>0.27588410626912352</v>
      </c>
      <c r="C7944" s="18">
        <f t="shared" ca="1" si="124"/>
        <v>31.769514257151421</v>
      </c>
      <c r="D7944" s="19">
        <f ca="1">'Monte Carlo VaR'!$B$9*(EXP(B7944)-1)</f>
        <v>43.057222672717323</v>
      </c>
      <c r="E7944" t="str">
        <f ca="1">IF(B7944&lt;='Monte Carlo VaR'!$B$25,"YES ◀ TAIL","")</f>
        <v/>
      </c>
    </row>
    <row r="7945" spans="1:5" x14ac:dyDescent="0.2">
      <c r="A7945">
        <v>7944</v>
      </c>
      <c r="B7945" s="17">
        <f ca="1">'Monte Carlo VaR'!$C$17+_xlfn.NORM.S.INV(RAND())*'Monte Carlo VaR'!$C$18</f>
        <v>-0.19684818109870938</v>
      </c>
      <c r="C7945" s="18">
        <f t="shared" ca="1" si="124"/>
        <v>-17.868468496336078</v>
      </c>
      <c r="D7945" s="19">
        <f ca="1">'Monte Carlo VaR'!$B$9*(EXP(B7945)-1)</f>
        <v>-24.217135353084284</v>
      </c>
      <c r="E7945" t="str">
        <f ca="1">IF(B7945&lt;='Monte Carlo VaR'!$B$25,"YES ◀ TAIL","")</f>
        <v/>
      </c>
    </row>
    <row r="7946" spans="1:5" x14ac:dyDescent="0.2">
      <c r="A7946">
        <v>7945</v>
      </c>
      <c r="B7946" s="17">
        <f ca="1">'Monte Carlo VaR'!$C$17+_xlfn.NORM.S.INV(RAND())*'Monte Carlo VaR'!$C$18</f>
        <v>9.6041598009900919E-2</v>
      </c>
      <c r="C7946" s="18">
        <f t="shared" ca="1" si="124"/>
        <v>10.080485433280838</v>
      </c>
      <c r="D7946" s="19">
        <f ca="1">'Monte Carlo VaR'!$B$9*(EXP(B7946)-1)</f>
        <v>13.662081907725522</v>
      </c>
      <c r="E7946" t="str">
        <f ca="1">IF(B7946&lt;='Monte Carlo VaR'!$B$25,"YES ◀ TAIL","")</f>
        <v/>
      </c>
    </row>
    <row r="7947" spans="1:5" x14ac:dyDescent="0.2">
      <c r="A7947">
        <v>7946</v>
      </c>
      <c r="B7947" s="17">
        <f ca="1">'Monte Carlo VaR'!$C$17+_xlfn.NORM.S.INV(RAND())*'Monte Carlo VaR'!$C$18</f>
        <v>0.10945724396064316</v>
      </c>
      <c r="C7947" s="18">
        <f t="shared" ca="1" si="124"/>
        <v>11.567236818368132</v>
      </c>
      <c r="D7947" s="19">
        <f ca="1">'Monte Carlo VaR'!$B$9*(EXP(B7947)-1)</f>
        <v>15.677076059934329</v>
      </c>
      <c r="E7947" t="str">
        <f ca="1">IF(B7947&lt;='Monte Carlo VaR'!$B$25,"YES ◀ TAIL","")</f>
        <v/>
      </c>
    </row>
    <row r="7948" spans="1:5" x14ac:dyDescent="0.2">
      <c r="A7948">
        <v>7947</v>
      </c>
      <c r="B7948" s="17">
        <f ca="1">'Monte Carlo VaR'!$C$17+_xlfn.NORM.S.INV(RAND())*'Monte Carlo VaR'!$C$18</f>
        <v>2.0902031260547328E-2</v>
      </c>
      <c r="C7948" s="18">
        <f t="shared" ca="1" si="124"/>
        <v>2.1122008701048633</v>
      </c>
      <c r="D7948" s="19">
        <f ca="1">'Monte Carlo VaR'!$B$9*(EXP(B7948)-1)</f>
        <v>2.8626658392531215</v>
      </c>
      <c r="E7948" t="str">
        <f ca="1">IF(B7948&lt;='Monte Carlo VaR'!$B$25,"YES ◀ TAIL","")</f>
        <v/>
      </c>
    </row>
    <row r="7949" spans="1:5" x14ac:dyDescent="0.2">
      <c r="A7949">
        <v>7948</v>
      </c>
      <c r="B7949" s="17">
        <f ca="1">'Monte Carlo VaR'!$C$17+_xlfn.NORM.S.INV(RAND())*'Monte Carlo VaR'!$C$18</f>
        <v>0.40301087495978644</v>
      </c>
      <c r="C7949" s="18">
        <f t="shared" ca="1" si="124"/>
        <v>49.632316402933817</v>
      </c>
      <c r="D7949" s="19">
        <f ca="1">'Monte Carlo VaR'!$B$9*(EXP(B7949)-1)</f>
        <v>67.266678420896199</v>
      </c>
      <c r="E7949" t="str">
        <f ca="1">IF(B7949&lt;='Monte Carlo VaR'!$B$25,"YES ◀ TAIL","")</f>
        <v/>
      </c>
    </row>
    <row r="7950" spans="1:5" x14ac:dyDescent="0.2">
      <c r="A7950">
        <v>7949</v>
      </c>
      <c r="B7950" s="17">
        <f ca="1">'Monte Carlo VaR'!$C$17+_xlfn.NORM.S.INV(RAND())*'Monte Carlo VaR'!$C$18</f>
        <v>-2.1072693805048046E-2</v>
      </c>
      <c r="C7950" s="18">
        <f t="shared" ca="1" si="124"/>
        <v>-2.0852215995825762</v>
      </c>
      <c r="D7950" s="19">
        <f ca="1">'Monte Carlo VaR'!$B$9*(EXP(B7950)-1)</f>
        <v>-2.8261008339142655</v>
      </c>
      <c r="E7950" t="str">
        <f ca="1">IF(B7950&lt;='Monte Carlo VaR'!$B$25,"YES ◀ TAIL","")</f>
        <v/>
      </c>
    </row>
    <row r="7951" spans="1:5" x14ac:dyDescent="0.2">
      <c r="A7951">
        <v>7950</v>
      </c>
      <c r="B7951" s="17">
        <f ca="1">'Monte Carlo VaR'!$C$17+_xlfn.NORM.S.INV(RAND())*'Monte Carlo VaR'!$C$18</f>
        <v>8.0520797639167377E-2</v>
      </c>
      <c r="C7951" s="18">
        <f t="shared" ca="1" si="124"/>
        <v>8.3851387957924786</v>
      </c>
      <c r="D7951" s="19">
        <f ca="1">'Monte Carlo VaR'!$B$9*(EXP(B7951)-1)</f>
        <v>11.364378609937548</v>
      </c>
      <c r="E7951" t="str">
        <f ca="1">IF(B7951&lt;='Monte Carlo VaR'!$B$25,"YES ◀ TAIL","")</f>
        <v/>
      </c>
    </row>
    <row r="7952" spans="1:5" x14ac:dyDescent="0.2">
      <c r="A7952">
        <v>7951</v>
      </c>
      <c r="B7952" s="17">
        <f ca="1">'Monte Carlo VaR'!$C$17+_xlfn.NORM.S.INV(RAND())*'Monte Carlo VaR'!$C$18</f>
        <v>0.11470828736810378</v>
      </c>
      <c r="C7952" s="18">
        <f t="shared" ca="1" si="124"/>
        <v>12.154622064778531</v>
      </c>
      <c r="D7952" s="19">
        <f ca="1">'Monte Carlo VaR'!$B$9*(EXP(B7952)-1)</f>
        <v>16.473159284394342</v>
      </c>
      <c r="E7952" t="str">
        <f ca="1">IF(B7952&lt;='Monte Carlo VaR'!$B$25,"YES ◀ TAIL","")</f>
        <v/>
      </c>
    </row>
    <row r="7953" spans="1:5" x14ac:dyDescent="0.2">
      <c r="A7953">
        <v>7952</v>
      </c>
      <c r="B7953" s="17">
        <f ca="1">'Monte Carlo VaR'!$C$17+_xlfn.NORM.S.INV(RAND())*'Monte Carlo VaR'!$C$18</f>
        <v>-0.12603461302939806</v>
      </c>
      <c r="C7953" s="18">
        <f t="shared" ca="1" si="124"/>
        <v>-11.841566804908499</v>
      </c>
      <c r="D7953" s="19">
        <f ca="1">'Monte Carlo VaR'!$B$9*(EXP(B7953)-1)</f>
        <v>-16.048875490692488</v>
      </c>
      <c r="E7953" t="str">
        <f ca="1">IF(B7953&lt;='Monte Carlo VaR'!$B$25,"YES ◀ TAIL","")</f>
        <v/>
      </c>
    </row>
    <row r="7954" spans="1:5" x14ac:dyDescent="0.2">
      <c r="A7954">
        <v>7953</v>
      </c>
      <c r="B7954" s="17">
        <f ca="1">'Monte Carlo VaR'!$C$17+_xlfn.NORM.S.INV(RAND())*'Monte Carlo VaR'!$C$18</f>
        <v>0.26287701189911944</v>
      </c>
      <c r="C7954" s="18">
        <f t="shared" ca="1" si="124"/>
        <v>30.066674258178239</v>
      </c>
      <c r="D7954" s="19">
        <f ca="1">'Monte Carlo VaR'!$B$9*(EXP(B7954)-1)</f>
        <v>40.749363622108966</v>
      </c>
      <c r="E7954" t="str">
        <f ca="1">IF(B7954&lt;='Monte Carlo VaR'!$B$25,"YES ◀ TAIL","")</f>
        <v/>
      </c>
    </row>
    <row r="7955" spans="1:5" x14ac:dyDescent="0.2">
      <c r="A7955">
        <v>7954</v>
      </c>
      <c r="B7955" s="17">
        <f ca="1">'Monte Carlo VaR'!$C$17+_xlfn.NORM.S.INV(RAND())*'Monte Carlo VaR'!$C$18</f>
        <v>0.415821710785238</v>
      </c>
      <c r="C7955" s="18">
        <f t="shared" ca="1" si="124"/>
        <v>51.561562686067283</v>
      </c>
      <c r="D7955" s="19">
        <f ca="1">'Monte Carlo VaR'!$B$9*(EXP(B7955)-1)</f>
        <v>69.881385908426992</v>
      </c>
      <c r="E7955" t="str">
        <f ca="1">IF(B7955&lt;='Monte Carlo VaR'!$B$25,"YES ◀ TAIL","")</f>
        <v/>
      </c>
    </row>
    <row r="7956" spans="1:5" x14ac:dyDescent="0.2">
      <c r="A7956">
        <v>7955</v>
      </c>
      <c r="B7956" s="17">
        <f ca="1">'Monte Carlo VaR'!$C$17+_xlfn.NORM.S.INV(RAND())*'Monte Carlo VaR'!$C$18</f>
        <v>0.14344070164316258</v>
      </c>
      <c r="C7956" s="18">
        <f t="shared" ca="1" si="124"/>
        <v>15.423836433934213</v>
      </c>
      <c r="D7956" s="19">
        <f ca="1">'Monte Carlo VaR'!$B$9*(EXP(B7956)-1)</f>
        <v>20.903925518911038</v>
      </c>
      <c r="E7956" t="str">
        <f ca="1">IF(B7956&lt;='Monte Carlo VaR'!$B$25,"YES ◀ TAIL","")</f>
        <v/>
      </c>
    </row>
    <row r="7957" spans="1:5" x14ac:dyDescent="0.2">
      <c r="A7957">
        <v>7956</v>
      </c>
      <c r="B7957" s="17">
        <f ca="1">'Monte Carlo VaR'!$C$17+_xlfn.NORM.S.INV(RAND())*'Monte Carlo VaR'!$C$18</f>
        <v>0.22571320026424246</v>
      </c>
      <c r="C7957" s="18">
        <f t="shared" ca="1" si="124"/>
        <v>25.321619165956655</v>
      </c>
      <c r="D7957" s="19">
        <f ca="1">'Monte Carlo VaR'!$B$9*(EXP(B7957)-1)</f>
        <v>34.318390455621056</v>
      </c>
      <c r="E7957" t="str">
        <f ca="1">IF(B7957&lt;='Monte Carlo VaR'!$B$25,"YES ◀ TAIL","")</f>
        <v/>
      </c>
    </row>
    <row r="7958" spans="1:5" x14ac:dyDescent="0.2">
      <c r="A7958">
        <v>7957</v>
      </c>
      <c r="B7958" s="17">
        <f ca="1">'Monte Carlo VaR'!$C$17+_xlfn.NORM.S.INV(RAND())*'Monte Carlo VaR'!$C$18</f>
        <v>0.21190619825881957</v>
      </c>
      <c r="C7958" s="18">
        <f t="shared" ca="1" si="124"/>
        <v>23.603193769264497</v>
      </c>
      <c r="D7958" s="19">
        <f ca="1">'Monte Carlo VaR'!$B$9*(EXP(B7958)-1)</f>
        <v>31.989408515484172</v>
      </c>
      <c r="E7958" t="str">
        <f ca="1">IF(B7958&lt;='Monte Carlo VaR'!$B$25,"YES ◀ TAIL","")</f>
        <v/>
      </c>
    </row>
    <row r="7959" spans="1:5" x14ac:dyDescent="0.2">
      <c r="A7959">
        <v>7958</v>
      </c>
      <c r="B7959" s="17">
        <f ca="1">'Monte Carlo VaR'!$C$17+_xlfn.NORM.S.INV(RAND())*'Monte Carlo VaR'!$C$18</f>
        <v>3.4750915416545236E-2</v>
      </c>
      <c r="C7959" s="18">
        <f t="shared" ca="1" si="124"/>
        <v>3.5361784019716014</v>
      </c>
      <c r="D7959" s="19">
        <f ca="1">'Monte Carlo VaR'!$B$9*(EXP(B7959)-1)</f>
        <v>4.7925825881921114</v>
      </c>
      <c r="E7959" t="str">
        <f ca="1">IF(B7959&lt;='Monte Carlo VaR'!$B$25,"YES ◀ TAIL","")</f>
        <v/>
      </c>
    </row>
    <row r="7960" spans="1:5" x14ac:dyDescent="0.2">
      <c r="A7960">
        <v>7959</v>
      </c>
      <c r="B7960" s="17">
        <f ca="1">'Monte Carlo VaR'!$C$17+_xlfn.NORM.S.INV(RAND())*'Monte Carlo VaR'!$C$18</f>
        <v>0.16596901836711137</v>
      </c>
      <c r="C7960" s="18">
        <f t="shared" ca="1" si="124"/>
        <v>18.053652620742767</v>
      </c>
      <c r="D7960" s="19">
        <f ca="1">'Monte Carlo VaR'!$B$9*(EXP(B7960)-1)</f>
        <v>24.468115396892671</v>
      </c>
      <c r="E7960" t="str">
        <f ca="1">IF(B7960&lt;='Monte Carlo VaR'!$B$25,"YES ◀ TAIL","")</f>
        <v/>
      </c>
    </row>
    <row r="7961" spans="1:5" x14ac:dyDescent="0.2">
      <c r="A7961">
        <v>7960</v>
      </c>
      <c r="B7961" s="17">
        <f ca="1">'Monte Carlo VaR'!$C$17+_xlfn.NORM.S.INV(RAND())*'Monte Carlo VaR'!$C$18</f>
        <v>-9.9363809462368238E-2</v>
      </c>
      <c r="C7961" s="18">
        <f t="shared" ca="1" si="124"/>
        <v>-9.4586749810528943</v>
      </c>
      <c r="D7961" s="19">
        <f ca="1">'Monte Carlo VaR'!$B$9*(EXP(B7961)-1)</f>
        <v>-12.819342201820989</v>
      </c>
      <c r="E7961" t="str">
        <f ca="1">IF(B7961&lt;='Monte Carlo VaR'!$B$25,"YES ◀ TAIL","")</f>
        <v/>
      </c>
    </row>
    <row r="7962" spans="1:5" x14ac:dyDescent="0.2">
      <c r="A7962">
        <v>7961</v>
      </c>
      <c r="B7962" s="17">
        <f ca="1">'Monte Carlo VaR'!$C$17+_xlfn.NORM.S.INV(RAND())*'Monte Carlo VaR'!$C$18</f>
        <v>0.29464047604763027</v>
      </c>
      <c r="C7962" s="18">
        <f t="shared" ca="1" si="124"/>
        <v>34.264355938342717</v>
      </c>
      <c r="D7962" s="19">
        <f ca="1">'Monte Carlo VaR'!$B$9*(EXP(B7962)-1)</f>
        <v>46.438481603235886</v>
      </c>
      <c r="E7962" t="str">
        <f ca="1">IF(B7962&lt;='Monte Carlo VaR'!$B$25,"YES ◀ TAIL","")</f>
        <v/>
      </c>
    </row>
    <row r="7963" spans="1:5" x14ac:dyDescent="0.2">
      <c r="A7963">
        <v>7962</v>
      </c>
      <c r="B7963" s="17">
        <f ca="1">'Monte Carlo VaR'!$C$17+_xlfn.NORM.S.INV(RAND())*'Monte Carlo VaR'!$C$18</f>
        <v>0.14928313816289471</v>
      </c>
      <c r="C7963" s="18">
        <f t="shared" ca="1" si="124"/>
        <v>16.1001666555326</v>
      </c>
      <c r="D7963" s="19">
        <f ca="1">'Monte Carlo VaR'!$B$9*(EXP(B7963)-1)</f>
        <v>21.820555868243332</v>
      </c>
      <c r="E7963" t="str">
        <f ca="1">IF(B7963&lt;='Monte Carlo VaR'!$B$25,"YES ◀ TAIL","")</f>
        <v/>
      </c>
    </row>
    <row r="7964" spans="1:5" x14ac:dyDescent="0.2">
      <c r="A7964">
        <v>7963</v>
      </c>
      <c r="B7964" s="17">
        <f ca="1">'Monte Carlo VaR'!$C$17+_xlfn.NORM.S.INV(RAND())*'Monte Carlo VaR'!$C$18</f>
        <v>-0.14316118360228569</v>
      </c>
      <c r="C7964" s="18">
        <f t="shared" ca="1" si="124"/>
        <v>-13.33856263890344</v>
      </c>
      <c r="D7964" s="19">
        <f ca="1">'Monte Carlo VaR'!$B$9*(EXP(B7964)-1)</f>
        <v>-18.077753944505833</v>
      </c>
      <c r="E7964" t="str">
        <f ca="1">IF(B7964&lt;='Monte Carlo VaR'!$B$25,"YES ◀ TAIL","")</f>
        <v/>
      </c>
    </row>
    <row r="7965" spans="1:5" x14ac:dyDescent="0.2">
      <c r="A7965">
        <v>7964</v>
      </c>
      <c r="B7965" s="17">
        <f ca="1">'Monte Carlo VaR'!$C$17+_xlfn.NORM.S.INV(RAND())*'Monte Carlo VaR'!$C$18</f>
        <v>-0.16667957618532087</v>
      </c>
      <c r="C7965" s="18">
        <f t="shared" ca="1" si="124"/>
        <v>-15.352920271046866</v>
      </c>
      <c r="D7965" s="19">
        <f ca="1">'Monte Carlo VaR'!$B$9*(EXP(B7965)-1)</f>
        <v>-20.807812843349819</v>
      </c>
      <c r="E7965" t="str">
        <f ca="1">IF(B7965&lt;='Monte Carlo VaR'!$B$25,"YES ◀ TAIL","")</f>
        <v/>
      </c>
    </row>
    <row r="7966" spans="1:5" x14ac:dyDescent="0.2">
      <c r="A7966">
        <v>7965</v>
      </c>
      <c r="B7966" s="17">
        <f ca="1">'Monte Carlo VaR'!$C$17+_xlfn.NORM.S.INV(RAND())*'Monte Carlo VaR'!$C$18</f>
        <v>9.5489584113194609E-2</v>
      </c>
      <c r="C7966" s="18">
        <f t="shared" ca="1" si="124"/>
        <v>10.019736244306365</v>
      </c>
      <c r="D7966" s="19">
        <f ca="1">'Monte Carlo VaR'!$B$9*(EXP(B7966)-1)</f>
        <v>13.579748531908416</v>
      </c>
      <c r="E7966" t="str">
        <f ca="1">IF(B7966&lt;='Monte Carlo VaR'!$B$25,"YES ◀ TAIL","")</f>
        <v/>
      </c>
    </row>
    <row r="7967" spans="1:5" x14ac:dyDescent="0.2">
      <c r="A7967">
        <v>7966</v>
      </c>
      <c r="B7967" s="17">
        <f ca="1">'Monte Carlo VaR'!$C$17+_xlfn.NORM.S.INV(RAND())*'Monte Carlo VaR'!$C$18</f>
        <v>-0.16679129663671821</v>
      </c>
      <c r="C7967" s="18">
        <f t="shared" ca="1" si="124"/>
        <v>-15.362376552763779</v>
      </c>
      <c r="D7967" s="19">
        <f ca="1">'Monte Carlo VaR'!$B$9*(EXP(B7967)-1)</f>
        <v>-20.820628941960749</v>
      </c>
      <c r="E7967" t="str">
        <f ca="1">IF(B7967&lt;='Monte Carlo VaR'!$B$25,"YES ◀ TAIL","")</f>
        <v/>
      </c>
    </row>
    <row r="7968" spans="1:5" x14ac:dyDescent="0.2">
      <c r="A7968">
        <v>7967</v>
      </c>
      <c r="B7968" s="17">
        <f ca="1">'Monte Carlo VaR'!$C$17+_xlfn.NORM.S.INV(RAND())*'Monte Carlo VaR'!$C$18</f>
        <v>0.10701093314486151</v>
      </c>
      <c r="C7968" s="18">
        <f t="shared" ca="1" si="124"/>
        <v>11.294642241726805</v>
      </c>
      <c r="D7968" s="19">
        <f ca="1">'Monte Carlo VaR'!$B$9*(EXP(B7968)-1)</f>
        <v>15.307628630212339</v>
      </c>
      <c r="E7968" t="str">
        <f ca="1">IF(B7968&lt;='Monte Carlo VaR'!$B$25,"YES ◀ TAIL","")</f>
        <v/>
      </c>
    </row>
    <row r="7969" spans="1:5" x14ac:dyDescent="0.2">
      <c r="A7969">
        <v>7968</v>
      </c>
      <c r="B7969" s="17">
        <f ca="1">'Monte Carlo VaR'!$C$17+_xlfn.NORM.S.INV(RAND())*'Monte Carlo VaR'!$C$18</f>
        <v>2.5242307636389599E-3</v>
      </c>
      <c r="C7969" s="18">
        <f t="shared" ca="1" si="124"/>
        <v>0.25274193164295244</v>
      </c>
      <c r="D7969" s="19">
        <f ca="1">'Monte Carlo VaR'!$B$9*(EXP(B7969)-1)</f>
        <v>0.34254113995569346</v>
      </c>
      <c r="E7969" t="str">
        <f ca="1">IF(B7969&lt;='Monte Carlo VaR'!$B$25,"YES ◀ TAIL","")</f>
        <v/>
      </c>
    </row>
    <row r="7970" spans="1:5" x14ac:dyDescent="0.2">
      <c r="A7970">
        <v>7969</v>
      </c>
      <c r="B7970" s="17">
        <f ca="1">'Monte Carlo VaR'!$C$17+_xlfn.NORM.S.INV(RAND())*'Monte Carlo VaR'!$C$18</f>
        <v>-0.13346768263684267</v>
      </c>
      <c r="C7970" s="18">
        <f t="shared" ca="1" si="124"/>
        <v>-12.494425198494618</v>
      </c>
      <c r="D7970" s="19">
        <f ca="1">'Monte Carlo VaR'!$B$9*(EXP(B7970)-1)</f>
        <v>-16.933694471519757</v>
      </c>
      <c r="E7970" t="str">
        <f ca="1">IF(B7970&lt;='Monte Carlo VaR'!$B$25,"YES ◀ TAIL","")</f>
        <v/>
      </c>
    </row>
    <row r="7971" spans="1:5" x14ac:dyDescent="0.2">
      <c r="A7971">
        <v>7970</v>
      </c>
      <c r="B7971" s="17">
        <f ca="1">'Monte Carlo VaR'!$C$17+_xlfn.NORM.S.INV(RAND())*'Monte Carlo VaR'!$C$18</f>
        <v>-9.3588041182332257E-2</v>
      </c>
      <c r="C7971" s="18">
        <f t="shared" ca="1" si="124"/>
        <v>-8.9342161496074546</v>
      </c>
      <c r="D7971" s="19">
        <f ca="1">'Monte Carlo VaR'!$B$9*(EXP(B7971)-1)</f>
        <v>-12.108543147562983</v>
      </c>
      <c r="E7971" t="str">
        <f ca="1">IF(B7971&lt;='Monte Carlo VaR'!$B$25,"YES ◀ TAIL","")</f>
        <v/>
      </c>
    </row>
    <row r="7972" spans="1:5" x14ac:dyDescent="0.2">
      <c r="A7972">
        <v>7971</v>
      </c>
      <c r="B7972" s="17">
        <f ca="1">'Monte Carlo VaR'!$C$17+_xlfn.NORM.S.INV(RAND())*'Monte Carlo VaR'!$C$18</f>
        <v>-0.25835109174774057</v>
      </c>
      <c r="C7972" s="18">
        <f t="shared" ca="1" si="124"/>
        <v>-22.767597209184455</v>
      </c>
      <c r="D7972" s="19">
        <f ca="1">'Monte Carlo VaR'!$B$9*(EXP(B7972)-1)</f>
        <v>-30.85692449760769</v>
      </c>
      <c r="E7972" t="str">
        <f ca="1">IF(B7972&lt;='Monte Carlo VaR'!$B$25,"YES ◀ TAIL","")</f>
        <v>YES ◀ TAIL</v>
      </c>
    </row>
    <row r="7973" spans="1:5" x14ac:dyDescent="0.2">
      <c r="A7973">
        <v>7972</v>
      </c>
      <c r="B7973" s="17">
        <f ca="1">'Monte Carlo VaR'!$C$17+_xlfn.NORM.S.INV(RAND())*'Monte Carlo VaR'!$C$18</f>
        <v>0.18148967478123212</v>
      </c>
      <c r="C7973" s="18">
        <f t="shared" ca="1" si="124"/>
        <v>19.900215668622966</v>
      </c>
      <c r="D7973" s="19">
        <f ca="1">'Monte Carlo VaR'!$B$9*(EXP(B7973)-1)</f>
        <v>26.970762295684708</v>
      </c>
      <c r="E7973" t="str">
        <f ca="1">IF(B7973&lt;='Monte Carlo VaR'!$B$25,"YES ◀ TAIL","")</f>
        <v/>
      </c>
    </row>
    <row r="7974" spans="1:5" x14ac:dyDescent="0.2">
      <c r="A7974">
        <v>7973</v>
      </c>
      <c r="B7974" s="17">
        <f ca="1">'Monte Carlo VaR'!$C$17+_xlfn.NORM.S.INV(RAND())*'Monte Carlo VaR'!$C$18</f>
        <v>0.13592826473554376</v>
      </c>
      <c r="C7974" s="18">
        <f t="shared" ca="1" si="124"/>
        <v>14.559971074898147</v>
      </c>
      <c r="D7974" s="19">
        <f ca="1">'Monte Carlo VaR'!$B$9*(EXP(B7974)-1)</f>
        <v>19.73312879780946</v>
      </c>
      <c r="E7974" t="str">
        <f ca="1">IF(B7974&lt;='Monte Carlo VaR'!$B$25,"YES ◀ TAIL","")</f>
        <v/>
      </c>
    </row>
    <row r="7975" spans="1:5" x14ac:dyDescent="0.2">
      <c r="A7975">
        <v>7974</v>
      </c>
      <c r="B7975" s="17">
        <f ca="1">'Monte Carlo VaR'!$C$17+_xlfn.NORM.S.INV(RAND())*'Monte Carlo VaR'!$C$18</f>
        <v>-0.37307074319660871</v>
      </c>
      <c r="C7975" s="18">
        <f t="shared" ca="1" si="124"/>
        <v>-31.138348381280256</v>
      </c>
      <c r="D7975" s="19">
        <f ca="1">'Monte Carlo VaR'!$B$9*(EXP(B7975)-1)</f>
        <v>-42.201803561149134</v>
      </c>
      <c r="E7975" t="str">
        <f ca="1">IF(B7975&lt;='Monte Carlo VaR'!$B$25,"YES ◀ TAIL","")</f>
        <v>YES ◀ TAIL</v>
      </c>
    </row>
    <row r="7976" spans="1:5" x14ac:dyDescent="0.2">
      <c r="A7976">
        <v>7975</v>
      </c>
      <c r="B7976" s="17">
        <f ca="1">'Monte Carlo VaR'!$C$17+_xlfn.NORM.S.INV(RAND())*'Monte Carlo VaR'!$C$18</f>
        <v>-4.7293951261647746E-2</v>
      </c>
      <c r="C7976" s="18">
        <f t="shared" ca="1" si="124"/>
        <v>-4.6193016387832238</v>
      </c>
      <c r="D7976" s="19">
        <f ca="1">'Monte Carlo VaR'!$B$9*(EXP(B7976)-1)</f>
        <v>-6.2605395110429036</v>
      </c>
      <c r="E7976" t="str">
        <f ca="1">IF(B7976&lt;='Monte Carlo VaR'!$B$25,"YES ◀ TAIL","")</f>
        <v/>
      </c>
    </row>
    <row r="7977" spans="1:5" x14ac:dyDescent="0.2">
      <c r="A7977">
        <v>7976</v>
      </c>
      <c r="B7977" s="17">
        <f ca="1">'Monte Carlo VaR'!$C$17+_xlfn.NORM.S.INV(RAND())*'Monte Carlo VaR'!$C$18</f>
        <v>0.10865504413619419</v>
      </c>
      <c r="C7977" s="18">
        <f t="shared" ca="1" si="124"/>
        <v>11.477773489109344</v>
      </c>
      <c r="D7977" s="19">
        <f ca="1">'Monte Carlo VaR'!$B$9*(EXP(B7977)-1)</f>
        <v>15.555826409789894</v>
      </c>
      <c r="E7977" t="str">
        <f ca="1">IF(B7977&lt;='Monte Carlo VaR'!$B$25,"YES ◀ TAIL","")</f>
        <v/>
      </c>
    </row>
    <row r="7978" spans="1:5" x14ac:dyDescent="0.2">
      <c r="A7978">
        <v>7977</v>
      </c>
      <c r="B7978" s="17">
        <f ca="1">'Monte Carlo VaR'!$C$17+_xlfn.NORM.S.INV(RAND())*'Monte Carlo VaR'!$C$18</f>
        <v>-0.23209857627689173</v>
      </c>
      <c r="C7978" s="18">
        <f t="shared" ca="1" si="124"/>
        <v>-20.713203851741348</v>
      </c>
      <c r="D7978" s="19">
        <f ca="1">'Monte Carlo VaR'!$B$9*(EXP(B7978)-1)</f>
        <v>-28.072605180265047</v>
      </c>
      <c r="E7978" t="str">
        <f ca="1">IF(B7978&lt;='Monte Carlo VaR'!$B$25,"YES ◀ TAIL","")</f>
        <v/>
      </c>
    </row>
    <row r="7979" spans="1:5" x14ac:dyDescent="0.2">
      <c r="A7979">
        <v>7978</v>
      </c>
      <c r="B7979" s="17">
        <f ca="1">'Monte Carlo VaR'!$C$17+_xlfn.NORM.S.INV(RAND())*'Monte Carlo VaR'!$C$18</f>
        <v>-5.2941461525518291E-2</v>
      </c>
      <c r="C7979" s="18">
        <f t="shared" ca="1" si="124"/>
        <v>-5.1564469173578376</v>
      </c>
      <c r="D7979" s="19">
        <f ca="1">'Monte Carlo VaR'!$B$9*(EXP(B7979)-1)</f>
        <v>-6.9885325070950772</v>
      </c>
      <c r="E7979" t="str">
        <f ca="1">IF(B7979&lt;='Monte Carlo VaR'!$B$25,"YES ◀ TAIL","")</f>
        <v/>
      </c>
    </row>
    <row r="7980" spans="1:5" x14ac:dyDescent="0.2">
      <c r="A7980">
        <v>7979</v>
      </c>
      <c r="B7980" s="17">
        <f ca="1">'Monte Carlo VaR'!$C$17+_xlfn.NORM.S.INV(RAND())*'Monte Carlo VaR'!$C$18</f>
        <v>7.9915290484731186E-3</v>
      </c>
      <c r="C7980" s="18">
        <f t="shared" ca="1" si="124"/>
        <v>0.80235465495062108</v>
      </c>
      <c r="D7980" s="19">
        <f ca="1">'Monte Carlo VaR'!$B$9*(EXP(B7980)-1)</f>
        <v>1.0874312638545767</v>
      </c>
      <c r="E7980" t="str">
        <f ca="1">IF(B7980&lt;='Monte Carlo VaR'!$B$25,"YES ◀ TAIL","")</f>
        <v/>
      </c>
    </row>
    <row r="7981" spans="1:5" x14ac:dyDescent="0.2">
      <c r="A7981">
        <v>7980</v>
      </c>
      <c r="B7981" s="17">
        <f ca="1">'Monte Carlo VaR'!$C$17+_xlfn.NORM.S.INV(RAND())*'Monte Carlo VaR'!$C$18</f>
        <v>0.12273093827817411</v>
      </c>
      <c r="C7981" s="18">
        <f t="shared" ca="1" si="124"/>
        <v>13.058018416907435</v>
      </c>
      <c r="D7981" s="19">
        <f ca="1">'Monte Carlo VaR'!$B$9*(EXP(B7981)-1)</f>
        <v>17.697532360434646</v>
      </c>
      <c r="E7981" t="str">
        <f ca="1">IF(B7981&lt;='Monte Carlo VaR'!$B$25,"YES ◀ TAIL","")</f>
        <v/>
      </c>
    </row>
    <row r="7982" spans="1:5" x14ac:dyDescent="0.2">
      <c r="A7982">
        <v>7981</v>
      </c>
      <c r="B7982" s="17">
        <f ca="1">'Monte Carlo VaR'!$C$17+_xlfn.NORM.S.INV(RAND())*'Monte Carlo VaR'!$C$18</f>
        <v>-0.13535040647571384</v>
      </c>
      <c r="C7982" s="18">
        <f t="shared" ca="1" si="124"/>
        <v>-12.659019039214769</v>
      </c>
      <c r="D7982" s="19">
        <f ca="1">'Monte Carlo VaR'!$B$9*(EXP(B7982)-1)</f>
        <v>-17.156768503847776</v>
      </c>
      <c r="E7982" t="str">
        <f ca="1">IF(B7982&lt;='Monte Carlo VaR'!$B$25,"YES ◀ TAIL","")</f>
        <v/>
      </c>
    </row>
    <row r="7983" spans="1:5" x14ac:dyDescent="0.2">
      <c r="A7983">
        <v>7982</v>
      </c>
      <c r="B7983" s="17">
        <f ca="1">'Monte Carlo VaR'!$C$17+_xlfn.NORM.S.INV(RAND())*'Monte Carlo VaR'!$C$18</f>
        <v>0.16417666660405766</v>
      </c>
      <c r="C7983" s="18">
        <f t="shared" ca="1" si="124"/>
        <v>17.842248460238054</v>
      </c>
      <c r="D7983" s="19">
        <f ca="1">'Monte Carlo VaR'!$B$9*(EXP(B7983)-1)</f>
        <v>24.181599338160634</v>
      </c>
      <c r="E7983" t="str">
        <f ca="1">IF(B7983&lt;='Monte Carlo VaR'!$B$25,"YES ◀ TAIL","")</f>
        <v/>
      </c>
    </row>
    <row r="7984" spans="1:5" x14ac:dyDescent="0.2">
      <c r="A7984">
        <v>7983</v>
      </c>
      <c r="B7984" s="17">
        <f ca="1">'Monte Carlo VaR'!$C$17+_xlfn.NORM.S.INV(RAND())*'Monte Carlo VaR'!$C$18</f>
        <v>-9.7206754463202108E-2</v>
      </c>
      <c r="C7984" s="18">
        <f t="shared" ca="1" si="124"/>
        <v>-9.2631615725104588</v>
      </c>
      <c r="D7984" s="19">
        <f ca="1">'Monte Carlo VaR'!$B$9*(EXP(B7984)-1)</f>
        <v>-12.554362879223424</v>
      </c>
      <c r="E7984" t="str">
        <f ca="1">IF(B7984&lt;='Monte Carlo VaR'!$B$25,"YES ◀ TAIL","")</f>
        <v/>
      </c>
    </row>
    <row r="7985" spans="1:5" x14ac:dyDescent="0.2">
      <c r="A7985">
        <v>7984</v>
      </c>
      <c r="B7985" s="17">
        <f ca="1">'Monte Carlo VaR'!$C$17+_xlfn.NORM.S.INV(RAND())*'Monte Carlo VaR'!$C$18</f>
        <v>0.21598063884339502</v>
      </c>
      <c r="C7985" s="18">
        <f t="shared" ca="1" si="124"/>
        <v>24.107835005576383</v>
      </c>
      <c r="D7985" s="19">
        <f ca="1">'Monte Carlo VaR'!$B$9*(EXP(B7985)-1)</f>
        <v>32.673348783057676</v>
      </c>
      <c r="E7985" t="str">
        <f ca="1">IF(B7985&lt;='Monte Carlo VaR'!$B$25,"YES ◀ TAIL","")</f>
        <v/>
      </c>
    </row>
    <row r="7986" spans="1:5" x14ac:dyDescent="0.2">
      <c r="A7986">
        <v>7985</v>
      </c>
      <c r="B7986" s="17">
        <f ca="1">'Monte Carlo VaR'!$C$17+_xlfn.NORM.S.INV(RAND())*'Monte Carlo VaR'!$C$18</f>
        <v>0.22311131514727911</v>
      </c>
      <c r="C7986" s="18">
        <f t="shared" ca="1" si="124"/>
        <v>24.995970544081114</v>
      </c>
      <c r="D7986" s="19">
        <f ca="1">'Monte Carlo VaR'!$B$9*(EXP(B7986)-1)</f>
        <v>33.877038878393137</v>
      </c>
      <c r="E7986" t="str">
        <f ca="1">IF(B7986&lt;='Monte Carlo VaR'!$B$25,"YES ◀ TAIL","")</f>
        <v/>
      </c>
    </row>
    <row r="7987" spans="1:5" x14ac:dyDescent="0.2">
      <c r="A7987">
        <v>7986</v>
      </c>
      <c r="B7987" s="17">
        <f ca="1">'Monte Carlo VaR'!$C$17+_xlfn.NORM.S.INV(RAND())*'Monte Carlo VaR'!$C$18</f>
        <v>-1.7415111407442771E-2</v>
      </c>
      <c r="C7987" s="18">
        <f t="shared" ca="1" si="124"/>
        <v>-1.7264344829035938</v>
      </c>
      <c r="D7987" s="19">
        <f ca="1">'Monte Carlo VaR'!$B$9*(EXP(B7987)-1)</f>
        <v>-2.3398366546792406</v>
      </c>
      <c r="E7987" t="str">
        <f ca="1">IF(B7987&lt;='Monte Carlo VaR'!$B$25,"YES ◀ TAIL","")</f>
        <v/>
      </c>
    </row>
    <row r="7988" spans="1:5" x14ac:dyDescent="0.2">
      <c r="A7988">
        <v>7987</v>
      </c>
      <c r="B7988" s="17">
        <f ca="1">'Monte Carlo VaR'!$C$17+_xlfn.NORM.S.INV(RAND())*'Monte Carlo VaR'!$C$18</f>
        <v>0.18770028103290337</v>
      </c>
      <c r="C7988" s="18">
        <f t="shared" ca="1" si="124"/>
        <v>20.647185865531981</v>
      </c>
      <c r="D7988" s="19">
        <f ca="1">'Monte Carlo VaR'!$B$9*(EXP(B7988)-1)</f>
        <v>27.983131003555492</v>
      </c>
      <c r="E7988" t="str">
        <f ca="1">IF(B7988&lt;='Monte Carlo VaR'!$B$25,"YES ◀ TAIL","")</f>
        <v/>
      </c>
    </row>
    <row r="7989" spans="1:5" x14ac:dyDescent="0.2">
      <c r="A7989">
        <v>7988</v>
      </c>
      <c r="B7989" s="17">
        <f ca="1">'Monte Carlo VaR'!$C$17+_xlfn.NORM.S.INV(RAND())*'Monte Carlo VaR'!$C$18</f>
        <v>0.22056895984208991</v>
      </c>
      <c r="C7989" s="18">
        <f t="shared" ca="1" si="124"/>
        <v>24.678589993255628</v>
      </c>
      <c r="D7989" s="19">
        <f ca="1">'Monte Carlo VaR'!$B$9*(EXP(B7989)-1)</f>
        <v>33.446893017859352</v>
      </c>
      <c r="E7989" t="str">
        <f ca="1">IF(B7989&lt;='Monte Carlo VaR'!$B$25,"YES ◀ TAIL","")</f>
        <v/>
      </c>
    </row>
    <row r="7990" spans="1:5" x14ac:dyDescent="0.2">
      <c r="A7990">
        <v>7989</v>
      </c>
      <c r="B7990" s="17">
        <f ca="1">'Monte Carlo VaR'!$C$17+_xlfn.NORM.S.INV(RAND())*'Monte Carlo VaR'!$C$18</f>
        <v>-7.5860612348952625E-2</v>
      </c>
      <c r="C7990" s="18">
        <f t="shared" ca="1" si="124"/>
        <v>-7.3054597702696729</v>
      </c>
      <c r="D7990" s="19">
        <f ca="1">'Monte Carlo VaR'!$B$9*(EXP(B7990)-1)</f>
        <v>-9.9010896266464883</v>
      </c>
      <c r="E7990" t="str">
        <f ca="1">IF(B7990&lt;='Monte Carlo VaR'!$B$25,"YES ◀ TAIL","")</f>
        <v/>
      </c>
    </row>
    <row r="7991" spans="1:5" x14ac:dyDescent="0.2">
      <c r="A7991">
        <v>7990</v>
      </c>
      <c r="B7991" s="17">
        <f ca="1">'Monte Carlo VaR'!$C$17+_xlfn.NORM.S.INV(RAND())*'Monte Carlo VaR'!$C$18</f>
        <v>0.19568901020065121</v>
      </c>
      <c r="C7991" s="18">
        <f t="shared" ca="1" si="124"/>
        <v>21.614863669801633</v>
      </c>
      <c r="D7991" s="19">
        <f ca="1">'Monte Carlo VaR'!$B$9*(EXP(B7991)-1)</f>
        <v>29.294624731682152</v>
      </c>
      <c r="E7991" t="str">
        <f ca="1">IF(B7991&lt;='Monte Carlo VaR'!$B$25,"YES ◀ TAIL","")</f>
        <v/>
      </c>
    </row>
    <row r="7992" spans="1:5" x14ac:dyDescent="0.2">
      <c r="A7992">
        <v>7991</v>
      </c>
      <c r="B7992" s="17">
        <f ca="1">'Monte Carlo VaR'!$C$17+_xlfn.NORM.S.INV(RAND())*'Monte Carlo VaR'!$C$18</f>
        <v>-0.11109564594936476</v>
      </c>
      <c r="C7992" s="18">
        <f t="shared" ca="1" si="124"/>
        <v>-10.514684424384823</v>
      </c>
      <c r="D7992" s="19">
        <f ca="1">'Monte Carlo VaR'!$B$9*(EXP(B7992)-1)</f>
        <v>-14.250551800368752</v>
      </c>
      <c r="E7992" t="str">
        <f ca="1">IF(B7992&lt;='Monte Carlo VaR'!$B$25,"YES ◀ TAIL","")</f>
        <v/>
      </c>
    </row>
    <row r="7993" spans="1:5" x14ac:dyDescent="0.2">
      <c r="A7993">
        <v>7992</v>
      </c>
      <c r="B7993" s="17">
        <f ca="1">'Monte Carlo VaR'!$C$17+_xlfn.NORM.S.INV(RAND())*'Monte Carlo VaR'!$C$18</f>
        <v>-2.0120980696871224E-2</v>
      </c>
      <c r="C7993" s="18">
        <f t="shared" ca="1" si="124"/>
        <v>-1.9919904638847741</v>
      </c>
      <c r="D7993" s="19">
        <f ca="1">'Monte Carlo VaR'!$B$9*(EXP(B7993)-1)</f>
        <v>-2.6997446757030343</v>
      </c>
      <c r="E7993" t="str">
        <f ca="1">IF(B7993&lt;='Monte Carlo VaR'!$B$25,"YES ◀ TAIL","")</f>
        <v/>
      </c>
    </row>
    <row r="7994" spans="1:5" x14ac:dyDescent="0.2">
      <c r="A7994">
        <v>7993</v>
      </c>
      <c r="B7994" s="17">
        <f ca="1">'Monte Carlo VaR'!$C$17+_xlfn.NORM.S.INV(RAND())*'Monte Carlo VaR'!$C$18</f>
        <v>0.56079722213147365</v>
      </c>
      <c r="C7994" s="18">
        <f t="shared" ca="1" si="124"/>
        <v>75.206873163761315</v>
      </c>
      <c r="D7994" s="19">
        <f ca="1">'Monte Carlo VaR'!$B$9*(EXP(B7994)-1)</f>
        <v>101.92787519884571</v>
      </c>
      <c r="E7994" t="str">
        <f ca="1">IF(B7994&lt;='Monte Carlo VaR'!$B$25,"YES ◀ TAIL","")</f>
        <v/>
      </c>
    </row>
    <row r="7995" spans="1:5" x14ac:dyDescent="0.2">
      <c r="A7995">
        <v>7994</v>
      </c>
      <c r="B7995" s="17">
        <f ca="1">'Monte Carlo VaR'!$C$17+_xlfn.NORM.S.INV(RAND())*'Monte Carlo VaR'!$C$18</f>
        <v>0.10276879661008859</v>
      </c>
      <c r="C7995" s="18">
        <f t="shared" ca="1" si="124"/>
        <v>10.823515172946641</v>
      </c>
      <c r="D7995" s="19">
        <f ca="1">'Monte Carlo VaR'!$B$9*(EXP(B7995)-1)</f>
        <v>14.669110113894583</v>
      </c>
      <c r="E7995" t="str">
        <f ca="1">IF(B7995&lt;='Monte Carlo VaR'!$B$25,"YES ◀ TAIL","")</f>
        <v/>
      </c>
    </row>
    <row r="7996" spans="1:5" x14ac:dyDescent="0.2">
      <c r="A7996">
        <v>7995</v>
      </c>
      <c r="B7996" s="17">
        <f ca="1">'Monte Carlo VaR'!$C$17+_xlfn.NORM.S.INV(RAND())*'Monte Carlo VaR'!$C$18</f>
        <v>-4.8424824845726105E-2</v>
      </c>
      <c r="C7996" s="18">
        <f t="shared" ca="1" si="124"/>
        <v>-4.7271041839767154</v>
      </c>
      <c r="D7996" s="19">
        <f ca="1">'Monte Carlo VaR'!$B$9*(EXP(B7996)-1)</f>
        <v>-6.4066443005436433</v>
      </c>
      <c r="E7996" t="str">
        <f ca="1">IF(B7996&lt;='Monte Carlo VaR'!$B$25,"YES ◀ TAIL","")</f>
        <v/>
      </c>
    </row>
    <row r="7997" spans="1:5" x14ac:dyDescent="0.2">
      <c r="A7997">
        <v>7996</v>
      </c>
      <c r="B7997" s="17">
        <f ca="1">'Monte Carlo VaR'!$C$17+_xlfn.NORM.S.INV(RAND())*'Monte Carlo VaR'!$C$18</f>
        <v>0.18302706836319393</v>
      </c>
      <c r="C7997" s="18">
        <f t="shared" ca="1" si="124"/>
        <v>20.08469126012773</v>
      </c>
      <c r="D7997" s="19">
        <f ca="1">'Monte Carlo VaR'!$B$9*(EXP(B7997)-1)</f>
        <v>27.220782064851111</v>
      </c>
      <c r="E7997" t="str">
        <f ca="1">IF(B7997&lt;='Monte Carlo VaR'!$B$25,"YES ◀ TAIL","")</f>
        <v/>
      </c>
    </row>
    <row r="7998" spans="1:5" x14ac:dyDescent="0.2">
      <c r="A7998">
        <v>7997</v>
      </c>
      <c r="B7998" s="17">
        <f ca="1">'Monte Carlo VaR'!$C$17+_xlfn.NORM.S.INV(RAND())*'Monte Carlo VaR'!$C$18</f>
        <v>-0.21659394985620278</v>
      </c>
      <c r="C7998" s="18">
        <f t="shared" ca="1" si="124"/>
        <v>-19.474312239912695</v>
      </c>
      <c r="D7998" s="19">
        <f ca="1">'Monte Carlo VaR'!$B$9*(EXP(B7998)-1)</f>
        <v>-26.393535378753676</v>
      </c>
      <c r="E7998" t="str">
        <f ca="1">IF(B7998&lt;='Monte Carlo VaR'!$B$25,"YES ◀ TAIL","")</f>
        <v/>
      </c>
    </row>
    <row r="7999" spans="1:5" x14ac:dyDescent="0.2">
      <c r="A7999">
        <v>7998</v>
      </c>
      <c r="B7999" s="17">
        <f ca="1">'Monte Carlo VaR'!$C$17+_xlfn.NORM.S.INV(RAND())*'Monte Carlo VaR'!$C$18</f>
        <v>0.25715322548087938</v>
      </c>
      <c r="C7999" s="18">
        <f t="shared" ca="1" si="124"/>
        <v>29.324326940056309</v>
      </c>
      <c r="D7999" s="19">
        <f ca="1">'Monte Carlo VaR'!$B$9*(EXP(B7999)-1)</f>
        <v>39.743260301858321</v>
      </c>
      <c r="E7999" t="str">
        <f ca="1">IF(B7999&lt;='Monte Carlo VaR'!$B$25,"YES ◀ TAIL","")</f>
        <v/>
      </c>
    </row>
    <row r="8000" spans="1:5" x14ac:dyDescent="0.2">
      <c r="A8000">
        <v>7999</v>
      </c>
      <c r="B8000" s="17">
        <f ca="1">'Monte Carlo VaR'!$C$17+_xlfn.NORM.S.INV(RAND())*'Monte Carlo VaR'!$C$18</f>
        <v>0.1816347757255643</v>
      </c>
      <c r="C8000" s="18">
        <f t="shared" ca="1" si="124"/>
        <v>19.917614565409771</v>
      </c>
      <c r="D8000" s="19">
        <f ca="1">'Monte Carlo VaR'!$B$9*(EXP(B8000)-1)</f>
        <v>26.994343020499862</v>
      </c>
      <c r="E8000" t="str">
        <f ca="1">IF(B8000&lt;='Monte Carlo VaR'!$B$25,"YES ◀ TAIL","")</f>
        <v/>
      </c>
    </row>
    <row r="8001" spans="1:5" x14ac:dyDescent="0.2">
      <c r="A8001">
        <v>8000</v>
      </c>
      <c r="B8001" s="17">
        <f ca="1">'Monte Carlo VaR'!$C$17+_xlfn.NORM.S.INV(RAND())*'Monte Carlo VaR'!$C$18</f>
        <v>-0.1492544048985448</v>
      </c>
      <c r="C8001" s="18">
        <f t="shared" ca="1" si="124"/>
        <v>-13.865004462549656</v>
      </c>
      <c r="D8001" s="19">
        <f ca="1">'Monte Carlo VaR'!$B$9*(EXP(B8001)-1)</f>
        <v>-18.791240548093551</v>
      </c>
      <c r="E8001" t="str">
        <f ca="1">IF(B8001&lt;='Monte Carlo VaR'!$B$25,"YES ◀ TAIL","")</f>
        <v/>
      </c>
    </row>
    <row r="8002" spans="1:5" x14ac:dyDescent="0.2">
      <c r="A8002">
        <v>8001</v>
      </c>
      <c r="B8002" s="17">
        <f ca="1">'Monte Carlo VaR'!$C$17+_xlfn.NORM.S.INV(RAND())*'Monte Carlo VaR'!$C$18</f>
        <v>-0.51974703423848034</v>
      </c>
      <c r="C8002" s="18">
        <f t="shared" ca="1" si="124"/>
        <v>-40.532903966286192</v>
      </c>
      <c r="D8002" s="19">
        <f ca="1">'Monte Carlo VaR'!$B$9*(EXP(B8002)-1)</f>
        <v>-54.934244745507677</v>
      </c>
      <c r="E8002" t="str">
        <f ca="1">IF(B8002&lt;='Monte Carlo VaR'!$B$25,"YES ◀ TAIL","")</f>
        <v>YES ◀ TAIL</v>
      </c>
    </row>
    <row r="8003" spans="1:5" x14ac:dyDescent="0.2">
      <c r="A8003">
        <v>8002</v>
      </c>
      <c r="B8003" s="17">
        <f ca="1">'Monte Carlo VaR'!$C$17+_xlfn.NORM.S.INV(RAND())*'Monte Carlo VaR'!$C$18</f>
        <v>0.12259829252574828</v>
      </c>
      <c r="C8003" s="18">
        <f t="shared" ref="C8003:C8066" ca="1" si="125">(EXP(B8003)-1)*100</f>
        <v>13.043022745564791</v>
      </c>
      <c r="D8003" s="19">
        <f ca="1">'Monte Carlo VaR'!$B$9*(EXP(B8003)-1)</f>
        <v>17.677208727063963</v>
      </c>
      <c r="E8003" t="str">
        <f ca="1">IF(B8003&lt;='Monte Carlo VaR'!$B$25,"YES ◀ TAIL","")</f>
        <v/>
      </c>
    </row>
    <row r="8004" spans="1:5" x14ac:dyDescent="0.2">
      <c r="A8004">
        <v>8003</v>
      </c>
      <c r="B8004" s="17">
        <f ca="1">'Monte Carlo VaR'!$C$17+_xlfn.NORM.S.INV(RAND())*'Monte Carlo VaR'!$C$18</f>
        <v>7.6940513049037318E-2</v>
      </c>
      <c r="C8004" s="18">
        <f t="shared" ca="1" si="125"/>
        <v>7.9977829893497443</v>
      </c>
      <c r="D8004" s="19">
        <f ca="1">'Monte Carlo VaR'!$B$9*(EXP(B8004)-1)</f>
        <v>10.839395285465709</v>
      </c>
      <c r="E8004" t="str">
        <f ca="1">IF(B8004&lt;='Monte Carlo VaR'!$B$25,"YES ◀ TAIL","")</f>
        <v/>
      </c>
    </row>
    <row r="8005" spans="1:5" x14ac:dyDescent="0.2">
      <c r="A8005">
        <v>8004</v>
      </c>
      <c r="B8005" s="17">
        <f ca="1">'Monte Carlo VaR'!$C$17+_xlfn.NORM.S.INV(RAND())*'Monte Carlo VaR'!$C$18</f>
        <v>-0.14756419694888018</v>
      </c>
      <c r="C8005" s="18">
        <f t="shared" ca="1" si="125"/>
        <v>-13.719295303647105</v>
      </c>
      <c r="D8005" s="19">
        <f ca="1">'Monte Carlo VaR'!$B$9*(EXP(B8005)-1)</f>
        <v>-18.593760925032921</v>
      </c>
      <c r="E8005" t="str">
        <f ca="1">IF(B8005&lt;='Monte Carlo VaR'!$B$25,"YES ◀ TAIL","")</f>
        <v/>
      </c>
    </row>
    <row r="8006" spans="1:5" x14ac:dyDescent="0.2">
      <c r="A8006">
        <v>8005</v>
      </c>
      <c r="B8006" s="17">
        <f ca="1">'Monte Carlo VaR'!$C$17+_xlfn.NORM.S.INV(RAND())*'Monte Carlo VaR'!$C$18</f>
        <v>-0.17949310244306588</v>
      </c>
      <c r="C8006" s="18">
        <f t="shared" ca="1" si="125"/>
        <v>-16.430628483174193</v>
      </c>
      <c r="D8006" s="19">
        <f ca="1">'Monte Carlo VaR'!$B$9*(EXP(B8006)-1)</f>
        <v>-22.268430783245982</v>
      </c>
      <c r="E8006" t="str">
        <f ca="1">IF(B8006&lt;='Monte Carlo VaR'!$B$25,"YES ◀ TAIL","")</f>
        <v/>
      </c>
    </row>
    <row r="8007" spans="1:5" x14ac:dyDescent="0.2">
      <c r="A8007">
        <v>8006</v>
      </c>
      <c r="B8007" s="17">
        <f ca="1">'Monte Carlo VaR'!$C$17+_xlfn.NORM.S.INV(RAND())*'Monte Carlo VaR'!$C$18</f>
        <v>0.13649382830548074</v>
      </c>
      <c r="C8007" s="18">
        <f t="shared" ca="1" si="125"/>
        <v>14.624780346265066</v>
      </c>
      <c r="D8007" s="19">
        <f ca="1">'Monte Carlo VaR'!$B$9*(EXP(B8007)-1)</f>
        <v>19.820964803293041</v>
      </c>
      <c r="E8007" t="str">
        <f ca="1">IF(B8007&lt;='Monte Carlo VaR'!$B$25,"YES ◀ TAIL","")</f>
        <v/>
      </c>
    </row>
    <row r="8008" spans="1:5" x14ac:dyDescent="0.2">
      <c r="A8008">
        <v>8007</v>
      </c>
      <c r="B8008" s="17">
        <f ca="1">'Monte Carlo VaR'!$C$17+_xlfn.NORM.S.INV(RAND())*'Monte Carlo VaR'!$C$18</f>
        <v>0.24871349162139678</v>
      </c>
      <c r="C8008" s="18">
        <f t="shared" ca="1" si="125"/>
        <v>28.2374569372978</v>
      </c>
      <c r="D8008" s="19">
        <f ca="1">'Monte Carlo VaR'!$B$9*(EXP(B8008)-1)</f>
        <v>38.270225387119709</v>
      </c>
      <c r="E8008" t="str">
        <f ca="1">IF(B8008&lt;='Monte Carlo VaR'!$B$25,"YES ◀ TAIL","")</f>
        <v/>
      </c>
    </row>
    <row r="8009" spans="1:5" x14ac:dyDescent="0.2">
      <c r="A8009">
        <v>8008</v>
      </c>
      <c r="B8009" s="17">
        <f ca="1">'Monte Carlo VaR'!$C$17+_xlfn.NORM.S.INV(RAND())*'Monte Carlo VaR'!$C$18</f>
        <v>3.5239807423783354E-2</v>
      </c>
      <c r="C8009" s="18">
        <f t="shared" ca="1" si="125"/>
        <v>3.586808787439244</v>
      </c>
      <c r="D8009" s="19">
        <f ca="1">'Monte Carlo VaR'!$B$9*(EXP(B8009)-1)</f>
        <v>4.8612019496164072</v>
      </c>
      <c r="E8009" t="str">
        <f ca="1">IF(B8009&lt;='Monte Carlo VaR'!$B$25,"YES ◀ TAIL","")</f>
        <v/>
      </c>
    </row>
    <row r="8010" spans="1:5" x14ac:dyDescent="0.2">
      <c r="A8010">
        <v>8009</v>
      </c>
      <c r="B8010" s="17">
        <f ca="1">'Monte Carlo VaR'!$C$17+_xlfn.NORM.S.INV(RAND())*'Monte Carlo VaR'!$C$18</f>
        <v>-8.57634591390639E-2</v>
      </c>
      <c r="C8010" s="18">
        <f t="shared" ca="1" si="125"/>
        <v>-8.2188694577959076</v>
      </c>
      <c r="D8010" s="19">
        <f ca="1">'Monte Carlo VaR'!$B$9*(EXP(B8010)-1)</f>
        <v>-11.139033776150793</v>
      </c>
      <c r="E8010" t="str">
        <f ca="1">IF(B8010&lt;='Monte Carlo VaR'!$B$25,"YES ◀ TAIL","")</f>
        <v/>
      </c>
    </row>
    <row r="8011" spans="1:5" x14ac:dyDescent="0.2">
      <c r="A8011">
        <v>8010</v>
      </c>
      <c r="B8011" s="17">
        <f ca="1">'Monte Carlo VaR'!$C$17+_xlfn.NORM.S.INV(RAND())*'Monte Carlo VaR'!$C$18</f>
        <v>-1.785861791326665E-2</v>
      </c>
      <c r="C8011" s="18">
        <f t="shared" ca="1" si="125"/>
        <v>-1.7700097848817098</v>
      </c>
      <c r="D8011" s="19">
        <f ca="1">'Monte Carlo VaR'!$B$9*(EXP(B8011)-1)</f>
        <v>-2.3988942614501814</v>
      </c>
      <c r="E8011" t="str">
        <f ca="1">IF(B8011&lt;='Monte Carlo VaR'!$B$25,"YES ◀ TAIL","")</f>
        <v/>
      </c>
    </row>
    <row r="8012" spans="1:5" x14ac:dyDescent="0.2">
      <c r="A8012">
        <v>8011</v>
      </c>
      <c r="B8012" s="17">
        <f ca="1">'Monte Carlo VaR'!$C$17+_xlfn.NORM.S.INV(RAND())*'Monte Carlo VaR'!$C$18</f>
        <v>0.32481490838591731</v>
      </c>
      <c r="C8012" s="18">
        <f t="shared" ca="1" si="125"/>
        <v>38.377449722077195</v>
      </c>
      <c r="D8012" s="19">
        <f ca="1">'Monte Carlo VaR'!$B$9*(EXP(B8012)-1)</f>
        <v>52.01295760833122</v>
      </c>
      <c r="E8012" t="str">
        <f ca="1">IF(B8012&lt;='Monte Carlo VaR'!$B$25,"YES ◀ TAIL","")</f>
        <v/>
      </c>
    </row>
    <row r="8013" spans="1:5" x14ac:dyDescent="0.2">
      <c r="A8013">
        <v>8012</v>
      </c>
      <c r="B8013" s="17">
        <f ca="1">'Monte Carlo VaR'!$C$17+_xlfn.NORM.S.INV(RAND())*'Monte Carlo VaR'!$C$18</f>
        <v>-3.5815973220343411E-2</v>
      </c>
      <c r="C8013" s="18">
        <f t="shared" ca="1" si="125"/>
        <v>-3.5182170534953761</v>
      </c>
      <c r="D8013" s="19">
        <f ca="1">'Monte Carlo VaR'!$B$9*(EXP(B8013)-1)</f>
        <v>-4.7682395726022833</v>
      </c>
      <c r="E8013" t="str">
        <f ca="1">IF(B8013&lt;='Monte Carlo VaR'!$B$25,"YES ◀ TAIL","")</f>
        <v/>
      </c>
    </row>
    <row r="8014" spans="1:5" x14ac:dyDescent="0.2">
      <c r="A8014">
        <v>8013</v>
      </c>
      <c r="B8014" s="17">
        <f ca="1">'Monte Carlo VaR'!$C$17+_xlfn.NORM.S.INV(RAND())*'Monte Carlo VaR'!$C$18</f>
        <v>-2.7133776717617367E-2</v>
      </c>
      <c r="C8014" s="18">
        <f t="shared" ca="1" si="125"/>
        <v>-2.6768962838260024</v>
      </c>
      <c r="D8014" s="19">
        <f ca="1">'Monte Carlo VaR'!$B$9*(EXP(B8014)-1)</f>
        <v>-3.6279975334693813</v>
      </c>
      <c r="E8014" t="str">
        <f ca="1">IF(B8014&lt;='Monte Carlo VaR'!$B$25,"YES ◀ TAIL","")</f>
        <v/>
      </c>
    </row>
    <row r="8015" spans="1:5" x14ac:dyDescent="0.2">
      <c r="A8015">
        <v>8014</v>
      </c>
      <c r="B8015" s="17">
        <f ca="1">'Monte Carlo VaR'!$C$17+_xlfn.NORM.S.INV(RAND())*'Monte Carlo VaR'!$C$18</f>
        <v>7.5630274400023095E-2</v>
      </c>
      <c r="C8015" s="18">
        <f t="shared" ca="1" si="125"/>
        <v>7.8563727808597106</v>
      </c>
      <c r="D8015" s="19">
        <f ca="1">'Monte Carlo VaR'!$B$9*(EXP(B8015)-1)</f>
        <v>10.647742029899165</v>
      </c>
      <c r="E8015" t="str">
        <f ca="1">IF(B8015&lt;='Monte Carlo VaR'!$B$25,"YES ◀ TAIL","")</f>
        <v/>
      </c>
    </row>
    <row r="8016" spans="1:5" x14ac:dyDescent="0.2">
      <c r="A8016">
        <v>8015</v>
      </c>
      <c r="B8016" s="17">
        <f ca="1">'Monte Carlo VaR'!$C$17+_xlfn.NORM.S.INV(RAND())*'Monte Carlo VaR'!$C$18</f>
        <v>0.18096600814169292</v>
      </c>
      <c r="C8016" s="18">
        <f t="shared" ca="1" si="125"/>
        <v>19.837444362657642</v>
      </c>
      <c r="D8016" s="19">
        <f ca="1">'Monte Carlo VaR'!$B$9*(EXP(B8016)-1)</f>
        <v>26.885688344709902</v>
      </c>
      <c r="E8016" t="str">
        <f ca="1">IF(B8016&lt;='Monte Carlo VaR'!$B$25,"YES ◀ TAIL","")</f>
        <v/>
      </c>
    </row>
    <row r="8017" spans="1:5" x14ac:dyDescent="0.2">
      <c r="A8017">
        <v>8016</v>
      </c>
      <c r="B8017" s="17">
        <f ca="1">'Monte Carlo VaR'!$C$17+_xlfn.NORM.S.INV(RAND())*'Monte Carlo VaR'!$C$18</f>
        <v>2.9332630325966488E-2</v>
      </c>
      <c r="C8017" s="18">
        <f t="shared" ca="1" si="125"/>
        <v>2.9767069269142521</v>
      </c>
      <c r="D8017" s="19">
        <f ca="1">'Monte Carlo VaR'!$B$9*(EXP(B8017)-1)</f>
        <v>4.0343308980468855</v>
      </c>
      <c r="E8017" t="str">
        <f ca="1">IF(B8017&lt;='Monte Carlo VaR'!$B$25,"YES ◀ TAIL","")</f>
        <v/>
      </c>
    </row>
    <row r="8018" spans="1:5" x14ac:dyDescent="0.2">
      <c r="A8018">
        <v>8017</v>
      </c>
      <c r="B8018" s="17">
        <f ca="1">'Monte Carlo VaR'!$C$17+_xlfn.NORM.S.INV(RAND())*'Monte Carlo VaR'!$C$18</f>
        <v>1.0135583288846034E-2</v>
      </c>
      <c r="C8018" s="18">
        <f t="shared" ca="1" si="125"/>
        <v>1.0187122291929862</v>
      </c>
      <c r="D8018" s="19">
        <f ca="1">'Monte Carlo VaR'!$B$9*(EXP(B8018)-1)</f>
        <v>1.3806606842252542</v>
      </c>
      <c r="E8018" t="str">
        <f ca="1">IF(B8018&lt;='Monte Carlo VaR'!$B$25,"YES ◀ TAIL","")</f>
        <v/>
      </c>
    </row>
    <row r="8019" spans="1:5" x14ac:dyDescent="0.2">
      <c r="A8019">
        <v>8018</v>
      </c>
      <c r="B8019" s="17">
        <f ca="1">'Monte Carlo VaR'!$C$17+_xlfn.NORM.S.INV(RAND())*'Monte Carlo VaR'!$C$18</f>
        <v>0.10943538113899698</v>
      </c>
      <c r="C8019" s="18">
        <f t="shared" ca="1" si="125"/>
        <v>11.564797670431437</v>
      </c>
      <c r="D8019" s="19">
        <f ca="1">'Monte Carlo VaR'!$B$9*(EXP(B8019)-1)</f>
        <v>15.673770282735727</v>
      </c>
      <c r="E8019" t="str">
        <f ca="1">IF(B8019&lt;='Monte Carlo VaR'!$B$25,"YES ◀ TAIL","")</f>
        <v/>
      </c>
    </row>
    <row r="8020" spans="1:5" x14ac:dyDescent="0.2">
      <c r="A8020">
        <v>8019</v>
      </c>
      <c r="B8020" s="17">
        <f ca="1">'Monte Carlo VaR'!$C$17+_xlfn.NORM.S.INV(RAND())*'Monte Carlo VaR'!$C$18</f>
        <v>-0.12266692736842776</v>
      </c>
      <c r="C8020" s="18">
        <f t="shared" ca="1" si="125"/>
        <v>-11.544176435969423</v>
      </c>
      <c r="D8020" s="19">
        <f ca="1">'Monte Carlo VaR'!$B$9*(EXP(B8020)-1)</f>
        <v>-15.645822323669359</v>
      </c>
      <c r="E8020" t="str">
        <f ca="1">IF(B8020&lt;='Monte Carlo VaR'!$B$25,"YES ◀ TAIL","")</f>
        <v/>
      </c>
    </row>
    <row r="8021" spans="1:5" x14ac:dyDescent="0.2">
      <c r="A8021">
        <v>8020</v>
      </c>
      <c r="B8021" s="17">
        <f ca="1">'Monte Carlo VaR'!$C$17+_xlfn.NORM.S.INV(RAND())*'Monte Carlo VaR'!$C$18</f>
        <v>0.2115067883442483</v>
      </c>
      <c r="C8021" s="18">
        <f t="shared" ca="1" si="125"/>
        <v>23.553835285990353</v>
      </c>
      <c r="D8021" s="19">
        <f ca="1">'Monte Carlo VaR'!$B$9*(EXP(B8021)-1)</f>
        <v>31.922512963102726</v>
      </c>
      <c r="E8021" t="str">
        <f ca="1">IF(B8021&lt;='Monte Carlo VaR'!$B$25,"YES ◀ TAIL","")</f>
        <v/>
      </c>
    </row>
    <row r="8022" spans="1:5" x14ac:dyDescent="0.2">
      <c r="A8022">
        <v>8021</v>
      </c>
      <c r="B8022" s="17">
        <f ca="1">'Monte Carlo VaR'!$C$17+_xlfn.NORM.S.INV(RAND())*'Monte Carlo VaR'!$C$18</f>
        <v>0.11719480175126658</v>
      </c>
      <c r="C8022" s="18">
        <f t="shared" ca="1" si="125"/>
        <v>12.43384314543443</v>
      </c>
      <c r="D8022" s="19">
        <f ca="1">'Monte Carlo VaR'!$B$9*(EXP(B8022)-1)</f>
        <v>16.851587615007286</v>
      </c>
      <c r="E8022" t="str">
        <f ca="1">IF(B8022&lt;='Monte Carlo VaR'!$B$25,"YES ◀ TAIL","")</f>
        <v/>
      </c>
    </row>
    <row r="8023" spans="1:5" x14ac:dyDescent="0.2">
      <c r="A8023">
        <v>8022</v>
      </c>
      <c r="B8023" s="17">
        <f ca="1">'Monte Carlo VaR'!$C$17+_xlfn.NORM.S.INV(RAND())*'Monte Carlo VaR'!$C$18</f>
        <v>-0.12988382399875348</v>
      </c>
      <c r="C8023" s="18">
        <f t="shared" ca="1" si="125"/>
        <v>-12.180254953756497</v>
      </c>
      <c r="D8023" s="19">
        <f ca="1">'Monte Carlo VaR'!$B$9*(EXP(B8023)-1)</f>
        <v>-16.50789953882618</v>
      </c>
      <c r="E8023" t="str">
        <f ca="1">IF(B8023&lt;='Monte Carlo VaR'!$B$25,"YES ◀ TAIL","")</f>
        <v/>
      </c>
    </row>
    <row r="8024" spans="1:5" x14ac:dyDescent="0.2">
      <c r="A8024">
        <v>8023</v>
      </c>
      <c r="B8024" s="17">
        <f ca="1">'Monte Carlo VaR'!$C$17+_xlfn.NORM.S.INV(RAND())*'Monte Carlo VaR'!$C$18</f>
        <v>0.13937669018844692</v>
      </c>
      <c r="C8024" s="18">
        <f t="shared" ca="1" si="125"/>
        <v>14.955704531539048</v>
      </c>
      <c r="D8024" s="19">
        <f ca="1">'Monte Carlo VaR'!$B$9*(EXP(B8024)-1)</f>
        <v>20.269466351594872</v>
      </c>
      <c r="E8024" t="str">
        <f ca="1">IF(B8024&lt;='Monte Carlo VaR'!$B$25,"YES ◀ TAIL","")</f>
        <v/>
      </c>
    </row>
    <row r="8025" spans="1:5" x14ac:dyDescent="0.2">
      <c r="A8025">
        <v>8024</v>
      </c>
      <c r="B8025" s="17">
        <f ca="1">'Monte Carlo VaR'!$C$17+_xlfn.NORM.S.INV(RAND())*'Monte Carlo VaR'!$C$18</f>
        <v>0.29440576749942443</v>
      </c>
      <c r="C8025" s="18">
        <f t="shared" ca="1" si="125"/>
        <v>34.232846644179624</v>
      </c>
      <c r="D8025" s="19">
        <f ca="1">'Monte Carlo VaR'!$B$9*(EXP(B8025)-1)</f>
        <v>46.395777056856645</v>
      </c>
      <c r="E8025" t="str">
        <f ca="1">IF(B8025&lt;='Monte Carlo VaR'!$B$25,"YES ◀ TAIL","")</f>
        <v/>
      </c>
    </row>
    <row r="8026" spans="1:5" x14ac:dyDescent="0.2">
      <c r="A8026">
        <v>8025</v>
      </c>
      <c r="B8026" s="17">
        <f ca="1">'Monte Carlo VaR'!$C$17+_xlfn.NORM.S.INV(RAND())*'Monte Carlo VaR'!$C$18</f>
        <v>-0.13101406764487666</v>
      </c>
      <c r="C8026" s="18">
        <f t="shared" ca="1" si="125"/>
        <v>-12.279456591028637</v>
      </c>
      <c r="D8026" s="19">
        <f ca="1">'Monte Carlo VaR'!$B$9*(EXP(B8026)-1)</f>
        <v>-16.642347517821111</v>
      </c>
      <c r="E8026" t="str">
        <f ca="1">IF(B8026&lt;='Monte Carlo VaR'!$B$25,"YES ◀ TAIL","")</f>
        <v/>
      </c>
    </row>
    <row r="8027" spans="1:5" x14ac:dyDescent="0.2">
      <c r="A8027">
        <v>8026</v>
      </c>
      <c r="B8027" s="17">
        <f ca="1">'Monte Carlo VaR'!$C$17+_xlfn.NORM.S.INV(RAND())*'Monte Carlo VaR'!$C$18</f>
        <v>-4.8809580299068123E-2</v>
      </c>
      <c r="C8027" s="18">
        <f t="shared" ca="1" si="125"/>
        <v>-4.7637538991565975</v>
      </c>
      <c r="D8027" s="19">
        <f ca="1">'Monte Carlo VaR'!$B$9*(EXP(B8027)-1)</f>
        <v>-6.4563156595269371</v>
      </c>
      <c r="E8027" t="str">
        <f ca="1">IF(B8027&lt;='Monte Carlo VaR'!$B$25,"YES ◀ TAIL","")</f>
        <v/>
      </c>
    </row>
    <row r="8028" spans="1:5" x14ac:dyDescent="0.2">
      <c r="A8028">
        <v>8027</v>
      </c>
      <c r="B8028" s="17">
        <f ca="1">'Monte Carlo VaR'!$C$17+_xlfn.NORM.S.INV(RAND())*'Monte Carlo VaR'!$C$18</f>
        <v>-0.10526484844687196</v>
      </c>
      <c r="C8028" s="18">
        <f t="shared" ca="1" si="125"/>
        <v>-9.9913895391512852</v>
      </c>
      <c r="D8028" s="19">
        <f ca="1">'Monte Carlo VaR'!$B$9*(EXP(B8028)-1)</f>
        <v>-13.541330242411737</v>
      </c>
      <c r="E8028" t="str">
        <f ca="1">IF(B8028&lt;='Monte Carlo VaR'!$B$25,"YES ◀ TAIL","")</f>
        <v/>
      </c>
    </row>
    <row r="8029" spans="1:5" x14ac:dyDescent="0.2">
      <c r="A8029">
        <v>8028</v>
      </c>
      <c r="B8029" s="17">
        <f ca="1">'Monte Carlo VaR'!$C$17+_xlfn.NORM.S.INV(RAND())*'Monte Carlo VaR'!$C$18</f>
        <v>2.3178857949377865E-2</v>
      </c>
      <c r="C8029" s="18">
        <f t="shared" ca="1" si="125"/>
        <v>2.3449575270356959</v>
      </c>
      <c r="D8029" s="19">
        <f ca="1">'Monte Carlo VaR'!$B$9*(EXP(B8029)-1)</f>
        <v>3.1781209363914789</v>
      </c>
      <c r="E8029" t="str">
        <f ca="1">IF(B8029&lt;='Monte Carlo VaR'!$B$25,"YES ◀ TAIL","")</f>
        <v/>
      </c>
    </row>
    <row r="8030" spans="1:5" x14ac:dyDescent="0.2">
      <c r="A8030">
        <v>8029</v>
      </c>
      <c r="B8030" s="17">
        <f ca="1">'Monte Carlo VaR'!$C$17+_xlfn.NORM.S.INV(RAND())*'Monte Carlo VaR'!$C$18</f>
        <v>0.13209001639962395</v>
      </c>
      <c r="C8030" s="18">
        <f t="shared" ca="1" si="125"/>
        <v>14.121104235302816</v>
      </c>
      <c r="D8030" s="19">
        <f ca="1">'Monte Carlo VaR'!$B$9*(EXP(B8030)-1)</f>
        <v>19.138332570105909</v>
      </c>
      <c r="E8030" t="str">
        <f ca="1">IF(B8030&lt;='Monte Carlo VaR'!$B$25,"YES ◀ TAIL","")</f>
        <v/>
      </c>
    </row>
    <row r="8031" spans="1:5" x14ac:dyDescent="0.2">
      <c r="A8031">
        <v>8030</v>
      </c>
      <c r="B8031" s="17">
        <f ca="1">'Monte Carlo VaR'!$C$17+_xlfn.NORM.S.INV(RAND())*'Monte Carlo VaR'!$C$18</f>
        <v>4.4414104016281208E-2</v>
      </c>
      <c r="C8031" s="18">
        <f t="shared" ca="1" si="125"/>
        <v>4.5415175888818382</v>
      </c>
      <c r="D8031" s="19">
        <f ca="1">'Monte Carlo VaR'!$B$9*(EXP(B8031)-1)</f>
        <v>6.1551187882115554</v>
      </c>
      <c r="E8031" t="str">
        <f ca="1">IF(B8031&lt;='Monte Carlo VaR'!$B$25,"YES ◀ TAIL","")</f>
        <v/>
      </c>
    </row>
    <row r="8032" spans="1:5" x14ac:dyDescent="0.2">
      <c r="A8032">
        <v>8031</v>
      </c>
      <c r="B8032" s="17">
        <f ca="1">'Monte Carlo VaR'!$C$17+_xlfn.NORM.S.INV(RAND())*'Monte Carlo VaR'!$C$18</f>
        <v>1.6211098965095191E-2</v>
      </c>
      <c r="C8032" s="18">
        <f t="shared" ca="1" si="125"/>
        <v>1.6343211762336773</v>
      </c>
      <c r="D8032" s="19">
        <f ca="1">'Monte Carlo VaR'!$B$9*(EXP(B8032)-1)</f>
        <v>2.2149954901495028</v>
      </c>
      <c r="E8032" t="str">
        <f ca="1">IF(B8032&lt;='Monte Carlo VaR'!$B$25,"YES ◀ TAIL","")</f>
        <v/>
      </c>
    </row>
    <row r="8033" spans="1:5" x14ac:dyDescent="0.2">
      <c r="A8033">
        <v>8032</v>
      </c>
      <c r="B8033" s="17">
        <f ca="1">'Monte Carlo VaR'!$C$17+_xlfn.NORM.S.INV(RAND())*'Monte Carlo VaR'!$C$18</f>
        <v>0.10784221962949016</v>
      </c>
      <c r="C8033" s="18">
        <f t="shared" ca="1" si="125"/>
        <v>11.387198438661738</v>
      </c>
      <c r="D8033" s="19">
        <f ca="1">'Monte Carlo VaR'!$B$9*(EXP(B8033)-1)</f>
        <v>15.433070043918255</v>
      </c>
      <c r="E8033" t="str">
        <f ca="1">IF(B8033&lt;='Monte Carlo VaR'!$B$25,"YES ◀ TAIL","")</f>
        <v/>
      </c>
    </row>
    <row r="8034" spans="1:5" x14ac:dyDescent="0.2">
      <c r="A8034">
        <v>8033</v>
      </c>
      <c r="B8034" s="17">
        <f ca="1">'Monte Carlo VaR'!$C$17+_xlfn.NORM.S.INV(RAND())*'Monte Carlo VaR'!$C$18</f>
        <v>1.763456190875097E-3</v>
      </c>
      <c r="C8034" s="18">
        <f t="shared" ca="1" si="125"/>
        <v>0.1765011994139476</v>
      </c>
      <c r="D8034" s="19">
        <f ca="1">'Monte Carlo VaR'!$B$9*(EXP(B8034)-1)</f>
        <v>0.23921207556572319</v>
      </c>
      <c r="E8034" t="str">
        <f ca="1">IF(B8034&lt;='Monte Carlo VaR'!$B$25,"YES ◀ TAIL","")</f>
        <v/>
      </c>
    </row>
    <row r="8035" spans="1:5" x14ac:dyDescent="0.2">
      <c r="A8035">
        <v>8034</v>
      </c>
      <c r="B8035" s="17">
        <f ca="1">'Monte Carlo VaR'!$C$17+_xlfn.NORM.S.INV(RAND())*'Monte Carlo VaR'!$C$18</f>
        <v>-7.211303725082556E-2</v>
      </c>
      <c r="C8035" s="18">
        <f t="shared" ca="1" si="125"/>
        <v>-6.9574282898396955</v>
      </c>
      <c r="D8035" s="19">
        <f ca="1">'Monte Carlo VaR'!$B$9*(EXP(B8035)-1)</f>
        <v>-9.4294025612197387</v>
      </c>
      <c r="E8035" t="str">
        <f ca="1">IF(B8035&lt;='Monte Carlo VaR'!$B$25,"YES ◀ TAIL","")</f>
        <v/>
      </c>
    </row>
    <row r="8036" spans="1:5" x14ac:dyDescent="0.2">
      <c r="A8036">
        <v>8035</v>
      </c>
      <c r="B8036" s="17">
        <f ca="1">'Monte Carlo VaR'!$C$17+_xlfn.NORM.S.INV(RAND())*'Monte Carlo VaR'!$C$18</f>
        <v>-0.23592198718705981</v>
      </c>
      <c r="C8036" s="18">
        <f t="shared" ca="1" si="125"/>
        <v>-21.01577106518533</v>
      </c>
      <c r="D8036" s="19">
        <f ca="1">'Monte Carlo VaR'!$B$9*(EXP(B8036)-1)</f>
        <v>-28.482674524645677</v>
      </c>
      <c r="E8036" t="str">
        <f ca="1">IF(B8036&lt;='Monte Carlo VaR'!$B$25,"YES ◀ TAIL","")</f>
        <v/>
      </c>
    </row>
    <row r="8037" spans="1:5" x14ac:dyDescent="0.2">
      <c r="A8037">
        <v>8036</v>
      </c>
      <c r="B8037" s="17">
        <f ca="1">'Monte Carlo VaR'!$C$17+_xlfn.NORM.S.INV(RAND())*'Monte Carlo VaR'!$C$18</f>
        <v>-0.1135694489868342</v>
      </c>
      <c r="C8037" s="18">
        <f t="shared" ca="1" si="125"/>
        <v>-10.735779883801976</v>
      </c>
      <c r="D8037" s="19">
        <f ca="1">'Monte Carlo VaR'!$B$9*(EXP(B8037)-1)</f>
        <v>-14.550202476516819</v>
      </c>
      <c r="E8037" t="str">
        <f ca="1">IF(B8037&lt;='Monte Carlo VaR'!$B$25,"YES ◀ TAIL","")</f>
        <v/>
      </c>
    </row>
    <row r="8038" spans="1:5" x14ac:dyDescent="0.2">
      <c r="A8038">
        <v>8037</v>
      </c>
      <c r="B8038" s="17">
        <f ca="1">'Monte Carlo VaR'!$C$17+_xlfn.NORM.S.INV(RAND())*'Monte Carlo VaR'!$C$18</f>
        <v>-0.23670383183188121</v>
      </c>
      <c r="C8038" s="18">
        <f t="shared" ca="1" si="125"/>
        <v>-21.077500327112432</v>
      </c>
      <c r="D8038" s="19">
        <f ca="1">'Monte Carlo VaR'!$B$9*(EXP(B8038)-1)</f>
        <v>-28.566336193335477</v>
      </c>
      <c r="E8038" t="str">
        <f ca="1">IF(B8038&lt;='Monte Carlo VaR'!$B$25,"YES ◀ TAIL","")</f>
        <v/>
      </c>
    </row>
    <row r="8039" spans="1:5" x14ac:dyDescent="0.2">
      <c r="A8039">
        <v>8038</v>
      </c>
      <c r="B8039" s="17">
        <f ca="1">'Monte Carlo VaR'!$C$17+_xlfn.NORM.S.INV(RAND())*'Monte Carlo VaR'!$C$18</f>
        <v>0.51248016008233166</v>
      </c>
      <c r="C8039" s="18">
        <f t="shared" ca="1" si="125"/>
        <v>66.942650969457333</v>
      </c>
      <c r="D8039" s="19">
        <f ca="1">'Monte Carlo VaR'!$B$9*(EXP(B8039)-1)</f>
        <v>90.72737485890552</v>
      </c>
      <c r="E8039" t="str">
        <f ca="1">IF(B8039&lt;='Monte Carlo VaR'!$B$25,"YES ◀ TAIL","")</f>
        <v/>
      </c>
    </row>
    <row r="8040" spans="1:5" x14ac:dyDescent="0.2">
      <c r="A8040">
        <v>8039</v>
      </c>
      <c r="B8040" s="17">
        <f ca="1">'Monte Carlo VaR'!$C$17+_xlfn.NORM.S.INV(RAND())*'Monte Carlo VaR'!$C$18</f>
        <v>0.1302145176675791</v>
      </c>
      <c r="C8040" s="18">
        <f t="shared" ca="1" si="125"/>
        <v>13.907270833826457</v>
      </c>
      <c r="D8040" s="19">
        <f ca="1">'Monte Carlo VaR'!$B$9*(EXP(B8040)-1)</f>
        <v>18.848524161084999</v>
      </c>
      <c r="E8040" t="str">
        <f ca="1">IF(B8040&lt;='Monte Carlo VaR'!$B$25,"YES ◀ TAIL","")</f>
        <v/>
      </c>
    </row>
    <row r="8041" spans="1:5" x14ac:dyDescent="0.2">
      <c r="A8041">
        <v>8040</v>
      </c>
      <c r="B8041" s="17">
        <f ca="1">'Monte Carlo VaR'!$C$17+_xlfn.NORM.S.INV(RAND())*'Monte Carlo VaR'!$C$18</f>
        <v>-0.15973274459613984</v>
      </c>
      <c r="C8041" s="18">
        <f t="shared" ca="1" si="125"/>
        <v>-14.762844056623315</v>
      </c>
      <c r="D8041" s="19">
        <f ca="1">'Monte Carlo VaR'!$B$9*(EXP(B8041)-1)</f>
        <v>-20.008082549941577</v>
      </c>
      <c r="E8041" t="str">
        <f ca="1">IF(B8041&lt;='Monte Carlo VaR'!$B$25,"YES ◀ TAIL","")</f>
        <v/>
      </c>
    </row>
    <row r="8042" spans="1:5" x14ac:dyDescent="0.2">
      <c r="A8042">
        <v>8041</v>
      </c>
      <c r="B8042" s="17">
        <f ca="1">'Monte Carlo VaR'!$C$17+_xlfn.NORM.S.INV(RAND())*'Monte Carlo VaR'!$C$18</f>
        <v>8.7239912194174152E-2</v>
      </c>
      <c r="C8042" s="18">
        <f t="shared" ca="1" si="125"/>
        <v>9.1158430531676835</v>
      </c>
      <c r="D8042" s="19">
        <f ca="1">'Monte Carlo VaR'!$B$9*(EXP(B8042)-1)</f>
        <v>12.35470208995816</v>
      </c>
      <c r="E8042" t="str">
        <f ca="1">IF(B8042&lt;='Monte Carlo VaR'!$B$25,"YES ◀ TAIL","")</f>
        <v/>
      </c>
    </row>
    <row r="8043" spans="1:5" x14ac:dyDescent="0.2">
      <c r="A8043">
        <v>8042</v>
      </c>
      <c r="B8043" s="17">
        <f ca="1">'Monte Carlo VaR'!$C$17+_xlfn.NORM.S.INV(RAND())*'Monte Carlo VaR'!$C$18</f>
        <v>-0.16936742801229215</v>
      </c>
      <c r="C8043" s="18">
        <f t="shared" ca="1" si="125"/>
        <v>-15.580133584291788</v>
      </c>
      <c r="D8043" s="19">
        <f ca="1">'Monte Carlo VaR'!$B$9*(EXP(B8043)-1)</f>
        <v>-21.11575504679066</v>
      </c>
      <c r="E8043" t="str">
        <f ca="1">IF(B8043&lt;='Monte Carlo VaR'!$B$25,"YES ◀ TAIL","")</f>
        <v/>
      </c>
    </row>
    <row r="8044" spans="1:5" x14ac:dyDescent="0.2">
      <c r="A8044">
        <v>8043</v>
      </c>
      <c r="B8044" s="17">
        <f ca="1">'Monte Carlo VaR'!$C$17+_xlfn.NORM.S.INV(RAND())*'Monte Carlo VaR'!$C$18</f>
        <v>0.1621073267293256</v>
      </c>
      <c r="C8044" s="18">
        <f t="shared" ca="1" si="125"/>
        <v>17.598644932746986</v>
      </c>
      <c r="D8044" s="19">
        <f ca="1">'Monte Carlo VaR'!$B$9*(EXP(B8044)-1)</f>
        <v>23.851443477351992</v>
      </c>
      <c r="E8044" t="str">
        <f ca="1">IF(B8044&lt;='Monte Carlo VaR'!$B$25,"YES ◀ TAIL","")</f>
        <v/>
      </c>
    </row>
    <row r="8045" spans="1:5" x14ac:dyDescent="0.2">
      <c r="A8045">
        <v>8044</v>
      </c>
      <c r="B8045" s="17">
        <f ca="1">'Monte Carlo VaR'!$C$17+_xlfn.NORM.S.INV(RAND())*'Monte Carlo VaR'!$C$18</f>
        <v>-0.15766188787249291</v>
      </c>
      <c r="C8045" s="18">
        <f t="shared" ca="1" si="125"/>
        <v>-14.586147225369162</v>
      </c>
      <c r="D8045" s="19">
        <f ca="1">'Monte Carlo VaR'!$B$9*(EXP(B8045)-1)</f>
        <v>-19.768605334542826</v>
      </c>
      <c r="E8045" t="str">
        <f ca="1">IF(B8045&lt;='Monte Carlo VaR'!$B$25,"YES ◀ TAIL","")</f>
        <v/>
      </c>
    </row>
    <row r="8046" spans="1:5" x14ac:dyDescent="0.2">
      <c r="A8046">
        <v>8045</v>
      </c>
      <c r="B8046" s="17">
        <f ca="1">'Monte Carlo VaR'!$C$17+_xlfn.NORM.S.INV(RAND())*'Monte Carlo VaR'!$C$18</f>
        <v>0.25555524848504901</v>
      </c>
      <c r="C8046" s="18">
        <f t="shared" ca="1" si="125"/>
        <v>29.117834669494293</v>
      </c>
      <c r="D8046" s="19">
        <f ca="1">'Monte Carlo VaR'!$B$9*(EXP(B8046)-1)</f>
        <v>39.463401327565613</v>
      </c>
      <c r="E8046" t="str">
        <f ca="1">IF(B8046&lt;='Monte Carlo VaR'!$B$25,"YES ◀ TAIL","")</f>
        <v/>
      </c>
    </row>
    <row r="8047" spans="1:5" x14ac:dyDescent="0.2">
      <c r="A8047">
        <v>8046</v>
      </c>
      <c r="B8047" s="17">
        <f ca="1">'Monte Carlo VaR'!$C$17+_xlfn.NORM.S.INV(RAND())*'Monte Carlo VaR'!$C$18</f>
        <v>-3.3029803869808055E-3</v>
      </c>
      <c r="C8047" s="18">
        <f t="shared" ca="1" si="125"/>
        <v>-0.32975315480493483</v>
      </c>
      <c r="D8047" s="19">
        <f ca="1">'Monte Carlo VaR'!$B$9*(EXP(B8047)-1)</f>
        <v>-0.44691445070712821</v>
      </c>
      <c r="E8047" t="str">
        <f ca="1">IF(B8047&lt;='Monte Carlo VaR'!$B$25,"YES ◀ TAIL","")</f>
        <v/>
      </c>
    </row>
    <row r="8048" spans="1:5" x14ac:dyDescent="0.2">
      <c r="A8048">
        <v>8047</v>
      </c>
      <c r="B8048" s="17">
        <f ca="1">'Monte Carlo VaR'!$C$17+_xlfn.NORM.S.INV(RAND())*'Monte Carlo VaR'!$C$18</f>
        <v>0.17740975302952072</v>
      </c>
      <c r="C8048" s="18">
        <f t="shared" ca="1" si="125"/>
        <v>19.412028730123065</v>
      </c>
      <c r="D8048" s="19">
        <f ca="1">'Monte Carlo VaR'!$B$9*(EXP(B8048)-1)</f>
        <v>26.309122537935792</v>
      </c>
      <c r="E8048" t="str">
        <f ca="1">IF(B8048&lt;='Monte Carlo VaR'!$B$25,"YES ◀ TAIL","")</f>
        <v/>
      </c>
    </row>
    <row r="8049" spans="1:5" x14ac:dyDescent="0.2">
      <c r="A8049">
        <v>8048</v>
      </c>
      <c r="B8049" s="17">
        <f ca="1">'Monte Carlo VaR'!$C$17+_xlfn.NORM.S.INV(RAND())*'Monte Carlo VaR'!$C$18</f>
        <v>0.2478219269560395</v>
      </c>
      <c r="C8049" s="18">
        <f t="shared" ca="1" si="125"/>
        <v>28.123175903952902</v>
      </c>
      <c r="D8049" s="19">
        <f ca="1">'Monte Carlo VaR'!$B$9*(EXP(B8049)-1)</f>
        <v>38.115340302627366</v>
      </c>
      <c r="E8049" t="str">
        <f ca="1">IF(B8049&lt;='Monte Carlo VaR'!$B$25,"YES ◀ TAIL","")</f>
        <v/>
      </c>
    </row>
    <row r="8050" spans="1:5" x14ac:dyDescent="0.2">
      <c r="A8050">
        <v>8049</v>
      </c>
      <c r="B8050" s="17">
        <f ca="1">'Monte Carlo VaR'!$C$17+_xlfn.NORM.S.INV(RAND())*'Monte Carlo VaR'!$C$18</f>
        <v>0.42234908735575166</v>
      </c>
      <c r="C8050" s="18">
        <f t="shared" ca="1" si="125"/>
        <v>52.554097880775387</v>
      </c>
      <c r="D8050" s="19">
        <f ca="1">'Monte Carlo VaR'!$B$9*(EXP(B8050)-1)</f>
        <v>71.226568857814883</v>
      </c>
      <c r="E8050" t="str">
        <f ca="1">IF(B8050&lt;='Monte Carlo VaR'!$B$25,"YES ◀ TAIL","")</f>
        <v/>
      </c>
    </row>
    <row r="8051" spans="1:5" x14ac:dyDescent="0.2">
      <c r="A8051">
        <v>8050</v>
      </c>
      <c r="B8051" s="17">
        <f ca="1">'Monte Carlo VaR'!$C$17+_xlfn.NORM.S.INV(RAND())*'Monte Carlo VaR'!$C$18</f>
        <v>0.28927149321654072</v>
      </c>
      <c r="C8051" s="18">
        <f t="shared" ca="1" si="125"/>
        <v>33.545424608456557</v>
      </c>
      <c r="D8051" s="19">
        <f ca="1">'Monte Carlo VaR'!$B$9*(EXP(B8051)-1)</f>
        <v>45.464113971841165</v>
      </c>
      <c r="E8051" t="str">
        <f ca="1">IF(B8051&lt;='Monte Carlo VaR'!$B$25,"YES ◀ TAIL","")</f>
        <v/>
      </c>
    </row>
    <row r="8052" spans="1:5" x14ac:dyDescent="0.2">
      <c r="A8052">
        <v>8051</v>
      </c>
      <c r="B8052" s="17">
        <f ca="1">'Monte Carlo VaR'!$C$17+_xlfn.NORM.S.INV(RAND())*'Monte Carlo VaR'!$C$18</f>
        <v>4.4472804527184051E-2</v>
      </c>
      <c r="C8052" s="18">
        <f t="shared" ca="1" si="125"/>
        <v>4.5476544094903426</v>
      </c>
      <c r="D8052" s="19">
        <f ca="1">'Monte Carlo VaR'!$B$9*(EXP(B8052)-1)</f>
        <v>6.1634360211822612</v>
      </c>
      <c r="E8052" t="str">
        <f ca="1">IF(B8052&lt;='Monte Carlo VaR'!$B$25,"YES ◀ TAIL","")</f>
        <v/>
      </c>
    </row>
    <row r="8053" spans="1:5" x14ac:dyDescent="0.2">
      <c r="A8053">
        <v>8052</v>
      </c>
      <c r="B8053" s="17">
        <f ca="1">'Monte Carlo VaR'!$C$17+_xlfn.NORM.S.INV(RAND())*'Monte Carlo VaR'!$C$18</f>
        <v>-0.1910315438615115</v>
      </c>
      <c r="C8053" s="18">
        <f t="shared" ca="1" si="125"/>
        <v>-17.389347084975405</v>
      </c>
      <c r="D8053" s="19">
        <f ca="1">'Monte Carlo VaR'!$B$9*(EXP(B8053)-1)</f>
        <v>-23.567782104267167</v>
      </c>
      <c r="E8053" t="str">
        <f ca="1">IF(B8053&lt;='Monte Carlo VaR'!$B$25,"YES ◀ TAIL","")</f>
        <v/>
      </c>
    </row>
    <row r="8054" spans="1:5" x14ac:dyDescent="0.2">
      <c r="A8054">
        <v>8053</v>
      </c>
      <c r="B8054" s="17">
        <f ca="1">'Monte Carlo VaR'!$C$17+_xlfn.NORM.S.INV(RAND())*'Monte Carlo VaR'!$C$18</f>
        <v>6.2361764674784909E-2</v>
      </c>
      <c r="C8054" s="18">
        <f t="shared" ca="1" si="125"/>
        <v>6.4347318350387761</v>
      </c>
      <c r="D8054" s="19">
        <f ca="1">'Monte Carlo VaR'!$B$9*(EXP(B8054)-1)</f>
        <v>8.7209920560280541</v>
      </c>
      <c r="E8054" t="str">
        <f ca="1">IF(B8054&lt;='Monte Carlo VaR'!$B$25,"YES ◀ TAIL","")</f>
        <v/>
      </c>
    </row>
    <row r="8055" spans="1:5" x14ac:dyDescent="0.2">
      <c r="A8055">
        <v>8054</v>
      </c>
      <c r="B8055" s="17">
        <f ca="1">'Monte Carlo VaR'!$C$17+_xlfn.NORM.S.INV(RAND())*'Monte Carlo VaR'!$C$18</f>
        <v>0.13805779926604758</v>
      </c>
      <c r="C8055" s="18">
        <f t="shared" ca="1" si="125"/>
        <v>14.804190433601461</v>
      </c>
      <c r="D8055" s="19">
        <f ca="1">'Monte Carlo VaR'!$B$9*(EXP(B8055)-1)</f>
        <v>20.06411929466006</v>
      </c>
      <c r="E8055" t="str">
        <f ca="1">IF(B8055&lt;='Monte Carlo VaR'!$B$25,"YES ◀ TAIL","")</f>
        <v/>
      </c>
    </row>
    <row r="8056" spans="1:5" x14ac:dyDescent="0.2">
      <c r="A8056">
        <v>8055</v>
      </c>
      <c r="B8056" s="17">
        <f ca="1">'Monte Carlo VaR'!$C$17+_xlfn.NORM.S.INV(RAND())*'Monte Carlo VaR'!$C$18</f>
        <v>0.11984649582127252</v>
      </c>
      <c r="C8056" s="18">
        <f t="shared" ca="1" si="125"/>
        <v>12.732378938438105</v>
      </c>
      <c r="D8056" s="19">
        <f ca="1">'Monte Carlo VaR'!$B$9*(EXP(B8056)-1)</f>
        <v>17.256193175265164</v>
      </c>
      <c r="E8056" t="str">
        <f ca="1">IF(B8056&lt;='Monte Carlo VaR'!$B$25,"YES ◀ TAIL","")</f>
        <v/>
      </c>
    </row>
    <row r="8057" spans="1:5" x14ac:dyDescent="0.2">
      <c r="A8057">
        <v>8056</v>
      </c>
      <c r="B8057" s="17">
        <f ca="1">'Monte Carlo VaR'!$C$17+_xlfn.NORM.S.INV(RAND())*'Monte Carlo VaR'!$C$18</f>
        <v>-7.726001896743627E-2</v>
      </c>
      <c r="C8057" s="18">
        <f t="shared" ca="1" si="125"/>
        <v>-7.4350864020268475</v>
      </c>
      <c r="D8057" s="19">
        <f ca="1">'Monte Carlo VaR'!$B$9*(EXP(B8057)-1)</f>
        <v>-10.076772600666986</v>
      </c>
      <c r="E8057" t="str">
        <f ca="1">IF(B8057&lt;='Monte Carlo VaR'!$B$25,"YES ◀ TAIL","")</f>
        <v/>
      </c>
    </row>
    <row r="8058" spans="1:5" x14ac:dyDescent="0.2">
      <c r="A8058">
        <v>8057</v>
      </c>
      <c r="B8058" s="17">
        <f ca="1">'Monte Carlo VaR'!$C$17+_xlfn.NORM.S.INV(RAND())*'Monte Carlo VaR'!$C$18</f>
        <v>0.34136264775143033</v>
      </c>
      <c r="C8058" s="18">
        <f t="shared" ca="1" si="125"/>
        <v>40.686334419100675</v>
      </c>
      <c r="D8058" s="19">
        <f ca="1">'Monte Carlo VaR'!$B$9*(EXP(B8058)-1)</f>
        <v>55.14218903820715</v>
      </c>
      <c r="E8058" t="str">
        <f ca="1">IF(B8058&lt;='Monte Carlo VaR'!$B$25,"YES ◀ TAIL","")</f>
        <v/>
      </c>
    </row>
    <row r="8059" spans="1:5" x14ac:dyDescent="0.2">
      <c r="A8059">
        <v>8058</v>
      </c>
      <c r="B8059" s="17">
        <f ca="1">'Monte Carlo VaR'!$C$17+_xlfn.NORM.S.INV(RAND())*'Monte Carlo VaR'!$C$18</f>
        <v>0.22048440987150286</v>
      </c>
      <c r="C8059" s="18">
        <f t="shared" ca="1" si="125"/>
        <v>24.668048867771077</v>
      </c>
      <c r="D8059" s="19">
        <f ca="1">'Monte Carlo VaR'!$B$9*(EXP(B8059)-1)</f>
        <v>33.432606630490142</v>
      </c>
      <c r="E8059" t="str">
        <f ca="1">IF(B8059&lt;='Monte Carlo VaR'!$B$25,"YES ◀ TAIL","")</f>
        <v/>
      </c>
    </row>
    <row r="8060" spans="1:5" x14ac:dyDescent="0.2">
      <c r="A8060">
        <v>8059</v>
      </c>
      <c r="B8060" s="17">
        <f ca="1">'Monte Carlo VaR'!$C$17+_xlfn.NORM.S.INV(RAND())*'Monte Carlo VaR'!$C$18</f>
        <v>8.4235396920685893E-2</v>
      </c>
      <c r="C8060" s="18">
        <f t="shared" ca="1" si="125"/>
        <v>8.7884948437330976</v>
      </c>
      <c r="D8060" s="19">
        <f ca="1">'Monte Carlo VaR'!$B$9*(EXP(B8060)-1)</f>
        <v>11.911047061711466</v>
      </c>
      <c r="E8060" t="str">
        <f ca="1">IF(B8060&lt;='Monte Carlo VaR'!$B$25,"YES ◀ TAIL","")</f>
        <v/>
      </c>
    </row>
    <row r="8061" spans="1:5" x14ac:dyDescent="0.2">
      <c r="A8061">
        <v>8060</v>
      </c>
      <c r="B8061" s="17">
        <f ca="1">'Monte Carlo VaR'!$C$17+_xlfn.NORM.S.INV(RAND())*'Monte Carlo VaR'!$C$18</f>
        <v>0.35654127729200252</v>
      </c>
      <c r="C8061" s="18">
        <f t="shared" ca="1" si="125"/>
        <v>42.838048898036909</v>
      </c>
      <c r="D8061" s="19">
        <f ca="1">'Monte Carlo VaR'!$B$9*(EXP(B8061)-1)</f>
        <v>58.058407671509421</v>
      </c>
      <c r="E8061" t="str">
        <f ca="1">IF(B8061&lt;='Monte Carlo VaR'!$B$25,"YES ◀ TAIL","")</f>
        <v/>
      </c>
    </row>
    <row r="8062" spans="1:5" x14ac:dyDescent="0.2">
      <c r="A8062">
        <v>8061</v>
      </c>
      <c r="B8062" s="17">
        <f ca="1">'Monte Carlo VaR'!$C$17+_xlfn.NORM.S.INV(RAND())*'Monte Carlo VaR'!$C$18</f>
        <v>-4.037314681258071E-2</v>
      </c>
      <c r="C8062" s="18">
        <f t="shared" ca="1" si="125"/>
        <v>-3.9569009483315654</v>
      </c>
      <c r="D8062" s="19">
        <f ca="1">'Monte Carlo VaR'!$B$9*(EXP(B8062)-1)</f>
        <v>-5.3627878552737709</v>
      </c>
      <c r="E8062" t="str">
        <f ca="1">IF(B8062&lt;='Monte Carlo VaR'!$B$25,"YES ◀ TAIL","")</f>
        <v/>
      </c>
    </row>
    <row r="8063" spans="1:5" x14ac:dyDescent="0.2">
      <c r="A8063">
        <v>8062</v>
      </c>
      <c r="B8063" s="17">
        <f ca="1">'Monte Carlo VaR'!$C$17+_xlfn.NORM.S.INV(RAND())*'Monte Carlo VaR'!$C$18</f>
        <v>0.20513953868096085</v>
      </c>
      <c r="C8063" s="18">
        <f t="shared" ca="1" si="125"/>
        <v>22.769636414274185</v>
      </c>
      <c r="D8063" s="19">
        <f ca="1">'Monte Carlo VaR'!$B$9*(EXP(B8063)-1)</f>
        <v>30.859688232265803</v>
      </c>
      <c r="E8063" t="str">
        <f ca="1">IF(B8063&lt;='Monte Carlo VaR'!$B$25,"YES ◀ TAIL","")</f>
        <v/>
      </c>
    </row>
    <row r="8064" spans="1:5" x14ac:dyDescent="0.2">
      <c r="A8064">
        <v>8063</v>
      </c>
      <c r="B8064" s="17">
        <f ca="1">'Monte Carlo VaR'!$C$17+_xlfn.NORM.S.INV(RAND())*'Monte Carlo VaR'!$C$18</f>
        <v>0.19452662044424229</v>
      </c>
      <c r="C8064" s="18">
        <f t="shared" ca="1" si="125"/>
        <v>21.473581926178298</v>
      </c>
      <c r="D8064" s="19">
        <f ca="1">'Monte Carlo VaR'!$B$9*(EXP(B8064)-1)</f>
        <v>29.103145584549448</v>
      </c>
      <c r="E8064" t="str">
        <f ca="1">IF(B8064&lt;='Monte Carlo VaR'!$B$25,"YES ◀ TAIL","")</f>
        <v/>
      </c>
    </row>
    <row r="8065" spans="1:5" x14ac:dyDescent="0.2">
      <c r="A8065">
        <v>8064</v>
      </c>
      <c r="B8065" s="17">
        <f ca="1">'Monte Carlo VaR'!$C$17+_xlfn.NORM.S.INV(RAND())*'Monte Carlo VaR'!$C$18</f>
        <v>0.29901775082632553</v>
      </c>
      <c r="C8065" s="18">
        <f t="shared" ca="1" si="125"/>
        <v>34.853356084548871</v>
      </c>
      <c r="D8065" s="19">
        <f ca="1">'Monte Carlo VaR'!$B$9*(EXP(B8065)-1)</f>
        <v>47.236753501389082</v>
      </c>
      <c r="E8065" t="str">
        <f ca="1">IF(B8065&lt;='Monte Carlo VaR'!$B$25,"YES ◀ TAIL","")</f>
        <v/>
      </c>
    </row>
    <row r="8066" spans="1:5" x14ac:dyDescent="0.2">
      <c r="A8066">
        <v>8065</v>
      </c>
      <c r="B8066" s="17">
        <f ca="1">'Monte Carlo VaR'!$C$17+_xlfn.NORM.S.INV(RAND())*'Monte Carlo VaR'!$C$18</f>
        <v>4.6398759695358262E-2</v>
      </c>
      <c r="C8066" s="18">
        <f t="shared" ca="1" si="125"/>
        <v>4.7492025288415896</v>
      </c>
      <c r="D8066" s="19">
        <f ca="1">'Monte Carlo VaR'!$B$9*(EXP(B8066)-1)</f>
        <v>6.436594187339006</v>
      </c>
      <c r="E8066" t="str">
        <f ca="1">IF(B8066&lt;='Monte Carlo VaR'!$B$25,"YES ◀ TAIL","")</f>
        <v/>
      </c>
    </row>
    <row r="8067" spans="1:5" x14ac:dyDescent="0.2">
      <c r="A8067">
        <v>8066</v>
      </c>
      <c r="B8067" s="17">
        <f ca="1">'Monte Carlo VaR'!$C$17+_xlfn.NORM.S.INV(RAND())*'Monte Carlo VaR'!$C$18</f>
        <v>0.35835696756074276</v>
      </c>
      <c r="C8067" s="18">
        <f t="shared" ref="C8067:C8130" ca="1" si="126">(EXP(B8067)-1)*100</f>
        <v>43.097634145315375</v>
      </c>
      <c r="D8067" s="19">
        <f ca="1">'Monte Carlo VaR'!$B$9*(EXP(B8067)-1)</f>
        <v>58.410223557145933</v>
      </c>
      <c r="E8067" t="str">
        <f ca="1">IF(B8067&lt;='Monte Carlo VaR'!$B$25,"YES ◀ TAIL","")</f>
        <v/>
      </c>
    </row>
    <row r="8068" spans="1:5" x14ac:dyDescent="0.2">
      <c r="A8068">
        <v>8067</v>
      </c>
      <c r="B8068" s="17">
        <f ca="1">'Monte Carlo VaR'!$C$17+_xlfn.NORM.S.INV(RAND())*'Monte Carlo VaR'!$C$18</f>
        <v>0.21222652845307077</v>
      </c>
      <c r="C8068" s="18">
        <f t="shared" ca="1" si="126"/>
        <v>23.6427939465623</v>
      </c>
      <c r="D8068" s="19">
        <f ca="1">'Monte Carlo VaR'!$B$9*(EXP(B8068)-1)</f>
        <v>32.043078635775885</v>
      </c>
      <c r="E8068" t="str">
        <f ca="1">IF(B8068&lt;='Monte Carlo VaR'!$B$25,"YES ◀ TAIL","")</f>
        <v/>
      </c>
    </row>
    <row r="8069" spans="1:5" x14ac:dyDescent="0.2">
      <c r="A8069">
        <v>8068</v>
      </c>
      <c r="B8069" s="17">
        <f ca="1">'Monte Carlo VaR'!$C$17+_xlfn.NORM.S.INV(RAND())*'Monte Carlo VaR'!$C$18</f>
        <v>0.16446198853704258</v>
      </c>
      <c r="C8069" s="18">
        <f t="shared" ca="1" si="126"/>
        <v>17.875876235498801</v>
      </c>
      <c r="D8069" s="19">
        <f ca="1">'Monte Carlo VaR'!$B$9*(EXP(B8069)-1)</f>
        <v>24.227175061971522</v>
      </c>
      <c r="E8069" t="str">
        <f ca="1">IF(B8069&lt;='Monte Carlo VaR'!$B$25,"YES ◀ TAIL","")</f>
        <v/>
      </c>
    </row>
    <row r="8070" spans="1:5" x14ac:dyDescent="0.2">
      <c r="A8070">
        <v>8069</v>
      </c>
      <c r="B8070" s="17">
        <f ca="1">'Monte Carlo VaR'!$C$17+_xlfn.NORM.S.INV(RAND())*'Monte Carlo VaR'!$C$18</f>
        <v>9.0634523377244119E-2</v>
      </c>
      <c r="C8070" s="18">
        <f t="shared" ca="1" si="126"/>
        <v>9.4868783181775829</v>
      </c>
      <c r="D8070" s="19">
        <f ca="1">'Monte Carlo VaR'!$B$9*(EXP(B8070)-1)</f>
        <v>12.857566184626078</v>
      </c>
      <c r="E8070" t="str">
        <f ca="1">IF(B8070&lt;='Monte Carlo VaR'!$B$25,"YES ◀ TAIL","")</f>
        <v/>
      </c>
    </row>
    <row r="8071" spans="1:5" x14ac:dyDescent="0.2">
      <c r="A8071">
        <v>8070</v>
      </c>
      <c r="B8071" s="17">
        <f ca="1">'Monte Carlo VaR'!$C$17+_xlfn.NORM.S.INV(RAND())*'Monte Carlo VaR'!$C$18</f>
        <v>8.7122521549025736E-2</v>
      </c>
      <c r="C8071" s="18">
        <f t="shared" ca="1" si="126"/>
        <v>9.1030346257652273</v>
      </c>
      <c r="D8071" s="19">
        <f ca="1">'Monte Carlo VaR'!$B$9*(EXP(B8071)-1)</f>
        <v>12.337342828299613</v>
      </c>
      <c r="E8071" t="str">
        <f ca="1">IF(B8071&lt;='Monte Carlo VaR'!$B$25,"YES ◀ TAIL","")</f>
        <v/>
      </c>
    </row>
    <row r="8072" spans="1:5" x14ac:dyDescent="0.2">
      <c r="A8072">
        <v>8071</v>
      </c>
      <c r="B8072" s="17">
        <f ca="1">'Monte Carlo VaR'!$C$17+_xlfn.NORM.S.INV(RAND())*'Monte Carlo VaR'!$C$18</f>
        <v>-0.14236468040297945</v>
      </c>
      <c r="C8072" s="18">
        <f t="shared" ca="1" si="126"/>
        <v>-13.269509029729265</v>
      </c>
      <c r="D8072" s="19">
        <f ca="1">'Monte Carlo VaR'!$B$9*(EXP(B8072)-1)</f>
        <v>-17.984165587992074</v>
      </c>
      <c r="E8072" t="str">
        <f ca="1">IF(B8072&lt;='Monte Carlo VaR'!$B$25,"YES ◀ TAIL","")</f>
        <v/>
      </c>
    </row>
    <row r="8073" spans="1:5" x14ac:dyDescent="0.2">
      <c r="A8073">
        <v>8072</v>
      </c>
      <c r="B8073" s="17">
        <f ca="1">'Monte Carlo VaR'!$C$17+_xlfn.NORM.S.INV(RAND())*'Monte Carlo VaR'!$C$18</f>
        <v>-8.3742657831554559E-2</v>
      </c>
      <c r="C8073" s="18">
        <f t="shared" ca="1" si="126"/>
        <v>-8.0332105024419889</v>
      </c>
      <c r="D8073" s="19">
        <f ca="1">'Monte Carlo VaR'!$B$9*(EXP(B8073)-1)</f>
        <v>-10.887410193959628</v>
      </c>
      <c r="E8073" t="str">
        <f ca="1">IF(B8073&lt;='Monte Carlo VaR'!$B$25,"YES ◀ TAIL","")</f>
        <v/>
      </c>
    </row>
    <row r="8074" spans="1:5" x14ac:dyDescent="0.2">
      <c r="A8074">
        <v>8073</v>
      </c>
      <c r="B8074" s="17">
        <f ca="1">'Monte Carlo VaR'!$C$17+_xlfn.NORM.S.INV(RAND())*'Monte Carlo VaR'!$C$18</f>
        <v>9.9585541984002726E-2</v>
      </c>
      <c r="C8074" s="18">
        <f t="shared" ca="1" si="126"/>
        <v>10.471296603710623</v>
      </c>
      <c r="D8074" s="19">
        <f ca="1">'Monte Carlo VaR'!$B$9*(EXP(B8074)-1)</f>
        <v>14.191748287009007</v>
      </c>
      <c r="E8074" t="str">
        <f ca="1">IF(B8074&lt;='Monte Carlo VaR'!$B$25,"YES ◀ TAIL","")</f>
        <v/>
      </c>
    </row>
    <row r="8075" spans="1:5" x14ac:dyDescent="0.2">
      <c r="A8075">
        <v>8074</v>
      </c>
      <c r="B8075" s="17">
        <f ca="1">'Monte Carlo VaR'!$C$17+_xlfn.NORM.S.INV(RAND())*'Monte Carlo VaR'!$C$18</f>
        <v>-0.17981617126941379</v>
      </c>
      <c r="C8075" s="18">
        <f t="shared" ca="1" si="126"/>
        <v>-16.457622781205895</v>
      </c>
      <c r="D8075" s="19">
        <f ca="1">'Monte Carlo VaR'!$B$9*(EXP(B8075)-1)</f>
        <v>-22.305016155368349</v>
      </c>
      <c r="E8075" t="str">
        <f ca="1">IF(B8075&lt;='Monte Carlo VaR'!$B$25,"YES ◀ TAIL","")</f>
        <v/>
      </c>
    </row>
    <row r="8076" spans="1:5" x14ac:dyDescent="0.2">
      <c r="A8076">
        <v>8075</v>
      </c>
      <c r="B8076" s="17">
        <f ca="1">'Monte Carlo VaR'!$C$17+_xlfn.NORM.S.INV(RAND())*'Monte Carlo VaR'!$C$18</f>
        <v>0.11809951820265174</v>
      </c>
      <c r="C8076" s="18">
        <f t="shared" ca="1" si="126"/>
        <v>12.535609921117219</v>
      </c>
      <c r="D8076" s="19">
        <f ca="1">'Monte Carlo VaR'!$B$9*(EXP(B8076)-1)</f>
        <v>16.989512126090165</v>
      </c>
      <c r="E8076" t="str">
        <f ca="1">IF(B8076&lt;='Monte Carlo VaR'!$B$25,"YES ◀ TAIL","")</f>
        <v/>
      </c>
    </row>
    <row r="8077" spans="1:5" x14ac:dyDescent="0.2">
      <c r="A8077">
        <v>8076</v>
      </c>
      <c r="B8077" s="17">
        <f ca="1">'Monte Carlo VaR'!$C$17+_xlfn.NORM.S.INV(RAND())*'Monte Carlo VaR'!$C$18</f>
        <v>0.11545188091069344</v>
      </c>
      <c r="C8077" s="18">
        <f t="shared" ca="1" si="126"/>
        <v>12.23805053210809</v>
      </c>
      <c r="D8077" s="19">
        <f ca="1">'Monte Carlo VaR'!$B$9*(EXP(B8077)-1)</f>
        <v>16.586229886166095</v>
      </c>
      <c r="E8077" t="str">
        <f ca="1">IF(B8077&lt;='Monte Carlo VaR'!$B$25,"YES ◀ TAIL","")</f>
        <v/>
      </c>
    </row>
    <row r="8078" spans="1:5" x14ac:dyDescent="0.2">
      <c r="A8078">
        <v>8077</v>
      </c>
      <c r="B8078" s="17">
        <f ca="1">'Monte Carlo VaR'!$C$17+_xlfn.NORM.S.INV(RAND())*'Monte Carlo VaR'!$C$18</f>
        <v>7.9271140144741001E-2</v>
      </c>
      <c r="C8078" s="18">
        <f t="shared" ca="1" si="126"/>
        <v>8.2497790890631464</v>
      </c>
      <c r="D8078" s="19">
        <f ca="1">'Monte Carlo VaR'!$B$9*(EXP(B8078)-1)</f>
        <v>11.180925599407283</v>
      </c>
      <c r="E8078" t="str">
        <f ca="1">IF(B8078&lt;='Monte Carlo VaR'!$B$25,"YES ◀ TAIL","")</f>
        <v/>
      </c>
    </row>
    <row r="8079" spans="1:5" x14ac:dyDescent="0.2">
      <c r="A8079">
        <v>8078</v>
      </c>
      <c r="B8079" s="17">
        <f ca="1">'Monte Carlo VaR'!$C$17+_xlfn.NORM.S.INV(RAND())*'Monte Carlo VaR'!$C$18</f>
        <v>3.973019981701062E-2</v>
      </c>
      <c r="C8079" s="18">
        <f t="shared" ca="1" si="126"/>
        <v>4.0530001133068261</v>
      </c>
      <c r="D8079" s="19">
        <f ca="1">'Monte Carlo VaR'!$B$9*(EXP(B8079)-1)</f>
        <v>5.4930310535647413</v>
      </c>
      <c r="E8079" t="str">
        <f ca="1">IF(B8079&lt;='Monte Carlo VaR'!$B$25,"YES ◀ TAIL","")</f>
        <v/>
      </c>
    </row>
    <row r="8080" spans="1:5" x14ac:dyDescent="0.2">
      <c r="A8080">
        <v>8079</v>
      </c>
      <c r="B8080" s="17">
        <f ca="1">'Monte Carlo VaR'!$C$17+_xlfn.NORM.S.INV(RAND())*'Monte Carlo VaR'!$C$18</f>
        <v>-9.4625748200638779E-2</v>
      </c>
      <c r="C8080" s="18">
        <f t="shared" ca="1" si="126"/>
        <v>-9.028666738141645</v>
      </c>
      <c r="D8080" s="19">
        <f ca="1">'Monte Carlo VaR'!$B$9*(EXP(B8080)-1)</f>
        <v>-12.23655203020337</v>
      </c>
      <c r="E8080" t="str">
        <f ca="1">IF(B8080&lt;='Monte Carlo VaR'!$B$25,"YES ◀ TAIL","")</f>
        <v/>
      </c>
    </row>
    <row r="8081" spans="1:5" x14ac:dyDescent="0.2">
      <c r="A8081">
        <v>8080</v>
      </c>
      <c r="B8081" s="17">
        <f ca="1">'Monte Carlo VaR'!$C$17+_xlfn.NORM.S.INV(RAND())*'Monte Carlo VaR'!$C$18</f>
        <v>-0.20833443092806825</v>
      </c>
      <c r="C8081" s="18">
        <f t="shared" ca="1" si="126"/>
        <v>-18.806454502593461</v>
      </c>
      <c r="D8081" s="19">
        <f ca="1">'Monte Carlo VaR'!$B$9*(EXP(B8081)-1)</f>
        <v>-25.488387787364918</v>
      </c>
      <c r="E8081" t="str">
        <f ca="1">IF(B8081&lt;='Monte Carlo VaR'!$B$25,"YES ◀ TAIL","")</f>
        <v/>
      </c>
    </row>
    <row r="8082" spans="1:5" x14ac:dyDescent="0.2">
      <c r="A8082">
        <v>8081</v>
      </c>
      <c r="B8082" s="17">
        <f ca="1">'Monte Carlo VaR'!$C$17+_xlfn.NORM.S.INV(RAND())*'Monte Carlo VaR'!$C$18</f>
        <v>-2.3849640601208949E-2</v>
      </c>
      <c r="C8082" s="18">
        <f t="shared" ca="1" si="126"/>
        <v>-2.3567485473261374</v>
      </c>
      <c r="D8082" s="19">
        <f ca="1">'Monte Carlo VaR'!$B$9*(EXP(B8082)-1)</f>
        <v>-3.1941013061911141</v>
      </c>
      <c r="E8082" t="str">
        <f ca="1">IF(B8082&lt;='Monte Carlo VaR'!$B$25,"YES ◀ TAIL","")</f>
        <v/>
      </c>
    </row>
    <row r="8083" spans="1:5" x14ac:dyDescent="0.2">
      <c r="A8083">
        <v>8082</v>
      </c>
      <c r="B8083" s="17">
        <f ca="1">'Monte Carlo VaR'!$C$17+_xlfn.NORM.S.INV(RAND())*'Monte Carlo VaR'!$C$18</f>
        <v>-0.30697681936070936</v>
      </c>
      <c r="C8083" s="18">
        <f t="shared" ca="1" si="126"/>
        <v>-26.433234604387359</v>
      </c>
      <c r="D8083" s="19">
        <f ca="1">'Monte Carlo VaR'!$B$9*(EXP(B8083)-1)</f>
        <v>-35.824962859326185</v>
      </c>
      <c r="E8083" t="str">
        <f ca="1">IF(B8083&lt;='Monte Carlo VaR'!$B$25,"YES ◀ TAIL","")</f>
        <v>YES ◀ TAIL</v>
      </c>
    </row>
    <row r="8084" spans="1:5" x14ac:dyDescent="0.2">
      <c r="A8084">
        <v>8083</v>
      </c>
      <c r="B8084" s="17">
        <f ca="1">'Monte Carlo VaR'!$C$17+_xlfn.NORM.S.INV(RAND())*'Monte Carlo VaR'!$C$18</f>
        <v>0.20773744305101616</v>
      </c>
      <c r="C8084" s="18">
        <f t="shared" ca="1" si="126"/>
        <v>23.088994840935719</v>
      </c>
      <c r="D8084" s="19">
        <f ca="1">'Monte Carlo VaR'!$B$9*(EXP(B8084)-1)</f>
        <v>31.292514707920176</v>
      </c>
      <c r="E8084" t="str">
        <f ca="1">IF(B8084&lt;='Monte Carlo VaR'!$B$25,"YES ◀ TAIL","")</f>
        <v/>
      </c>
    </row>
    <row r="8085" spans="1:5" x14ac:dyDescent="0.2">
      <c r="A8085">
        <v>8084</v>
      </c>
      <c r="B8085" s="17">
        <f ca="1">'Monte Carlo VaR'!$C$17+_xlfn.NORM.S.INV(RAND())*'Monte Carlo VaR'!$C$18</f>
        <v>-0.33291291300406267</v>
      </c>
      <c r="C8085" s="18">
        <f t="shared" ca="1" si="126"/>
        <v>-28.316738176319124</v>
      </c>
      <c r="D8085" s="19">
        <f ca="1">'Monte Carlo VaR'!$B$9*(EXP(B8085)-1)</f>
        <v>-38.377675250365307</v>
      </c>
      <c r="E8085" t="str">
        <f ca="1">IF(B8085&lt;='Monte Carlo VaR'!$B$25,"YES ◀ TAIL","")</f>
        <v>YES ◀ TAIL</v>
      </c>
    </row>
    <row r="8086" spans="1:5" x14ac:dyDescent="0.2">
      <c r="A8086">
        <v>8085</v>
      </c>
      <c r="B8086" s="17">
        <f ca="1">'Monte Carlo VaR'!$C$17+_xlfn.NORM.S.INV(RAND())*'Monte Carlo VaR'!$C$18</f>
        <v>1.1201589444019069E-3</v>
      </c>
      <c r="C8086" s="18">
        <f t="shared" ca="1" si="126"/>
        <v>0.11207865567521846</v>
      </c>
      <c r="D8086" s="19">
        <f ca="1">'Monte Carlo VaR'!$B$9*(EXP(B8086)-1)</f>
        <v>0.15190020203662358</v>
      </c>
      <c r="E8086" t="str">
        <f ca="1">IF(B8086&lt;='Monte Carlo VaR'!$B$25,"YES ◀ TAIL","")</f>
        <v/>
      </c>
    </row>
    <row r="8087" spans="1:5" x14ac:dyDescent="0.2">
      <c r="A8087">
        <v>8086</v>
      </c>
      <c r="B8087" s="17">
        <f ca="1">'Monte Carlo VaR'!$C$17+_xlfn.NORM.S.INV(RAND())*'Monte Carlo VaR'!$C$18</f>
        <v>7.0143330142898794E-2</v>
      </c>
      <c r="C8087" s="18">
        <f t="shared" ca="1" si="126"/>
        <v>7.2661915022174117</v>
      </c>
      <c r="D8087" s="19">
        <f ca="1">'Monte Carlo VaR'!$B$9*(EXP(B8087)-1)</f>
        <v>9.8478693429552582</v>
      </c>
      <c r="E8087" t="str">
        <f ca="1">IF(B8087&lt;='Monte Carlo VaR'!$B$25,"YES ◀ TAIL","")</f>
        <v/>
      </c>
    </row>
    <row r="8088" spans="1:5" x14ac:dyDescent="0.2">
      <c r="A8088">
        <v>8087</v>
      </c>
      <c r="B8088" s="17">
        <f ca="1">'Monte Carlo VaR'!$C$17+_xlfn.NORM.S.INV(RAND())*'Monte Carlo VaR'!$C$18</f>
        <v>0.21633200658155421</v>
      </c>
      <c r="C8088" s="18">
        <f t="shared" ca="1" si="126"/>
        <v>24.151450156879939</v>
      </c>
      <c r="D8088" s="19">
        <f ca="1">'Monte Carlo VaR'!$B$9*(EXP(B8088)-1)</f>
        <v>32.732460397619384</v>
      </c>
      <c r="E8088" t="str">
        <f ca="1">IF(B8088&lt;='Monte Carlo VaR'!$B$25,"YES ◀ TAIL","")</f>
        <v/>
      </c>
    </row>
    <row r="8089" spans="1:5" x14ac:dyDescent="0.2">
      <c r="A8089">
        <v>8088</v>
      </c>
      <c r="B8089" s="17">
        <f ca="1">'Monte Carlo VaR'!$C$17+_xlfn.NORM.S.INV(RAND())*'Monte Carlo VaR'!$C$18</f>
        <v>-0.1019925091777147</v>
      </c>
      <c r="C8089" s="18">
        <f t="shared" ca="1" si="126"/>
        <v>-9.6963683871897572</v>
      </c>
      <c r="D8089" s="19">
        <f ca="1">'Monte Carlo VaR'!$B$9*(EXP(B8089)-1)</f>
        <v>-13.141488075158279</v>
      </c>
      <c r="E8089" t="str">
        <f ca="1">IF(B8089&lt;='Monte Carlo VaR'!$B$25,"YES ◀ TAIL","")</f>
        <v/>
      </c>
    </row>
    <row r="8090" spans="1:5" x14ac:dyDescent="0.2">
      <c r="A8090">
        <v>8089</v>
      </c>
      <c r="B8090" s="17">
        <f ca="1">'Monte Carlo VaR'!$C$17+_xlfn.NORM.S.INV(RAND())*'Monte Carlo VaR'!$C$18</f>
        <v>-9.3943966365092821E-2</v>
      </c>
      <c r="C8090" s="18">
        <f t="shared" ca="1" si="126"/>
        <v>-8.9666229878206281</v>
      </c>
      <c r="D8090" s="19">
        <f ca="1">'Monte Carlo VaR'!$B$9*(EXP(B8090)-1)</f>
        <v>-12.152464135393297</v>
      </c>
      <c r="E8090" t="str">
        <f ca="1">IF(B8090&lt;='Monte Carlo VaR'!$B$25,"YES ◀ TAIL","")</f>
        <v/>
      </c>
    </row>
    <row r="8091" spans="1:5" x14ac:dyDescent="0.2">
      <c r="A8091">
        <v>8090</v>
      </c>
      <c r="B8091" s="17">
        <f ca="1">'Monte Carlo VaR'!$C$17+_xlfn.NORM.S.INV(RAND())*'Monte Carlo VaR'!$C$18</f>
        <v>-4.5262624683646141E-2</v>
      </c>
      <c r="C8091" s="18">
        <f t="shared" ca="1" si="126"/>
        <v>-4.4253553737621516</v>
      </c>
      <c r="D8091" s="19">
        <f ca="1">'Monte Carlo VaR'!$B$9*(EXP(B8091)-1)</f>
        <v>-5.9976841380598449</v>
      </c>
      <c r="E8091" t="str">
        <f ca="1">IF(B8091&lt;='Monte Carlo VaR'!$B$25,"YES ◀ TAIL","")</f>
        <v/>
      </c>
    </row>
    <row r="8092" spans="1:5" x14ac:dyDescent="0.2">
      <c r="A8092">
        <v>8091</v>
      </c>
      <c r="B8092" s="17">
        <f ca="1">'Monte Carlo VaR'!$C$17+_xlfn.NORM.S.INV(RAND())*'Monte Carlo VaR'!$C$18</f>
        <v>8.8839080670208737E-2</v>
      </c>
      <c r="C8092" s="18">
        <f t="shared" ca="1" si="126"/>
        <v>9.2904772671625899</v>
      </c>
      <c r="D8092" s="19">
        <f ca="1">'Monte Carlo VaR'!$B$9*(EXP(B8092)-1)</f>
        <v>12.591383840185458</v>
      </c>
      <c r="E8092" t="str">
        <f ca="1">IF(B8092&lt;='Monte Carlo VaR'!$B$25,"YES ◀ TAIL","")</f>
        <v/>
      </c>
    </row>
    <row r="8093" spans="1:5" x14ac:dyDescent="0.2">
      <c r="A8093">
        <v>8092</v>
      </c>
      <c r="B8093" s="17">
        <f ca="1">'Monte Carlo VaR'!$C$17+_xlfn.NORM.S.INV(RAND())*'Monte Carlo VaR'!$C$18</f>
        <v>0.1343075941807802</v>
      </c>
      <c r="C8093" s="18">
        <f t="shared" ca="1" si="126"/>
        <v>14.374457471844892</v>
      </c>
      <c r="D8093" s="19">
        <f ca="1">'Monte Carlo VaR'!$B$9*(EXP(B8093)-1)</f>
        <v>19.481702211591383</v>
      </c>
      <c r="E8093" t="str">
        <f ca="1">IF(B8093&lt;='Monte Carlo VaR'!$B$25,"YES ◀ TAIL","")</f>
        <v/>
      </c>
    </row>
    <row r="8094" spans="1:5" x14ac:dyDescent="0.2">
      <c r="A8094">
        <v>8093</v>
      </c>
      <c r="B8094" s="17">
        <f ca="1">'Monte Carlo VaR'!$C$17+_xlfn.NORM.S.INV(RAND())*'Monte Carlo VaR'!$C$18</f>
        <v>8.7835564474164546E-2</v>
      </c>
      <c r="C8094" s="18">
        <f t="shared" ca="1" si="126"/>
        <v>9.1808575149493024</v>
      </c>
      <c r="D8094" s="19">
        <f ca="1">'Monte Carlo VaR'!$B$9*(EXP(B8094)-1)</f>
        <v>12.442816190010792</v>
      </c>
      <c r="E8094" t="str">
        <f ca="1">IF(B8094&lt;='Monte Carlo VaR'!$B$25,"YES ◀ TAIL","")</f>
        <v/>
      </c>
    </row>
    <row r="8095" spans="1:5" x14ac:dyDescent="0.2">
      <c r="A8095">
        <v>8094</v>
      </c>
      <c r="B8095" s="17">
        <f ca="1">'Monte Carlo VaR'!$C$17+_xlfn.NORM.S.INV(RAND())*'Monte Carlo VaR'!$C$18</f>
        <v>0.34294125221623628</v>
      </c>
      <c r="C8095" s="18">
        <f t="shared" ca="1" si="126"/>
        <v>40.90859788164245</v>
      </c>
      <c r="D8095" s="19">
        <f ca="1">'Monte Carlo VaR'!$B$9*(EXP(B8095)-1)</f>
        <v>55.443422708990013</v>
      </c>
      <c r="E8095" t="str">
        <f ca="1">IF(B8095&lt;='Monte Carlo VaR'!$B$25,"YES ◀ TAIL","")</f>
        <v/>
      </c>
    </row>
    <row r="8096" spans="1:5" x14ac:dyDescent="0.2">
      <c r="A8096">
        <v>8095</v>
      </c>
      <c r="B8096" s="17">
        <f ca="1">'Monte Carlo VaR'!$C$17+_xlfn.NORM.S.INV(RAND())*'Monte Carlo VaR'!$C$18</f>
        <v>1.6605656324166662E-2</v>
      </c>
      <c r="C8096" s="18">
        <f t="shared" ca="1" si="126"/>
        <v>1.6744296576159279</v>
      </c>
      <c r="D8096" s="19">
        <f ca="1">'Monte Carlo VaR'!$B$9*(EXP(B8096)-1)</f>
        <v>2.2693545149668672</v>
      </c>
      <c r="E8096" t="str">
        <f ca="1">IF(B8096&lt;='Monte Carlo VaR'!$B$25,"YES ◀ TAIL","")</f>
        <v/>
      </c>
    </row>
    <row r="8097" spans="1:5" x14ac:dyDescent="0.2">
      <c r="A8097">
        <v>8096</v>
      </c>
      <c r="B8097" s="17">
        <f ca="1">'Monte Carlo VaR'!$C$17+_xlfn.NORM.S.INV(RAND())*'Monte Carlo VaR'!$C$18</f>
        <v>9.4720882429544517E-2</v>
      </c>
      <c r="C8097" s="18">
        <f t="shared" ca="1" si="126"/>
        <v>9.9351963849496414</v>
      </c>
      <c r="D8097" s="19">
        <f ca="1">'Monte Carlo VaR'!$B$9*(EXP(B8097)-1)</f>
        <v>13.465171660522248</v>
      </c>
      <c r="E8097" t="str">
        <f ca="1">IF(B8097&lt;='Monte Carlo VaR'!$B$25,"YES ◀ TAIL","")</f>
        <v/>
      </c>
    </row>
    <row r="8098" spans="1:5" x14ac:dyDescent="0.2">
      <c r="A8098">
        <v>8097</v>
      </c>
      <c r="B8098" s="17">
        <f ca="1">'Monte Carlo VaR'!$C$17+_xlfn.NORM.S.INV(RAND())*'Monte Carlo VaR'!$C$18</f>
        <v>1.420520198944733E-2</v>
      </c>
      <c r="C8098" s="18">
        <f t="shared" ca="1" si="126"/>
        <v>1.4306575311978653</v>
      </c>
      <c r="D8098" s="19">
        <f ca="1">'Monte Carlo VaR'!$B$9*(EXP(B8098)-1)</f>
        <v>1.9389701520324669</v>
      </c>
      <c r="E8098" t="str">
        <f ca="1">IF(B8098&lt;='Monte Carlo VaR'!$B$25,"YES ◀ TAIL","")</f>
        <v/>
      </c>
    </row>
    <row r="8099" spans="1:5" x14ac:dyDescent="0.2">
      <c r="A8099">
        <v>8098</v>
      </c>
      <c r="B8099" s="17">
        <f ca="1">'Monte Carlo VaR'!$C$17+_xlfn.NORM.S.INV(RAND())*'Monte Carlo VaR'!$C$18</f>
        <v>-1.3764830303212627E-2</v>
      </c>
      <c r="C8099" s="18">
        <f t="shared" ca="1" si="126"/>
        <v>-1.3670528206556343</v>
      </c>
      <c r="D8099" s="19">
        <f ca="1">'Monte Carlo VaR'!$B$9*(EXP(B8099)-1)</f>
        <v>-1.8527666878345812</v>
      </c>
      <c r="E8099" t="str">
        <f ca="1">IF(B8099&lt;='Monte Carlo VaR'!$B$25,"YES ◀ TAIL","")</f>
        <v/>
      </c>
    </row>
    <row r="8100" spans="1:5" x14ac:dyDescent="0.2">
      <c r="A8100">
        <v>8099</v>
      </c>
      <c r="B8100" s="17">
        <f ca="1">'Monte Carlo VaR'!$C$17+_xlfn.NORM.S.INV(RAND())*'Monte Carlo VaR'!$C$18</f>
        <v>-4.7777284589300043E-2</v>
      </c>
      <c r="C8100" s="18">
        <f t="shared" ca="1" si="126"/>
        <v>-4.6653911699154786</v>
      </c>
      <c r="D8100" s="19">
        <f ca="1">'Monte Carlo VaR'!$B$9*(EXP(B8100)-1)</f>
        <v>-6.3230046525864481</v>
      </c>
      <c r="E8100" t="str">
        <f ca="1">IF(B8100&lt;='Monte Carlo VaR'!$B$25,"YES ◀ TAIL","")</f>
        <v/>
      </c>
    </row>
    <row r="8101" spans="1:5" x14ac:dyDescent="0.2">
      <c r="A8101">
        <v>8100</v>
      </c>
      <c r="B8101" s="17">
        <f ca="1">'Monte Carlo VaR'!$C$17+_xlfn.NORM.S.INV(RAND())*'Monte Carlo VaR'!$C$18</f>
        <v>9.3444472813904514E-3</v>
      </c>
      <c r="C8101" s="18">
        <f t="shared" ca="1" si="126"/>
        <v>0.93882429379958943</v>
      </c>
      <c r="D8101" s="19">
        <f ca="1">'Monte Carlo VaR'!$B$9*(EXP(B8101)-1)</f>
        <v>1.2723885653865836</v>
      </c>
      <c r="E8101" t="str">
        <f ca="1">IF(B8101&lt;='Monte Carlo VaR'!$B$25,"YES ◀ TAIL","")</f>
        <v/>
      </c>
    </row>
    <row r="8102" spans="1:5" x14ac:dyDescent="0.2">
      <c r="A8102">
        <v>8101</v>
      </c>
      <c r="B8102" s="17">
        <f ca="1">'Monte Carlo VaR'!$C$17+_xlfn.NORM.S.INV(RAND())*'Monte Carlo VaR'!$C$18</f>
        <v>-0.13004502889586966</v>
      </c>
      <c r="C8102" s="18">
        <f t="shared" ca="1" si="126"/>
        <v>-12.194410785696075</v>
      </c>
      <c r="D8102" s="19">
        <f ca="1">'Monte Carlo VaR'!$B$9*(EXP(B8102)-1)</f>
        <v>-16.527084937853889</v>
      </c>
      <c r="E8102" t="str">
        <f ca="1">IF(B8102&lt;='Monte Carlo VaR'!$B$25,"YES ◀ TAIL","")</f>
        <v/>
      </c>
    </row>
    <row r="8103" spans="1:5" x14ac:dyDescent="0.2">
      <c r="A8103">
        <v>8102</v>
      </c>
      <c r="B8103" s="17">
        <f ca="1">'Monte Carlo VaR'!$C$17+_xlfn.NORM.S.INV(RAND())*'Monte Carlo VaR'!$C$18</f>
        <v>3.9892369902749705E-2</v>
      </c>
      <c r="C8103" s="18">
        <f t="shared" ca="1" si="126"/>
        <v>4.0698757655826201</v>
      </c>
      <c r="D8103" s="19">
        <f ca="1">'Monte Carlo VaR'!$B$9*(EXP(B8103)-1)</f>
        <v>5.5159026250941254</v>
      </c>
      <c r="E8103" t="str">
        <f ca="1">IF(B8103&lt;='Monte Carlo VaR'!$B$25,"YES ◀ TAIL","")</f>
        <v/>
      </c>
    </row>
    <row r="8104" spans="1:5" x14ac:dyDescent="0.2">
      <c r="A8104">
        <v>8103</v>
      </c>
      <c r="B8104" s="17">
        <f ca="1">'Monte Carlo VaR'!$C$17+_xlfn.NORM.S.INV(RAND())*'Monte Carlo VaR'!$C$18</f>
        <v>-0.14249481709736672</v>
      </c>
      <c r="C8104" s="18">
        <f t="shared" ca="1" si="126"/>
        <v>-13.280795114743892</v>
      </c>
      <c r="D8104" s="19">
        <f ca="1">'Monte Carlo VaR'!$B$9*(EXP(B8104)-1)</f>
        <v>-17.999461619012397</v>
      </c>
      <c r="E8104" t="str">
        <f ca="1">IF(B8104&lt;='Monte Carlo VaR'!$B$25,"YES ◀ TAIL","")</f>
        <v/>
      </c>
    </row>
    <row r="8105" spans="1:5" x14ac:dyDescent="0.2">
      <c r="A8105">
        <v>8104</v>
      </c>
      <c r="B8105" s="17">
        <f ca="1">'Monte Carlo VaR'!$C$17+_xlfn.NORM.S.INV(RAND())*'Monte Carlo VaR'!$C$18</f>
        <v>-0.15979717972371665</v>
      </c>
      <c r="C8105" s="18">
        <f t="shared" ca="1" si="126"/>
        <v>-14.768336146697148</v>
      </c>
      <c r="D8105" s="19">
        <f ca="1">'Monte Carlo VaR'!$B$9*(EXP(B8105)-1)</f>
        <v>-20.015525979618644</v>
      </c>
      <c r="E8105" t="str">
        <f ca="1">IF(B8105&lt;='Monte Carlo VaR'!$B$25,"YES ◀ TAIL","")</f>
        <v/>
      </c>
    </row>
    <row r="8106" spans="1:5" x14ac:dyDescent="0.2">
      <c r="A8106">
        <v>8105</v>
      </c>
      <c r="B8106" s="17">
        <f ca="1">'Monte Carlo VaR'!$C$17+_xlfn.NORM.S.INV(RAND())*'Monte Carlo VaR'!$C$18</f>
        <v>0.27835346341267309</v>
      </c>
      <c r="C8106" s="18">
        <f t="shared" ca="1" si="126"/>
        <v>32.095302326485367</v>
      </c>
      <c r="D8106" s="19">
        <f ca="1">'Monte Carlo VaR'!$B$9*(EXP(B8106)-1)</f>
        <v>43.498763243085612</v>
      </c>
      <c r="E8106" t="str">
        <f ca="1">IF(B8106&lt;='Monte Carlo VaR'!$B$25,"YES ◀ TAIL","")</f>
        <v/>
      </c>
    </row>
    <row r="8107" spans="1:5" x14ac:dyDescent="0.2">
      <c r="A8107">
        <v>8106</v>
      </c>
      <c r="B8107" s="17">
        <f ca="1">'Monte Carlo VaR'!$C$17+_xlfn.NORM.S.INV(RAND())*'Monte Carlo VaR'!$C$18</f>
        <v>0.1301187932672706</v>
      </c>
      <c r="C8107" s="18">
        <f t="shared" ca="1" si="126"/>
        <v>13.896367650493779</v>
      </c>
      <c r="D8107" s="19">
        <f ca="1">'Monte Carlo VaR'!$B$9*(EXP(B8107)-1)</f>
        <v>18.833747076714218</v>
      </c>
      <c r="E8107" t="str">
        <f ca="1">IF(B8107&lt;='Monte Carlo VaR'!$B$25,"YES ◀ TAIL","")</f>
        <v/>
      </c>
    </row>
    <row r="8108" spans="1:5" x14ac:dyDescent="0.2">
      <c r="A8108">
        <v>8107</v>
      </c>
      <c r="B8108" s="17">
        <f ca="1">'Monte Carlo VaR'!$C$17+_xlfn.NORM.S.INV(RAND())*'Monte Carlo VaR'!$C$18</f>
        <v>0.23450183886521159</v>
      </c>
      <c r="C8108" s="18">
        <f t="shared" ca="1" si="126"/>
        <v>26.427879727193293</v>
      </c>
      <c r="D8108" s="19">
        <f ca="1">'Monte Carlo VaR'!$B$9*(EXP(B8108)-1)</f>
        <v>35.817705394265069</v>
      </c>
      <c r="E8108" t="str">
        <f ca="1">IF(B8108&lt;='Monte Carlo VaR'!$B$25,"YES ◀ TAIL","")</f>
        <v/>
      </c>
    </row>
    <row r="8109" spans="1:5" x14ac:dyDescent="0.2">
      <c r="A8109">
        <v>8108</v>
      </c>
      <c r="B8109" s="17">
        <f ca="1">'Monte Carlo VaR'!$C$17+_xlfn.NORM.S.INV(RAND())*'Monte Carlo VaR'!$C$18</f>
        <v>0.1681037656819041</v>
      </c>
      <c r="C8109" s="18">
        <f t="shared" ca="1" si="126"/>
        <v>18.305936524061096</v>
      </c>
      <c r="D8109" s="19">
        <f ca="1">'Monte Carlo VaR'!$B$9*(EXP(B8109)-1)</f>
        <v>24.810035771060001</v>
      </c>
      <c r="E8109" t="str">
        <f ca="1">IF(B8109&lt;='Monte Carlo VaR'!$B$25,"YES ◀ TAIL","")</f>
        <v/>
      </c>
    </row>
    <row r="8110" spans="1:5" x14ac:dyDescent="0.2">
      <c r="A8110">
        <v>8109</v>
      </c>
      <c r="B8110" s="17">
        <f ca="1">'Monte Carlo VaR'!$C$17+_xlfn.NORM.S.INV(RAND())*'Monte Carlo VaR'!$C$18</f>
        <v>0.34636531522300135</v>
      </c>
      <c r="C8110" s="18">
        <f t="shared" ca="1" si="126"/>
        <v>41.391904763392382</v>
      </c>
      <c r="D8110" s="19">
        <f ca="1">'Monte Carlo VaR'!$B$9*(EXP(B8110)-1)</f>
        <v>56.098448525825695</v>
      </c>
      <c r="E8110" t="str">
        <f ca="1">IF(B8110&lt;='Monte Carlo VaR'!$B$25,"YES ◀ TAIL","")</f>
        <v/>
      </c>
    </row>
    <row r="8111" spans="1:5" x14ac:dyDescent="0.2">
      <c r="A8111">
        <v>8110</v>
      </c>
      <c r="B8111" s="17">
        <f ca="1">'Monte Carlo VaR'!$C$17+_xlfn.NORM.S.INV(RAND())*'Monte Carlo VaR'!$C$18</f>
        <v>-1.1573687375639671E-2</v>
      </c>
      <c r="C8111" s="18">
        <f t="shared" ca="1" si="126"/>
        <v>-1.1506969893053776</v>
      </c>
      <c r="D8111" s="19">
        <f ca="1">'Monte Carlo VaR'!$B$9*(EXP(B8111)-1)</f>
        <v>-1.5595396296055781</v>
      </c>
      <c r="E8111" t="str">
        <f ca="1">IF(B8111&lt;='Monte Carlo VaR'!$B$25,"YES ◀ TAIL","")</f>
        <v/>
      </c>
    </row>
    <row r="8112" spans="1:5" x14ac:dyDescent="0.2">
      <c r="A8112">
        <v>8111</v>
      </c>
      <c r="B8112" s="17">
        <f ca="1">'Monte Carlo VaR'!$C$17+_xlfn.NORM.S.INV(RAND())*'Monte Carlo VaR'!$C$18</f>
        <v>0.13269750176954789</v>
      </c>
      <c r="C8112" s="18">
        <f t="shared" ca="1" si="126"/>
        <v>14.190452198329151</v>
      </c>
      <c r="D8112" s="19">
        <f ca="1">'Monte Carlo VaR'!$B$9*(EXP(B8112)-1)</f>
        <v>19.2323198643955</v>
      </c>
      <c r="E8112" t="str">
        <f ca="1">IF(B8112&lt;='Monte Carlo VaR'!$B$25,"YES ◀ TAIL","")</f>
        <v/>
      </c>
    </row>
    <row r="8113" spans="1:5" x14ac:dyDescent="0.2">
      <c r="A8113">
        <v>8112</v>
      </c>
      <c r="B8113" s="17">
        <f ca="1">'Monte Carlo VaR'!$C$17+_xlfn.NORM.S.INV(RAND())*'Monte Carlo VaR'!$C$18</f>
        <v>9.1760845296159049E-2</v>
      </c>
      <c r="C8113" s="18">
        <f t="shared" ca="1" si="126"/>
        <v>9.6102652627269247</v>
      </c>
      <c r="D8113" s="19">
        <f ca="1">'Monte Carlo VaR'!$B$9*(EXP(B8113)-1)</f>
        <v>13.024792510573802</v>
      </c>
      <c r="E8113" t="str">
        <f ca="1">IF(B8113&lt;='Monte Carlo VaR'!$B$25,"YES ◀ TAIL","")</f>
        <v/>
      </c>
    </row>
    <row r="8114" spans="1:5" x14ac:dyDescent="0.2">
      <c r="A8114">
        <v>8113</v>
      </c>
      <c r="B8114" s="17">
        <f ca="1">'Monte Carlo VaR'!$C$17+_xlfn.NORM.S.INV(RAND())*'Monte Carlo VaR'!$C$18</f>
        <v>-0.32741017769374714</v>
      </c>
      <c r="C8114" s="18">
        <f t="shared" ca="1" si="126"/>
        <v>-27.921196878876497</v>
      </c>
      <c r="D8114" s="19">
        <f ca="1">'Monte Carlo VaR'!$B$9*(EXP(B8114)-1)</f>
        <v>-37.841598129941318</v>
      </c>
      <c r="E8114" t="str">
        <f ca="1">IF(B8114&lt;='Monte Carlo VaR'!$B$25,"YES ◀ TAIL","")</f>
        <v>YES ◀ TAIL</v>
      </c>
    </row>
    <row r="8115" spans="1:5" x14ac:dyDescent="0.2">
      <c r="A8115">
        <v>8114</v>
      </c>
      <c r="B8115" s="17">
        <f ca="1">'Monte Carlo VaR'!$C$17+_xlfn.NORM.S.INV(RAND())*'Monte Carlo VaR'!$C$18</f>
        <v>0.13717723678434701</v>
      </c>
      <c r="C8115" s="18">
        <f t="shared" ca="1" si="126"/>
        <v>14.703142666729097</v>
      </c>
      <c r="D8115" s="19">
        <f ca="1">'Monte Carlo VaR'!$B$9*(EXP(B8115)-1)</f>
        <v>19.927169256217944</v>
      </c>
      <c r="E8115" t="str">
        <f ca="1">IF(B8115&lt;='Monte Carlo VaR'!$B$25,"YES ◀ TAIL","")</f>
        <v/>
      </c>
    </row>
    <row r="8116" spans="1:5" x14ac:dyDescent="0.2">
      <c r="A8116">
        <v>8115</v>
      </c>
      <c r="B8116" s="17">
        <f ca="1">'Monte Carlo VaR'!$C$17+_xlfn.NORM.S.INV(RAND())*'Monte Carlo VaR'!$C$18</f>
        <v>0.12725933400991429</v>
      </c>
      <c r="C8116" s="18">
        <f t="shared" ca="1" si="126"/>
        <v>13.571150821367439</v>
      </c>
      <c r="D8116" s="19">
        <f ca="1">'Monte Carlo VaR'!$B$9*(EXP(B8116)-1)</f>
        <v>18.392980708199289</v>
      </c>
      <c r="E8116" t="str">
        <f ca="1">IF(B8116&lt;='Monte Carlo VaR'!$B$25,"YES ◀ TAIL","")</f>
        <v/>
      </c>
    </row>
    <row r="8117" spans="1:5" x14ac:dyDescent="0.2">
      <c r="A8117">
        <v>8116</v>
      </c>
      <c r="B8117" s="17">
        <f ca="1">'Monte Carlo VaR'!$C$17+_xlfn.NORM.S.INV(RAND())*'Monte Carlo VaR'!$C$18</f>
        <v>-3.2098155493598332E-2</v>
      </c>
      <c r="C8117" s="18">
        <f t="shared" ca="1" si="126"/>
        <v>-3.1588477497033529</v>
      </c>
      <c r="D8117" s="19">
        <f ca="1">'Monte Carlo VaR'!$B$9*(EXP(B8117)-1)</f>
        <v>-4.2811863551729541</v>
      </c>
      <c r="E8117" t="str">
        <f ca="1">IF(B8117&lt;='Monte Carlo VaR'!$B$25,"YES ◀ TAIL","")</f>
        <v/>
      </c>
    </row>
    <row r="8118" spans="1:5" x14ac:dyDescent="0.2">
      <c r="A8118">
        <v>8117</v>
      </c>
      <c r="B8118" s="17">
        <f ca="1">'Monte Carlo VaR'!$C$17+_xlfn.NORM.S.INV(RAND())*'Monte Carlo VaR'!$C$18</f>
        <v>0.17917740329006776</v>
      </c>
      <c r="C8118" s="18">
        <f t="shared" ca="1" si="126"/>
        <v>19.623294100454025</v>
      </c>
      <c r="D8118" s="19">
        <f ca="1">'Monte Carlo VaR'!$B$9*(EXP(B8118)-1)</f>
        <v>26.595450494345339</v>
      </c>
      <c r="E8118" t="str">
        <f ca="1">IF(B8118&lt;='Monte Carlo VaR'!$B$25,"YES ◀ TAIL","")</f>
        <v/>
      </c>
    </row>
    <row r="8119" spans="1:5" x14ac:dyDescent="0.2">
      <c r="A8119">
        <v>8118</v>
      </c>
      <c r="B8119" s="17">
        <f ca="1">'Monte Carlo VaR'!$C$17+_xlfn.NORM.S.INV(RAND())*'Monte Carlo VaR'!$C$18</f>
        <v>0.33526517862970023</v>
      </c>
      <c r="C8119" s="18">
        <f t="shared" ca="1" si="126"/>
        <v>39.831113829394617</v>
      </c>
      <c r="D8119" s="19">
        <f ca="1">'Monte Carlo VaR'!$B$9*(EXP(B8119)-1)</f>
        <v>53.983108572978523</v>
      </c>
      <c r="E8119" t="str">
        <f ca="1">IF(B8119&lt;='Monte Carlo VaR'!$B$25,"YES ◀ TAIL","")</f>
        <v/>
      </c>
    </row>
    <row r="8120" spans="1:5" x14ac:dyDescent="0.2">
      <c r="A8120">
        <v>8119</v>
      </c>
      <c r="B8120" s="17">
        <f ca="1">'Monte Carlo VaR'!$C$17+_xlfn.NORM.S.INV(RAND())*'Monte Carlo VaR'!$C$18</f>
        <v>9.2795877061796025E-2</v>
      </c>
      <c r="C8120" s="18">
        <f t="shared" ca="1" si="126"/>
        <v>9.7237741016072743</v>
      </c>
      <c r="D8120" s="19">
        <f ca="1">'Monte Carlo VaR'!$B$9*(EXP(B8120)-1)</f>
        <v>13.178631039908339</v>
      </c>
      <c r="E8120" t="str">
        <f ca="1">IF(B8120&lt;='Monte Carlo VaR'!$B$25,"YES ◀ TAIL","")</f>
        <v/>
      </c>
    </row>
    <row r="8121" spans="1:5" x14ac:dyDescent="0.2">
      <c r="A8121">
        <v>8120</v>
      </c>
      <c r="B8121" s="17">
        <f ca="1">'Monte Carlo VaR'!$C$17+_xlfn.NORM.S.INV(RAND())*'Monte Carlo VaR'!$C$18</f>
        <v>-3.6601401669399389E-2</v>
      </c>
      <c r="C8121" s="18">
        <f t="shared" ca="1" si="126"/>
        <v>-3.5939668387248824</v>
      </c>
      <c r="D8121" s="19">
        <f ca="1">'Monte Carlo VaR'!$B$9*(EXP(B8121)-1)</f>
        <v>-4.8709032565238335</v>
      </c>
      <c r="E8121" t="str">
        <f ca="1">IF(B8121&lt;='Monte Carlo VaR'!$B$25,"YES ◀ TAIL","")</f>
        <v/>
      </c>
    </row>
    <row r="8122" spans="1:5" x14ac:dyDescent="0.2">
      <c r="A8122">
        <v>8121</v>
      </c>
      <c r="B8122" s="17">
        <f ca="1">'Monte Carlo VaR'!$C$17+_xlfn.NORM.S.INV(RAND())*'Monte Carlo VaR'!$C$18</f>
        <v>0.13679746012122862</v>
      </c>
      <c r="C8122" s="18">
        <f t="shared" ca="1" si="126"/>
        <v>14.659589360746029</v>
      </c>
      <c r="D8122" s="19">
        <f ca="1">'Monte Carlo VaR'!$B$9*(EXP(B8122)-1)</f>
        <v>19.868141460619093</v>
      </c>
      <c r="E8122" t="str">
        <f ca="1">IF(B8122&lt;='Monte Carlo VaR'!$B$25,"YES ◀ TAIL","")</f>
        <v/>
      </c>
    </row>
    <row r="8123" spans="1:5" x14ac:dyDescent="0.2">
      <c r="A8123">
        <v>8122</v>
      </c>
      <c r="B8123" s="17">
        <f ca="1">'Monte Carlo VaR'!$C$17+_xlfn.NORM.S.INV(RAND())*'Monte Carlo VaR'!$C$18</f>
        <v>-4.6060128592475186E-2</v>
      </c>
      <c r="C8123" s="18">
        <f t="shared" ca="1" si="126"/>
        <v>-4.5015461411809117</v>
      </c>
      <c r="D8123" s="19">
        <f ca="1">'Monte Carlo VaR'!$B$9*(EXP(B8123)-1)</f>
        <v>-6.10094548514249</v>
      </c>
      <c r="E8123" t="str">
        <f ca="1">IF(B8123&lt;='Monte Carlo VaR'!$B$25,"YES ◀ TAIL","")</f>
        <v/>
      </c>
    </row>
    <row r="8124" spans="1:5" x14ac:dyDescent="0.2">
      <c r="A8124">
        <v>8123</v>
      </c>
      <c r="B8124" s="17">
        <f ca="1">'Monte Carlo VaR'!$C$17+_xlfn.NORM.S.INV(RAND())*'Monte Carlo VaR'!$C$18</f>
        <v>8.7785461026464659E-3</v>
      </c>
      <c r="C8124" s="18">
        <f t="shared" ca="1" si="126"/>
        <v>0.88171905363603198</v>
      </c>
      <c r="D8124" s="19">
        <f ca="1">'Monte Carlo VaR'!$B$9*(EXP(B8124)-1)</f>
        <v>1.1949938333929142</v>
      </c>
      <c r="E8124" t="str">
        <f ca="1">IF(B8124&lt;='Monte Carlo VaR'!$B$25,"YES ◀ TAIL","")</f>
        <v/>
      </c>
    </row>
    <row r="8125" spans="1:5" x14ac:dyDescent="0.2">
      <c r="A8125">
        <v>8124</v>
      </c>
      <c r="B8125" s="17">
        <f ca="1">'Monte Carlo VaR'!$C$17+_xlfn.NORM.S.INV(RAND())*'Monte Carlo VaR'!$C$18</f>
        <v>-0.10812380779023227</v>
      </c>
      <c r="C8125" s="18">
        <f t="shared" ca="1" si="126"/>
        <v>-10.248352997943112</v>
      </c>
      <c r="D8125" s="19">
        <f ca="1">'Monte Carlo VaR'!$B$9*(EXP(B8125)-1)</f>
        <v>-13.889592818112298</v>
      </c>
      <c r="E8125" t="str">
        <f ca="1">IF(B8125&lt;='Monte Carlo VaR'!$B$25,"YES ◀ TAIL","")</f>
        <v/>
      </c>
    </row>
    <row r="8126" spans="1:5" x14ac:dyDescent="0.2">
      <c r="A8126">
        <v>8125</v>
      </c>
      <c r="B8126" s="17">
        <f ca="1">'Monte Carlo VaR'!$C$17+_xlfn.NORM.S.INV(RAND())*'Monte Carlo VaR'!$C$18</f>
        <v>0.11472936654506879</v>
      </c>
      <c r="C8126" s="18">
        <f t="shared" ca="1" si="126"/>
        <v>12.156986216821576</v>
      </c>
      <c r="D8126" s="19">
        <f ca="1">'Monte Carlo VaR'!$B$9*(EXP(B8126)-1)</f>
        <v>16.476363419658281</v>
      </c>
      <c r="E8126" t="str">
        <f ca="1">IF(B8126&lt;='Monte Carlo VaR'!$B$25,"YES ◀ TAIL","")</f>
        <v/>
      </c>
    </row>
    <row r="8127" spans="1:5" x14ac:dyDescent="0.2">
      <c r="A8127">
        <v>8126</v>
      </c>
      <c r="B8127" s="17">
        <f ca="1">'Monte Carlo VaR'!$C$17+_xlfn.NORM.S.INV(RAND())*'Monte Carlo VaR'!$C$18</f>
        <v>-2.8467988549771853E-2</v>
      </c>
      <c r="C8127" s="18">
        <f t="shared" ca="1" si="126"/>
        <v>-2.8066593353972324</v>
      </c>
      <c r="D8127" s="19">
        <f ca="1">'Monte Carlo VaR'!$B$9*(EXP(B8127)-1)</f>
        <v>-3.803865397263869</v>
      </c>
      <c r="E8127" t="str">
        <f ca="1">IF(B8127&lt;='Monte Carlo VaR'!$B$25,"YES ◀ TAIL","")</f>
        <v/>
      </c>
    </row>
    <row r="8128" spans="1:5" x14ac:dyDescent="0.2">
      <c r="A8128">
        <v>8127</v>
      </c>
      <c r="B8128" s="17">
        <f ca="1">'Monte Carlo VaR'!$C$17+_xlfn.NORM.S.INV(RAND())*'Monte Carlo VaR'!$C$18</f>
        <v>0.1731583936623533</v>
      </c>
      <c r="C8128" s="18">
        <f t="shared" ca="1" si="126"/>
        <v>18.905442885471622</v>
      </c>
      <c r="D8128" s="19">
        <f ca="1">'Monte Carlo VaR'!$B$9*(EXP(B8128)-1)</f>
        <v>25.622546742679692</v>
      </c>
      <c r="E8128" t="str">
        <f ca="1">IF(B8128&lt;='Monte Carlo VaR'!$B$25,"YES ◀ TAIL","")</f>
        <v/>
      </c>
    </row>
    <row r="8129" spans="1:5" x14ac:dyDescent="0.2">
      <c r="A8129">
        <v>8128</v>
      </c>
      <c r="B8129" s="17">
        <f ca="1">'Monte Carlo VaR'!$C$17+_xlfn.NORM.S.INV(RAND())*'Monte Carlo VaR'!$C$18</f>
        <v>-6.5528583009705058E-2</v>
      </c>
      <c r="C8129" s="18">
        <f t="shared" ca="1" si="126"/>
        <v>-6.3427723677423771</v>
      </c>
      <c r="D8129" s="19">
        <f ca="1">'Monte Carlo VaR'!$B$9*(EXP(B8129)-1)</f>
        <v>-8.5963593900012452</v>
      </c>
      <c r="E8129" t="str">
        <f ca="1">IF(B8129&lt;='Monte Carlo VaR'!$B$25,"YES ◀ TAIL","")</f>
        <v/>
      </c>
    </row>
    <row r="8130" spans="1:5" x14ac:dyDescent="0.2">
      <c r="A8130">
        <v>8129</v>
      </c>
      <c r="B8130" s="17">
        <f ca="1">'Monte Carlo VaR'!$C$17+_xlfn.NORM.S.INV(RAND())*'Monte Carlo VaR'!$C$18</f>
        <v>0.16706782230880346</v>
      </c>
      <c r="C8130" s="18">
        <f t="shared" ca="1" si="126"/>
        <v>18.183441732908999</v>
      </c>
      <c r="D8130" s="19">
        <f ca="1">'Monte Carlo VaR'!$B$9*(EXP(B8130)-1)</f>
        <v>24.644018580611569</v>
      </c>
      <c r="E8130" t="str">
        <f ca="1">IF(B8130&lt;='Monte Carlo VaR'!$B$25,"YES ◀ TAIL","")</f>
        <v/>
      </c>
    </row>
    <row r="8131" spans="1:5" x14ac:dyDescent="0.2">
      <c r="A8131">
        <v>8130</v>
      </c>
      <c r="B8131" s="17">
        <f ca="1">'Monte Carlo VaR'!$C$17+_xlfn.NORM.S.INV(RAND())*'Monte Carlo VaR'!$C$18</f>
        <v>0.35721281339271388</v>
      </c>
      <c r="C8131" s="18">
        <f t="shared" ref="C8131:C8194" ca="1" si="127">(EXP(B8131)-1)*100</f>
        <v>42.93400201881348</v>
      </c>
      <c r="D8131" s="19">
        <f ca="1">'Monte Carlo VaR'!$B$9*(EXP(B8131)-1)</f>
        <v>58.188452936097903</v>
      </c>
      <c r="E8131" t="str">
        <f ca="1">IF(B8131&lt;='Monte Carlo VaR'!$B$25,"YES ◀ TAIL","")</f>
        <v/>
      </c>
    </row>
    <row r="8132" spans="1:5" x14ac:dyDescent="0.2">
      <c r="A8132">
        <v>8131</v>
      </c>
      <c r="B8132" s="17">
        <f ca="1">'Monte Carlo VaR'!$C$17+_xlfn.NORM.S.INV(RAND())*'Monte Carlo VaR'!$C$18</f>
        <v>0.33324096040231643</v>
      </c>
      <c r="C8132" s="18">
        <f t="shared" ca="1" si="127"/>
        <v>39.548351422984915</v>
      </c>
      <c r="D8132" s="19">
        <f ca="1">'Monte Carlo VaR'!$B$9*(EXP(B8132)-1)</f>
        <v>53.599880683571456</v>
      </c>
      <c r="E8132" t="str">
        <f ca="1">IF(B8132&lt;='Monte Carlo VaR'!$B$25,"YES ◀ TAIL","")</f>
        <v/>
      </c>
    </row>
    <row r="8133" spans="1:5" x14ac:dyDescent="0.2">
      <c r="A8133">
        <v>8132</v>
      </c>
      <c r="B8133" s="17">
        <f ca="1">'Monte Carlo VaR'!$C$17+_xlfn.NORM.S.INV(RAND())*'Monte Carlo VaR'!$C$18</f>
        <v>1.0840755506215972E-2</v>
      </c>
      <c r="C8133" s="18">
        <f t="shared" ca="1" si="127"/>
        <v>1.0899729410756231</v>
      </c>
      <c r="D8133" s="19">
        <f ca="1">'Monte Carlo VaR'!$B$9*(EXP(B8133)-1)</f>
        <v>1.477240327039792</v>
      </c>
      <c r="E8133" t="str">
        <f ca="1">IF(B8133&lt;='Monte Carlo VaR'!$B$25,"YES ◀ TAIL","")</f>
        <v/>
      </c>
    </row>
    <row r="8134" spans="1:5" x14ac:dyDescent="0.2">
      <c r="A8134">
        <v>8133</v>
      </c>
      <c r="B8134" s="17">
        <f ca="1">'Monte Carlo VaR'!$C$17+_xlfn.NORM.S.INV(RAND())*'Monte Carlo VaR'!$C$18</f>
        <v>-3.2052220534062814E-2</v>
      </c>
      <c r="C8134" s="18">
        <f t="shared" ca="1" si="127"/>
        <v>-3.1543992531233855</v>
      </c>
      <c r="D8134" s="19">
        <f ca="1">'Monte Carlo VaR'!$B$9*(EXP(B8134)-1)</f>
        <v>-4.2751573077581249</v>
      </c>
      <c r="E8134" t="str">
        <f ca="1">IF(B8134&lt;='Monte Carlo VaR'!$B$25,"YES ◀ TAIL","")</f>
        <v/>
      </c>
    </row>
    <row r="8135" spans="1:5" x14ac:dyDescent="0.2">
      <c r="A8135">
        <v>8134</v>
      </c>
      <c r="B8135" s="17">
        <f ca="1">'Monte Carlo VaR'!$C$17+_xlfn.NORM.S.INV(RAND())*'Monte Carlo VaR'!$C$18</f>
        <v>0.25578122472651477</v>
      </c>
      <c r="C8135" s="18">
        <f t="shared" ca="1" si="127"/>
        <v>29.147015529445454</v>
      </c>
      <c r="D8135" s="19">
        <f ca="1">'Monte Carlo VaR'!$B$9*(EXP(B8135)-1)</f>
        <v>39.502950147057419</v>
      </c>
      <c r="E8135" t="str">
        <f ca="1">IF(B8135&lt;='Monte Carlo VaR'!$B$25,"YES ◀ TAIL","")</f>
        <v/>
      </c>
    </row>
    <row r="8136" spans="1:5" x14ac:dyDescent="0.2">
      <c r="A8136">
        <v>8135</v>
      </c>
      <c r="B8136" s="17">
        <f ca="1">'Monte Carlo VaR'!$C$17+_xlfn.NORM.S.INV(RAND())*'Monte Carlo VaR'!$C$18</f>
        <v>-3.9074107886353307E-2</v>
      </c>
      <c r="C8136" s="18">
        <f t="shared" ca="1" si="127"/>
        <v>-3.8320561524994856</v>
      </c>
      <c r="D8136" s="19">
        <f ca="1">'Monte Carlo VaR'!$B$9*(EXP(B8136)-1)</f>
        <v>-5.1935857034825528</v>
      </c>
      <c r="E8136" t="str">
        <f ca="1">IF(B8136&lt;='Monte Carlo VaR'!$B$25,"YES ◀ TAIL","")</f>
        <v/>
      </c>
    </row>
    <row r="8137" spans="1:5" x14ac:dyDescent="0.2">
      <c r="A8137">
        <v>8136</v>
      </c>
      <c r="B8137" s="17">
        <f ca="1">'Monte Carlo VaR'!$C$17+_xlfn.NORM.S.INV(RAND())*'Monte Carlo VaR'!$C$18</f>
        <v>0.13908270146651169</v>
      </c>
      <c r="C8137" s="18">
        <f t="shared" ca="1" si="127"/>
        <v>14.92191381817236</v>
      </c>
      <c r="D8137" s="19">
        <f ca="1">'Monte Carlo VaR'!$B$9*(EXP(B8137)-1)</f>
        <v>20.223669797769002</v>
      </c>
      <c r="E8137" t="str">
        <f ca="1">IF(B8137&lt;='Monte Carlo VaR'!$B$25,"YES ◀ TAIL","")</f>
        <v/>
      </c>
    </row>
    <row r="8138" spans="1:5" x14ac:dyDescent="0.2">
      <c r="A8138">
        <v>8137</v>
      </c>
      <c r="B8138" s="17">
        <f ca="1">'Monte Carlo VaR'!$C$17+_xlfn.NORM.S.INV(RAND())*'Monte Carlo VaR'!$C$18</f>
        <v>0.12825384089230843</v>
      </c>
      <c r="C8138" s="18">
        <f t="shared" ca="1" si="127"/>
        <v>13.684154294552853</v>
      </c>
      <c r="D8138" s="19">
        <f ca="1">'Monte Carlo VaR'!$B$9*(EXP(B8138)-1)</f>
        <v>18.546134315407482</v>
      </c>
      <c r="E8138" t="str">
        <f ca="1">IF(B8138&lt;='Monte Carlo VaR'!$B$25,"YES ◀ TAIL","")</f>
        <v/>
      </c>
    </row>
    <row r="8139" spans="1:5" x14ac:dyDescent="0.2">
      <c r="A8139">
        <v>8138</v>
      </c>
      <c r="B8139" s="17">
        <f ca="1">'Monte Carlo VaR'!$C$17+_xlfn.NORM.S.INV(RAND())*'Monte Carlo VaR'!$C$18</f>
        <v>0.21890843199497517</v>
      </c>
      <c r="C8139" s="18">
        <f t="shared" ca="1" si="127"/>
        <v>24.471729518954135</v>
      </c>
      <c r="D8139" s="19">
        <f ca="1">'Monte Carlo VaR'!$B$9*(EXP(B8139)-1)</f>
        <v>33.166535017038534</v>
      </c>
      <c r="E8139" t="str">
        <f ca="1">IF(B8139&lt;='Monte Carlo VaR'!$B$25,"YES ◀ TAIL","")</f>
        <v/>
      </c>
    </row>
    <row r="8140" spans="1:5" x14ac:dyDescent="0.2">
      <c r="A8140">
        <v>8139</v>
      </c>
      <c r="B8140" s="17">
        <f ca="1">'Monte Carlo VaR'!$C$17+_xlfn.NORM.S.INV(RAND())*'Monte Carlo VaR'!$C$18</f>
        <v>0.24114930387993511</v>
      </c>
      <c r="C8140" s="18">
        <f t="shared" ca="1" si="127"/>
        <v>27.271104182010131</v>
      </c>
      <c r="D8140" s="19">
        <f ca="1">'Monte Carlo VaR'!$B$9*(EXP(B8140)-1)</f>
        <v>36.960527497878331</v>
      </c>
      <c r="E8140" t="str">
        <f ca="1">IF(B8140&lt;='Monte Carlo VaR'!$B$25,"YES ◀ TAIL","")</f>
        <v/>
      </c>
    </row>
    <row r="8141" spans="1:5" x14ac:dyDescent="0.2">
      <c r="A8141">
        <v>8140</v>
      </c>
      <c r="B8141" s="17">
        <f ca="1">'Monte Carlo VaR'!$C$17+_xlfn.NORM.S.INV(RAND())*'Monte Carlo VaR'!$C$18</f>
        <v>0.10478083926209776</v>
      </c>
      <c r="C8141" s="18">
        <f t="shared" ca="1" si="127"/>
        <v>11.046721287130424</v>
      </c>
      <c r="D8141" s="19">
        <f ca="1">'Monte Carlo VaR'!$B$9*(EXP(B8141)-1)</f>
        <v>14.971621360447863</v>
      </c>
      <c r="E8141" t="str">
        <f ca="1">IF(B8141&lt;='Monte Carlo VaR'!$B$25,"YES ◀ TAIL","")</f>
        <v/>
      </c>
    </row>
    <row r="8142" spans="1:5" x14ac:dyDescent="0.2">
      <c r="A8142">
        <v>8141</v>
      </c>
      <c r="B8142" s="17">
        <f ca="1">'Monte Carlo VaR'!$C$17+_xlfn.NORM.S.INV(RAND())*'Monte Carlo VaR'!$C$18</f>
        <v>5.1873919242767991E-2</v>
      </c>
      <c r="C8142" s="18">
        <f t="shared" ca="1" si="127"/>
        <v>5.3242940474165668</v>
      </c>
      <c r="D8142" s="19">
        <f ca="1">'Monte Carlo VaR'!$B$9*(EXP(B8142)-1)</f>
        <v>7.2160157224636734</v>
      </c>
      <c r="E8142" t="str">
        <f ca="1">IF(B8142&lt;='Monte Carlo VaR'!$B$25,"YES ◀ TAIL","")</f>
        <v/>
      </c>
    </row>
    <row r="8143" spans="1:5" x14ac:dyDescent="0.2">
      <c r="A8143">
        <v>8142</v>
      </c>
      <c r="B8143" s="17">
        <f ca="1">'Monte Carlo VaR'!$C$17+_xlfn.NORM.S.INV(RAND())*'Monte Carlo VaR'!$C$18</f>
        <v>-3.9508133773831569E-2</v>
      </c>
      <c r="C8143" s="18">
        <f t="shared" ca="1" si="127"/>
        <v>-3.8737864730000737</v>
      </c>
      <c r="D8143" s="19">
        <f ca="1">'Monte Carlo VaR'!$B$9*(EXP(B8143)-1)</f>
        <v>-5.2501428068570002</v>
      </c>
      <c r="E8143" t="str">
        <f ca="1">IF(B8143&lt;='Monte Carlo VaR'!$B$25,"YES ◀ TAIL","")</f>
        <v/>
      </c>
    </row>
    <row r="8144" spans="1:5" x14ac:dyDescent="0.2">
      <c r="A8144">
        <v>8143</v>
      </c>
      <c r="B8144" s="17">
        <f ca="1">'Monte Carlo VaR'!$C$17+_xlfn.NORM.S.INV(RAND())*'Monte Carlo VaR'!$C$18</f>
        <v>0.14661076185222988</v>
      </c>
      <c r="C8144" s="18">
        <f t="shared" ca="1" si="127"/>
        <v>15.79031752164215</v>
      </c>
      <c r="D8144" s="19">
        <f ca="1">'Monte Carlo VaR'!$B$9*(EXP(B8144)-1)</f>
        <v>21.400617337081606</v>
      </c>
      <c r="E8144" t="str">
        <f ca="1">IF(B8144&lt;='Monte Carlo VaR'!$B$25,"YES ◀ TAIL","")</f>
        <v/>
      </c>
    </row>
    <row r="8145" spans="1:5" x14ac:dyDescent="0.2">
      <c r="A8145">
        <v>8144</v>
      </c>
      <c r="B8145" s="17">
        <f ca="1">'Monte Carlo VaR'!$C$17+_xlfn.NORM.S.INV(RAND())*'Monte Carlo VaR'!$C$18</f>
        <v>-6.1473895137650822E-2</v>
      </c>
      <c r="C8145" s="18">
        <f t="shared" ca="1" si="127"/>
        <v>-5.9622506155952104</v>
      </c>
      <c r="D8145" s="19">
        <f ca="1">'Monte Carlo VaR'!$B$9*(EXP(B8145)-1)</f>
        <v>-8.0806382593161885</v>
      </c>
      <c r="E8145" t="str">
        <f ca="1">IF(B8145&lt;='Monte Carlo VaR'!$B$25,"YES ◀ TAIL","")</f>
        <v/>
      </c>
    </row>
    <row r="8146" spans="1:5" x14ac:dyDescent="0.2">
      <c r="A8146">
        <v>8145</v>
      </c>
      <c r="B8146" s="17">
        <f ca="1">'Monte Carlo VaR'!$C$17+_xlfn.NORM.S.INV(RAND())*'Monte Carlo VaR'!$C$18</f>
        <v>9.1631583046840326E-2</v>
      </c>
      <c r="C8146" s="18">
        <f t="shared" ca="1" si="127"/>
        <v>9.596097708975293</v>
      </c>
      <c r="D8146" s="19">
        <f ca="1">'Monte Carlo VaR'!$B$9*(EXP(B8146)-1)</f>
        <v>13.005591224974214</v>
      </c>
      <c r="E8146" t="str">
        <f ca="1">IF(B8146&lt;='Monte Carlo VaR'!$B$25,"YES ◀ TAIL","")</f>
        <v/>
      </c>
    </row>
    <row r="8147" spans="1:5" x14ac:dyDescent="0.2">
      <c r="A8147">
        <v>8146</v>
      </c>
      <c r="B8147" s="17">
        <f ca="1">'Monte Carlo VaR'!$C$17+_xlfn.NORM.S.INV(RAND())*'Monte Carlo VaR'!$C$18</f>
        <v>-4.2965252274737603E-2</v>
      </c>
      <c r="C8147" s="18">
        <f t="shared" ca="1" si="127"/>
        <v>-4.2055324112861614</v>
      </c>
      <c r="D8147" s="19">
        <f ca="1">'Monte Carlo VaR'!$B$9*(EXP(B8147)-1)</f>
        <v>-5.6997580770161349</v>
      </c>
      <c r="E8147" t="str">
        <f ca="1">IF(B8147&lt;='Monte Carlo VaR'!$B$25,"YES ◀ TAIL","")</f>
        <v/>
      </c>
    </row>
    <row r="8148" spans="1:5" x14ac:dyDescent="0.2">
      <c r="A8148">
        <v>8147</v>
      </c>
      <c r="B8148" s="17">
        <f ca="1">'Monte Carlo VaR'!$C$17+_xlfn.NORM.S.INV(RAND())*'Monte Carlo VaR'!$C$18</f>
        <v>0.21293815283048351</v>
      </c>
      <c r="C8148" s="18">
        <f t="shared" ca="1" si="127"/>
        <v>23.730812487181229</v>
      </c>
      <c r="D8148" s="19">
        <f ca="1">'Monte Carlo VaR'!$B$9*(EXP(B8148)-1)</f>
        <v>32.162370163876723</v>
      </c>
      <c r="E8148" t="str">
        <f ca="1">IF(B8148&lt;='Monte Carlo VaR'!$B$25,"YES ◀ TAIL","")</f>
        <v/>
      </c>
    </row>
    <row r="8149" spans="1:5" x14ac:dyDescent="0.2">
      <c r="A8149">
        <v>8148</v>
      </c>
      <c r="B8149" s="17">
        <f ca="1">'Monte Carlo VaR'!$C$17+_xlfn.NORM.S.INV(RAND())*'Monte Carlo VaR'!$C$18</f>
        <v>5.5940469875780455E-2</v>
      </c>
      <c r="C8149" s="18">
        <f t="shared" ca="1" si="127"/>
        <v>5.753472668906312</v>
      </c>
      <c r="D8149" s="19">
        <f ca="1">'Monte Carlo VaR'!$B$9*(EXP(B8149)-1)</f>
        <v>7.7976815081687247</v>
      </c>
      <c r="E8149" t="str">
        <f ca="1">IF(B8149&lt;='Monte Carlo VaR'!$B$25,"YES ◀ TAIL","")</f>
        <v/>
      </c>
    </row>
    <row r="8150" spans="1:5" x14ac:dyDescent="0.2">
      <c r="A8150">
        <v>8149</v>
      </c>
      <c r="B8150" s="17">
        <f ca="1">'Monte Carlo VaR'!$C$17+_xlfn.NORM.S.INV(RAND())*'Monte Carlo VaR'!$C$18</f>
        <v>0.24412633704723868</v>
      </c>
      <c r="C8150" s="18">
        <f t="shared" ca="1" si="127"/>
        <v>27.650559024975507</v>
      </c>
      <c r="D8150" s="19">
        <f ca="1">'Monte Carlo VaR'!$B$9*(EXP(B8150)-1)</f>
        <v>37.474802646549307</v>
      </c>
      <c r="E8150" t="str">
        <f ca="1">IF(B8150&lt;='Monte Carlo VaR'!$B$25,"YES ◀ TAIL","")</f>
        <v/>
      </c>
    </row>
    <row r="8151" spans="1:5" x14ac:dyDescent="0.2">
      <c r="A8151">
        <v>8150</v>
      </c>
      <c r="B8151" s="17">
        <f ca="1">'Monte Carlo VaR'!$C$17+_xlfn.NORM.S.INV(RAND())*'Monte Carlo VaR'!$C$18</f>
        <v>0.18789151964000661</v>
      </c>
      <c r="C8151" s="18">
        <f t="shared" ca="1" si="127"/>
        <v>20.670260471615286</v>
      </c>
      <c r="D8151" s="19">
        <f ca="1">'Monte Carlo VaR'!$B$9*(EXP(B8151)-1)</f>
        <v>28.014404017180198</v>
      </c>
      <c r="E8151" t="str">
        <f ca="1">IF(B8151&lt;='Monte Carlo VaR'!$B$25,"YES ◀ TAIL","")</f>
        <v/>
      </c>
    </row>
    <row r="8152" spans="1:5" x14ac:dyDescent="0.2">
      <c r="A8152">
        <v>8151</v>
      </c>
      <c r="B8152" s="17">
        <f ca="1">'Monte Carlo VaR'!$C$17+_xlfn.NORM.S.INV(RAND())*'Monte Carlo VaR'!$C$18</f>
        <v>7.300312235974489E-2</v>
      </c>
      <c r="C8152" s="18">
        <f t="shared" ca="1" si="127"/>
        <v>7.5733895737672086</v>
      </c>
      <c r="D8152" s="19">
        <f ca="1">'Monte Carlo VaR'!$B$9*(EXP(B8152)-1)</f>
        <v>10.264214889326698</v>
      </c>
      <c r="E8152" t="str">
        <f ca="1">IF(B8152&lt;='Monte Carlo VaR'!$B$25,"YES ◀ TAIL","")</f>
        <v/>
      </c>
    </row>
    <row r="8153" spans="1:5" x14ac:dyDescent="0.2">
      <c r="A8153">
        <v>8152</v>
      </c>
      <c r="B8153" s="17">
        <f ca="1">'Monte Carlo VaR'!$C$17+_xlfn.NORM.S.INV(RAND())*'Monte Carlo VaR'!$C$18</f>
        <v>1.9691222212341909E-2</v>
      </c>
      <c r="C8153" s="18">
        <f t="shared" ca="1" si="127"/>
        <v>1.9886373143907621</v>
      </c>
      <c r="D8153" s="19">
        <f ca="1">'Monte Carlo VaR'!$B$9*(EXP(B8153)-1)</f>
        <v>2.6952001521938</v>
      </c>
      <c r="E8153" t="str">
        <f ca="1">IF(B8153&lt;='Monte Carlo VaR'!$B$25,"YES ◀ TAIL","")</f>
        <v/>
      </c>
    </row>
    <row r="8154" spans="1:5" x14ac:dyDescent="0.2">
      <c r="A8154">
        <v>8153</v>
      </c>
      <c r="B8154" s="17">
        <f ca="1">'Monte Carlo VaR'!$C$17+_xlfn.NORM.S.INV(RAND())*'Monte Carlo VaR'!$C$18</f>
        <v>0.28651446423831439</v>
      </c>
      <c r="C8154" s="18">
        <f t="shared" ca="1" si="127"/>
        <v>33.177743090103881</v>
      </c>
      <c r="D8154" s="19">
        <f ca="1">'Monte Carlo VaR'!$B$9*(EXP(B8154)-1)</f>
        <v>44.965795210017795</v>
      </c>
      <c r="E8154" t="str">
        <f ca="1">IF(B8154&lt;='Monte Carlo VaR'!$B$25,"YES ◀ TAIL","")</f>
        <v/>
      </c>
    </row>
    <row r="8155" spans="1:5" x14ac:dyDescent="0.2">
      <c r="A8155">
        <v>8154</v>
      </c>
      <c r="B8155" s="17">
        <f ca="1">'Monte Carlo VaR'!$C$17+_xlfn.NORM.S.INV(RAND())*'Monte Carlo VaR'!$C$18</f>
        <v>-2.068538473780332E-2</v>
      </c>
      <c r="C8155" s="18">
        <f t="shared" ca="1" si="127"/>
        <v>-2.0472909731272138</v>
      </c>
      <c r="D8155" s="19">
        <f ca="1">'Monte Carlo VaR'!$B$9*(EXP(B8155)-1)</f>
        <v>-2.774693455879313</v>
      </c>
      <c r="E8155" t="str">
        <f ca="1">IF(B8155&lt;='Monte Carlo VaR'!$B$25,"YES ◀ TAIL","")</f>
        <v/>
      </c>
    </row>
    <row r="8156" spans="1:5" x14ac:dyDescent="0.2">
      <c r="A8156">
        <v>8155</v>
      </c>
      <c r="B8156" s="17">
        <f ca="1">'Monte Carlo VaR'!$C$17+_xlfn.NORM.S.INV(RAND())*'Monte Carlo VaR'!$C$18</f>
        <v>-0.18213299893038726</v>
      </c>
      <c r="C8156" s="18">
        <f t="shared" ca="1" si="127"/>
        <v>-16.650952029856768</v>
      </c>
      <c r="D8156" s="19">
        <f ca="1">'Monte Carlo VaR'!$B$9*(EXP(B8156)-1)</f>
        <v>-22.567035286064879</v>
      </c>
      <c r="E8156" t="str">
        <f ca="1">IF(B8156&lt;='Monte Carlo VaR'!$B$25,"YES ◀ TAIL","")</f>
        <v/>
      </c>
    </row>
    <row r="8157" spans="1:5" x14ac:dyDescent="0.2">
      <c r="A8157">
        <v>8156</v>
      </c>
      <c r="B8157" s="17">
        <f ca="1">'Monte Carlo VaR'!$C$17+_xlfn.NORM.S.INV(RAND())*'Monte Carlo VaR'!$C$18</f>
        <v>0.10020792805168069</v>
      </c>
      <c r="C8157" s="18">
        <f t="shared" ca="1" si="127"/>
        <v>10.540073800359417</v>
      </c>
      <c r="D8157" s="19">
        <f ca="1">'Monte Carlo VaR'!$B$9*(EXP(B8157)-1)</f>
        <v>14.284962021627118</v>
      </c>
      <c r="E8157" t="str">
        <f ca="1">IF(B8157&lt;='Monte Carlo VaR'!$B$25,"YES ◀ TAIL","")</f>
        <v/>
      </c>
    </row>
    <row r="8158" spans="1:5" x14ac:dyDescent="0.2">
      <c r="A8158">
        <v>8157</v>
      </c>
      <c r="B8158" s="17">
        <f ca="1">'Monte Carlo VaR'!$C$17+_xlfn.NORM.S.INV(RAND())*'Monte Carlo VaR'!$C$18</f>
        <v>0.25801089521309117</v>
      </c>
      <c r="C8158" s="18">
        <f t="shared" ca="1" si="127"/>
        <v>29.435292079830177</v>
      </c>
      <c r="D8158" s="19">
        <f ca="1">'Monte Carlo VaR'!$B$9*(EXP(B8158)-1)</f>
        <v>39.893651355793843</v>
      </c>
      <c r="E8158" t="str">
        <f ca="1">IF(B8158&lt;='Monte Carlo VaR'!$B$25,"YES ◀ TAIL","")</f>
        <v/>
      </c>
    </row>
    <row r="8159" spans="1:5" x14ac:dyDescent="0.2">
      <c r="A8159">
        <v>8158</v>
      </c>
      <c r="B8159" s="17">
        <f ca="1">'Monte Carlo VaR'!$C$17+_xlfn.NORM.S.INV(RAND())*'Monte Carlo VaR'!$C$18</f>
        <v>-0.2611322605744521</v>
      </c>
      <c r="C8159" s="18">
        <f t="shared" ca="1" si="127"/>
        <v>-22.982095144492764</v>
      </c>
      <c r="D8159" s="19">
        <f ca="1">'Monte Carlo VaR'!$B$9*(EXP(B8159)-1)</f>
        <v>-31.147633549331044</v>
      </c>
      <c r="E8159" t="str">
        <f ca="1">IF(B8159&lt;='Monte Carlo VaR'!$B$25,"YES ◀ TAIL","")</f>
        <v>YES ◀ TAIL</v>
      </c>
    </row>
    <row r="8160" spans="1:5" x14ac:dyDescent="0.2">
      <c r="A8160">
        <v>8159</v>
      </c>
      <c r="B8160" s="17">
        <f ca="1">'Monte Carlo VaR'!$C$17+_xlfn.NORM.S.INV(RAND())*'Monte Carlo VaR'!$C$18</f>
        <v>0.32602525434396284</v>
      </c>
      <c r="C8160" s="18">
        <f t="shared" ca="1" si="127"/>
        <v>38.54503570708416</v>
      </c>
      <c r="D8160" s="19">
        <f ca="1">'Monte Carlo VaR'!$B$9*(EXP(B8160)-1)</f>
        <v>52.240086893811167</v>
      </c>
      <c r="E8160" t="str">
        <f ca="1">IF(B8160&lt;='Monte Carlo VaR'!$B$25,"YES ◀ TAIL","")</f>
        <v/>
      </c>
    </row>
    <row r="8161" spans="1:5" x14ac:dyDescent="0.2">
      <c r="A8161">
        <v>8160</v>
      </c>
      <c r="B8161" s="17">
        <f ca="1">'Monte Carlo VaR'!$C$17+_xlfn.NORM.S.INV(RAND())*'Monte Carlo VaR'!$C$18</f>
        <v>0.15495792132288108</v>
      </c>
      <c r="C8161" s="18">
        <f t="shared" ca="1" si="127"/>
        <v>16.760882863651627</v>
      </c>
      <c r="D8161" s="19">
        <f ca="1">'Monte Carlo VaR'!$B$9*(EXP(B8161)-1)</f>
        <v>22.71602454510705</v>
      </c>
      <c r="E8161" t="str">
        <f ca="1">IF(B8161&lt;='Monte Carlo VaR'!$B$25,"YES ◀ TAIL","")</f>
        <v/>
      </c>
    </row>
    <row r="8162" spans="1:5" x14ac:dyDescent="0.2">
      <c r="A8162">
        <v>8161</v>
      </c>
      <c r="B8162" s="17">
        <f ca="1">'Monte Carlo VaR'!$C$17+_xlfn.NORM.S.INV(RAND())*'Monte Carlo VaR'!$C$18</f>
        <v>4.2637923617954661E-2</v>
      </c>
      <c r="C8162" s="18">
        <f t="shared" ca="1" si="127"/>
        <v>4.3559978016073808</v>
      </c>
      <c r="D8162" s="19">
        <f ca="1">'Monte Carlo VaR'!$B$9*(EXP(B8162)-1)</f>
        <v>5.9036838205184834</v>
      </c>
      <c r="E8162" t="str">
        <f ca="1">IF(B8162&lt;='Monte Carlo VaR'!$B$25,"YES ◀ TAIL","")</f>
        <v/>
      </c>
    </row>
    <row r="8163" spans="1:5" x14ac:dyDescent="0.2">
      <c r="A8163">
        <v>8162</v>
      </c>
      <c r="B8163" s="17">
        <f ca="1">'Monte Carlo VaR'!$C$17+_xlfn.NORM.S.INV(RAND())*'Monte Carlo VaR'!$C$18</f>
        <v>-6.99311673086387E-2</v>
      </c>
      <c r="C8163" s="18">
        <f t="shared" ca="1" si="127"/>
        <v>-6.7541998709155564</v>
      </c>
      <c r="D8163" s="19">
        <f ca="1">'Monte Carlo VaR'!$B$9*(EXP(B8163)-1)</f>
        <v>-9.1539670850518533</v>
      </c>
      <c r="E8163" t="str">
        <f ca="1">IF(B8163&lt;='Monte Carlo VaR'!$B$25,"YES ◀ TAIL","")</f>
        <v/>
      </c>
    </row>
    <row r="8164" spans="1:5" x14ac:dyDescent="0.2">
      <c r="A8164">
        <v>8163</v>
      </c>
      <c r="B8164" s="17">
        <f ca="1">'Monte Carlo VaR'!$C$17+_xlfn.NORM.S.INV(RAND())*'Monte Carlo VaR'!$C$18</f>
        <v>0.37540236363804558</v>
      </c>
      <c r="C8164" s="18">
        <f t="shared" ca="1" si="127"/>
        <v>45.557696805191725</v>
      </c>
      <c r="D8164" s="19">
        <f ca="1">'Monte Carlo VaR'!$B$9*(EXP(B8164)-1)</f>
        <v>61.744346480076352</v>
      </c>
      <c r="E8164" t="str">
        <f ca="1">IF(B8164&lt;='Monte Carlo VaR'!$B$25,"YES ◀ TAIL","")</f>
        <v/>
      </c>
    </row>
    <row r="8165" spans="1:5" x14ac:dyDescent="0.2">
      <c r="A8165">
        <v>8164</v>
      </c>
      <c r="B8165" s="17">
        <f ca="1">'Monte Carlo VaR'!$C$17+_xlfn.NORM.S.INV(RAND())*'Monte Carlo VaR'!$C$18</f>
        <v>2.3355813586335497E-2</v>
      </c>
      <c r="C8165" s="18">
        <f t="shared" ca="1" si="127"/>
        <v>2.3630696466578671</v>
      </c>
      <c r="D8165" s="19">
        <f ca="1">'Monte Carlo VaR'!$B$9*(EXP(B8165)-1)</f>
        <v>3.2026682921154075</v>
      </c>
      <c r="E8165" t="str">
        <f ca="1">IF(B8165&lt;='Monte Carlo VaR'!$B$25,"YES ◀ TAIL","")</f>
        <v/>
      </c>
    </row>
    <row r="8166" spans="1:5" x14ac:dyDescent="0.2">
      <c r="A8166">
        <v>8165</v>
      </c>
      <c r="B8166" s="17">
        <f ca="1">'Monte Carlo VaR'!$C$17+_xlfn.NORM.S.INV(RAND())*'Monte Carlo VaR'!$C$18</f>
        <v>0.19984038999590864</v>
      </c>
      <c r="C8166" s="18">
        <f t="shared" ca="1" si="127"/>
        <v>22.12078256179484</v>
      </c>
      <c r="D8166" s="19">
        <f ca="1">'Monte Carlo VaR'!$B$9*(EXP(B8166)-1)</f>
        <v>29.980296606000543</v>
      </c>
      <c r="E8166" t="str">
        <f ca="1">IF(B8166&lt;='Monte Carlo VaR'!$B$25,"YES ◀ TAIL","")</f>
        <v/>
      </c>
    </row>
    <row r="8167" spans="1:5" x14ac:dyDescent="0.2">
      <c r="A8167">
        <v>8166</v>
      </c>
      <c r="B8167" s="17">
        <f ca="1">'Monte Carlo VaR'!$C$17+_xlfn.NORM.S.INV(RAND())*'Monte Carlo VaR'!$C$18</f>
        <v>-0.17801116671672074</v>
      </c>
      <c r="C8167" s="18">
        <f t="shared" ca="1" si="127"/>
        <v>-16.306692235800526</v>
      </c>
      <c r="D8167" s="19">
        <f ca="1">'Monte Carlo VaR'!$B$9*(EXP(B8167)-1)</f>
        <v>-22.10045998718045</v>
      </c>
      <c r="E8167" t="str">
        <f ca="1">IF(B8167&lt;='Monte Carlo VaR'!$B$25,"YES ◀ TAIL","")</f>
        <v/>
      </c>
    </row>
    <row r="8168" spans="1:5" x14ac:dyDescent="0.2">
      <c r="A8168">
        <v>8167</v>
      </c>
      <c r="B8168" s="17">
        <f ca="1">'Monte Carlo VaR'!$C$17+_xlfn.NORM.S.INV(RAND())*'Monte Carlo VaR'!$C$18</f>
        <v>0.26720962697763823</v>
      </c>
      <c r="C8168" s="18">
        <f t="shared" ca="1" si="127"/>
        <v>30.631425634007158</v>
      </c>
      <c r="D8168" s="19">
        <f ca="1">'Monte Carlo VaR'!$B$9*(EXP(B8168)-1)</f>
        <v>41.5147711617699</v>
      </c>
      <c r="E8168" t="str">
        <f ca="1">IF(B8168&lt;='Monte Carlo VaR'!$B$25,"YES ◀ TAIL","")</f>
        <v/>
      </c>
    </row>
    <row r="8169" spans="1:5" x14ac:dyDescent="0.2">
      <c r="A8169">
        <v>8168</v>
      </c>
      <c r="B8169" s="17">
        <f ca="1">'Monte Carlo VaR'!$C$17+_xlfn.NORM.S.INV(RAND())*'Monte Carlo VaR'!$C$18</f>
        <v>0.1116999770686099</v>
      </c>
      <c r="C8169" s="18">
        <f t="shared" ca="1" si="127"/>
        <v>11.81773314735366</v>
      </c>
      <c r="D8169" s="19">
        <f ca="1">'Monte Carlo VaR'!$B$9*(EXP(B8169)-1)</f>
        <v>16.016573734608414</v>
      </c>
      <c r="E8169" t="str">
        <f ca="1">IF(B8169&lt;='Monte Carlo VaR'!$B$25,"YES ◀ TAIL","")</f>
        <v/>
      </c>
    </row>
    <row r="8170" spans="1:5" x14ac:dyDescent="0.2">
      <c r="A8170">
        <v>8169</v>
      </c>
      <c r="B8170" s="17">
        <f ca="1">'Monte Carlo VaR'!$C$17+_xlfn.NORM.S.INV(RAND())*'Monte Carlo VaR'!$C$18</f>
        <v>0.15811298491875544</v>
      </c>
      <c r="C8170" s="18">
        <f t="shared" ca="1" si="127"/>
        <v>17.129852630062391</v>
      </c>
      <c r="D8170" s="19">
        <f ca="1">'Monte Carlo VaR'!$B$9*(EXP(B8170)-1)</f>
        <v>23.216089269523561</v>
      </c>
      <c r="E8170" t="str">
        <f ca="1">IF(B8170&lt;='Monte Carlo VaR'!$B$25,"YES ◀ TAIL","")</f>
        <v/>
      </c>
    </row>
    <row r="8171" spans="1:5" x14ac:dyDescent="0.2">
      <c r="A8171">
        <v>8170</v>
      </c>
      <c r="B8171" s="17">
        <f ca="1">'Monte Carlo VaR'!$C$17+_xlfn.NORM.S.INV(RAND())*'Monte Carlo VaR'!$C$18</f>
        <v>-0.21247063143534611</v>
      </c>
      <c r="C8171" s="18">
        <f t="shared" ca="1" si="127"/>
        <v>-19.14159370739209</v>
      </c>
      <c r="D8171" s="19">
        <f ca="1">'Monte Carlo VaR'!$B$9*(EXP(B8171)-1)</f>
        <v>-25.9426019516285</v>
      </c>
      <c r="E8171" t="str">
        <f ca="1">IF(B8171&lt;='Monte Carlo VaR'!$B$25,"YES ◀ TAIL","")</f>
        <v/>
      </c>
    </row>
    <row r="8172" spans="1:5" x14ac:dyDescent="0.2">
      <c r="A8172">
        <v>8171</v>
      </c>
      <c r="B8172" s="17">
        <f ca="1">'Monte Carlo VaR'!$C$17+_xlfn.NORM.S.INV(RAND())*'Monte Carlo VaR'!$C$18</f>
        <v>4.0640513732320596E-2</v>
      </c>
      <c r="C8172" s="18">
        <f t="shared" ca="1" si="127"/>
        <v>4.1477641331987058</v>
      </c>
      <c r="D8172" s="19">
        <f ca="1">'Monte Carlo VaR'!$B$9*(EXP(B8172)-1)</f>
        <v>5.621464729724206</v>
      </c>
      <c r="E8172" t="str">
        <f ca="1">IF(B8172&lt;='Monte Carlo VaR'!$B$25,"YES ◀ TAIL","")</f>
        <v/>
      </c>
    </row>
    <row r="8173" spans="1:5" x14ac:dyDescent="0.2">
      <c r="A8173">
        <v>8172</v>
      </c>
      <c r="B8173" s="17">
        <f ca="1">'Monte Carlo VaR'!$C$17+_xlfn.NORM.S.INV(RAND())*'Monte Carlo VaR'!$C$18</f>
        <v>-5.39035396380418E-2</v>
      </c>
      <c r="C8173" s="18">
        <f t="shared" ca="1" si="127"/>
        <v>-5.2476499446396874</v>
      </c>
      <c r="D8173" s="19">
        <f ca="1">'Monte Carlo VaR'!$B$9*(EXP(B8173)-1)</f>
        <v>-7.1121399699701682</v>
      </c>
      <c r="E8173" t="str">
        <f ca="1">IF(B8173&lt;='Monte Carlo VaR'!$B$25,"YES ◀ TAIL","")</f>
        <v/>
      </c>
    </row>
    <row r="8174" spans="1:5" x14ac:dyDescent="0.2">
      <c r="A8174">
        <v>8173</v>
      </c>
      <c r="B8174" s="17">
        <f ca="1">'Monte Carlo VaR'!$C$17+_xlfn.NORM.S.INV(RAND())*'Monte Carlo VaR'!$C$18</f>
        <v>-0.30121359389595576</v>
      </c>
      <c r="C8174" s="18">
        <f t="shared" ca="1" si="127"/>
        <v>-26.008028646724103</v>
      </c>
      <c r="D8174" s="19">
        <f ca="1">'Monte Carlo VaR'!$B$9*(EXP(B8174)-1)</f>
        <v>-35.248681224905177</v>
      </c>
      <c r="E8174" t="str">
        <f ca="1">IF(B8174&lt;='Monte Carlo VaR'!$B$25,"YES ◀ TAIL","")</f>
        <v>YES ◀ TAIL</v>
      </c>
    </row>
    <row r="8175" spans="1:5" x14ac:dyDescent="0.2">
      <c r="A8175">
        <v>8174</v>
      </c>
      <c r="B8175" s="17">
        <f ca="1">'Monte Carlo VaR'!$C$17+_xlfn.NORM.S.INV(RAND())*'Monte Carlo VaR'!$C$18</f>
        <v>-2.7455464280736294E-2</v>
      </c>
      <c r="C8175" s="18">
        <f t="shared" ca="1" si="127"/>
        <v>-2.7081988807976187</v>
      </c>
      <c r="D8175" s="19">
        <f ca="1">'Monte Carlo VaR'!$B$9*(EXP(B8175)-1)</f>
        <v>-3.6704219431450125</v>
      </c>
      <c r="E8175" t="str">
        <f ca="1">IF(B8175&lt;='Monte Carlo VaR'!$B$25,"YES ◀ TAIL","")</f>
        <v/>
      </c>
    </row>
    <row r="8176" spans="1:5" x14ac:dyDescent="0.2">
      <c r="A8176">
        <v>8175</v>
      </c>
      <c r="B8176" s="17">
        <f ca="1">'Monte Carlo VaR'!$C$17+_xlfn.NORM.S.INV(RAND())*'Monte Carlo VaR'!$C$18</f>
        <v>0.29466206488976293</v>
      </c>
      <c r="C8176" s="18">
        <f t="shared" ca="1" si="127"/>
        <v>34.267254581616172</v>
      </c>
      <c r="D8176" s="19">
        <f ca="1">'Monte Carlo VaR'!$B$9*(EXP(B8176)-1)</f>
        <v>46.442410134464396</v>
      </c>
      <c r="E8176" t="str">
        <f ca="1">IF(B8176&lt;='Monte Carlo VaR'!$B$25,"YES ◀ TAIL","")</f>
        <v/>
      </c>
    </row>
    <row r="8177" spans="1:5" x14ac:dyDescent="0.2">
      <c r="A8177">
        <v>8176</v>
      </c>
      <c r="B8177" s="17">
        <f ca="1">'Monte Carlo VaR'!$C$17+_xlfn.NORM.S.INV(RAND())*'Monte Carlo VaR'!$C$18</f>
        <v>-0.12915346172280984</v>
      </c>
      <c r="C8177" s="18">
        <f t="shared" ca="1" si="127"/>
        <v>-12.116091296386555</v>
      </c>
      <c r="D8177" s="19">
        <f ca="1">'Monte Carlo VaR'!$B$9*(EXP(B8177)-1)</f>
        <v>-16.420938533992697</v>
      </c>
      <c r="E8177" t="str">
        <f ca="1">IF(B8177&lt;='Monte Carlo VaR'!$B$25,"YES ◀ TAIL","")</f>
        <v/>
      </c>
    </row>
    <row r="8178" spans="1:5" x14ac:dyDescent="0.2">
      <c r="A8178">
        <v>8177</v>
      </c>
      <c r="B8178" s="17">
        <f ca="1">'Monte Carlo VaR'!$C$17+_xlfn.NORM.S.INV(RAND())*'Monte Carlo VaR'!$C$18</f>
        <v>0.27557901923082267</v>
      </c>
      <c r="C8178" s="18">
        <f t="shared" ca="1" si="127"/>
        <v>31.729319218112838</v>
      </c>
      <c r="D8178" s="19">
        <f ca="1">'Monte Carlo VaR'!$B$9*(EXP(B8178)-1)</f>
        <v>43.002746336308334</v>
      </c>
      <c r="E8178" t="str">
        <f ca="1">IF(B8178&lt;='Monte Carlo VaR'!$B$25,"YES ◀ TAIL","")</f>
        <v/>
      </c>
    </row>
    <row r="8179" spans="1:5" x14ac:dyDescent="0.2">
      <c r="A8179">
        <v>8178</v>
      </c>
      <c r="B8179" s="17">
        <f ca="1">'Monte Carlo VaR'!$C$17+_xlfn.NORM.S.INV(RAND())*'Monte Carlo VaR'!$C$18</f>
        <v>0.11648406420974469</v>
      </c>
      <c r="C8179" s="18">
        <f t="shared" ca="1" si="127"/>
        <v>12.353960583304001</v>
      </c>
      <c r="D8179" s="19">
        <f ca="1">'Monte Carlo VaR'!$B$9*(EXP(B8179)-1)</f>
        <v>16.743322778551914</v>
      </c>
      <c r="E8179" t="str">
        <f ca="1">IF(B8179&lt;='Monte Carlo VaR'!$B$25,"YES ◀ TAIL","")</f>
        <v/>
      </c>
    </row>
    <row r="8180" spans="1:5" x14ac:dyDescent="0.2">
      <c r="A8180">
        <v>8179</v>
      </c>
      <c r="B8180" s="17">
        <f ca="1">'Monte Carlo VaR'!$C$17+_xlfn.NORM.S.INV(RAND())*'Monte Carlo VaR'!$C$18</f>
        <v>0.44813832596503234</v>
      </c>
      <c r="C8180" s="18">
        <f t="shared" ca="1" si="127"/>
        <v>56.539521548185775</v>
      </c>
      <c r="D8180" s="19">
        <f ca="1">'Monte Carlo VaR'!$B$9*(EXP(B8180)-1)</f>
        <v>76.628013554256185</v>
      </c>
      <c r="E8180" t="str">
        <f ca="1">IF(B8180&lt;='Monte Carlo VaR'!$B$25,"YES ◀ TAIL","")</f>
        <v/>
      </c>
    </row>
    <row r="8181" spans="1:5" x14ac:dyDescent="0.2">
      <c r="A8181">
        <v>8180</v>
      </c>
      <c r="B8181" s="17">
        <f ca="1">'Monte Carlo VaR'!$C$17+_xlfn.NORM.S.INV(RAND())*'Monte Carlo VaR'!$C$18</f>
        <v>-6.3070911984703243E-2</v>
      </c>
      <c r="C8181" s="18">
        <f t="shared" ca="1" si="127"/>
        <v>-6.112310629542284</v>
      </c>
      <c r="D8181" s="19">
        <f ca="1">'Monte Carlo VaR'!$B$9*(EXP(B8181)-1)</f>
        <v>-8.2840145962186575</v>
      </c>
      <c r="E8181" t="str">
        <f ca="1">IF(B8181&lt;='Monte Carlo VaR'!$B$25,"YES ◀ TAIL","")</f>
        <v/>
      </c>
    </row>
    <row r="8182" spans="1:5" x14ac:dyDescent="0.2">
      <c r="A8182">
        <v>8181</v>
      </c>
      <c r="B8182" s="17">
        <f ca="1">'Monte Carlo VaR'!$C$17+_xlfn.NORM.S.INV(RAND())*'Monte Carlo VaR'!$C$18</f>
        <v>-0.27848676909632664</v>
      </c>
      <c r="C8182" s="18">
        <f t="shared" ca="1" si="127"/>
        <v>-24.307171747115262</v>
      </c>
      <c r="D8182" s="19">
        <f ca="1">'Monte Carlo VaR'!$B$9*(EXP(B8182)-1)</f>
        <v>-32.94350986886532</v>
      </c>
      <c r="E8182" t="str">
        <f ca="1">IF(B8182&lt;='Monte Carlo VaR'!$B$25,"YES ◀ TAIL","")</f>
        <v>YES ◀ TAIL</v>
      </c>
    </row>
    <row r="8183" spans="1:5" x14ac:dyDescent="0.2">
      <c r="A8183">
        <v>8182</v>
      </c>
      <c r="B8183" s="17">
        <f ca="1">'Monte Carlo VaR'!$C$17+_xlfn.NORM.S.INV(RAND())*'Monte Carlo VaR'!$C$18</f>
        <v>-0.17139920912322626</v>
      </c>
      <c r="C8183" s="18">
        <f t="shared" ca="1" si="127"/>
        <v>-15.751482143933559</v>
      </c>
      <c r="D8183" s="19">
        <f ca="1">'Monte Carlo VaR'!$B$9*(EXP(B8183)-1)</f>
        <v>-21.347983749673155</v>
      </c>
      <c r="E8183" t="str">
        <f ca="1">IF(B8183&lt;='Monte Carlo VaR'!$B$25,"YES ◀ TAIL","")</f>
        <v/>
      </c>
    </row>
    <row r="8184" spans="1:5" x14ac:dyDescent="0.2">
      <c r="A8184">
        <v>8183</v>
      </c>
      <c r="B8184" s="17">
        <f ca="1">'Monte Carlo VaR'!$C$17+_xlfn.NORM.S.INV(RAND())*'Monte Carlo VaR'!$C$18</f>
        <v>0.35208556349476189</v>
      </c>
      <c r="C8184" s="18">
        <f t="shared" ca="1" si="127"/>
        <v>42.20301923862224</v>
      </c>
      <c r="D8184" s="19">
        <f ca="1">'Monte Carlo VaR'!$B$9*(EXP(B8184)-1)</f>
        <v>57.197751974104726</v>
      </c>
      <c r="E8184" t="str">
        <f ca="1">IF(B8184&lt;='Monte Carlo VaR'!$B$25,"YES ◀ TAIL","")</f>
        <v/>
      </c>
    </row>
    <row r="8185" spans="1:5" x14ac:dyDescent="0.2">
      <c r="A8185">
        <v>8184</v>
      </c>
      <c r="B8185" s="17">
        <f ca="1">'Monte Carlo VaR'!$C$17+_xlfn.NORM.S.INV(RAND())*'Monte Carlo VaR'!$C$18</f>
        <v>0.21151060874405714</v>
      </c>
      <c r="C8185" s="18">
        <f t="shared" ca="1" si="127"/>
        <v>23.554307311940725</v>
      </c>
      <c r="D8185" s="19">
        <f ca="1">'Monte Carlo VaR'!$B$9*(EXP(B8185)-1)</f>
        <v>31.923152699873267</v>
      </c>
      <c r="E8185" t="str">
        <f ca="1">IF(B8185&lt;='Monte Carlo VaR'!$B$25,"YES ◀ TAIL","")</f>
        <v/>
      </c>
    </row>
    <row r="8186" spans="1:5" x14ac:dyDescent="0.2">
      <c r="A8186">
        <v>8185</v>
      </c>
      <c r="B8186" s="17">
        <f ca="1">'Monte Carlo VaR'!$C$17+_xlfn.NORM.S.INV(RAND())*'Monte Carlo VaR'!$C$18</f>
        <v>-6.5825274152942023E-2</v>
      </c>
      <c r="C8186" s="18">
        <f t="shared" ca="1" si="127"/>
        <v>-6.3705555159701888</v>
      </c>
      <c r="D8186" s="19">
        <f ca="1">'Monte Carlo VaR'!$B$9*(EXP(B8186)-1)</f>
        <v>-8.6340138907943977</v>
      </c>
      <c r="E8186" t="str">
        <f ca="1">IF(B8186&lt;='Monte Carlo VaR'!$B$25,"YES ◀ TAIL","")</f>
        <v/>
      </c>
    </row>
    <row r="8187" spans="1:5" x14ac:dyDescent="0.2">
      <c r="A8187">
        <v>8186</v>
      </c>
      <c r="B8187" s="17">
        <f ca="1">'Monte Carlo VaR'!$C$17+_xlfn.NORM.S.INV(RAND())*'Monte Carlo VaR'!$C$18</f>
        <v>-2.2306552749467315E-2</v>
      </c>
      <c r="C8187" s="18">
        <f t="shared" ca="1" si="127"/>
        <v>-2.2059601222319314</v>
      </c>
      <c r="D8187" s="19">
        <f ca="1">'Monte Carlo VaR'!$B$9*(EXP(B8187)-1)</f>
        <v>-2.9897377536609366</v>
      </c>
      <c r="E8187" t="str">
        <f ca="1">IF(B8187&lt;='Monte Carlo VaR'!$B$25,"YES ◀ TAIL","")</f>
        <v/>
      </c>
    </row>
    <row r="8188" spans="1:5" x14ac:dyDescent="0.2">
      <c r="A8188">
        <v>8187</v>
      </c>
      <c r="B8188" s="17">
        <f ca="1">'Monte Carlo VaR'!$C$17+_xlfn.NORM.S.INV(RAND())*'Monte Carlo VaR'!$C$18</f>
        <v>-0.24837619148515594</v>
      </c>
      <c r="C8188" s="18">
        <f t="shared" ca="1" si="127"/>
        <v>-21.993356627662465</v>
      </c>
      <c r="D8188" s="19">
        <f ca="1">'Monte Carlo VaR'!$B$9*(EXP(B8188)-1)</f>
        <v>-29.807596237470936</v>
      </c>
      <c r="E8188" t="str">
        <f ca="1">IF(B8188&lt;='Monte Carlo VaR'!$B$25,"YES ◀ TAIL","")</f>
        <v/>
      </c>
    </row>
    <row r="8189" spans="1:5" x14ac:dyDescent="0.2">
      <c r="A8189">
        <v>8188</v>
      </c>
      <c r="B8189" s="17">
        <f ca="1">'Monte Carlo VaR'!$C$17+_xlfn.NORM.S.INV(RAND())*'Monte Carlo VaR'!$C$18</f>
        <v>0.2213726198561714</v>
      </c>
      <c r="C8189" s="18">
        <f t="shared" ca="1" si="127"/>
        <v>24.77882946447756</v>
      </c>
      <c r="D8189" s="19">
        <f ca="1">'Monte Carlo VaR'!$B$9*(EXP(B8189)-1)</f>
        <v>33.582747573206433</v>
      </c>
      <c r="E8189" t="str">
        <f ca="1">IF(B8189&lt;='Monte Carlo VaR'!$B$25,"YES ◀ TAIL","")</f>
        <v/>
      </c>
    </row>
    <row r="8190" spans="1:5" x14ac:dyDescent="0.2">
      <c r="A8190">
        <v>8189</v>
      </c>
      <c r="B8190" s="17">
        <f ca="1">'Monte Carlo VaR'!$C$17+_xlfn.NORM.S.INV(RAND())*'Monte Carlo VaR'!$C$18</f>
        <v>-0.19313787450964276</v>
      </c>
      <c r="C8190" s="18">
        <f t="shared" ca="1" si="127"/>
        <v>-17.563169307269987</v>
      </c>
      <c r="D8190" s="19">
        <f ca="1">'Monte Carlo VaR'!$B$9*(EXP(B8190)-1)</f>
        <v>-23.803363362143013</v>
      </c>
      <c r="E8190" t="str">
        <f ca="1">IF(B8190&lt;='Monte Carlo VaR'!$B$25,"YES ◀ TAIL","")</f>
        <v/>
      </c>
    </row>
    <row r="8191" spans="1:5" x14ac:dyDescent="0.2">
      <c r="A8191">
        <v>8190</v>
      </c>
      <c r="B8191" s="17">
        <f ca="1">'Monte Carlo VaR'!$C$17+_xlfn.NORM.S.INV(RAND())*'Monte Carlo VaR'!$C$18</f>
        <v>-2.3742103493800251E-2</v>
      </c>
      <c r="C8191" s="18">
        <f t="shared" ca="1" si="127"/>
        <v>-2.3462477099022161</v>
      </c>
      <c r="D8191" s="19">
        <f ca="1">'Monte Carlo VaR'!$B$9*(EXP(B8191)-1)</f>
        <v>-3.1798695212304735</v>
      </c>
      <c r="E8191" t="str">
        <f ca="1">IF(B8191&lt;='Monte Carlo VaR'!$B$25,"YES ◀ TAIL","")</f>
        <v/>
      </c>
    </row>
    <row r="8192" spans="1:5" x14ac:dyDescent="0.2">
      <c r="A8192">
        <v>8191</v>
      </c>
      <c r="B8192" s="17">
        <f ca="1">'Monte Carlo VaR'!$C$17+_xlfn.NORM.S.INV(RAND())*'Monte Carlo VaR'!$C$18</f>
        <v>3.8057524545747817E-2</v>
      </c>
      <c r="C8192" s="18">
        <f t="shared" ca="1" si="127"/>
        <v>3.8790987139474931</v>
      </c>
      <c r="D8192" s="19">
        <f ca="1">'Monte Carlo VaR'!$B$9*(EXP(B8192)-1)</f>
        <v>5.2573424870130374</v>
      </c>
      <c r="E8192" t="str">
        <f ca="1">IF(B8192&lt;='Monte Carlo VaR'!$B$25,"YES ◀ TAIL","")</f>
        <v/>
      </c>
    </row>
    <row r="8193" spans="1:5" x14ac:dyDescent="0.2">
      <c r="A8193">
        <v>8192</v>
      </c>
      <c r="B8193" s="17">
        <f ca="1">'Monte Carlo VaR'!$C$17+_xlfn.NORM.S.INV(RAND())*'Monte Carlo VaR'!$C$18</f>
        <v>0.1793535063154163</v>
      </c>
      <c r="C8193" s="18">
        <f t="shared" ca="1" si="127"/>
        <v>19.644361979451432</v>
      </c>
      <c r="D8193" s="19">
        <f ca="1">'Monte Carlo VaR'!$B$9*(EXP(B8193)-1)</f>
        <v>26.624003790750525</v>
      </c>
      <c r="E8193" t="str">
        <f ca="1">IF(B8193&lt;='Monte Carlo VaR'!$B$25,"YES ◀ TAIL","")</f>
        <v/>
      </c>
    </row>
    <row r="8194" spans="1:5" x14ac:dyDescent="0.2">
      <c r="A8194">
        <v>8193</v>
      </c>
      <c r="B8194" s="17">
        <f ca="1">'Monte Carlo VaR'!$C$17+_xlfn.NORM.S.INV(RAND())*'Monte Carlo VaR'!$C$18</f>
        <v>0.123653531276554</v>
      </c>
      <c r="C8194" s="18">
        <f t="shared" ca="1" si="127"/>
        <v>13.162373084150204</v>
      </c>
      <c r="D8194" s="19">
        <f ca="1">'Monte Carlo VaR'!$B$9*(EXP(B8194)-1)</f>
        <v>17.838964240948769</v>
      </c>
      <c r="E8194" t="str">
        <f ca="1">IF(B8194&lt;='Monte Carlo VaR'!$B$25,"YES ◀ TAIL","")</f>
        <v/>
      </c>
    </row>
    <row r="8195" spans="1:5" x14ac:dyDescent="0.2">
      <c r="A8195">
        <v>8194</v>
      </c>
      <c r="B8195" s="17">
        <f ca="1">'Monte Carlo VaR'!$C$17+_xlfn.NORM.S.INV(RAND())*'Monte Carlo VaR'!$C$18</f>
        <v>0.25595933863179382</v>
      </c>
      <c r="C8195" s="18">
        <f t="shared" ref="C8195:C8258" ca="1" si="128">(EXP(B8195)-1)*100</f>
        <v>29.170020457424517</v>
      </c>
      <c r="D8195" s="19">
        <f ca="1">'Monte Carlo VaR'!$B$9*(EXP(B8195)-1)</f>
        <v>39.534128725947447</v>
      </c>
      <c r="E8195" t="str">
        <f ca="1">IF(B8195&lt;='Monte Carlo VaR'!$B$25,"YES ◀ TAIL","")</f>
        <v/>
      </c>
    </row>
    <row r="8196" spans="1:5" x14ac:dyDescent="0.2">
      <c r="A8196">
        <v>8195</v>
      </c>
      <c r="B8196" s="17">
        <f ca="1">'Monte Carlo VaR'!$C$17+_xlfn.NORM.S.INV(RAND())*'Monte Carlo VaR'!$C$18</f>
        <v>-0.14798732642577039</v>
      </c>
      <c r="C8196" s="18">
        <f t="shared" ca="1" si="128"/>
        <v>-13.755795490393952</v>
      </c>
      <c r="D8196" s="19">
        <f ca="1">'Monte Carlo VaR'!$B$9*(EXP(B8196)-1)</f>
        <v>-18.643229628130921</v>
      </c>
      <c r="E8196" t="str">
        <f ca="1">IF(B8196&lt;='Monte Carlo VaR'!$B$25,"YES ◀ TAIL","")</f>
        <v/>
      </c>
    </row>
    <row r="8197" spans="1:5" x14ac:dyDescent="0.2">
      <c r="A8197">
        <v>8196</v>
      </c>
      <c r="B8197" s="17">
        <f ca="1">'Monte Carlo VaR'!$C$17+_xlfn.NORM.S.INV(RAND())*'Monte Carlo VaR'!$C$18</f>
        <v>0.12648135378597536</v>
      </c>
      <c r="C8197" s="18">
        <f t="shared" ca="1" si="128"/>
        <v>13.482829072760083</v>
      </c>
      <c r="D8197" s="19">
        <f ca="1">'Monte Carlo VaR'!$B$9*(EXP(B8197)-1)</f>
        <v>18.27327824231174</v>
      </c>
      <c r="E8197" t="str">
        <f ca="1">IF(B8197&lt;='Monte Carlo VaR'!$B$25,"YES ◀ TAIL","")</f>
        <v/>
      </c>
    </row>
    <row r="8198" spans="1:5" x14ac:dyDescent="0.2">
      <c r="A8198">
        <v>8197</v>
      </c>
      <c r="B8198" s="17">
        <f ca="1">'Monte Carlo VaR'!$C$17+_xlfn.NORM.S.INV(RAND())*'Monte Carlo VaR'!$C$18</f>
        <v>0.17787394339370222</v>
      </c>
      <c r="C8198" s="18">
        <f t="shared" ca="1" si="128"/>
        <v>19.467471510233558</v>
      </c>
      <c r="D8198" s="19">
        <f ca="1">'Monte Carlo VaR'!$B$9*(EXP(B8198)-1)</f>
        <v>26.384264137819542</v>
      </c>
      <c r="E8198" t="str">
        <f ca="1">IF(B8198&lt;='Monte Carlo VaR'!$B$25,"YES ◀ TAIL","")</f>
        <v/>
      </c>
    </row>
    <row r="8199" spans="1:5" x14ac:dyDescent="0.2">
      <c r="A8199">
        <v>8198</v>
      </c>
      <c r="B8199" s="17">
        <f ca="1">'Monte Carlo VaR'!$C$17+_xlfn.NORM.S.INV(RAND())*'Monte Carlo VaR'!$C$18</f>
        <v>0.14475755261515</v>
      </c>
      <c r="C8199" s="18">
        <f t="shared" ca="1" si="128"/>
        <v>15.575932547110893</v>
      </c>
      <c r="D8199" s="19">
        <f ca="1">'Monte Carlo VaR'!$B$9*(EXP(B8199)-1)</f>
        <v>21.110061381099396</v>
      </c>
      <c r="E8199" t="str">
        <f ca="1">IF(B8199&lt;='Monte Carlo VaR'!$B$25,"YES ◀ TAIL","")</f>
        <v/>
      </c>
    </row>
    <row r="8200" spans="1:5" x14ac:dyDescent="0.2">
      <c r="A8200">
        <v>8199</v>
      </c>
      <c r="B8200" s="17">
        <f ca="1">'Monte Carlo VaR'!$C$17+_xlfn.NORM.S.INV(RAND())*'Monte Carlo VaR'!$C$18</f>
        <v>8.2043864031928121E-2</v>
      </c>
      <c r="C8200" s="18">
        <f t="shared" ca="1" si="128"/>
        <v>8.5503423342100593</v>
      </c>
      <c r="D8200" s="19">
        <f ca="1">'Monte Carlo VaR'!$B$9*(EXP(B8200)-1)</f>
        <v>11.588278965554894</v>
      </c>
      <c r="E8200" t="str">
        <f ca="1">IF(B8200&lt;='Monte Carlo VaR'!$B$25,"YES ◀ TAIL","")</f>
        <v/>
      </c>
    </row>
    <row r="8201" spans="1:5" x14ac:dyDescent="0.2">
      <c r="A8201">
        <v>8200</v>
      </c>
      <c r="B8201" s="17">
        <f ca="1">'Monte Carlo VaR'!$C$17+_xlfn.NORM.S.INV(RAND())*'Monte Carlo VaR'!$C$18</f>
        <v>0.17073533082827008</v>
      </c>
      <c r="C8201" s="18">
        <f t="shared" ca="1" si="128"/>
        <v>18.617676305093923</v>
      </c>
      <c r="D8201" s="19">
        <f ca="1">'Monte Carlo VaR'!$B$9*(EXP(B8201)-1)</f>
        <v>25.232536696293792</v>
      </c>
      <c r="E8201" t="str">
        <f ca="1">IF(B8201&lt;='Monte Carlo VaR'!$B$25,"YES ◀ TAIL","")</f>
        <v/>
      </c>
    </row>
    <row r="8202" spans="1:5" x14ac:dyDescent="0.2">
      <c r="A8202">
        <v>8201</v>
      </c>
      <c r="B8202" s="17">
        <f ca="1">'Monte Carlo VaR'!$C$17+_xlfn.NORM.S.INV(RAND())*'Monte Carlo VaR'!$C$18</f>
        <v>9.328826699800799E-2</v>
      </c>
      <c r="C8202" s="18">
        <f t="shared" ca="1" si="128"/>
        <v>9.7778142870680096</v>
      </c>
      <c r="D8202" s="19">
        <f ca="1">'Monte Carlo VaR'!$B$9*(EXP(B8202)-1)</f>
        <v>13.251871703263273</v>
      </c>
      <c r="E8202" t="str">
        <f ca="1">IF(B8202&lt;='Monte Carlo VaR'!$B$25,"YES ◀ TAIL","")</f>
        <v/>
      </c>
    </row>
    <row r="8203" spans="1:5" x14ac:dyDescent="0.2">
      <c r="A8203">
        <v>8202</v>
      </c>
      <c r="B8203" s="17">
        <f ca="1">'Monte Carlo VaR'!$C$17+_xlfn.NORM.S.INV(RAND())*'Monte Carlo VaR'!$C$18</f>
        <v>1.1884850898656971E-2</v>
      </c>
      <c r="C8203" s="18">
        <f t="shared" ca="1" si="128"/>
        <v>1.1955756360956027</v>
      </c>
      <c r="D8203" s="19">
        <f ca="1">'Monte Carlo VaR'!$B$9*(EXP(B8203)-1)</f>
        <v>1.6203636596003703</v>
      </c>
      <c r="E8203" t="str">
        <f ca="1">IF(B8203&lt;='Monte Carlo VaR'!$B$25,"YES ◀ TAIL","")</f>
        <v/>
      </c>
    </row>
    <row r="8204" spans="1:5" x14ac:dyDescent="0.2">
      <c r="A8204">
        <v>8203</v>
      </c>
      <c r="B8204" s="17">
        <f ca="1">'Monte Carlo VaR'!$C$17+_xlfn.NORM.S.INV(RAND())*'Monte Carlo VaR'!$C$18</f>
        <v>0.120848719545529</v>
      </c>
      <c r="C8204" s="18">
        <f t="shared" ca="1" si="128"/>
        <v>12.845418639175099</v>
      </c>
      <c r="D8204" s="19">
        <f ca="1">'Monte Carlo VaR'!$B$9*(EXP(B8204)-1)</f>
        <v>17.409395881674012</v>
      </c>
      <c r="E8204" t="str">
        <f ca="1">IF(B8204&lt;='Monte Carlo VaR'!$B$25,"YES ◀ TAIL","")</f>
        <v/>
      </c>
    </row>
    <row r="8205" spans="1:5" x14ac:dyDescent="0.2">
      <c r="A8205">
        <v>8204</v>
      </c>
      <c r="B8205" s="17">
        <f ca="1">'Monte Carlo VaR'!$C$17+_xlfn.NORM.S.INV(RAND())*'Monte Carlo VaR'!$C$18</f>
        <v>0.14276907732943916</v>
      </c>
      <c r="C8205" s="18">
        <f t="shared" ca="1" si="128"/>
        <v>15.346341005821863</v>
      </c>
      <c r="D8205" s="19">
        <f ca="1">'Monte Carlo VaR'!$B$9*(EXP(B8205)-1)</f>
        <v>20.798895965190368</v>
      </c>
      <c r="E8205" t="str">
        <f ca="1">IF(B8205&lt;='Monte Carlo VaR'!$B$25,"YES ◀ TAIL","")</f>
        <v/>
      </c>
    </row>
    <row r="8206" spans="1:5" x14ac:dyDescent="0.2">
      <c r="A8206">
        <v>8205</v>
      </c>
      <c r="B8206" s="17">
        <f ca="1">'Monte Carlo VaR'!$C$17+_xlfn.NORM.S.INV(RAND())*'Monte Carlo VaR'!$C$18</f>
        <v>0.20847935335392265</v>
      </c>
      <c r="C8206" s="18">
        <f t="shared" ca="1" si="128"/>
        <v>23.180349718754776</v>
      </c>
      <c r="D8206" s="19">
        <f ca="1">'Monte Carlo VaR'!$B$9*(EXP(B8206)-1)</f>
        <v>31.416327973828352</v>
      </c>
      <c r="E8206" t="str">
        <f ca="1">IF(B8206&lt;='Monte Carlo VaR'!$B$25,"YES ◀ TAIL","")</f>
        <v/>
      </c>
    </row>
    <row r="8207" spans="1:5" x14ac:dyDescent="0.2">
      <c r="A8207">
        <v>8206</v>
      </c>
      <c r="B8207" s="17">
        <f ca="1">'Monte Carlo VaR'!$C$17+_xlfn.NORM.S.INV(RAND())*'Monte Carlo VaR'!$C$18</f>
        <v>0.1201176525630592</v>
      </c>
      <c r="C8207" s="18">
        <f t="shared" ca="1" si="128"/>
        <v>12.762951227758768</v>
      </c>
      <c r="D8207" s="19">
        <f ca="1">'Monte Carlo VaR'!$B$9*(EXP(B8207)-1)</f>
        <v>17.297627798981459</v>
      </c>
      <c r="E8207" t="str">
        <f ca="1">IF(B8207&lt;='Monte Carlo VaR'!$B$25,"YES ◀ TAIL","")</f>
        <v/>
      </c>
    </row>
    <row r="8208" spans="1:5" x14ac:dyDescent="0.2">
      <c r="A8208">
        <v>8207</v>
      </c>
      <c r="B8208" s="17">
        <f ca="1">'Monte Carlo VaR'!$C$17+_xlfn.NORM.S.INV(RAND())*'Monte Carlo VaR'!$C$18</f>
        <v>0.10628188087399329</v>
      </c>
      <c r="C8208" s="18">
        <f t="shared" ca="1" si="128"/>
        <v>11.213532200387522</v>
      </c>
      <c r="D8208" s="19">
        <f ca="1">'Monte Carlo VaR'!$B$9*(EXP(B8208)-1)</f>
        <v>15.197700191185207</v>
      </c>
      <c r="E8208" t="str">
        <f ca="1">IF(B8208&lt;='Monte Carlo VaR'!$B$25,"YES ◀ TAIL","")</f>
        <v/>
      </c>
    </row>
    <row r="8209" spans="1:5" x14ac:dyDescent="0.2">
      <c r="A8209">
        <v>8208</v>
      </c>
      <c r="B8209" s="17">
        <f ca="1">'Monte Carlo VaR'!$C$17+_xlfn.NORM.S.INV(RAND())*'Monte Carlo VaR'!$C$18</f>
        <v>0.22522702524939003</v>
      </c>
      <c r="C8209" s="18">
        <f t="shared" ca="1" si="128"/>
        <v>25.260705734391387</v>
      </c>
      <c r="D8209" s="19">
        <f ca="1">'Monte Carlo VaR'!$B$9*(EXP(B8209)-1)</f>
        <v>34.235834481820646</v>
      </c>
      <c r="E8209" t="str">
        <f ca="1">IF(B8209&lt;='Monte Carlo VaR'!$B$25,"YES ◀ TAIL","")</f>
        <v/>
      </c>
    </row>
    <row r="8210" spans="1:5" x14ac:dyDescent="0.2">
      <c r="A8210">
        <v>8209</v>
      </c>
      <c r="B8210" s="17">
        <f ca="1">'Monte Carlo VaR'!$C$17+_xlfn.NORM.S.INV(RAND())*'Monte Carlo VaR'!$C$18</f>
        <v>0.3418067147977904</v>
      </c>
      <c r="C8210" s="18">
        <f t="shared" ca="1" si="128"/>
        <v>40.748822457501845</v>
      </c>
      <c r="D8210" s="19">
        <f ca="1">'Monte Carlo VaR'!$B$9*(EXP(B8210)-1)</f>
        <v>55.226879076652246</v>
      </c>
      <c r="E8210" t="str">
        <f ca="1">IF(B8210&lt;='Monte Carlo VaR'!$B$25,"YES ◀ TAIL","")</f>
        <v/>
      </c>
    </row>
    <row r="8211" spans="1:5" x14ac:dyDescent="0.2">
      <c r="A8211">
        <v>8210</v>
      </c>
      <c r="B8211" s="17">
        <f ca="1">'Monte Carlo VaR'!$C$17+_xlfn.NORM.S.INV(RAND())*'Monte Carlo VaR'!$C$18</f>
        <v>-0.17961285103483449</v>
      </c>
      <c r="C8211" s="18">
        <f t="shared" ca="1" si="128"/>
        <v>-16.440635198571329</v>
      </c>
      <c r="D8211" s="19">
        <f ca="1">'Monte Carlo VaR'!$B$9*(EXP(B8211)-1)</f>
        <v>-22.281992884623723</v>
      </c>
      <c r="E8211" t="str">
        <f ca="1">IF(B8211&lt;='Monte Carlo VaR'!$B$25,"YES ◀ TAIL","")</f>
        <v/>
      </c>
    </row>
    <row r="8212" spans="1:5" x14ac:dyDescent="0.2">
      <c r="A8212">
        <v>8211</v>
      </c>
      <c r="B8212" s="17">
        <f ca="1">'Monte Carlo VaR'!$C$17+_xlfn.NORM.S.INV(RAND())*'Monte Carlo VaR'!$C$18</f>
        <v>8.5577120006909216E-2</v>
      </c>
      <c r="C8212" s="18">
        <f t="shared" ca="1" si="128"/>
        <v>8.9345568442474885</v>
      </c>
      <c r="D8212" s="19">
        <f ca="1">'Monte Carlo VaR'!$B$9*(EXP(B8212)-1)</f>
        <v>12.10900489100862</v>
      </c>
      <c r="E8212" t="str">
        <f ca="1">IF(B8212&lt;='Monte Carlo VaR'!$B$25,"YES ◀ TAIL","")</f>
        <v/>
      </c>
    </row>
    <row r="8213" spans="1:5" x14ac:dyDescent="0.2">
      <c r="A8213">
        <v>8212</v>
      </c>
      <c r="B8213" s="17">
        <f ca="1">'Monte Carlo VaR'!$C$17+_xlfn.NORM.S.INV(RAND())*'Monte Carlo VaR'!$C$18</f>
        <v>0.1789001706876443</v>
      </c>
      <c r="C8213" s="18">
        <f t="shared" ca="1" si="128"/>
        <v>19.590135219893835</v>
      </c>
      <c r="D8213" s="19">
        <f ca="1">'Monte Carlo VaR'!$B$9*(EXP(B8213)-1)</f>
        <v>26.550510263522114</v>
      </c>
      <c r="E8213" t="str">
        <f ca="1">IF(B8213&lt;='Monte Carlo VaR'!$B$25,"YES ◀ TAIL","")</f>
        <v/>
      </c>
    </row>
    <row r="8214" spans="1:5" x14ac:dyDescent="0.2">
      <c r="A8214">
        <v>8213</v>
      </c>
      <c r="B8214" s="17">
        <f ca="1">'Monte Carlo VaR'!$C$17+_xlfn.NORM.S.INV(RAND())*'Monte Carlo VaR'!$C$18</f>
        <v>-0.21443210852834249</v>
      </c>
      <c r="C8214" s="18">
        <f t="shared" ca="1" si="128"/>
        <v>-19.300040173753651</v>
      </c>
      <c r="D8214" s="19">
        <f ca="1">'Monte Carlo VaR'!$B$9*(EXP(B8214)-1)</f>
        <v>-26.157344447488324</v>
      </c>
      <c r="E8214" t="str">
        <f ca="1">IF(B8214&lt;='Monte Carlo VaR'!$B$25,"YES ◀ TAIL","")</f>
        <v/>
      </c>
    </row>
    <row r="8215" spans="1:5" x14ac:dyDescent="0.2">
      <c r="A8215">
        <v>8214</v>
      </c>
      <c r="B8215" s="17">
        <f ca="1">'Monte Carlo VaR'!$C$17+_xlfn.NORM.S.INV(RAND())*'Monte Carlo VaR'!$C$18</f>
        <v>0.26008380709363998</v>
      </c>
      <c r="C8215" s="18">
        <f t="shared" ca="1" si="128"/>
        <v>29.703878316169451</v>
      </c>
      <c r="D8215" s="19">
        <f ca="1">'Monte Carlo VaR'!$B$9*(EXP(B8215)-1)</f>
        <v>40.257666281904456</v>
      </c>
      <c r="E8215" t="str">
        <f ca="1">IF(B8215&lt;='Monte Carlo VaR'!$B$25,"YES ◀ TAIL","")</f>
        <v/>
      </c>
    </row>
    <row r="8216" spans="1:5" x14ac:dyDescent="0.2">
      <c r="A8216">
        <v>8215</v>
      </c>
      <c r="B8216" s="17">
        <f ca="1">'Monte Carlo VaR'!$C$17+_xlfn.NORM.S.INV(RAND())*'Monte Carlo VaR'!$C$18</f>
        <v>0.1762036578944515</v>
      </c>
      <c r="C8216" s="18">
        <f t="shared" ca="1" si="128"/>
        <v>19.268093280573815</v>
      </c>
      <c r="D8216" s="19">
        <f ca="1">'Monte Carlo VaR'!$B$9*(EXP(B8216)-1)</f>
        <v>26.114046823161694</v>
      </c>
      <c r="E8216" t="str">
        <f ca="1">IF(B8216&lt;='Monte Carlo VaR'!$B$25,"YES ◀ TAIL","")</f>
        <v/>
      </c>
    </row>
    <row r="8217" spans="1:5" x14ac:dyDescent="0.2">
      <c r="A8217">
        <v>8216</v>
      </c>
      <c r="B8217" s="17">
        <f ca="1">'Monte Carlo VaR'!$C$17+_xlfn.NORM.S.INV(RAND())*'Monte Carlo VaR'!$C$18</f>
        <v>-0.1907841295970743</v>
      </c>
      <c r="C8217" s="18">
        <f t="shared" ca="1" si="128"/>
        <v>-17.368905502384468</v>
      </c>
      <c r="D8217" s="19">
        <f ca="1">'Monte Carlo VaR'!$B$9*(EXP(B8217)-1)</f>
        <v>-23.54007762738167</v>
      </c>
      <c r="E8217" t="str">
        <f ca="1">IF(B8217&lt;='Monte Carlo VaR'!$B$25,"YES ◀ TAIL","")</f>
        <v/>
      </c>
    </row>
    <row r="8218" spans="1:5" x14ac:dyDescent="0.2">
      <c r="A8218">
        <v>8217</v>
      </c>
      <c r="B8218" s="17">
        <f ca="1">'Monte Carlo VaR'!$C$17+_xlfn.NORM.S.INV(RAND())*'Monte Carlo VaR'!$C$18</f>
        <v>-0.18348002573612354</v>
      </c>
      <c r="C8218" s="18">
        <f t="shared" ca="1" si="128"/>
        <v>-16.763149848005789</v>
      </c>
      <c r="D8218" s="19">
        <f ca="1">'Monte Carlo VaR'!$B$9*(EXP(B8218)-1)</f>
        <v>-22.719096989002242</v>
      </c>
      <c r="E8218" t="str">
        <f ca="1">IF(B8218&lt;='Monte Carlo VaR'!$B$25,"YES ◀ TAIL","")</f>
        <v/>
      </c>
    </row>
    <row r="8219" spans="1:5" x14ac:dyDescent="0.2">
      <c r="A8219">
        <v>8218</v>
      </c>
      <c r="B8219" s="17">
        <f ca="1">'Monte Carlo VaR'!$C$17+_xlfn.NORM.S.INV(RAND())*'Monte Carlo VaR'!$C$18</f>
        <v>5.8091069311486686E-2</v>
      </c>
      <c r="C8219" s="18">
        <f t="shared" ca="1" si="128"/>
        <v>5.9811507619888848</v>
      </c>
      <c r="D8219" s="19">
        <f ca="1">'Monte Carlo VaR'!$B$9*(EXP(B8219)-1)</f>
        <v>8.106253627723536</v>
      </c>
      <c r="E8219" t="str">
        <f ca="1">IF(B8219&lt;='Monte Carlo VaR'!$B$25,"YES ◀ TAIL","")</f>
        <v/>
      </c>
    </row>
    <row r="8220" spans="1:5" x14ac:dyDescent="0.2">
      <c r="A8220">
        <v>8219</v>
      </c>
      <c r="B8220" s="17">
        <f ca="1">'Monte Carlo VaR'!$C$17+_xlfn.NORM.S.INV(RAND())*'Monte Carlo VaR'!$C$18</f>
        <v>-9.587707133798952E-2</v>
      </c>
      <c r="C8220" s="18">
        <f t="shared" ca="1" si="128"/>
        <v>-9.1424300800925558</v>
      </c>
      <c r="D8220" s="19">
        <f ca="1">'Monte Carlo VaR'!$B$9*(EXP(B8220)-1)</f>
        <v>-12.390735487549442</v>
      </c>
      <c r="E8220" t="str">
        <f ca="1">IF(B8220&lt;='Monte Carlo VaR'!$B$25,"YES ◀ TAIL","")</f>
        <v/>
      </c>
    </row>
    <row r="8221" spans="1:5" x14ac:dyDescent="0.2">
      <c r="A8221">
        <v>8220</v>
      </c>
      <c r="B8221" s="17">
        <f ca="1">'Monte Carlo VaR'!$C$17+_xlfn.NORM.S.INV(RAND())*'Monte Carlo VaR'!$C$18</f>
        <v>-9.0154871282256119E-2</v>
      </c>
      <c r="C8221" s="18">
        <f t="shared" ca="1" si="128"/>
        <v>-8.6210345463522575</v>
      </c>
      <c r="D8221" s="19">
        <f ca="1">'Monte Carlo VaR'!$B$9*(EXP(B8221)-1)</f>
        <v>-11.684088120671214</v>
      </c>
      <c r="E8221" t="str">
        <f ca="1">IF(B8221&lt;='Monte Carlo VaR'!$B$25,"YES ◀ TAIL","")</f>
        <v/>
      </c>
    </row>
    <row r="8222" spans="1:5" x14ac:dyDescent="0.2">
      <c r="A8222">
        <v>8221</v>
      </c>
      <c r="B8222" s="17">
        <f ca="1">'Monte Carlo VaR'!$C$17+_xlfn.NORM.S.INV(RAND())*'Monte Carlo VaR'!$C$18</f>
        <v>0.27253772656530462</v>
      </c>
      <c r="C8222" s="18">
        <f t="shared" ca="1" si="128"/>
        <v>31.329300401217886</v>
      </c>
      <c r="D8222" s="19">
        <f ca="1">'Monte Carlo VaR'!$B$9*(EXP(B8222)-1)</f>
        <v>42.460600833770599</v>
      </c>
      <c r="E8222" t="str">
        <f ca="1">IF(B8222&lt;='Monte Carlo VaR'!$B$25,"YES ◀ TAIL","")</f>
        <v/>
      </c>
    </row>
    <row r="8223" spans="1:5" x14ac:dyDescent="0.2">
      <c r="A8223">
        <v>8222</v>
      </c>
      <c r="B8223" s="17">
        <f ca="1">'Monte Carlo VaR'!$C$17+_xlfn.NORM.S.INV(RAND())*'Monte Carlo VaR'!$C$18</f>
        <v>0.25015820001976052</v>
      </c>
      <c r="C8223" s="18">
        <f t="shared" ca="1" si="128"/>
        <v>28.422856560269196</v>
      </c>
      <c r="D8223" s="19">
        <f ca="1">'Monte Carlo VaR'!$B$9*(EXP(B8223)-1)</f>
        <v>38.521497496132838</v>
      </c>
      <c r="E8223" t="str">
        <f ca="1">IF(B8223&lt;='Monte Carlo VaR'!$B$25,"YES ◀ TAIL","")</f>
        <v/>
      </c>
    </row>
    <row r="8224" spans="1:5" x14ac:dyDescent="0.2">
      <c r="A8224">
        <v>8223</v>
      </c>
      <c r="B8224" s="17">
        <f ca="1">'Monte Carlo VaR'!$C$17+_xlfn.NORM.S.INV(RAND())*'Monte Carlo VaR'!$C$18</f>
        <v>0.3168433865083225</v>
      </c>
      <c r="C8224" s="18">
        <f t="shared" ca="1" si="128"/>
        <v>37.278755803606487</v>
      </c>
      <c r="D8224" s="19">
        <f ca="1">'Monte Carlo VaR'!$B$9*(EXP(B8224)-1)</f>
        <v>50.523897740627874</v>
      </c>
      <c r="E8224" t="str">
        <f ca="1">IF(B8224&lt;='Monte Carlo VaR'!$B$25,"YES ◀ TAIL","")</f>
        <v/>
      </c>
    </row>
    <row r="8225" spans="1:5" x14ac:dyDescent="0.2">
      <c r="A8225">
        <v>8224</v>
      </c>
      <c r="B8225" s="17">
        <f ca="1">'Monte Carlo VaR'!$C$17+_xlfn.NORM.S.INV(RAND())*'Monte Carlo VaR'!$C$18</f>
        <v>-0.20093459781343737</v>
      </c>
      <c r="C8225" s="18">
        <f t="shared" ca="1" si="128"/>
        <v>-18.203407343537393</v>
      </c>
      <c r="D8225" s="19">
        <f ca="1">'Monte Carlo VaR'!$B$9*(EXP(B8225)-1)</f>
        <v>-24.671077972696228</v>
      </c>
      <c r="E8225" t="str">
        <f ca="1">IF(B8225&lt;='Monte Carlo VaR'!$B$25,"YES ◀ TAIL","")</f>
        <v/>
      </c>
    </row>
    <row r="8226" spans="1:5" x14ac:dyDescent="0.2">
      <c r="A8226">
        <v>8225</v>
      </c>
      <c r="B8226" s="17">
        <f ca="1">'Monte Carlo VaR'!$C$17+_xlfn.NORM.S.INV(RAND())*'Monte Carlo VaR'!$C$18</f>
        <v>0.1064072799910965</v>
      </c>
      <c r="C8226" s="18">
        <f t="shared" ca="1" si="128"/>
        <v>11.22747915358493</v>
      </c>
      <c r="D8226" s="19">
        <f ca="1">'Monte Carlo VaR'!$B$9*(EXP(B8226)-1)</f>
        <v>15.216602496853655</v>
      </c>
      <c r="E8226" t="str">
        <f ca="1">IF(B8226&lt;='Monte Carlo VaR'!$B$25,"YES ◀ TAIL","")</f>
        <v/>
      </c>
    </row>
    <row r="8227" spans="1:5" x14ac:dyDescent="0.2">
      <c r="A8227">
        <v>8226</v>
      </c>
      <c r="B8227" s="17">
        <f ca="1">'Monte Carlo VaR'!$C$17+_xlfn.NORM.S.INV(RAND())*'Monte Carlo VaR'!$C$18</f>
        <v>-0.17026764678770001</v>
      </c>
      <c r="C8227" s="18">
        <f t="shared" ca="1" si="128"/>
        <v>-15.656095736648812</v>
      </c>
      <c r="D8227" s="19">
        <f ca="1">'Monte Carlo VaR'!$B$9*(EXP(B8227)-1)</f>
        <v>-21.218706551880135</v>
      </c>
      <c r="E8227" t="str">
        <f ca="1">IF(B8227&lt;='Monte Carlo VaR'!$B$25,"YES ◀ TAIL","")</f>
        <v/>
      </c>
    </row>
    <row r="8228" spans="1:5" x14ac:dyDescent="0.2">
      <c r="A8228">
        <v>8227</v>
      </c>
      <c r="B8228" s="17">
        <f ca="1">'Monte Carlo VaR'!$C$17+_xlfn.NORM.S.INV(RAND())*'Monte Carlo VaR'!$C$18</f>
        <v>0.11705622805527352</v>
      </c>
      <c r="C8228" s="18">
        <f t="shared" ca="1" si="128"/>
        <v>12.41826385170015</v>
      </c>
      <c r="D8228" s="19">
        <f ca="1">'Monte Carlo VaR'!$B$9*(EXP(B8228)-1)</f>
        <v>16.830472998209213</v>
      </c>
      <c r="E8228" t="str">
        <f ca="1">IF(B8228&lt;='Monte Carlo VaR'!$B$25,"YES ◀ TAIL","")</f>
        <v/>
      </c>
    </row>
    <row r="8229" spans="1:5" x14ac:dyDescent="0.2">
      <c r="A8229">
        <v>8228</v>
      </c>
      <c r="B8229" s="17">
        <f ca="1">'Monte Carlo VaR'!$C$17+_xlfn.NORM.S.INV(RAND())*'Monte Carlo VaR'!$C$18</f>
        <v>0.37330713093819123</v>
      </c>
      <c r="C8229" s="18">
        <f t="shared" ca="1" si="128"/>
        <v>45.253038835254465</v>
      </c>
      <c r="D8229" s="19">
        <f ca="1">'Monte Carlo VaR'!$B$9*(EXP(B8229)-1)</f>
        <v>61.331443533420376</v>
      </c>
      <c r="E8229" t="str">
        <f ca="1">IF(B8229&lt;='Monte Carlo VaR'!$B$25,"YES ◀ TAIL","")</f>
        <v/>
      </c>
    </row>
    <row r="8230" spans="1:5" x14ac:dyDescent="0.2">
      <c r="A8230">
        <v>8229</v>
      </c>
      <c r="B8230" s="17">
        <f ca="1">'Monte Carlo VaR'!$C$17+_xlfn.NORM.S.INV(RAND())*'Monte Carlo VaR'!$C$18</f>
        <v>-0.16664653028355281</v>
      </c>
      <c r="C8230" s="18">
        <f t="shared" ca="1" si="128"/>
        <v>-15.35012298574604</v>
      </c>
      <c r="D8230" s="19">
        <f ca="1">'Monte Carlo VaR'!$B$9*(EXP(B8230)-1)</f>
        <v>-20.80402168258161</v>
      </c>
      <c r="E8230" t="str">
        <f ca="1">IF(B8230&lt;='Monte Carlo VaR'!$B$25,"YES ◀ TAIL","")</f>
        <v/>
      </c>
    </row>
    <row r="8231" spans="1:5" x14ac:dyDescent="0.2">
      <c r="A8231">
        <v>8230</v>
      </c>
      <c r="B8231" s="17">
        <f ca="1">'Monte Carlo VaR'!$C$17+_xlfn.NORM.S.INV(RAND())*'Monte Carlo VaR'!$C$18</f>
        <v>3.2309850233925623E-2</v>
      </c>
      <c r="C8231" s="18">
        <f t="shared" ca="1" si="128"/>
        <v>3.2837480665329544</v>
      </c>
      <c r="D8231" s="19">
        <f ca="1">'Monte Carlo VaR'!$B$9*(EXP(B8231)-1)</f>
        <v>4.4504637545721133</v>
      </c>
      <c r="E8231" t="str">
        <f ca="1">IF(B8231&lt;='Monte Carlo VaR'!$B$25,"YES ◀ TAIL","")</f>
        <v/>
      </c>
    </row>
    <row r="8232" spans="1:5" x14ac:dyDescent="0.2">
      <c r="A8232">
        <v>8231</v>
      </c>
      <c r="B8232" s="17">
        <f ca="1">'Monte Carlo VaR'!$C$17+_xlfn.NORM.S.INV(RAND())*'Monte Carlo VaR'!$C$18</f>
        <v>0.18245505337505163</v>
      </c>
      <c r="C8232" s="18">
        <f t="shared" ca="1" si="128"/>
        <v>20.016020659059453</v>
      </c>
      <c r="D8232" s="19">
        <f ca="1">'Monte Carlo VaR'!$B$9*(EXP(B8232)-1)</f>
        <v>27.127712799223275</v>
      </c>
      <c r="E8232" t="str">
        <f ca="1">IF(B8232&lt;='Monte Carlo VaR'!$B$25,"YES ◀ TAIL","")</f>
        <v/>
      </c>
    </row>
    <row r="8233" spans="1:5" x14ac:dyDescent="0.2">
      <c r="A8233">
        <v>8232</v>
      </c>
      <c r="B8233" s="17">
        <f ca="1">'Monte Carlo VaR'!$C$17+_xlfn.NORM.S.INV(RAND())*'Monte Carlo VaR'!$C$18</f>
        <v>2.0200606030962666E-2</v>
      </c>
      <c r="C8233" s="18">
        <f t="shared" ca="1" si="128"/>
        <v>2.0406019097602979</v>
      </c>
      <c r="D8233" s="19">
        <f ca="1">'Monte Carlo VaR'!$B$9*(EXP(B8233)-1)</f>
        <v>2.7656277682981316</v>
      </c>
      <c r="E8233" t="str">
        <f ca="1">IF(B8233&lt;='Monte Carlo VaR'!$B$25,"YES ◀ TAIL","")</f>
        <v/>
      </c>
    </row>
    <row r="8234" spans="1:5" x14ac:dyDescent="0.2">
      <c r="A8234">
        <v>8233</v>
      </c>
      <c r="B8234" s="17">
        <f ca="1">'Monte Carlo VaR'!$C$17+_xlfn.NORM.S.INV(RAND())*'Monte Carlo VaR'!$C$18</f>
        <v>8.2482440718011696E-2</v>
      </c>
      <c r="C8234" s="18">
        <f t="shared" ca="1" si="128"/>
        <v>8.5979604249531771</v>
      </c>
      <c r="D8234" s="19">
        <f ca="1">'Monte Carlo VaR'!$B$9*(EXP(B8234)-1)</f>
        <v>11.65281576393904</v>
      </c>
      <c r="E8234" t="str">
        <f ca="1">IF(B8234&lt;='Monte Carlo VaR'!$B$25,"YES ◀ TAIL","")</f>
        <v/>
      </c>
    </row>
    <row r="8235" spans="1:5" x14ac:dyDescent="0.2">
      <c r="A8235">
        <v>8234</v>
      </c>
      <c r="B8235" s="17">
        <f ca="1">'Monte Carlo VaR'!$C$17+_xlfn.NORM.S.INV(RAND())*'Monte Carlo VaR'!$C$18</f>
        <v>0.21714618743802944</v>
      </c>
      <c r="C8235" s="18">
        <f t="shared" ca="1" si="128"/>
        <v>24.252573051477654</v>
      </c>
      <c r="D8235" s="19">
        <f ca="1">'Monte Carlo VaR'!$B$9*(EXP(B8235)-1)</f>
        <v>32.869512256667669</v>
      </c>
      <c r="E8235" t="str">
        <f ca="1">IF(B8235&lt;='Monte Carlo VaR'!$B$25,"YES ◀ TAIL","")</f>
        <v/>
      </c>
    </row>
    <row r="8236" spans="1:5" x14ac:dyDescent="0.2">
      <c r="A8236">
        <v>8235</v>
      </c>
      <c r="B8236" s="17">
        <f ca="1">'Monte Carlo VaR'!$C$17+_xlfn.NORM.S.INV(RAND())*'Monte Carlo VaR'!$C$18</f>
        <v>0.19995270239416008</v>
      </c>
      <c r="C8236" s="18">
        <f t="shared" ca="1" si="128"/>
        <v>22.134499010009879</v>
      </c>
      <c r="D8236" s="19">
        <f ca="1">'Monte Carlo VaR'!$B$9*(EXP(B8236)-1)</f>
        <v>29.998886508266388</v>
      </c>
      <c r="E8236" t="str">
        <f ca="1">IF(B8236&lt;='Monte Carlo VaR'!$B$25,"YES ◀ TAIL","")</f>
        <v/>
      </c>
    </row>
    <row r="8237" spans="1:5" x14ac:dyDescent="0.2">
      <c r="A8237">
        <v>8236</v>
      </c>
      <c r="B8237" s="17">
        <f ca="1">'Monte Carlo VaR'!$C$17+_xlfn.NORM.S.INV(RAND())*'Monte Carlo VaR'!$C$18</f>
        <v>0.13759945396568074</v>
      </c>
      <c r="C8237" s="18">
        <f t="shared" ca="1" si="128"/>
        <v>14.751582529667552</v>
      </c>
      <c r="D8237" s="19">
        <f ca="1">'Monte Carlo VaR'!$B$9*(EXP(B8237)-1)</f>
        <v>19.992819802458431</v>
      </c>
      <c r="E8237" t="str">
        <f ca="1">IF(B8237&lt;='Monte Carlo VaR'!$B$25,"YES ◀ TAIL","")</f>
        <v/>
      </c>
    </row>
    <row r="8238" spans="1:5" x14ac:dyDescent="0.2">
      <c r="A8238">
        <v>8237</v>
      </c>
      <c r="B8238" s="17">
        <f ca="1">'Monte Carlo VaR'!$C$17+_xlfn.NORM.S.INV(RAND())*'Monte Carlo VaR'!$C$18</f>
        <v>8.2507638587589416E-2</v>
      </c>
      <c r="C8238" s="18">
        <f t="shared" ca="1" si="128"/>
        <v>8.600696896672865</v>
      </c>
      <c r="D8238" s="19">
        <f ca="1">'Monte Carlo VaR'!$B$9*(EXP(B8238)-1)</f>
        <v>11.656524504060735</v>
      </c>
      <c r="E8238" t="str">
        <f ca="1">IF(B8238&lt;='Monte Carlo VaR'!$B$25,"YES ◀ TAIL","")</f>
        <v/>
      </c>
    </row>
    <row r="8239" spans="1:5" x14ac:dyDescent="0.2">
      <c r="A8239">
        <v>8238</v>
      </c>
      <c r="B8239" s="17">
        <f ca="1">'Monte Carlo VaR'!$C$17+_xlfn.NORM.S.INV(RAND())*'Monte Carlo VaR'!$C$18</f>
        <v>5.8415727118077965E-3</v>
      </c>
      <c r="C8239" s="18">
        <f t="shared" ca="1" si="128"/>
        <v>0.58586679692005372</v>
      </c>
      <c r="D8239" s="19">
        <f ca="1">'Monte Carlo VaR'!$B$9*(EXP(B8239)-1)</f>
        <v>0.79402526986574884</v>
      </c>
      <c r="E8239" t="str">
        <f ca="1">IF(B8239&lt;='Monte Carlo VaR'!$B$25,"YES ◀ TAIL","")</f>
        <v/>
      </c>
    </row>
    <row r="8240" spans="1:5" x14ac:dyDescent="0.2">
      <c r="A8240">
        <v>8239</v>
      </c>
      <c r="B8240" s="17">
        <f ca="1">'Monte Carlo VaR'!$C$17+_xlfn.NORM.S.INV(RAND())*'Monte Carlo VaR'!$C$18</f>
        <v>0.31396358847090666</v>
      </c>
      <c r="C8240" s="18">
        <f t="shared" ca="1" si="128"/>
        <v>36.883989408633333</v>
      </c>
      <c r="D8240" s="19">
        <f ca="1">'Monte Carlo VaR'!$B$9*(EXP(B8240)-1)</f>
        <v>49.988870845520758</v>
      </c>
      <c r="E8240" t="str">
        <f ca="1">IF(B8240&lt;='Monte Carlo VaR'!$B$25,"YES ◀ TAIL","")</f>
        <v/>
      </c>
    </row>
    <row r="8241" spans="1:5" x14ac:dyDescent="0.2">
      <c r="A8241">
        <v>8240</v>
      </c>
      <c r="B8241" s="17">
        <f ca="1">'Monte Carlo VaR'!$C$17+_xlfn.NORM.S.INV(RAND())*'Monte Carlo VaR'!$C$18</f>
        <v>-0.18700757134403562</v>
      </c>
      <c r="C8241" s="18">
        <f t="shared" ca="1" si="128"/>
        <v>-17.056254359470845</v>
      </c>
      <c r="D8241" s="19">
        <f ca="1">'Monte Carlo VaR'!$B$9*(EXP(B8241)-1)</f>
        <v>-23.116341533390838</v>
      </c>
      <c r="E8241" t="str">
        <f ca="1">IF(B8241&lt;='Monte Carlo VaR'!$B$25,"YES ◀ TAIL","")</f>
        <v/>
      </c>
    </row>
    <row r="8242" spans="1:5" x14ac:dyDescent="0.2">
      <c r="A8242">
        <v>8241</v>
      </c>
      <c r="B8242" s="17">
        <f ca="1">'Monte Carlo VaR'!$C$17+_xlfn.NORM.S.INV(RAND())*'Monte Carlo VaR'!$C$18</f>
        <v>0.25644180900118801</v>
      </c>
      <c r="C8242" s="18">
        <f t="shared" ca="1" si="128"/>
        <v>29.232356201274733</v>
      </c>
      <c r="D8242" s="19">
        <f ca="1">'Monte Carlo VaR'!$B$9*(EXP(B8242)-1)</f>
        <v>39.618612359587644</v>
      </c>
      <c r="E8242" t="str">
        <f ca="1">IF(B8242&lt;='Monte Carlo VaR'!$B$25,"YES ◀ TAIL","")</f>
        <v/>
      </c>
    </row>
    <row r="8243" spans="1:5" x14ac:dyDescent="0.2">
      <c r="A8243">
        <v>8242</v>
      </c>
      <c r="B8243" s="17">
        <f ca="1">'Monte Carlo VaR'!$C$17+_xlfn.NORM.S.INV(RAND())*'Monte Carlo VaR'!$C$18</f>
        <v>0.27727148230928222</v>
      </c>
      <c r="C8243" s="18">
        <f t="shared" ca="1" si="128"/>
        <v>31.952454998511936</v>
      </c>
      <c r="D8243" s="19">
        <f ca="1">'Monte Carlo VaR'!$B$9*(EXP(B8243)-1)</f>
        <v>43.305162259483225</v>
      </c>
      <c r="E8243" t="str">
        <f ca="1">IF(B8243&lt;='Monte Carlo VaR'!$B$25,"YES ◀ TAIL","")</f>
        <v/>
      </c>
    </row>
    <row r="8244" spans="1:5" x14ac:dyDescent="0.2">
      <c r="A8244">
        <v>8243</v>
      </c>
      <c r="B8244" s="17">
        <f ca="1">'Monte Carlo VaR'!$C$17+_xlfn.NORM.S.INV(RAND())*'Monte Carlo VaR'!$C$18</f>
        <v>-0.16128879932410972</v>
      </c>
      <c r="C8244" s="18">
        <f t="shared" ca="1" si="128"/>
        <v>-14.895374596999311</v>
      </c>
      <c r="D8244" s="19">
        <f ca="1">'Monte Carlo VaR'!$B$9*(EXP(B8244)-1)</f>
        <v>-20.187701191313167</v>
      </c>
      <c r="E8244" t="str">
        <f ca="1">IF(B8244&lt;='Monte Carlo VaR'!$B$25,"YES ◀ TAIL","")</f>
        <v/>
      </c>
    </row>
    <row r="8245" spans="1:5" x14ac:dyDescent="0.2">
      <c r="A8245">
        <v>8244</v>
      </c>
      <c r="B8245" s="17">
        <f ca="1">'Monte Carlo VaR'!$C$17+_xlfn.NORM.S.INV(RAND())*'Monte Carlo VaR'!$C$18</f>
        <v>0.24785058128145621</v>
      </c>
      <c r="C8245" s="18">
        <f t="shared" ca="1" si="128"/>
        <v>28.126847239728249</v>
      </c>
      <c r="D8245" s="19">
        <f ca="1">'Monte Carlo VaR'!$B$9*(EXP(B8245)-1)</f>
        <v>38.120316064003696</v>
      </c>
      <c r="E8245" t="str">
        <f ca="1">IF(B8245&lt;='Monte Carlo VaR'!$B$25,"YES ◀ TAIL","")</f>
        <v/>
      </c>
    </row>
    <row r="8246" spans="1:5" x14ac:dyDescent="0.2">
      <c r="A8246">
        <v>8245</v>
      </c>
      <c r="B8246" s="17">
        <f ca="1">'Monte Carlo VaR'!$C$17+_xlfn.NORM.S.INV(RAND())*'Monte Carlo VaR'!$C$18</f>
        <v>9.7733912852021182E-2</v>
      </c>
      <c r="C8246" s="18">
        <f t="shared" ca="1" si="128"/>
        <v>10.26693399294183</v>
      </c>
      <c r="D8246" s="19">
        <f ca="1">'Monte Carlo VaR'!$B$9*(EXP(B8246)-1)</f>
        <v>13.914775640634062</v>
      </c>
      <c r="E8246" t="str">
        <f ca="1">IF(B8246&lt;='Monte Carlo VaR'!$B$25,"YES ◀ TAIL","")</f>
        <v/>
      </c>
    </row>
    <row r="8247" spans="1:5" x14ac:dyDescent="0.2">
      <c r="A8247">
        <v>8246</v>
      </c>
      <c r="B8247" s="17">
        <f ca="1">'Monte Carlo VaR'!$C$17+_xlfn.NORM.S.INV(RAND())*'Monte Carlo VaR'!$C$18</f>
        <v>-4.4178883729592888E-2</v>
      </c>
      <c r="C8247" s="18">
        <f t="shared" ca="1" si="128"/>
        <v>-4.321721070985685</v>
      </c>
      <c r="D8247" s="19">
        <f ca="1">'Monte Carlo VaR'!$B$9*(EXP(B8247)-1)</f>
        <v>-5.8572285675068985</v>
      </c>
      <c r="E8247" t="str">
        <f ca="1">IF(B8247&lt;='Monte Carlo VaR'!$B$25,"YES ◀ TAIL","")</f>
        <v/>
      </c>
    </row>
    <row r="8248" spans="1:5" x14ac:dyDescent="0.2">
      <c r="A8248">
        <v>8247</v>
      </c>
      <c r="B8248" s="17">
        <f ca="1">'Monte Carlo VaR'!$C$17+_xlfn.NORM.S.INV(RAND())*'Monte Carlo VaR'!$C$18</f>
        <v>-3.6208175711717736E-2</v>
      </c>
      <c r="C8248" s="18">
        <f t="shared" ca="1" si="128"/>
        <v>-3.5560500295605424</v>
      </c>
      <c r="D8248" s="19">
        <f ca="1">'Monte Carlo VaR'!$B$9*(EXP(B8248)-1)</f>
        <v>-4.8195146050634028</v>
      </c>
      <c r="E8248" t="str">
        <f ca="1">IF(B8248&lt;='Monte Carlo VaR'!$B$25,"YES ◀ TAIL","")</f>
        <v/>
      </c>
    </row>
    <row r="8249" spans="1:5" x14ac:dyDescent="0.2">
      <c r="A8249">
        <v>8248</v>
      </c>
      <c r="B8249" s="17">
        <f ca="1">'Monte Carlo VaR'!$C$17+_xlfn.NORM.S.INV(RAND())*'Monte Carlo VaR'!$C$18</f>
        <v>0.36724136157457693</v>
      </c>
      <c r="C8249" s="18">
        <f t="shared" ca="1" si="128"/>
        <v>44.374634195592776</v>
      </c>
      <c r="D8249" s="19">
        <f ca="1">'Monte Carlo VaR'!$B$9*(EXP(B8249)-1)</f>
        <v>60.140941725286893</v>
      </c>
      <c r="E8249" t="str">
        <f ca="1">IF(B8249&lt;='Monte Carlo VaR'!$B$25,"YES ◀ TAIL","")</f>
        <v/>
      </c>
    </row>
    <row r="8250" spans="1:5" x14ac:dyDescent="0.2">
      <c r="A8250">
        <v>8249</v>
      </c>
      <c r="B8250" s="17">
        <f ca="1">'Monte Carlo VaR'!$C$17+_xlfn.NORM.S.INV(RAND())*'Monte Carlo VaR'!$C$18</f>
        <v>9.2576092451474357E-2</v>
      </c>
      <c r="C8250" s="18">
        <f t="shared" ca="1" si="128"/>
        <v>9.6996611545977274</v>
      </c>
      <c r="D8250" s="19">
        <f ca="1">'Monte Carlo VaR'!$B$9*(EXP(B8250)-1)</f>
        <v>13.145950762826301</v>
      </c>
      <c r="E8250" t="str">
        <f ca="1">IF(B8250&lt;='Monte Carlo VaR'!$B$25,"YES ◀ TAIL","")</f>
        <v/>
      </c>
    </row>
    <row r="8251" spans="1:5" x14ac:dyDescent="0.2">
      <c r="A8251">
        <v>8250</v>
      </c>
      <c r="B8251" s="17">
        <f ca="1">'Monte Carlo VaR'!$C$17+_xlfn.NORM.S.INV(RAND())*'Monte Carlo VaR'!$C$18</f>
        <v>7.0493082370216009E-3</v>
      </c>
      <c r="C8251" s="18">
        <f t="shared" ca="1" si="128"/>
        <v>0.70742130966154892</v>
      </c>
      <c r="D8251" s="19">
        <f ca="1">'Monte Carlo VaR'!$B$9*(EXP(B8251)-1)</f>
        <v>0.95876810098429721</v>
      </c>
      <c r="E8251" t="str">
        <f ca="1">IF(B8251&lt;='Monte Carlo VaR'!$B$25,"YES ◀ TAIL","")</f>
        <v/>
      </c>
    </row>
    <row r="8252" spans="1:5" x14ac:dyDescent="0.2">
      <c r="A8252">
        <v>8251</v>
      </c>
      <c r="B8252" s="17">
        <f ca="1">'Monte Carlo VaR'!$C$17+_xlfn.NORM.S.INV(RAND())*'Monte Carlo VaR'!$C$18</f>
        <v>0.17621334268842154</v>
      </c>
      <c r="C8252" s="18">
        <f t="shared" ca="1" si="128"/>
        <v>19.26924837307784</v>
      </c>
      <c r="D8252" s="19">
        <f ca="1">'Monte Carlo VaR'!$B$9*(EXP(B8252)-1)</f>
        <v>26.115612320032398</v>
      </c>
      <c r="E8252" t="str">
        <f ca="1">IF(B8252&lt;='Monte Carlo VaR'!$B$25,"YES ◀ TAIL","")</f>
        <v/>
      </c>
    </row>
    <row r="8253" spans="1:5" x14ac:dyDescent="0.2">
      <c r="A8253">
        <v>8252</v>
      </c>
      <c r="B8253" s="17">
        <f ca="1">'Monte Carlo VaR'!$C$17+_xlfn.NORM.S.INV(RAND())*'Monte Carlo VaR'!$C$18</f>
        <v>-8.8170665254404965E-2</v>
      </c>
      <c r="C8253" s="18">
        <f t="shared" ca="1" si="128"/>
        <v>-8.4395398503919417</v>
      </c>
      <c r="D8253" s="19">
        <f ca="1">'Monte Carlo VaR'!$B$9*(EXP(B8253)-1)</f>
        <v>-11.438108359236198</v>
      </c>
      <c r="E8253" t="str">
        <f ca="1">IF(B8253&lt;='Monte Carlo VaR'!$B$25,"YES ◀ TAIL","")</f>
        <v/>
      </c>
    </row>
    <row r="8254" spans="1:5" x14ac:dyDescent="0.2">
      <c r="A8254">
        <v>8253</v>
      </c>
      <c r="B8254" s="17">
        <f ca="1">'Monte Carlo VaR'!$C$17+_xlfn.NORM.S.INV(RAND())*'Monte Carlo VaR'!$C$18</f>
        <v>0.19363318341409952</v>
      </c>
      <c r="C8254" s="18">
        <f t="shared" ca="1" si="128"/>
        <v>21.365101397378126</v>
      </c>
      <c r="D8254" s="19">
        <f ca="1">'Monte Carlo VaR'!$B$9*(EXP(B8254)-1)</f>
        <v>28.956121923866576</v>
      </c>
      <c r="E8254" t="str">
        <f ca="1">IF(B8254&lt;='Monte Carlo VaR'!$B$25,"YES ◀ TAIL","")</f>
        <v/>
      </c>
    </row>
    <row r="8255" spans="1:5" x14ac:dyDescent="0.2">
      <c r="A8255">
        <v>8254</v>
      </c>
      <c r="B8255" s="17">
        <f ca="1">'Monte Carlo VaR'!$C$17+_xlfn.NORM.S.INV(RAND())*'Monte Carlo VaR'!$C$18</f>
        <v>-5.0718196724887962E-2</v>
      </c>
      <c r="C8255" s="18">
        <f t="shared" ca="1" si="128"/>
        <v>-4.94535000901225</v>
      </c>
      <c r="D8255" s="19">
        <f ca="1">'Monte Carlo VaR'!$B$9*(EXP(B8255)-1)</f>
        <v>-6.702432867214303</v>
      </c>
      <c r="E8255" t="str">
        <f ca="1">IF(B8255&lt;='Monte Carlo VaR'!$B$25,"YES ◀ TAIL","")</f>
        <v/>
      </c>
    </row>
    <row r="8256" spans="1:5" x14ac:dyDescent="0.2">
      <c r="A8256">
        <v>8255</v>
      </c>
      <c r="B8256" s="17">
        <f ca="1">'Monte Carlo VaR'!$C$17+_xlfn.NORM.S.INV(RAND())*'Monte Carlo VaR'!$C$18</f>
        <v>5.8241728232421006E-2</v>
      </c>
      <c r="C8256" s="18">
        <f t="shared" ca="1" si="128"/>
        <v>5.9971189706484074</v>
      </c>
      <c r="D8256" s="19">
        <f ca="1">'Monte Carlo VaR'!$B$9*(EXP(B8256)-1)</f>
        <v>8.1278953409197872</v>
      </c>
      <c r="E8256" t="str">
        <f ca="1">IF(B8256&lt;='Monte Carlo VaR'!$B$25,"YES ◀ TAIL","")</f>
        <v/>
      </c>
    </row>
    <row r="8257" spans="1:5" x14ac:dyDescent="0.2">
      <c r="A8257">
        <v>8256</v>
      </c>
      <c r="B8257" s="17">
        <f ca="1">'Monte Carlo VaR'!$C$17+_xlfn.NORM.S.INV(RAND())*'Monte Carlo VaR'!$C$18</f>
        <v>-8.2052087833975149E-2</v>
      </c>
      <c r="C8257" s="18">
        <f t="shared" ca="1" si="128"/>
        <v>-7.8776027114732532</v>
      </c>
      <c r="D8257" s="19">
        <f ca="1">'Monte Carlo VaR'!$B$9*(EXP(B8257)-1)</f>
        <v>-10.6765149548597</v>
      </c>
      <c r="E8257" t="str">
        <f ca="1">IF(B8257&lt;='Monte Carlo VaR'!$B$25,"YES ◀ TAIL","")</f>
        <v/>
      </c>
    </row>
    <row r="8258" spans="1:5" x14ac:dyDescent="0.2">
      <c r="A8258">
        <v>8257</v>
      </c>
      <c r="B8258" s="17">
        <f ca="1">'Monte Carlo VaR'!$C$17+_xlfn.NORM.S.INV(RAND())*'Monte Carlo VaR'!$C$18</f>
        <v>8.9645334291515361E-2</v>
      </c>
      <c r="C8258" s="18">
        <f t="shared" ca="1" si="128"/>
        <v>9.3786286416408071</v>
      </c>
      <c r="D8258" s="19">
        <f ca="1">'Monte Carlo VaR'!$B$9*(EXP(B8258)-1)</f>
        <v>12.710855398015786</v>
      </c>
      <c r="E8258" t="str">
        <f ca="1">IF(B8258&lt;='Monte Carlo VaR'!$B$25,"YES ◀ TAIL","")</f>
        <v/>
      </c>
    </row>
    <row r="8259" spans="1:5" x14ac:dyDescent="0.2">
      <c r="A8259">
        <v>8258</v>
      </c>
      <c r="B8259" s="17">
        <f ca="1">'Monte Carlo VaR'!$C$17+_xlfn.NORM.S.INV(RAND())*'Monte Carlo VaR'!$C$18</f>
        <v>0.35815775748827561</v>
      </c>
      <c r="C8259" s="18">
        <f t="shared" ref="C8259:C8322" ca="1" si="129">(EXP(B8259)-1)*100</f>
        <v>43.069130494448849</v>
      </c>
      <c r="D8259" s="19">
        <f ca="1">'Monte Carlo VaR'!$B$9*(EXP(B8259)-1)</f>
        <v>58.371592559126526</v>
      </c>
      <c r="E8259" t="str">
        <f ca="1">IF(B8259&lt;='Monte Carlo VaR'!$B$25,"YES ◀ TAIL","")</f>
        <v/>
      </c>
    </row>
    <row r="8260" spans="1:5" x14ac:dyDescent="0.2">
      <c r="A8260">
        <v>8259</v>
      </c>
      <c r="B8260" s="17">
        <f ca="1">'Monte Carlo VaR'!$C$17+_xlfn.NORM.S.INV(RAND())*'Monte Carlo VaR'!$C$18</f>
        <v>-0.1305108413516482</v>
      </c>
      <c r="C8260" s="18">
        <f t="shared" ca="1" si="129"/>
        <v>-12.235302198235043</v>
      </c>
      <c r="D8260" s="19">
        <f ca="1">'Monte Carlo VaR'!$B$9*(EXP(B8260)-1)</f>
        <v>-16.582505069267953</v>
      </c>
      <c r="E8260" t="str">
        <f ca="1">IF(B8260&lt;='Monte Carlo VaR'!$B$25,"YES ◀ TAIL","")</f>
        <v/>
      </c>
    </row>
    <row r="8261" spans="1:5" x14ac:dyDescent="0.2">
      <c r="A8261">
        <v>8260</v>
      </c>
      <c r="B8261" s="17">
        <f ca="1">'Monte Carlo VaR'!$C$17+_xlfn.NORM.S.INV(RAND())*'Monte Carlo VaR'!$C$18</f>
        <v>-0.20009527821588685</v>
      </c>
      <c r="C8261" s="18">
        <f t="shared" ca="1" si="129"/>
        <v>-18.134725041138744</v>
      </c>
      <c r="D8261" s="19">
        <f ca="1">'Monte Carlo VaR'!$B$9*(EXP(B8261)-1)</f>
        <v>-24.577992848255342</v>
      </c>
      <c r="E8261" t="str">
        <f ca="1">IF(B8261&lt;='Monte Carlo VaR'!$B$25,"YES ◀ TAIL","")</f>
        <v/>
      </c>
    </row>
    <row r="8262" spans="1:5" x14ac:dyDescent="0.2">
      <c r="A8262">
        <v>8261</v>
      </c>
      <c r="B8262" s="17">
        <f ca="1">'Monte Carlo VaR'!$C$17+_xlfn.NORM.S.INV(RAND())*'Monte Carlo VaR'!$C$18</f>
        <v>-5.4128977485258328E-2</v>
      </c>
      <c r="C8262" s="18">
        <f t="shared" ca="1" si="129"/>
        <v>-5.2690083028732682</v>
      </c>
      <c r="D8262" s="19">
        <f ca="1">'Monte Carlo VaR'!$B$9*(EXP(B8262)-1)</f>
        <v>-7.1410869528841401</v>
      </c>
      <c r="E8262" t="str">
        <f ca="1">IF(B8262&lt;='Monte Carlo VaR'!$B$25,"YES ◀ TAIL","")</f>
        <v/>
      </c>
    </row>
    <row r="8263" spans="1:5" x14ac:dyDescent="0.2">
      <c r="A8263">
        <v>8262</v>
      </c>
      <c r="B8263" s="17">
        <f ca="1">'Monte Carlo VaR'!$C$17+_xlfn.NORM.S.INV(RAND())*'Monte Carlo VaR'!$C$18</f>
        <v>-1.5855155947755536E-2</v>
      </c>
      <c r="C8263" s="18">
        <f t="shared" ca="1" si="129"/>
        <v>-1.5730124631858189</v>
      </c>
      <c r="D8263" s="19">
        <f ca="1">'Monte Carlo VaR'!$B$9*(EXP(B8263)-1)</f>
        <v>-2.1319037913557404</v>
      </c>
      <c r="E8263" t="str">
        <f ca="1">IF(B8263&lt;='Monte Carlo VaR'!$B$25,"YES ◀ TAIL","")</f>
        <v/>
      </c>
    </row>
    <row r="8264" spans="1:5" x14ac:dyDescent="0.2">
      <c r="A8264">
        <v>8263</v>
      </c>
      <c r="B8264" s="17">
        <f ca="1">'Monte Carlo VaR'!$C$17+_xlfn.NORM.S.INV(RAND())*'Monte Carlo VaR'!$C$18</f>
        <v>2.7274565534136638E-2</v>
      </c>
      <c r="C8264" s="18">
        <f t="shared" ca="1" si="129"/>
        <v>2.7649921281248435</v>
      </c>
      <c r="D8264" s="19">
        <f ca="1">'Monte Carlo VaR'!$B$9*(EXP(B8264)-1)</f>
        <v>3.7473938312476003</v>
      </c>
      <c r="E8264" t="str">
        <f ca="1">IF(B8264&lt;='Monte Carlo VaR'!$B$25,"YES ◀ TAIL","")</f>
        <v/>
      </c>
    </row>
    <row r="8265" spans="1:5" x14ac:dyDescent="0.2">
      <c r="A8265">
        <v>8264</v>
      </c>
      <c r="B8265" s="17">
        <f ca="1">'Monte Carlo VaR'!$C$17+_xlfn.NORM.S.INV(RAND())*'Monte Carlo VaR'!$C$18</f>
        <v>0.10793265071317824</v>
      </c>
      <c r="C8265" s="18">
        <f t="shared" ca="1" si="129"/>
        <v>11.397271759189298</v>
      </c>
      <c r="D8265" s="19">
        <f ca="1">'Monte Carlo VaR'!$B$9*(EXP(B8265)-1)</f>
        <v>15.446722415229257</v>
      </c>
      <c r="E8265" t="str">
        <f ca="1">IF(B8265&lt;='Monte Carlo VaR'!$B$25,"YES ◀ TAIL","")</f>
        <v/>
      </c>
    </row>
    <row r="8266" spans="1:5" x14ac:dyDescent="0.2">
      <c r="A8266">
        <v>8265</v>
      </c>
      <c r="B8266" s="17">
        <f ca="1">'Monte Carlo VaR'!$C$17+_xlfn.NORM.S.INV(RAND())*'Monte Carlo VaR'!$C$18</f>
        <v>-0.1179553200931986</v>
      </c>
      <c r="C8266" s="18">
        <f t="shared" ca="1" si="129"/>
        <v>-11.126423964151455</v>
      </c>
      <c r="D8266" s="19">
        <f ca="1">'Monte Carlo VaR'!$B$9*(EXP(B8266)-1)</f>
        <v>-15.079642398614467</v>
      </c>
      <c r="E8266" t="str">
        <f ca="1">IF(B8266&lt;='Monte Carlo VaR'!$B$25,"YES ◀ TAIL","")</f>
        <v/>
      </c>
    </row>
    <row r="8267" spans="1:5" x14ac:dyDescent="0.2">
      <c r="A8267">
        <v>8266</v>
      </c>
      <c r="B8267" s="17">
        <f ca="1">'Monte Carlo VaR'!$C$17+_xlfn.NORM.S.INV(RAND())*'Monte Carlo VaR'!$C$18</f>
        <v>-0.2179269432915989</v>
      </c>
      <c r="C8267" s="18">
        <f t="shared" ca="1" si="129"/>
        <v>-19.5815809429556</v>
      </c>
      <c r="D8267" s="19">
        <f ca="1">'Monte Carlo VaR'!$B$9*(EXP(B8267)-1)</f>
        <v>-26.538916651987726</v>
      </c>
      <c r="E8267" t="str">
        <f ca="1">IF(B8267&lt;='Monte Carlo VaR'!$B$25,"YES ◀ TAIL","")</f>
        <v/>
      </c>
    </row>
    <row r="8268" spans="1:5" x14ac:dyDescent="0.2">
      <c r="A8268">
        <v>8267</v>
      </c>
      <c r="B8268" s="17">
        <f ca="1">'Monte Carlo VaR'!$C$17+_xlfn.NORM.S.INV(RAND())*'Monte Carlo VaR'!$C$18</f>
        <v>-1.4911309142615389E-2</v>
      </c>
      <c r="C8268" s="18">
        <f t="shared" ca="1" si="129"/>
        <v>-1.4800686099800786</v>
      </c>
      <c r="D8268" s="19">
        <f ca="1">'Monte Carlo VaR'!$B$9*(EXP(B8268)-1)</f>
        <v>-2.0059369871060007</v>
      </c>
      <c r="E8268" t="str">
        <f ca="1">IF(B8268&lt;='Monte Carlo VaR'!$B$25,"YES ◀ TAIL","")</f>
        <v/>
      </c>
    </row>
    <row r="8269" spans="1:5" x14ac:dyDescent="0.2">
      <c r="A8269">
        <v>8268</v>
      </c>
      <c r="B8269" s="17">
        <f ca="1">'Monte Carlo VaR'!$C$17+_xlfn.NORM.S.INV(RAND())*'Monte Carlo VaR'!$C$18</f>
        <v>4.7075626195160869E-2</v>
      </c>
      <c r="C8269" s="18">
        <f t="shared" ca="1" si="129"/>
        <v>4.8201277556615629</v>
      </c>
      <c r="D8269" s="19">
        <f ca="1">'Monte Carlo VaR'!$B$9*(EXP(B8269)-1)</f>
        <v>6.5327191472481161</v>
      </c>
      <c r="E8269" t="str">
        <f ca="1">IF(B8269&lt;='Monte Carlo VaR'!$B$25,"YES ◀ TAIL","")</f>
        <v/>
      </c>
    </row>
    <row r="8270" spans="1:5" x14ac:dyDescent="0.2">
      <c r="A8270">
        <v>8269</v>
      </c>
      <c r="B8270" s="17">
        <f ca="1">'Monte Carlo VaR'!$C$17+_xlfn.NORM.S.INV(RAND())*'Monte Carlo VaR'!$C$18</f>
        <v>-5.8929811442234928E-2</v>
      </c>
      <c r="C8270" s="18">
        <f t="shared" ca="1" si="129"/>
        <v>-5.7227061292232211</v>
      </c>
      <c r="D8270" s="19">
        <f ca="1">'Monte Carlo VaR'!$B$9*(EXP(B8270)-1)</f>
        <v>-7.7559836169362306</v>
      </c>
      <c r="E8270" t="str">
        <f ca="1">IF(B8270&lt;='Monte Carlo VaR'!$B$25,"YES ◀ TAIL","")</f>
        <v/>
      </c>
    </row>
    <row r="8271" spans="1:5" x14ac:dyDescent="0.2">
      <c r="A8271">
        <v>8270</v>
      </c>
      <c r="B8271" s="17">
        <f ca="1">'Monte Carlo VaR'!$C$17+_xlfn.NORM.S.INV(RAND())*'Monte Carlo VaR'!$C$18</f>
        <v>-0.19168609731981029</v>
      </c>
      <c r="C8271" s="18">
        <f t="shared" ca="1" si="129"/>
        <v>-17.443402480530246</v>
      </c>
      <c r="D8271" s="19">
        <f ca="1">'Monte Carlo VaR'!$B$9*(EXP(B8271)-1)</f>
        <v>-23.641043381862641</v>
      </c>
      <c r="E8271" t="str">
        <f ca="1">IF(B8271&lt;='Monte Carlo VaR'!$B$25,"YES ◀ TAIL","")</f>
        <v/>
      </c>
    </row>
    <row r="8272" spans="1:5" x14ac:dyDescent="0.2">
      <c r="A8272">
        <v>8271</v>
      </c>
      <c r="B8272" s="17">
        <f ca="1">'Monte Carlo VaR'!$C$17+_xlfn.NORM.S.INV(RAND())*'Monte Carlo VaR'!$C$18</f>
        <v>0.12389009486490611</v>
      </c>
      <c r="C8272" s="18">
        <f t="shared" ca="1" si="129"/>
        <v>13.189146347858237</v>
      </c>
      <c r="D8272" s="19">
        <f ca="1">'Monte Carlo VaR'!$B$9*(EXP(B8272)-1)</f>
        <v>17.875250045252269</v>
      </c>
      <c r="E8272" t="str">
        <f ca="1">IF(B8272&lt;='Monte Carlo VaR'!$B$25,"YES ◀ TAIL","")</f>
        <v/>
      </c>
    </row>
    <row r="8273" spans="1:5" x14ac:dyDescent="0.2">
      <c r="A8273">
        <v>8272</v>
      </c>
      <c r="B8273" s="17">
        <f ca="1">'Monte Carlo VaR'!$C$17+_xlfn.NORM.S.INV(RAND())*'Monte Carlo VaR'!$C$18</f>
        <v>-2.4182734401515638E-2</v>
      </c>
      <c r="C8273" s="18">
        <f t="shared" ca="1" si="129"/>
        <v>-2.3892674927965762</v>
      </c>
      <c r="D8273" s="19">
        <f ca="1">'Monte Carlo VaR'!$B$9*(EXP(B8273)-1)</f>
        <v>-3.2381742329871996</v>
      </c>
      <c r="E8273" t="str">
        <f ca="1">IF(B8273&lt;='Monte Carlo VaR'!$B$25,"YES ◀ TAIL","")</f>
        <v/>
      </c>
    </row>
    <row r="8274" spans="1:5" x14ac:dyDescent="0.2">
      <c r="A8274">
        <v>8273</v>
      </c>
      <c r="B8274" s="17">
        <f ca="1">'Monte Carlo VaR'!$C$17+_xlfn.NORM.S.INV(RAND())*'Monte Carlo VaR'!$C$18</f>
        <v>-6.8185598913716547E-2</v>
      </c>
      <c r="C8274" s="18">
        <f t="shared" ca="1" si="129"/>
        <v>-6.5912908061591118</v>
      </c>
      <c r="D8274" s="19">
        <f ca="1">'Monte Carlo VaR'!$B$9*(EXP(B8274)-1)</f>
        <v>-8.9331764295874443</v>
      </c>
      <c r="E8274" t="str">
        <f ca="1">IF(B8274&lt;='Monte Carlo VaR'!$B$25,"YES ◀ TAIL","")</f>
        <v/>
      </c>
    </row>
    <row r="8275" spans="1:5" x14ac:dyDescent="0.2">
      <c r="A8275">
        <v>8274</v>
      </c>
      <c r="B8275" s="17">
        <f ca="1">'Monte Carlo VaR'!$C$17+_xlfn.NORM.S.INV(RAND())*'Monte Carlo VaR'!$C$18</f>
        <v>0.19699511740860109</v>
      </c>
      <c r="C8275" s="18">
        <f t="shared" ca="1" si="129"/>
        <v>21.773809497384455</v>
      </c>
      <c r="D8275" s="19">
        <f ca="1">'Monte Carlo VaR'!$B$9*(EXP(B8275)-1)</f>
        <v>29.510044011805153</v>
      </c>
      <c r="E8275" t="str">
        <f ca="1">IF(B8275&lt;='Monte Carlo VaR'!$B$25,"YES ◀ TAIL","")</f>
        <v/>
      </c>
    </row>
    <row r="8276" spans="1:5" x14ac:dyDescent="0.2">
      <c r="A8276">
        <v>8275</v>
      </c>
      <c r="B8276" s="17">
        <f ca="1">'Monte Carlo VaR'!$C$17+_xlfn.NORM.S.INV(RAND())*'Monte Carlo VaR'!$C$18</f>
        <v>-6.3569762315936071E-2</v>
      </c>
      <c r="C8276" s="18">
        <f t="shared" ca="1" si="129"/>
        <v>-6.1591348543723718</v>
      </c>
      <c r="D8276" s="19">
        <f ca="1">'Monte Carlo VaR'!$B$9*(EXP(B8276)-1)</f>
        <v>-8.3474754681308756</v>
      </c>
      <c r="E8276" t="str">
        <f ca="1">IF(B8276&lt;='Monte Carlo VaR'!$B$25,"YES ◀ TAIL","")</f>
        <v/>
      </c>
    </row>
    <row r="8277" spans="1:5" x14ac:dyDescent="0.2">
      <c r="A8277">
        <v>8276</v>
      </c>
      <c r="B8277" s="17">
        <f ca="1">'Monte Carlo VaR'!$C$17+_xlfn.NORM.S.INV(RAND())*'Monte Carlo VaR'!$C$18</f>
        <v>0.22757461968555176</v>
      </c>
      <c r="C8277" s="18">
        <f t="shared" ca="1" si="129"/>
        <v>25.555112508884825</v>
      </c>
      <c r="D8277" s="19">
        <f ca="1">'Monte Carlo VaR'!$B$9*(EXP(B8277)-1)</f>
        <v>34.634843983291603</v>
      </c>
      <c r="E8277" t="str">
        <f ca="1">IF(B8277&lt;='Monte Carlo VaR'!$B$25,"YES ◀ TAIL","")</f>
        <v/>
      </c>
    </row>
    <row r="8278" spans="1:5" x14ac:dyDescent="0.2">
      <c r="A8278">
        <v>8277</v>
      </c>
      <c r="B8278" s="17">
        <f ca="1">'Monte Carlo VaR'!$C$17+_xlfn.NORM.S.INV(RAND())*'Monte Carlo VaR'!$C$18</f>
        <v>0.38724490438655368</v>
      </c>
      <c r="C8278" s="18">
        <f t="shared" ca="1" si="129"/>
        <v>47.291717098151494</v>
      </c>
      <c r="D8278" s="19">
        <f ca="1">'Monte Carlo VaR'!$B$9*(EXP(B8278)-1)</f>
        <v>64.094464183124728</v>
      </c>
      <c r="E8278" t="str">
        <f ca="1">IF(B8278&lt;='Monte Carlo VaR'!$B$25,"YES ◀ TAIL","")</f>
        <v/>
      </c>
    </row>
    <row r="8279" spans="1:5" x14ac:dyDescent="0.2">
      <c r="A8279">
        <v>8278</v>
      </c>
      <c r="B8279" s="17">
        <f ca="1">'Monte Carlo VaR'!$C$17+_xlfn.NORM.S.INV(RAND())*'Monte Carlo VaR'!$C$18</f>
        <v>0.13931832441380781</v>
      </c>
      <c r="C8279" s="18">
        <f t="shared" ca="1" si="129"/>
        <v>14.948995248593032</v>
      </c>
      <c r="D8279" s="19">
        <f ca="1">'Monte Carlo VaR'!$B$9*(EXP(B8279)-1)</f>
        <v>20.260373260418138</v>
      </c>
      <c r="E8279" t="str">
        <f ca="1">IF(B8279&lt;='Monte Carlo VaR'!$B$25,"YES ◀ TAIL","")</f>
        <v/>
      </c>
    </row>
    <row r="8280" spans="1:5" x14ac:dyDescent="0.2">
      <c r="A8280">
        <v>8279</v>
      </c>
      <c r="B8280" s="17">
        <f ca="1">'Monte Carlo VaR'!$C$17+_xlfn.NORM.S.INV(RAND())*'Monte Carlo VaR'!$C$18</f>
        <v>1.0515725955055767E-2</v>
      </c>
      <c r="C8280" s="18">
        <f t="shared" ca="1" si="129"/>
        <v>1.0571210517504204</v>
      </c>
      <c r="D8280" s="19">
        <f ca="1">'Monte Carlo VaR'!$B$9*(EXP(B8280)-1)</f>
        <v>1.4327161614373447</v>
      </c>
      <c r="E8280" t="str">
        <f ca="1">IF(B8280&lt;='Monte Carlo VaR'!$B$25,"YES ◀ TAIL","")</f>
        <v/>
      </c>
    </row>
    <row r="8281" spans="1:5" x14ac:dyDescent="0.2">
      <c r="A8281">
        <v>8280</v>
      </c>
      <c r="B8281" s="17">
        <f ca="1">'Monte Carlo VaR'!$C$17+_xlfn.NORM.S.INV(RAND())*'Monte Carlo VaR'!$C$18</f>
        <v>0.17918126167116077</v>
      </c>
      <c r="C8281" s="18">
        <f t="shared" ca="1" si="129"/>
        <v>19.623755653600682</v>
      </c>
      <c r="D8281" s="19">
        <f ca="1">'Monte Carlo VaR'!$B$9*(EXP(B8281)-1)</f>
        <v>26.596076037325005</v>
      </c>
      <c r="E8281" t="str">
        <f ca="1">IF(B8281&lt;='Monte Carlo VaR'!$B$25,"YES ◀ TAIL","")</f>
        <v/>
      </c>
    </row>
    <row r="8282" spans="1:5" x14ac:dyDescent="0.2">
      <c r="A8282">
        <v>8281</v>
      </c>
      <c r="B8282" s="17">
        <f ca="1">'Monte Carlo VaR'!$C$17+_xlfn.NORM.S.INV(RAND())*'Monte Carlo VaR'!$C$18</f>
        <v>-5.1417038467784795E-2</v>
      </c>
      <c r="C8282" s="18">
        <f t="shared" ca="1" si="129"/>
        <v>-5.0117549603038825</v>
      </c>
      <c r="D8282" s="19">
        <f ca="1">'Monte Carlo VaR'!$B$9*(EXP(B8282)-1)</f>
        <v>-6.7924314976998517</v>
      </c>
      <c r="E8282" t="str">
        <f ca="1">IF(B8282&lt;='Monte Carlo VaR'!$B$25,"YES ◀ TAIL","")</f>
        <v/>
      </c>
    </row>
    <row r="8283" spans="1:5" x14ac:dyDescent="0.2">
      <c r="A8283">
        <v>8282</v>
      </c>
      <c r="B8283" s="17">
        <f ca="1">'Monte Carlo VaR'!$C$17+_xlfn.NORM.S.INV(RAND())*'Monte Carlo VaR'!$C$18</f>
        <v>1.9601170843394342E-2</v>
      </c>
      <c r="C8283" s="18">
        <f t="shared" ca="1" si="129"/>
        <v>1.9794535114967315</v>
      </c>
      <c r="D8283" s="19">
        <f ca="1">'Monte Carlo VaR'!$B$9*(EXP(B8283)-1)</f>
        <v>2.6827533441315201</v>
      </c>
      <c r="E8283" t="str">
        <f ca="1">IF(B8283&lt;='Monte Carlo VaR'!$B$25,"YES ◀ TAIL","")</f>
        <v/>
      </c>
    </row>
    <row r="8284" spans="1:5" x14ac:dyDescent="0.2">
      <c r="A8284">
        <v>8283</v>
      </c>
      <c r="B8284" s="17">
        <f ca="1">'Monte Carlo VaR'!$C$17+_xlfn.NORM.S.INV(RAND())*'Monte Carlo VaR'!$C$18</f>
        <v>-0.24194631400475014</v>
      </c>
      <c r="C8284" s="18">
        <f t="shared" ca="1" si="129"/>
        <v>-21.490167479459231</v>
      </c>
      <c r="D8284" s="19">
        <f ca="1">'Monte Carlo VaR'!$B$9*(EXP(B8284)-1)</f>
        <v>-29.125623984911098</v>
      </c>
      <c r="E8284" t="str">
        <f ca="1">IF(B8284&lt;='Monte Carlo VaR'!$B$25,"YES ◀ TAIL","")</f>
        <v/>
      </c>
    </row>
    <row r="8285" spans="1:5" x14ac:dyDescent="0.2">
      <c r="A8285">
        <v>8284</v>
      </c>
      <c r="B8285" s="17">
        <f ca="1">'Monte Carlo VaR'!$C$17+_xlfn.NORM.S.INV(RAND())*'Monte Carlo VaR'!$C$18</f>
        <v>0.1643005057472359</v>
      </c>
      <c r="C8285" s="18">
        <f t="shared" ca="1" si="129"/>
        <v>17.856842846977084</v>
      </c>
      <c r="D8285" s="19">
        <f ca="1">'Monte Carlo VaR'!$B$9*(EXP(B8285)-1)</f>
        <v>24.201379110508043</v>
      </c>
      <c r="E8285" t="str">
        <f ca="1">IF(B8285&lt;='Monte Carlo VaR'!$B$25,"YES ◀ TAIL","")</f>
        <v/>
      </c>
    </row>
    <row r="8286" spans="1:5" x14ac:dyDescent="0.2">
      <c r="A8286">
        <v>8285</v>
      </c>
      <c r="B8286" s="17">
        <f ca="1">'Monte Carlo VaR'!$C$17+_xlfn.NORM.S.INV(RAND())*'Monte Carlo VaR'!$C$18</f>
        <v>-7.632276768399697E-2</v>
      </c>
      <c r="C8286" s="18">
        <f t="shared" ca="1" si="129"/>
        <v>-7.3482891488910962</v>
      </c>
      <c r="D8286" s="19">
        <f ca="1">'Monte Carlo VaR'!$B$9*(EXP(B8286)-1)</f>
        <v>-9.9591362834921036</v>
      </c>
      <c r="E8286" t="str">
        <f ca="1">IF(B8286&lt;='Monte Carlo VaR'!$B$25,"YES ◀ TAIL","")</f>
        <v/>
      </c>
    </row>
    <row r="8287" spans="1:5" x14ac:dyDescent="0.2">
      <c r="A8287">
        <v>8286</v>
      </c>
      <c r="B8287" s="17">
        <f ca="1">'Monte Carlo VaR'!$C$17+_xlfn.NORM.S.INV(RAND())*'Monte Carlo VaR'!$C$18</f>
        <v>-2.9536495246210298E-3</v>
      </c>
      <c r="C8287" s="18">
        <f t="shared" ca="1" si="129"/>
        <v>-0.2949291793323372</v>
      </c>
      <c r="D8287" s="19">
        <f ca="1">'Monte Carlo VaR'!$B$9*(EXP(B8287)-1)</f>
        <v>-0.3997175167491166</v>
      </c>
      <c r="E8287" t="str">
        <f ca="1">IF(B8287&lt;='Monte Carlo VaR'!$B$25,"YES ◀ TAIL","")</f>
        <v/>
      </c>
    </row>
    <row r="8288" spans="1:5" x14ac:dyDescent="0.2">
      <c r="A8288">
        <v>8287</v>
      </c>
      <c r="B8288" s="17">
        <f ca="1">'Monte Carlo VaR'!$C$17+_xlfn.NORM.S.INV(RAND())*'Monte Carlo VaR'!$C$18</f>
        <v>-9.7013965010191439E-3</v>
      </c>
      <c r="C8288" s="18">
        <f t="shared" ca="1" si="129"/>
        <v>-0.96544897634891491</v>
      </c>
      <c r="D8288" s="19">
        <f ca="1">'Monte Carlo VaR'!$B$9*(EXP(B8288)-1)</f>
        <v>-1.3084729976456844</v>
      </c>
      <c r="E8288" t="str">
        <f ca="1">IF(B8288&lt;='Monte Carlo VaR'!$B$25,"YES ◀ TAIL","")</f>
        <v/>
      </c>
    </row>
    <row r="8289" spans="1:5" x14ac:dyDescent="0.2">
      <c r="A8289">
        <v>8288</v>
      </c>
      <c r="B8289" s="17">
        <f ca="1">'Monte Carlo VaR'!$C$17+_xlfn.NORM.S.INV(RAND())*'Monte Carlo VaR'!$C$18</f>
        <v>0.29303696590532102</v>
      </c>
      <c r="C8289" s="18">
        <f t="shared" ca="1" si="129"/>
        <v>34.049234202881507</v>
      </c>
      <c r="D8289" s="19">
        <f ca="1">'Monte Carlo VaR'!$B$9*(EXP(B8289)-1)</f>
        <v>46.146927115165305</v>
      </c>
      <c r="E8289" t="str">
        <f ca="1">IF(B8289&lt;='Monte Carlo VaR'!$B$25,"YES ◀ TAIL","")</f>
        <v/>
      </c>
    </row>
    <row r="8290" spans="1:5" x14ac:dyDescent="0.2">
      <c r="A8290">
        <v>8289</v>
      </c>
      <c r="B8290" s="17">
        <f ca="1">'Monte Carlo VaR'!$C$17+_xlfn.NORM.S.INV(RAND())*'Monte Carlo VaR'!$C$18</f>
        <v>0.42279600874369716</v>
      </c>
      <c r="C8290" s="18">
        <f t="shared" ca="1" si="129"/>
        <v>52.622292807687643</v>
      </c>
      <c r="D8290" s="19">
        <f ca="1">'Monte Carlo VaR'!$B$9*(EXP(B8290)-1)</f>
        <v>71.318993442259057</v>
      </c>
      <c r="E8290" t="str">
        <f ca="1">IF(B8290&lt;='Monte Carlo VaR'!$B$25,"YES ◀ TAIL","")</f>
        <v/>
      </c>
    </row>
    <row r="8291" spans="1:5" x14ac:dyDescent="0.2">
      <c r="A8291">
        <v>8290</v>
      </c>
      <c r="B8291" s="17">
        <f ca="1">'Monte Carlo VaR'!$C$17+_xlfn.NORM.S.INV(RAND())*'Monte Carlo VaR'!$C$18</f>
        <v>-0.12657324471347042</v>
      </c>
      <c r="C8291" s="18">
        <f t="shared" ca="1" si="129"/>
        <v>-11.889038944098672</v>
      </c>
      <c r="D8291" s="19">
        <f ca="1">'Monte Carlo VaR'!$B$9*(EXP(B8291)-1)</f>
        <v>-16.113214480936932</v>
      </c>
      <c r="E8291" t="str">
        <f ca="1">IF(B8291&lt;='Monte Carlo VaR'!$B$25,"YES ◀ TAIL","")</f>
        <v/>
      </c>
    </row>
    <row r="8292" spans="1:5" x14ac:dyDescent="0.2">
      <c r="A8292">
        <v>8291</v>
      </c>
      <c r="B8292" s="17">
        <f ca="1">'Monte Carlo VaR'!$C$17+_xlfn.NORM.S.INV(RAND())*'Monte Carlo VaR'!$C$18</f>
        <v>-0.35651534973061388</v>
      </c>
      <c r="C8292" s="18">
        <f t="shared" ca="1" si="129"/>
        <v>-29.98882751392339</v>
      </c>
      <c r="D8292" s="19">
        <f ca="1">'Monte Carlo VaR'!$B$9*(EXP(B8292)-1)</f>
        <v>-40.643857929620367</v>
      </c>
      <c r="E8292" t="str">
        <f ca="1">IF(B8292&lt;='Monte Carlo VaR'!$B$25,"YES ◀ TAIL","")</f>
        <v>YES ◀ TAIL</v>
      </c>
    </row>
    <row r="8293" spans="1:5" x14ac:dyDescent="0.2">
      <c r="A8293">
        <v>8292</v>
      </c>
      <c r="B8293" s="17">
        <f ca="1">'Monte Carlo VaR'!$C$17+_xlfn.NORM.S.INV(RAND())*'Monte Carlo VaR'!$C$18</f>
        <v>-0.14124127602247455</v>
      </c>
      <c r="C8293" s="18">
        <f t="shared" ca="1" si="129"/>
        <v>-13.172020867188305</v>
      </c>
      <c r="D8293" s="19">
        <f ca="1">'Monte Carlo VaR'!$B$9*(EXP(B8293)-1)</f>
        <v>-17.85203988130031</v>
      </c>
      <c r="E8293" t="str">
        <f ca="1">IF(B8293&lt;='Monte Carlo VaR'!$B$25,"YES ◀ TAIL","")</f>
        <v/>
      </c>
    </row>
    <row r="8294" spans="1:5" x14ac:dyDescent="0.2">
      <c r="A8294">
        <v>8293</v>
      </c>
      <c r="B8294" s="17">
        <f ca="1">'Monte Carlo VaR'!$C$17+_xlfn.NORM.S.INV(RAND())*'Monte Carlo VaR'!$C$18</f>
        <v>-1.3272983823444204E-2</v>
      </c>
      <c r="C8294" s="18">
        <f t="shared" ca="1" si="129"/>
        <v>-1.3185286205460112</v>
      </c>
      <c r="D8294" s="19">
        <f ca="1">'Monte Carlo VaR'!$B$9*(EXP(B8294)-1)</f>
        <v>-1.787001839426009</v>
      </c>
      <c r="E8294" t="str">
        <f ca="1">IF(B8294&lt;='Monte Carlo VaR'!$B$25,"YES ◀ TAIL","")</f>
        <v/>
      </c>
    </row>
    <row r="8295" spans="1:5" x14ac:dyDescent="0.2">
      <c r="A8295">
        <v>8294</v>
      </c>
      <c r="B8295" s="17">
        <f ca="1">'Monte Carlo VaR'!$C$17+_xlfn.NORM.S.INV(RAND())*'Monte Carlo VaR'!$C$18</f>
        <v>-0.17447516681794195</v>
      </c>
      <c r="C8295" s="18">
        <f t="shared" ca="1" si="129"/>
        <v>-16.010228869698949</v>
      </c>
      <c r="D8295" s="19">
        <f ca="1">'Monte Carlo VaR'!$B$9*(EXP(B8295)-1)</f>
        <v>-21.698663187102987</v>
      </c>
      <c r="E8295" t="str">
        <f ca="1">IF(B8295&lt;='Monte Carlo VaR'!$B$25,"YES ◀ TAIL","")</f>
        <v/>
      </c>
    </row>
    <row r="8296" spans="1:5" x14ac:dyDescent="0.2">
      <c r="A8296">
        <v>8295</v>
      </c>
      <c r="B8296" s="17">
        <f ca="1">'Monte Carlo VaR'!$C$17+_xlfn.NORM.S.INV(RAND())*'Monte Carlo VaR'!$C$18</f>
        <v>0.14711048023265538</v>
      </c>
      <c r="C8296" s="18">
        <f t="shared" ca="1" si="129"/>
        <v>15.848194531481429</v>
      </c>
      <c r="D8296" s="19">
        <f ca="1">'Monte Carlo VaR'!$B$9*(EXP(B8296)-1)</f>
        <v>21.479058048516784</v>
      </c>
      <c r="E8296" t="str">
        <f ca="1">IF(B8296&lt;='Monte Carlo VaR'!$B$25,"YES ◀ TAIL","")</f>
        <v/>
      </c>
    </row>
    <row r="8297" spans="1:5" x14ac:dyDescent="0.2">
      <c r="A8297">
        <v>8296</v>
      </c>
      <c r="B8297" s="17">
        <f ca="1">'Monte Carlo VaR'!$C$17+_xlfn.NORM.S.INV(RAND())*'Monte Carlo VaR'!$C$18</f>
        <v>0.31350433629777158</v>
      </c>
      <c r="C8297" s="18">
        <f t="shared" ca="1" si="129"/>
        <v>36.821139572096669</v>
      </c>
      <c r="D8297" s="19">
        <f ca="1">'Monte Carlo VaR'!$B$9*(EXP(B8297)-1)</f>
        <v>49.90369046206262</v>
      </c>
      <c r="E8297" t="str">
        <f ca="1">IF(B8297&lt;='Monte Carlo VaR'!$B$25,"YES ◀ TAIL","")</f>
        <v/>
      </c>
    </row>
    <row r="8298" spans="1:5" x14ac:dyDescent="0.2">
      <c r="A8298">
        <v>8297</v>
      </c>
      <c r="B8298" s="17">
        <f ca="1">'Monte Carlo VaR'!$C$17+_xlfn.NORM.S.INV(RAND())*'Monte Carlo VaR'!$C$18</f>
        <v>0.14154507519938647</v>
      </c>
      <c r="C8298" s="18">
        <f t="shared" ca="1" si="129"/>
        <v>15.205243208355101</v>
      </c>
      <c r="D8298" s="19">
        <f ca="1">'Monte Carlo VaR'!$B$9*(EXP(B8298)-1)</f>
        <v>20.607666120283668</v>
      </c>
      <c r="E8298" t="str">
        <f ca="1">IF(B8298&lt;='Monte Carlo VaR'!$B$25,"YES ◀ TAIL","")</f>
        <v/>
      </c>
    </row>
    <row r="8299" spans="1:5" x14ac:dyDescent="0.2">
      <c r="A8299">
        <v>8298</v>
      </c>
      <c r="B8299" s="17">
        <f ca="1">'Monte Carlo VaR'!$C$17+_xlfn.NORM.S.INV(RAND())*'Monte Carlo VaR'!$C$18</f>
        <v>0.10482746737016334</v>
      </c>
      <c r="C8299" s="18">
        <f t="shared" ca="1" si="129"/>
        <v>11.051899306370604</v>
      </c>
      <c r="D8299" s="19">
        <f ca="1">'Monte Carlo VaR'!$B$9*(EXP(B8299)-1)</f>
        <v>14.978639129924082</v>
      </c>
      <c r="E8299" t="str">
        <f ca="1">IF(B8299&lt;='Monte Carlo VaR'!$B$25,"YES ◀ TAIL","")</f>
        <v/>
      </c>
    </row>
    <row r="8300" spans="1:5" x14ac:dyDescent="0.2">
      <c r="A8300">
        <v>8299</v>
      </c>
      <c r="B8300" s="17">
        <f ca="1">'Monte Carlo VaR'!$C$17+_xlfn.NORM.S.INV(RAND())*'Monte Carlo VaR'!$C$18</f>
        <v>0.20072195954308936</v>
      </c>
      <c r="C8300" s="18">
        <f t="shared" ca="1" si="129"/>
        <v>22.228487992717771</v>
      </c>
      <c r="D8300" s="19">
        <f ca="1">'Monte Carlo VaR'!$B$9*(EXP(B8300)-1)</f>
        <v>30.126269776530396</v>
      </c>
      <c r="E8300" t="str">
        <f ca="1">IF(B8300&lt;='Monte Carlo VaR'!$B$25,"YES ◀ TAIL","")</f>
        <v/>
      </c>
    </row>
    <row r="8301" spans="1:5" x14ac:dyDescent="0.2">
      <c r="A8301">
        <v>8300</v>
      </c>
      <c r="B8301" s="17">
        <f ca="1">'Monte Carlo VaR'!$C$17+_xlfn.NORM.S.INV(RAND())*'Monte Carlo VaR'!$C$18</f>
        <v>-5.8106382790443903E-2</v>
      </c>
      <c r="C8301" s="18">
        <f t="shared" ca="1" si="129"/>
        <v>-5.6450435338217471</v>
      </c>
      <c r="D8301" s="19">
        <f ca="1">'Monte Carlo VaR'!$B$9*(EXP(B8301)-1)</f>
        <v>-7.650727501388614</v>
      </c>
      <c r="E8301" t="str">
        <f ca="1">IF(B8301&lt;='Monte Carlo VaR'!$B$25,"YES ◀ TAIL","")</f>
        <v/>
      </c>
    </row>
    <row r="8302" spans="1:5" x14ac:dyDescent="0.2">
      <c r="A8302">
        <v>8301</v>
      </c>
      <c r="B8302" s="17">
        <f ca="1">'Monte Carlo VaR'!$C$17+_xlfn.NORM.S.INV(RAND())*'Monte Carlo VaR'!$C$18</f>
        <v>0.46585046150870357</v>
      </c>
      <c r="C8302" s="18">
        <f t="shared" ca="1" si="129"/>
        <v>59.336871157912356</v>
      </c>
      <c r="D8302" s="19">
        <f ca="1">'Monte Carlo VaR'!$B$9*(EXP(B8302)-1)</f>
        <v>80.41926148031861</v>
      </c>
      <c r="E8302" t="str">
        <f ca="1">IF(B8302&lt;='Monte Carlo VaR'!$B$25,"YES ◀ TAIL","")</f>
        <v/>
      </c>
    </row>
    <row r="8303" spans="1:5" x14ac:dyDescent="0.2">
      <c r="A8303">
        <v>8302</v>
      </c>
      <c r="B8303" s="17">
        <f ca="1">'Monte Carlo VaR'!$C$17+_xlfn.NORM.S.INV(RAND())*'Monte Carlo VaR'!$C$18</f>
        <v>-0.27074419469709571</v>
      </c>
      <c r="C8303" s="18">
        <f t="shared" ca="1" si="129"/>
        <v>-23.718839729752304</v>
      </c>
      <c r="D8303" s="19">
        <f ca="1">'Monte Carlo VaR'!$B$9*(EXP(B8303)-1)</f>
        <v>-32.146143485733297</v>
      </c>
      <c r="E8303" t="str">
        <f ca="1">IF(B8303&lt;='Monte Carlo VaR'!$B$25,"YES ◀ TAIL","")</f>
        <v>YES ◀ TAIL</v>
      </c>
    </row>
    <row r="8304" spans="1:5" x14ac:dyDescent="0.2">
      <c r="A8304">
        <v>8303</v>
      </c>
      <c r="B8304" s="17">
        <f ca="1">'Monte Carlo VaR'!$C$17+_xlfn.NORM.S.INV(RAND())*'Monte Carlo VaR'!$C$18</f>
        <v>0.2970839614620665</v>
      </c>
      <c r="C8304" s="18">
        <f t="shared" ca="1" si="129"/>
        <v>34.592830081212412</v>
      </c>
      <c r="D8304" s="19">
        <f ca="1">'Monte Carlo VaR'!$B$9*(EXP(B8304)-1)</f>
        <v>46.88366260906718</v>
      </c>
      <c r="E8304" t="str">
        <f ca="1">IF(B8304&lt;='Monte Carlo VaR'!$B$25,"YES ◀ TAIL","")</f>
        <v/>
      </c>
    </row>
    <row r="8305" spans="1:5" x14ac:dyDescent="0.2">
      <c r="A8305">
        <v>8304</v>
      </c>
      <c r="B8305" s="17">
        <f ca="1">'Monte Carlo VaR'!$C$17+_xlfn.NORM.S.INV(RAND())*'Monte Carlo VaR'!$C$18</f>
        <v>0.37141307911220034</v>
      </c>
      <c r="C8305" s="18">
        <f t="shared" ca="1" si="129"/>
        <v>44.978182430124903</v>
      </c>
      <c r="D8305" s="19">
        <f ca="1">'Monte Carlo VaR'!$B$9*(EXP(B8305)-1)</f>
        <v>60.958930647548279</v>
      </c>
      <c r="E8305" t="str">
        <f ca="1">IF(B8305&lt;='Monte Carlo VaR'!$B$25,"YES ◀ TAIL","")</f>
        <v/>
      </c>
    </row>
    <row r="8306" spans="1:5" x14ac:dyDescent="0.2">
      <c r="A8306">
        <v>8305</v>
      </c>
      <c r="B8306" s="17">
        <f ca="1">'Monte Carlo VaR'!$C$17+_xlfn.NORM.S.INV(RAND())*'Monte Carlo VaR'!$C$18</f>
        <v>-0.13544173515959013</v>
      </c>
      <c r="C8306" s="18">
        <f t="shared" ca="1" si="129"/>
        <v>-12.666995411813032</v>
      </c>
      <c r="D8306" s="19">
        <f ca="1">'Monte Carlo VaR'!$B$9*(EXP(B8306)-1)</f>
        <v>-17.167578881630202</v>
      </c>
      <c r="E8306" t="str">
        <f ca="1">IF(B8306&lt;='Monte Carlo VaR'!$B$25,"YES ◀ TAIL","")</f>
        <v/>
      </c>
    </row>
    <row r="8307" spans="1:5" x14ac:dyDescent="0.2">
      <c r="A8307">
        <v>8306</v>
      </c>
      <c r="B8307" s="17">
        <f ca="1">'Monte Carlo VaR'!$C$17+_xlfn.NORM.S.INV(RAND())*'Monte Carlo VaR'!$C$18</f>
        <v>0.29601160213666855</v>
      </c>
      <c r="C8307" s="18">
        <f t="shared" ca="1" si="129"/>
        <v>34.448575564904885</v>
      </c>
      <c r="D8307" s="19">
        <f ca="1">'Monte Carlo VaR'!$B$9*(EXP(B8307)-1)</f>
        <v>46.688154463115588</v>
      </c>
      <c r="E8307" t="str">
        <f ca="1">IF(B8307&lt;='Monte Carlo VaR'!$B$25,"YES ◀ TAIL","")</f>
        <v/>
      </c>
    </row>
    <row r="8308" spans="1:5" x14ac:dyDescent="0.2">
      <c r="A8308">
        <v>8307</v>
      </c>
      <c r="B8308" s="17">
        <f ca="1">'Monte Carlo VaR'!$C$17+_xlfn.NORM.S.INV(RAND())*'Monte Carlo VaR'!$C$18</f>
        <v>7.1236286103417326E-2</v>
      </c>
      <c r="C8308" s="18">
        <f t="shared" ca="1" si="129"/>
        <v>7.3834928164902891</v>
      </c>
      <c r="D8308" s="19">
        <f ca="1">'Monte Carlo VaR'!$B$9*(EXP(B8308)-1)</f>
        <v>10.006847814189289</v>
      </c>
      <c r="E8308" t="str">
        <f ca="1">IF(B8308&lt;='Monte Carlo VaR'!$B$25,"YES ◀ TAIL","")</f>
        <v/>
      </c>
    </row>
    <row r="8309" spans="1:5" x14ac:dyDescent="0.2">
      <c r="A8309">
        <v>8308</v>
      </c>
      <c r="B8309" s="17">
        <f ca="1">'Monte Carlo VaR'!$C$17+_xlfn.NORM.S.INV(RAND())*'Monte Carlo VaR'!$C$18</f>
        <v>-7.3766688915301998E-3</v>
      </c>
      <c r="C8309" s="18">
        <f t="shared" ca="1" si="129"/>
        <v>-0.73495280469081381</v>
      </c>
      <c r="D8309" s="19">
        <f ca="1">'Monte Carlo VaR'!$B$9*(EXP(B8309)-1)</f>
        <v>-0.99608153619745998</v>
      </c>
      <c r="E8309" t="str">
        <f ca="1">IF(B8309&lt;='Monte Carlo VaR'!$B$25,"YES ◀ TAIL","")</f>
        <v/>
      </c>
    </row>
    <row r="8310" spans="1:5" x14ac:dyDescent="0.2">
      <c r="A8310">
        <v>8309</v>
      </c>
      <c r="B8310" s="17">
        <f ca="1">'Monte Carlo VaR'!$C$17+_xlfn.NORM.S.INV(RAND())*'Monte Carlo VaR'!$C$18</f>
        <v>-3.4873161846578765E-3</v>
      </c>
      <c r="C8310" s="18">
        <f t="shared" ca="1" si="129"/>
        <v>-0.34812425598399477</v>
      </c>
      <c r="D8310" s="19">
        <f ca="1">'Monte Carlo VaR'!$B$9*(EXP(B8310)-1)</f>
        <v>-0.47181280413510812</v>
      </c>
      <c r="E8310" t="str">
        <f ca="1">IF(B8310&lt;='Monte Carlo VaR'!$B$25,"YES ◀ TAIL","")</f>
        <v/>
      </c>
    </row>
    <row r="8311" spans="1:5" x14ac:dyDescent="0.2">
      <c r="A8311">
        <v>8310</v>
      </c>
      <c r="B8311" s="17">
        <f ca="1">'Monte Carlo VaR'!$C$17+_xlfn.NORM.S.INV(RAND())*'Monte Carlo VaR'!$C$18</f>
        <v>0.42042609299878342</v>
      </c>
      <c r="C8311" s="18">
        <f t="shared" ca="1" si="129"/>
        <v>52.261019096157611</v>
      </c>
      <c r="D8311" s="19">
        <f ca="1">'Monte Carlo VaR'!$B$9*(EXP(B8311)-1)</f>
        <v>70.829359181022411</v>
      </c>
      <c r="E8311" t="str">
        <f ca="1">IF(B8311&lt;='Monte Carlo VaR'!$B$25,"YES ◀ TAIL","")</f>
        <v/>
      </c>
    </row>
    <row r="8312" spans="1:5" x14ac:dyDescent="0.2">
      <c r="A8312">
        <v>8311</v>
      </c>
      <c r="B8312" s="17">
        <f ca="1">'Monte Carlo VaR'!$C$17+_xlfn.NORM.S.INV(RAND())*'Monte Carlo VaR'!$C$18</f>
        <v>0.16168927707698871</v>
      </c>
      <c r="C8312" s="18">
        <f t="shared" ca="1" si="129"/>
        <v>17.549493134779425</v>
      </c>
      <c r="D8312" s="19">
        <f ca="1">'Monte Carlo VaR'!$B$9*(EXP(B8312)-1)</f>
        <v>23.784828045566556</v>
      </c>
      <c r="E8312" t="str">
        <f ca="1">IF(B8312&lt;='Monte Carlo VaR'!$B$25,"YES ◀ TAIL","")</f>
        <v/>
      </c>
    </row>
    <row r="8313" spans="1:5" x14ac:dyDescent="0.2">
      <c r="A8313">
        <v>8312</v>
      </c>
      <c r="B8313" s="17">
        <f ca="1">'Monte Carlo VaR'!$C$17+_xlfn.NORM.S.INV(RAND())*'Monte Carlo VaR'!$C$18</f>
        <v>2.5109511767129493E-2</v>
      </c>
      <c r="C8313" s="18">
        <f t="shared" ca="1" si="129"/>
        <v>2.5427410743579903</v>
      </c>
      <c r="D8313" s="19">
        <f ca="1">'Monte Carlo VaR'!$B$9*(EXP(B8313)-1)</f>
        <v>3.4461769780773843</v>
      </c>
      <c r="E8313" t="str">
        <f ca="1">IF(B8313&lt;='Monte Carlo VaR'!$B$25,"YES ◀ TAIL","")</f>
        <v/>
      </c>
    </row>
    <row r="8314" spans="1:5" x14ac:dyDescent="0.2">
      <c r="A8314">
        <v>8313</v>
      </c>
      <c r="B8314" s="17">
        <f ca="1">'Monte Carlo VaR'!$C$17+_xlfn.NORM.S.INV(RAND())*'Monte Carlo VaR'!$C$18</f>
        <v>-5.9814873899773927E-2</v>
      </c>
      <c r="C8314" s="18">
        <f t="shared" ca="1" si="129"/>
        <v>-5.8061105081398612</v>
      </c>
      <c r="D8314" s="19">
        <f ca="1">'Monte Carlo VaR'!$B$9*(EXP(B8314)-1)</f>
        <v>-7.8690215716819543</v>
      </c>
      <c r="E8314" t="str">
        <f ca="1">IF(B8314&lt;='Monte Carlo VaR'!$B$25,"YES ◀ TAIL","")</f>
        <v/>
      </c>
    </row>
    <row r="8315" spans="1:5" x14ac:dyDescent="0.2">
      <c r="A8315">
        <v>8314</v>
      </c>
      <c r="B8315" s="17">
        <f ca="1">'Monte Carlo VaR'!$C$17+_xlfn.NORM.S.INV(RAND())*'Monte Carlo VaR'!$C$18</f>
        <v>-4.5571191436900235E-2</v>
      </c>
      <c r="C8315" s="18">
        <f t="shared" ca="1" si="129"/>
        <v>-4.4548419820204295</v>
      </c>
      <c r="D8315" s="19">
        <f ca="1">'Monte Carlo VaR'!$B$9*(EXP(B8315)-1)</f>
        <v>-6.0376473382322891</v>
      </c>
      <c r="E8315" t="str">
        <f ca="1">IF(B8315&lt;='Monte Carlo VaR'!$B$25,"YES ◀ TAIL","")</f>
        <v/>
      </c>
    </row>
    <row r="8316" spans="1:5" x14ac:dyDescent="0.2">
      <c r="A8316">
        <v>8315</v>
      </c>
      <c r="B8316" s="17">
        <f ca="1">'Monte Carlo VaR'!$C$17+_xlfn.NORM.S.INV(RAND())*'Monte Carlo VaR'!$C$18</f>
        <v>0.28720210957843162</v>
      </c>
      <c r="C8316" s="18">
        <f t="shared" ca="1" si="129"/>
        <v>33.269353638720681</v>
      </c>
      <c r="D8316" s="19">
        <f ca="1">'Monte Carlo VaR'!$B$9*(EXP(B8316)-1)</f>
        <v>45.089954986558133</v>
      </c>
      <c r="E8316" t="str">
        <f ca="1">IF(B8316&lt;='Monte Carlo VaR'!$B$25,"YES ◀ TAIL","")</f>
        <v/>
      </c>
    </row>
    <row r="8317" spans="1:5" x14ac:dyDescent="0.2">
      <c r="A8317">
        <v>8316</v>
      </c>
      <c r="B8317" s="17">
        <f ca="1">'Monte Carlo VaR'!$C$17+_xlfn.NORM.S.INV(RAND())*'Monte Carlo VaR'!$C$18</f>
        <v>0.11868818591442613</v>
      </c>
      <c r="C8317" s="18">
        <f t="shared" ca="1" si="129"/>
        <v>12.601875503393378</v>
      </c>
      <c r="D8317" s="19">
        <f ca="1">'Monte Carlo VaR'!$B$9*(EXP(B8317)-1)</f>
        <v>17.079321869749045</v>
      </c>
      <c r="E8317" t="str">
        <f ca="1">IF(B8317&lt;='Monte Carlo VaR'!$B$25,"YES ◀ TAIL","")</f>
        <v/>
      </c>
    </row>
    <row r="8318" spans="1:5" x14ac:dyDescent="0.2">
      <c r="A8318">
        <v>8317</v>
      </c>
      <c r="B8318" s="17">
        <f ca="1">'Monte Carlo VaR'!$C$17+_xlfn.NORM.S.INV(RAND())*'Monte Carlo VaR'!$C$18</f>
        <v>-7.9274061384155131E-3</v>
      </c>
      <c r="C8318" s="18">
        <f t="shared" ca="1" si="129"/>
        <v>-0.78960671214240996</v>
      </c>
      <c r="D8318" s="19">
        <f ca="1">'Monte Carlo VaR'!$B$9*(EXP(B8318)-1)</f>
        <v>-1.0701539769666082</v>
      </c>
      <c r="E8318" t="str">
        <f ca="1">IF(B8318&lt;='Monte Carlo VaR'!$B$25,"YES ◀ TAIL","")</f>
        <v/>
      </c>
    </row>
    <row r="8319" spans="1:5" x14ac:dyDescent="0.2">
      <c r="A8319">
        <v>8318</v>
      </c>
      <c r="B8319" s="17">
        <f ca="1">'Monte Carlo VaR'!$C$17+_xlfn.NORM.S.INV(RAND())*'Monte Carlo VaR'!$C$18</f>
        <v>0.22519346183846972</v>
      </c>
      <c r="C8319" s="18">
        <f t="shared" ca="1" si="129"/>
        <v>25.256501628405115</v>
      </c>
      <c r="D8319" s="19">
        <f ca="1">'Monte Carlo VaR'!$B$9*(EXP(B8319)-1)</f>
        <v>34.23013665697745</v>
      </c>
      <c r="E8319" t="str">
        <f ca="1">IF(B8319&lt;='Monte Carlo VaR'!$B$25,"YES ◀ TAIL","")</f>
        <v/>
      </c>
    </row>
    <row r="8320" spans="1:5" x14ac:dyDescent="0.2">
      <c r="A8320">
        <v>8319</v>
      </c>
      <c r="B8320" s="17">
        <f ca="1">'Monte Carlo VaR'!$C$17+_xlfn.NORM.S.INV(RAND())*'Monte Carlo VaR'!$C$18</f>
        <v>0.27074459879476437</v>
      </c>
      <c r="C8320" s="18">
        <f t="shared" ca="1" si="129"/>
        <v>31.094021191466492</v>
      </c>
      <c r="D8320" s="19">
        <f ca="1">'Monte Carlo VaR'!$B$9*(EXP(B8320)-1)</f>
        <v>42.14172692079454</v>
      </c>
      <c r="E8320" t="str">
        <f ca="1">IF(B8320&lt;='Monte Carlo VaR'!$B$25,"YES ◀ TAIL","")</f>
        <v/>
      </c>
    </row>
    <row r="8321" spans="1:5" x14ac:dyDescent="0.2">
      <c r="A8321">
        <v>8320</v>
      </c>
      <c r="B8321" s="17">
        <f ca="1">'Monte Carlo VaR'!$C$17+_xlfn.NORM.S.INV(RAND())*'Monte Carlo VaR'!$C$18</f>
        <v>-6.0784964764439425E-2</v>
      </c>
      <c r="C8321" s="18">
        <f t="shared" ca="1" si="129"/>
        <v>-5.8974428323539936</v>
      </c>
      <c r="D8321" s="19">
        <f ca="1">'Monte Carlo VaR'!$B$9*(EXP(B8321)-1)</f>
        <v>-7.9928042706893683</v>
      </c>
      <c r="E8321" t="str">
        <f ca="1">IF(B8321&lt;='Monte Carlo VaR'!$B$25,"YES ◀ TAIL","")</f>
        <v/>
      </c>
    </row>
    <row r="8322" spans="1:5" x14ac:dyDescent="0.2">
      <c r="A8322">
        <v>8321</v>
      </c>
      <c r="B8322" s="17">
        <f ca="1">'Monte Carlo VaR'!$C$17+_xlfn.NORM.S.INV(RAND())*'Monte Carlo VaR'!$C$18</f>
        <v>-0.54902878890257623</v>
      </c>
      <c r="C8322" s="18">
        <f t="shared" ca="1" si="129"/>
        <v>-42.248957736866203</v>
      </c>
      <c r="D8322" s="19">
        <f ca="1">'Monte Carlo VaR'!$B$9*(EXP(B8322)-1)</f>
        <v>-57.260012420774764</v>
      </c>
      <c r="E8322" t="str">
        <f ca="1">IF(B8322&lt;='Monte Carlo VaR'!$B$25,"YES ◀ TAIL","")</f>
        <v>YES ◀ TAIL</v>
      </c>
    </row>
    <row r="8323" spans="1:5" x14ac:dyDescent="0.2">
      <c r="A8323">
        <v>8322</v>
      </c>
      <c r="B8323" s="17">
        <f ca="1">'Monte Carlo VaR'!$C$17+_xlfn.NORM.S.INV(RAND())*'Monte Carlo VaR'!$C$18</f>
        <v>-0.41268663266752509</v>
      </c>
      <c r="C8323" s="18">
        <f t="shared" ref="C8323:C8386" ca="1" si="130">(EXP(B8323)-1)*100</f>
        <v>-33.813034133687346</v>
      </c>
      <c r="D8323" s="19">
        <f ca="1">'Monte Carlo VaR'!$B$9*(EXP(B8323)-1)</f>
        <v>-45.82680516138646</v>
      </c>
      <c r="E8323" t="str">
        <f ca="1">IF(B8323&lt;='Monte Carlo VaR'!$B$25,"YES ◀ TAIL","")</f>
        <v>YES ◀ TAIL</v>
      </c>
    </row>
    <row r="8324" spans="1:5" x14ac:dyDescent="0.2">
      <c r="A8324">
        <v>8323</v>
      </c>
      <c r="B8324" s="17">
        <f ca="1">'Monte Carlo VaR'!$C$17+_xlfn.NORM.S.INV(RAND())*'Monte Carlo VaR'!$C$18</f>
        <v>-8.3791091233033091E-2</v>
      </c>
      <c r="C8324" s="18">
        <f t="shared" ca="1" si="130"/>
        <v>-8.0376646590145757</v>
      </c>
      <c r="D8324" s="19">
        <f ca="1">'Monte Carlo VaR'!$B$9*(EXP(B8324)-1)</f>
        <v>-10.893446912362455</v>
      </c>
      <c r="E8324" t="str">
        <f ca="1">IF(B8324&lt;='Monte Carlo VaR'!$B$25,"YES ◀ TAIL","")</f>
        <v/>
      </c>
    </row>
    <row r="8325" spans="1:5" x14ac:dyDescent="0.2">
      <c r="A8325">
        <v>8324</v>
      </c>
      <c r="B8325" s="17">
        <f ca="1">'Monte Carlo VaR'!$C$17+_xlfn.NORM.S.INV(RAND())*'Monte Carlo VaR'!$C$18</f>
        <v>0.10903396538342804</v>
      </c>
      <c r="C8325" s="18">
        <f t="shared" ca="1" si="130"/>
        <v>11.520022790152096</v>
      </c>
      <c r="D8325" s="19">
        <f ca="1">'Monte Carlo VaR'!$B$9*(EXP(B8325)-1)</f>
        <v>15.613086887493136</v>
      </c>
      <c r="E8325" t="str">
        <f ca="1">IF(B8325&lt;='Monte Carlo VaR'!$B$25,"YES ◀ TAIL","")</f>
        <v/>
      </c>
    </row>
    <row r="8326" spans="1:5" x14ac:dyDescent="0.2">
      <c r="A8326">
        <v>8325</v>
      </c>
      <c r="B8326" s="17">
        <f ca="1">'Monte Carlo VaR'!$C$17+_xlfn.NORM.S.INV(RAND())*'Monte Carlo VaR'!$C$18</f>
        <v>0.11921826399190182</v>
      </c>
      <c r="C8326" s="18">
        <f t="shared" ca="1" si="130"/>
        <v>12.66157911146928</v>
      </c>
      <c r="D8326" s="19">
        <f ca="1">'Monte Carlo VaR'!$B$9*(EXP(B8326)-1)</f>
        <v>17.160238169774313</v>
      </c>
      <c r="E8326" t="str">
        <f ca="1">IF(B8326&lt;='Monte Carlo VaR'!$B$25,"YES ◀ TAIL","")</f>
        <v/>
      </c>
    </row>
    <row r="8327" spans="1:5" x14ac:dyDescent="0.2">
      <c r="A8327">
        <v>8326</v>
      </c>
      <c r="B8327" s="17">
        <f ca="1">'Monte Carlo VaR'!$C$17+_xlfn.NORM.S.INV(RAND())*'Monte Carlo VaR'!$C$18</f>
        <v>5.1233319116405628E-2</v>
      </c>
      <c r="C8327" s="18">
        <f t="shared" ca="1" si="130"/>
        <v>5.2568448976142879</v>
      </c>
      <c r="D8327" s="19">
        <f ca="1">'Monte Carlo VaR'!$B$9*(EXP(B8327)-1)</f>
        <v>7.1246018897366445</v>
      </c>
      <c r="E8327" t="str">
        <f ca="1">IF(B8327&lt;='Monte Carlo VaR'!$B$25,"YES ◀ TAIL","")</f>
        <v/>
      </c>
    </row>
    <row r="8328" spans="1:5" x14ac:dyDescent="0.2">
      <c r="A8328">
        <v>8327</v>
      </c>
      <c r="B8328" s="17">
        <f ca="1">'Monte Carlo VaR'!$C$17+_xlfn.NORM.S.INV(RAND())*'Monte Carlo VaR'!$C$18</f>
        <v>6.2397302274070129E-2</v>
      </c>
      <c r="C8328" s="18">
        <f t="shared" ca="1" si="130"/>
        <v>6.4385143370988773</v>
      </c>
      <c r="D8328" s="19">
        <f ca="1">'Monte Carlo VaR'!$B$9*(EXP(B8328)-1)</f>
        <v>8.7261184810701078</v>
      </c>
      <c r="E8328" t="str">
        <f ca="1">IF(B8328&lt;='Monte Carlo VaR'!$B$25,"YES ◀ TAIL","")</f>
        <v/>
      </c>
    </row>
    <row r="8329" spans="1:5" x14ac:dyDescent="0.2">
      <c r="A8329">
        <v>8328</v>
      </c>
      <c r="B8329" s="17">
        <f ca="1">'Monte Carlo VaR'!$C$17+_xlfn.NORM.S.INV(RAND())*'Monte Carlo VaR'!$C$18</f>
        <v>0.22565457515158471</v>
      </c>
      <c r="C8329" s="18">
        <f t="shared" ca="1" si="130"/>
        <v>25.314272387269554</v>
      </c>
      <c r="D8329" s="19">
        <f ca="1">'Monte Carlo VaR'!$B$9*(EXP(B8329)-1)</f>
        <v>34.308433366466424</v>
      </c>
      <c r="E8329" t="str">
        <f ca="1">IF(B8329&lt;='Monte Carlo VaR'!$B$25,"YES ◀ TAIL","")</f>
        <v/>
      </c>
    </row>
    <row r="8330" spans="1:5" x14ac:dyDescent="0.2">
      <c r="A8330">
        <v>8329</v>
      </c>
      <c r="B8330" s="17">
        <f ca="1">'Monte Carlo VaR'!$C$17+_xlfn.NORM.S.INV(RAND())*'Monte Carlo VaR'!$C$18</f>
        <v>0.12521895337037486</v>
      </c>
      <c r="C8330" s="18">
        <f t="shared" ca="1" si="130"/>
        <v>13.339658690363908</v>
      </c>
      <c r="D8330" s="19">
        <f ca="1">'Monte Carlo VaR'!$B$9*(EXP(B8330)-1)</f>
        <v>18.079239423050208</v>
      </c>
      <c r="E8330" t="str">
        <f ca="1">IF(B8330&lt;='Monte Carlo VaR'!$B$25,"YES ◀ TAIL","")</f>
        <v/>
      </c>
    </row>
    <row r="8331" spans="1:5" x14ac:dyDescent="0.2">
      <c r="A8331">
        <v>8330</v>
      </c>
      <c r="B8331" s="17">
        <f ca="1">'Monte Carlo VaR'!$C$17+_xlfn.NORM.S.INV(RAND())*'Monte Carlo VaR'!$C$18</f>
        <v>0.13778348240246166</v>
      </c>
      <c r="C8331" s="18">
        <f t="shared" ca="1" si="130"/>
        <v>14.772702027253093</v>
      </c>
      <c r="D8331" s="19">
        <f ca="1">'Monte Carlo VaR'!$B$9*(EXP(B8331)-1)</f>
        <v>20.021443057536118</v>
      </c>
      <c r="E8331" t="str">
        <f ca="1">IF(B8331&lt;='Monte Carlo VaR'!$B$25,"YES ◀ TAIL","")</f>
        <v/>
      </c>
    </row>
    <row r="8332" spans="1:5" x14ac:dyDescent="0.2">
      <c r="A8332">
        <v>8331</v>
      </c>
      <c r="B8332" s="17">
        <f ca="1">'Monte Carlo VaR'!$C$17+_xlfn.NORM.S.INV(RAND())*'Monte Carlo VaR'!$C$18</f>
        <v>0.24828553339132803</v>
      </c>
      <c r="C8332" s="18">
        <f t="shared" ca="1" si="130"/>
        <v>28.182588403756071</v>
      </c>
      <c r="D8332" s="19">
        <f ca="1">'Monte Carlo VaR'!$B$9*(EXP(B8332)-1)</f>
        <v>38.195862063610605</v>
      </c>
      <c r="E8332" t="str">
        <f ca="1">IF(B8332&lt;='Monte Carlo VaR'!$B$25,"YES ◀ TAIL","")</f>
        <v/>
      </c>
    </row>
    <row r="8333" spans="1:5" x14ac:dyDescent="0.2">
      <c r="A8333">
        <v>8332</v>
      </c>
      <c r="B8333" s="17">
        <f ca="1">'Monte Carlo VaR'!$C$17+_xlfn.NORM.S.INV(RAND())*'Monte Carlo VaR'!$C$18</f>
        <v>0.38208395574422827</v>
      </c>
      <c r="C8333" s="18">
        <f t="shared" ca="1" si="130"/>
        <v>46.533510326798663</v>
      </c>
      <c r="D8333" s="19">
        <f ca="1">'Monte Carlo VaR'!$B$9*(EXP(B8333)-1)</f>
        <v>63.06686654591023</v>
      </c>
      <c r="E8333" t="str">
        <f ca="1">IF(B8333&lt;='Monte Carlo VaR'!$B$25,"YES ◀ TAIL","")</f>
        <v/>
      </c>
    </row>
    <row r="8334" spans="1:5" x14ac:dyDescent="0.2">
      <c r="A8334">
        <v>8333</v>
      </c>
      <c r="B8334" s="17">
        <f ca="1">'Monte Carlo VaR'!$C$17+_xlfn.NORM.S.INV(RAND())*'Monte Carlo VaR'!$C$18</f>
        <v>0.1983134716365364</v>
      </c>
      <c r="C8334" s="18">
        <f t="shared" ca="1" si="130"/>
        <v>21.934456385471378</v>
      </c>
      <c r="D8334" s="19">
        <f ca="1">'Monte Carlo VaR'!$B$9*(EXP(B8334)-1)</f>
        <v>29.727768739229361</v>
      </c>
      <c r="E8334" t="str">
        <f ca="1">IF(B8334&lt;='Monte Carlo VaR'!$B$25,"YES ◀ TAIL","")</f>
        <v/>
      </c>
    </row>
    <row r="8335" spans="1:5" x14ac:dyDescent="0.2">
      <c r="A8335">
        <v>8334</v>
      </c>
      <c r="B8335" s="17">
        <f ca="1">'Monte Carlo VaR'!$C$17+_xlfn.NORM.S.INV(RAND())*'Monte Carlo VaR'!$C$18</f>
        <v>-0.17262156391184658</v>
      </c>
      <c r="C8335" s="18">
        <f t="shared" ca="1" si="130"/>
        <v>-15.854400808793001</v>
      </c>
      <c r="D8335" s="19">
        <f ca="1">'Monte Carlo VaR'!$B$9*(EXP(B8335)-1)</f>
        <v>-21.487469416157154</v>
      </c>
      <c r="E8335" t="str">
        <f ca="1">IF(B8335&lt;='Monte Carlo VaR'!$B$25,"YES ◀ TAIL","")</f>
        <v/>
      </c>
    </row>
    <row r="8336" spans="1:5" x14ac:dyDescent="0.2">
      <c r="A8336">
        <v>8335</v>
      </c>
      <c r="B8336" s="17">
        <f ca="1">'Monte Carlo VaR'!$C$17+_xlfn.NORM.S.INV(RAND())*'Monte Carlo VaR'!$C$18</f>
        <v>0.13242843340325611</v>
      </c>
      <c r="C8336" s="18">
        <f t="shared" ca="1" si="130"/>
        <v>14.159731293107258</v>
      </c>
      <c r="D8336" s="19">
        <f ca="1">'Monte Carlo VaR'!$B$9*(EXP(B8336)-1)</f>
        <v>19.190683821548266</v>
      </c>
      <c r="E8336" t="str">
        <f ca="1">IF(B8336&lt;='Monte Carlo VaR'!$B$25,"YES ◀ TAIL","")</f>
        <v/>
      </c>
    </row>
    <row r="8337" spans="1:5" x14ac:dyDescent="0.2">
      <c r="A8337">
        <v>8336</v>
      </c>
      <c r="B8337" s="17">
        <f ca="1">'Monte Carlo VaR'!$C$17+_xlfn.NORM.S.INV(RAND())*'Monte Carlo VaR'!$C$18</f>
        <v>0.11972414916125722</v>
      </c>
      <c r="C8337" s="18">
        <f t="shared" ca="1" si="130"/>
        <v>12.718587352093881</v>
      </c>
      <c r="D8337" s="19">
        <f ca="1">'Monte Carlo VaR'!$B$9*(EXP(B8337)-1)</f>
        <v>17.237501438292835</v>
      </c>
      <c r="E8337" t="str">
        <f ca="1">IF(B8337&lt;='Monte Carlo VaR'!$B$25,"YES ◀ TAIL","")</f>
        <v/>
      </c>
    </row>
    <row r="8338" spans="1:5" x14ac:dyDescent="0.2">
      <c r="A8338">
        <v>8337</v>
      </c>
      <c r="B8338" s="17">
        <f ca="1">'Monte Carlo VaR'!$C$17+_xlfn.NORM.S.INV(RAND())*'Monte Carlo VaR'!$C$18</f>
        <v>-0.2578102408495766</v>
      </c>
      <c r="C8338" s="18">
        <f t="shared" ca="1" si="130"/>
        <v>-22.725814696731494</v>
      </c>
      <c r="D8338" s="19">
        <f ca="1">'Monte Carlo VaR'!$B$9*(EXP(B8338)-1)</f>
        <v>-30.800296658480196</v>
      </c>
      <c r="E8338" t="str">
        <f ca="1">IF(B8338&lt;='Monte Carlo VaR'!$B$25,"YES ◀ TAIL","")</f>
        <v>YES ◀ TAIL</v>
      </c>
    </row>
    <row r="8339" spans="1:5" x14ac:dyDescent="0.2">
      <c r="A8339">
        <v>8338</v>
      </c>
      <c r="B8339" s="17">
        <f ca="1">'Monte Carlo VaR'!$C$17+_xlfn.NORM.S.INV(RAND())*'Monte Carlo VaR'!$C$18</f>
        <v>0.19484080701440692</v>
      </c>
      <c r="C8339" s="18">
        <f t="shared" ca="1" si="130"/>
        <v>21.511753290400293</v>
      </c>
      <c r="D8339" s="19">
        <f ca="1">'Monte Carlo VaR'!$B$9*(EXP(B8339)-1)</f>
        <v>29.154879234479516</v>
      </c>
      <c r="E8339" t="str">
        <f ca="1">IF(B8339&lt;='Monte Carlo VaR'!$B$25,"YES ◀ TAIL","")</f>
        <v/>
      </c>
    </row>
    <row r="8340" spans="1:5" x14ac:dyDescent="0.2">
      <c r="A8340">
        <v>8339</v>
      </c>
      <c r="B8340" s="17">
        <f ca="1">'Monte Carlo VaR'!$C$17+_xlfn.NORM.S.INV(RAND())*'Monte Carlo VaR'!$C$18</f>
        <v>7.9666313016317991E-2</v>
      </c>
      <c r="C8340" s="18">
        <f t="shared" ca="1" si="130"/>
        <v>8.2925649184560903</v>
      </c>
      <c r="D8340" s="19">
        <f ca="1">'Monte Carlo VaR'!$B$9*(EXP(B8340)-1)</f>
        <v>11.23891323398354</v>
      </c>
      <c r="E8340" t="str">
        <f ca="1">IF(B8340&lt;='Monte Carlo VaR'!$B$25,"YES ◀ TAIL","")</f>
        <v/>
      </c>
    </row>
    <row r="8341" spans="1:5" x14ac:dyDescent="0.2">
      <c r="A8341">
        <v>8340</v>
      </c>
      <c r="B8341" s="17">
        <f ca="1">'Monte Carlo VaR'!$C$17+_xlfn.NORM.S.INV(RAND())*'Monte Carlo VaR'!$C$18</f>
        <v>7.1250614717073876E-2</v>
      </c>
      <c r="C8341" s="18">
        <f t="shared" ca="1" si="130"/>
        <v>7.3850314840954168</v>
      </c>
      <c r="D8341" s="19">
        <f ca="1">'Monte Carlo VaR'!$B$9*(EXP(B8341)-1)</f>
        <v>10.008933170394519</v>
      </c>
      <c r="E8341" t="str">
        <f ca="1">IF(B8341&lt;='Monte Carlo VaR'!$B$25,"YES ◀ TAIL","")</f>
        <v/>
      </c>
    </row>
    <row r="8342" spans="1:5" x14ac:dyDescent="0.2">
      <c r="A8342">
        <v>8341</v>
      </c>
      <c r="B8342" s="17">
        <f ca="1">'Monte Carlo VaR'!$C$17+_xlfn.NORM.S.INV(RAND())*'Monte Carlo VaR'!$C$18</f>
        <v>0.17344670873455759</v>
      </c>
      <c r="C8342" s="18">
        <f t="shared" ca="1" si="130"/>
        <v>18.93973005933962</v>
      </c>
      <c r="D8342" s="19">
        <f ca="1">'Monte Carlo VaR'!$B$9*(EXP(B8342)-1)</f>
        <v>25.66901614942299</v>
      </c>
      <c r="E8342" t="str">
        <f ca="1">IF(B8342&lt;='Monte Carlo VaR'!$B$25,"YES ◀ TAIL","")</f>
        <v/>
      </c>
    </row>
    <row r="8343" spans="1:5" x14ac:dyDescent="0.2">
      <c r="A8343">
        <v>8342</v>
      </c>
      <c r="B8343" s="17">
        <f ca="1">'Monte Carlo VaR'!$C$17+_xlfn.NORM.S.INV(RAND())*'Monte Carlo VaR'!$C$18</f>
        <v>7.5979028046388467E-2</v>
      </c>
      <c r="C8343" s="18">
        <f t="shared" ca="1" si="130"/>
        <v>7.8939946441504594</v>
      </c>
      <c r="D8343" s="19">
        <f ca="1">'Monte Carlo VaR'!$B$9*(EXP(B8343)-1)</f>
        <v>10.698730941217118</v>
      </c>
      <c r="E8343" t="str">
        <f ca="1">IF(B8343&lt;='Monte Carlo VaR'!$B$25,"YES ◀ TAIL","")</f>
        <v/>
      </c>
    </row>
    <row r="8344" spans="1:5" x14ac:dyDescent="0.2">
      <c r="A8344">
        <v>8343</v>
      </c>
      <c r="B8344" s="17">
        <f ca="1">'Monte Carlo VaR'!$C$17+_xlfn.NORM.S.INV(RAND())*'Monte Carlo VaR'!$C$18</f>
        <v>0.50720772317191409</v>
      </c>
      <c r="C8344" s="18">
        <f t="shared" ca="1" si="130"/>
        <v>66.064772687139595</v>
      </c>
      <c r="D8344" s="19">
        <f ca="1">'Monte Carlo VaR'!$B$9*(EXP(B8344)-1)</f>
        <v>89.537586422880295</v>
      </c>
      <c r="E8344" t="str">
        <f ca="1">IF(B8344&lt;='Monte Carlo VaR'!$B$25,"YES ◀ TAIL","")</f>
        <v/>
      </c>
    </row>
    <row r="8345" spans="1:5" x14ac:dyDescent="0.2">
      <c r="A8345">
        <v>8344</v>
      </c>
      <c r="B8345" s="17">
        <f ca="1">'Monte Carlo VaR'!$C$17+_xlfn.NORM.S.INV(RAND())*'Monte Carlo VaR'!$C$18</f>
        <v>0.15762449495195752</v>
      </c>
      <c r="C8345" s="18">
        <f t="shared" ca="1" si="130"/>
        <v>17.072649844870913</v>
      </c>
      <c r="D8345" s="19">
        <f ca="1">'Monte Carlo VaR'!$B$9*(EXP(B8345)-1)</f>
        <v>23.138562334753548</v>
      </c>
      <c r="E8345" t="str">
        <f ca="1">IF(B8345&lt;='Monte Carlo VaR'!$B$25,"YES ◀ TAIL","")</f>
        <v/>
      </c>
    </row>
    <row r="8346" spans="1:5" x14ac:dyDescent="0.2">
      <c r="A8346">
        <v>8345</v>
      </c>
      <c r="B8346" s="17">
        <f ca="1">'Monte Carlo VaR'!$C$17+_xlfn.NORM.S.INV(RAND())*'Monte Carlo VaR'!$C$18</f>
        <v>0.21919600798951622</v>
      </c>
      <c r="C8346" s="18">
        <f t="shared" ca="1" si="130"/>
        <v>24.50752974775925</v>
      </c>
      <c r="D8346" s="19">
        <f ca="1">'Monte Carlo VaR'!$B$9*(EXP(B8346)-1)</f>
        <v>33.21505506713811</v>
      </c>
      <c r="E8346" t="str">
        <f ca="1">IF(B8346&lt;='Monte Carlo VaR'!$B$25,"YES ◀ TAIL","")</f>
        <v/>
      </c>
    </row>
    <row r="8347" spans="1:5" x14ac:dyDescent="0.2">
      <c r="A8347">
        <v>8346</v>
      </c>
      <c r="B8347" s="17">
        <f ca="1">'Monte Carlo VaR'!$C$17+_xlfn.NORM.S.INV(RAND())*'Monte Carlo VaR'!$C$18</f>
        <v>0.27565672577189865</v>
      </c>
      <c r="C8347" s="18">
        <f t="shared" ca="1" si="130"/>
        <v>31.739555845588875</v>
      </c>
      <c r="D8347" s="19">
        <f ca="1">'Monte Carlo VaR'!$B$9*(EXP(B8347)-1)</f>
        <v>43.0166200375266</v>
      </c>
      <c r="E8347" t="str">
        <f ca="1">IF(B8347&lt;='Monte Carlo VaR'!$B$25,"YES ◀ TAIL","")</f>
        <v/>
      </c>
    </row>
    <row r="8348" spans="1:5" x14ac:dyDescent="0.2">
      <c r="A8348">
        <v>8347</v>
      </c>
      <c r="B8348" s="17">
        <f ca="1">'Monte Carlo VaR'!$C$17+_xlfn.NORM.S.INV(RAND())*'Monte Carlo VaR'!$C$18</f>
        <v>0.10136340825259582</v>
      </c>
      <c r="C8348" s="18">
        <f t="shared" ca="1" si="130"/>
        <v>10.667874488406515</v>
      </c>
      <c r="D8348" s="19">
        <f ca="1">'Monte Carlo VaR'!$B$9*(EXP(B8348)-1)</f>
        <v>14.45817029413735</v>
      </c>
      <c r="E8348" t="str">
        <f ca="1">IF(B8348&lt;='Monte Carlo VaR'!$B$25,"YES ◀ TAIL","")</f>
        <v/>
      </c>
    </row>
    <row r="8349" spans="1:5" x14ac:dyDescent="0.2">
      <c r="A8349">
        <v>8348</v>
      </c>
      <c r="B8349" s="17">
        <f ca="1">'Monte Carlo VaR'!$C$17+_xlfn.NORM.S.INV(RAND())*'Monte Carlo VaR'!$C$18</f>
        <v>0.15112136606619397</v>
      </c>
      <c r="C8349" s="18">
        <f t="shared" ca="1" si="130"/>
        <v>16.313781497686364</v>
      </c>
      <c r="D8349" s="19">
        <f ca="1">'Monte Carlo VaR'!$B$9*(EXP(B8349)-1)</f>
        <v>22.110068063814328</v>
      </c>
      <c r="E8349" t="str">
        <f ca="1">IF(B8349&lt;='Monte Carlo VaR'!$B$25,"YES ◀ TAIL","")</f>
        <v/>
      </c>
    </row>
    <row r="8350" spans="1:5" x14ac:dyDescent="0.2">
      <c r="A8350">
        <v>8349</v>
      </c>
      <c r="B8350" s="17">
        <f ca="1">'Monte Carlo VaR'!$C$17+_xlfn.NORM.S.INV(RAND())*'Monte Carlo VaR'!$C$18</f>
        <v>7.7318499085713296E-2</v>
      </c>
      <c r="C8350" s="18">
        <f t="shared" ca="1" si="130"/>
        <v>8.0386123592914203</v>
      </c>
      <c r="D8350" s="19">
        <f ca="1">'Monte Carlo VaR'!$B$9*(EXP(B8350)-1)</f>
        <v>10.894731330547661</v>
      </c>
      <c r="E8350" t="str">
        <f ca="1">IF(B8350&lt;='Monte Carlo VaR'!$B$25,"YES ◀ TAIL","")</f>
        <v/>
      </c>
    </row>
    <row r="8351" spans="1:5" x14ac:dyDescent="0.2">
      <c r="A8351">
        <v>8350</v>
      </c>
      <c r="B8351" s="17">
        <f ca="1">'Monte Carlo VaR'!$C$17+_xlfn.NORM.S.INV(RAND())*'Monte Carlo VaR'!$C$18</f>
        <v>5.909516310405008E-2</v>
      </c>
      <c r="C8351" s="18">
        <f t="shared" ca="1" si="130"/>
        <v>6.0876192208118685</v>
      </c>
      <c r="D8351" s="19">
        <f ca="1">'Monte Carlo VaR'!$B$9*(EXP(B8351)-1)</f>
        <v>8.250550329966325</v>
      </c>
      <c r="E8351" t="str">
        <f ca="1">IF(B8351&lt;='Monte Carlo VaR'!$B$25,"YES ◀ TAIL","")</f>
        <v/>
      </c>
    </row>
    <row r="8352" spans="1:5" x14ac:dyDescent="0.2">
      <c r="A8352">
        <v>8351</v>
      </c>
      <c r="B8352" s="17">
        <f ca="1">'Monte Carlo VaR'!$C$17+_xlfn.NORM.S.INV(RAND())*'Monte Carlo VaR'!$C$18</f>
        <v>-0.30454559282859206</v>
      </c>
      <c r="C8352" s="18">
        <f t="shared" ca="1" si="130"/>
        <v>-26.254159534652445</v>
      </c>
      <c r="D8352" s="19">
        <f ca="1">'Monte Carlo VaR'!$B$9*(EXP(B8352)-1)</f>
        <v>-35.58226241731446</v>
      </c>
      <c r="E8352" t="str">
        <f ca="1">IF(B8352&lt;='Monte Carlo VaR'!$B$25,"YES ◀ TAIL","")</f>
        <v>YES ◀ TAIL</v>
      </c>
    </row>
    <row r="8353" spans="1:5" x14ac:dyDescent="0.2">
      <c r="A8353">
        <v>8352</v>
      </c>
      <c r="B8353" s="17">
        <f ca="1">'Monte Carlo VaR'!$C$17+_xlfn.NORM.S.INV(RAND())*'Monte Carlo VaR'!$C$18</f>
        <v>-8.4473883303199618E-2</v>
      </c>
      <c r="C8353" s="18">
        <f t="shared" ca="1" si="130"/>
        <v>-8.1004343805667016</v>
      </c>
      <c r="D8353" s="19">
        <f ca="1">'Monte Carlo VaR'!$B$9*(EXP(B8353)-1)</f>
        <v>-10.97851871598205</v>
      </c>
      <c r="E8353" t="str">
        <f ca="1">IF(B8353&lt;='Monte Carlo VaR'!$B$25,"YES ◀ TAIL","")</f>
        <v/>
      </c>
    </row>
    <row r="8354" spans="1:5" x14ac:dyDescent="0.2">
      <c r="A8354">
        <v>8353</v>
      </c>
      <c r="B8354" s="17">
        <f ca="1">'Monte Carlo VaR'!$C$17+_xlfn.NORM.S.INV(RAND())*'Monte Carlo VaR'!$C$18</f>
        <v>-6.7296295961693994E-2</v>
      </c>
      <c r="C8354" s="18">
        <f t="shared" ca="1" si="130"/>
        <v>-6.5081852177829465</v>
      </c>
      <c r="D8354" s="19">
        <f ca="1">'Monte Carlo VaR'!$B$9*(EXP(B8354)-1)</f>
        <v>-8.8205434256612278</v>
      </c>
      <c r="E8354" t="str">
        <f ca="1">IF(B8354&lt;='Monte Carlo VaR'!$B$25,"YES ◀ TAIL","")</f>
        <v/>
      </c>
    </row>
    <row r="8355" spans="1:5" x14ac:dyDescent="0.2">
      <c r="A8355">
        <v>8354</v>
      </c>
      <c r="B8355" s="17">
        <f ca="1">'Monte Carlo VaR'!$C$17+_xlfn.NORM.S.INV(RAND())*'Monte Carlo VaR'!$C$18</f>
        <v>0.26746341198791684</v>
      </c>
      <c r="C8355" s="18">
        <f t="shared" ca="1" si="130"/>
        <v>30.664582138838405</v>
      </c>
      <c r="D8355" s="19">
        <f ca="1">'Monte Carlo VaR'!$B$9*(EXP(B8355)-1)</f>
        <v>41.559708172767685</v>
      </c>
      <c r="E8355" t="str">
        <f ca="1">IF(B8355&lt;='Monte Carlo VaR'!$B$25,"YES ◀ TAIL","")</f>
        <v/>
      </c>
    </row>
    <row r="8356" spans="1:5" x14ac:dyDescent="0.2">
      <c r="A8356">
        <v>8355</v>
      </c>
      <c r="B8356" s="17">
        <f ca="1">'Monte Carlo VaR'!$C$17+_xlfn.NORM.S.INV(RAND())*'Monte Carlo VaR'!$C$18</f>
        <v>-0.33344642233167571</v>
      </c>
      <c r="C8356" s="18">
        <f t="shared" ca="1" si="130"/>
        <v>-28.354971665267414</v>
      </c>
      <c r="D8356" s="19">
        <f ca="1">'Monte Carlo VaR'!$B$9*(EXP(B8356)-1)</f>
        <v>-38.429493097936927</v>
      </c>
      <c r="E8356" t="str">
        <f ca="1">IF(B8356&lt;='Monte Carlo VaR'!$B$25,"YES ◀ TAIL","")</f>
        <v>YES ◀ TAIL</v>
      </c>
    </row>
    <row r="8357" spans="1:5" x14ac:dyDescent="0.2">
      <c r="A8357">
        <v>8356</v>
      </c>
      <c r="B8357" s="17">
        <f ca="1">'Monte Carlo VaR'!$C$17+_xlfn.NORM.S.INV(RAND())*'Monte Carlo VaR'!$C$18</f>
        <v>2.294804212706953E-2</v>
      </c>
      <c r="C8357" s="18">
        <f t="shared" ca="1" si="130"/>
        <v>2.3213374175573342</v>
      </c>
      <c r="D8357" s="19">
        <f ca="1">'Monte Carlo VaR'!$B$9*(EXP(B8357)-1)</f>
        <v>3.1461086020154552</v>
      </c>
      <c r="E8357" t="str">
        <f ca="1">IF(B8357&lt;='Monte Carlo VaR'!$B$25,"YES ◀ TAIL","")</f>
        <v/>
      </c>
    </row>
    <row r="8358" spans="1:5" x14ac:dyDescent="0.2">
      <c r="A8358">
        <v>8357</v>
      </c>
      <c r="B8358" s="17">
        <f ca="1">'Monte Carlo VaR'!$C$17+_xlfn.NORM.S.INV(RAND())*'Monte Carlo VaR'!$C$18</f>
        <v>2.0606471807647055E-2</v>
      </c>
      <c r="C8358" s="18">
        <f t="shared" ca="1" si="130"/>
        <v>2.0820251034674664</v>
      </c>
      <c r="D8358" s="19">
        <f ca="1">'Monte Carlo VaR'!$B$9*(EXP(B8358)-1)</f>
        <v>2.8217686227294574</v>
      </c>
      <c r="E8358" t="str">
        <f ca="1">IF(B8358&lt;='Monte Carlo VaR'!$B$25,"YES ◀ TAIL","")</f>
        <v/>
      </c>
    </row>
    <row r="8359" spans="1:5" x14ac:dyDescent="0.2">
      <c r="A8359">
        <v>8358</v>
      </c>
      <c r="B8359" s="17">
        <f ca="1">'Monte Carlo VaR'!$C$17+_xlfn.NORM.S.INV(RAND())*'Monte Carlo VaR'!$C$18</f>
        <v>0.3612953165094237</v>
      </c>
      <c r="C8359" s="18">
        <f t="shared" ca="1" si="130"/>
        <v>43.518723278601158</v>
      </c>
      <c r="D8359" s="19">
        <f ca="1">'Monte Carlo VaR'!$B$9*(EXP(B8359)-1)</f>
        <v>58.98092565948815</v>
      </c>
      <c r="E8359" t="str">
        <f ca="1">IF(B8359&lt;='Monte Carlo VaR'!$B$25,"YES ◀ TAIL","")</f>
        <v/>
      </c>
    </row>
    <row r="8360" spans="1:5" x14ac:dyDescent="0.2">
      <c r="A8360">
        <v>8359</v>
      </c>
      <c r="B8360" s="17">
        <f ca="1">'Monte Carlo VaR'!$C$17+_xlfn.NORM.S.INV(RAND())*'Monte Carlo VaR'!$C$18</f>
        <v>0.10765909022766051</v>
      </c>
      <c r="C8360" s="18">
        <f t="shared" ca="1" si="130"/>
        <v>11.366802035287748</v>
      </c>
      <c r="D8360" s="19">
        <f ca="1">'Monte Carlo VaR'!$B$9*(EXP(B8360)-1)</f>
        <v>15.405426798425486</v>
      </c>
      <c r="E8360" t="str">
        <f ca="1">IF(B8360&lt;='Monte Carlo VaR'!$B$25,"YES ◀ TAIL","")</f>
        <v/>
      </c>
    </row>
    <row r="8361" spans="1:5" x14ac:dyDescent="0.2">
      <c r="A8361">
        <v>8360</v>
      </c>
      <c r="B8361" s="17">
        <f ca="1">'Monte Carlo VaR'!$C$17+_xlfn.NORM.S.INV(RAND())*'Monte Carlo VaR'!$C$18</f>
        <v>-0.21547971975064167</v>
      </c>
      <c r="C8361" s="18">
        <f t="shared" ca="1" si="130"/>
        <v>-19.384538089096569</v>
      </c>
      <c r="D8361" s="19">
        <f ca="1">'Monte Carlo VaR'!$B$9*(EXP(B8361)-1)</f>
        <v>-26.271864472152583</v>
      </c>
      <c r="E8361" t="str">
        <f ca="1">IF(B8361&lt;='Monte Carlo VaR'!$B$25,"YES ◀ TAIL","")</f>
        <v/>
      </c>
    </row>
    <row r="8362" spans="1:5" x14ac:dyDescent="0.2">
      <c r="A8362">
        <v>8361</v>
      </c>
      <c r="B8362" s="17">
        <f ca="1">'Monte Carlo VaR'!$C$17+_xlfn.NORM.S.INV(RAND())*'Monte Carlo VaR'!$C$18</f>
        <v>8.9195799157395908E-2</v>
      </c>
      <c r="C8362" s="18">
        <f t="shared" ca="1" si="130"/>
        <v>9.3294701552058221</v>
      </c>
      <c r="D8362" s="19">
        <f ca="1">'Monte Carlo VaR'!$B$9*(EXP(B8362)-1)</f>
        <v>12.644230901350449</v>
      </c>
      <c r="E8362" t="str">
        <f ca="1">IF(B8362&lt;='Monte Carlo VaR'!$B$25,"YES ◀ TAIL","")</f>
        <v/>
      </c>
    </row>
    <row r="8363" spans="1:5" x14ac:dyDescent="0.2">
      <c r="A8363">
        <v>8362</v>
      </c>
      <c r="B8363" s="17">
        <f ca="1">'Monte Carlo VaR'!$C$17+_xlfn.NORM.S.INV(RAND())*'Monte Carlo VaR'!$C$18</f>
        <v>-1.2110728343057126E-2</v>
      </c>
      <c r="C8363" s="18">
        <f t="shared" ca="1" si="130"/>
        <v>-1.2037688624621845</v>
      </c>
      <c r="D8363" s="19">
        <f ca="1">'Monte Carlo VaR'!$B$9*(EXP(B8363)-1)</f>
        <v>-1.6314679392949987</v>
      </c>
      <c r="E8363" t="str">
        <f ca="1">IF(B8363&lt;='Monte Carlo VaR'!$B$25,"YES ◀ TAIL","")</f>
        <v/>
      </c>
    </row>
    <row r="8364" spans="1:5" x14ac:dyDescent="0.2">
      <c r="A8364">
        <v>8363</v>
      </c>
      <c r="B8364" s="17">
        <f ca="1">'Monte Carlo VaR'!$C$17+_xlfn.NORM.S.INV(RAND())*'Monte Carlo VaR'!$C$18</f>
        <v>-0.19525545581639359</v>
      </c>
      <c r="C8364" s="18">
        <f t="shared" ca="1" si="130"/>
        <v>-17.737551299746023</v>
      </c>
      <c r="D8364" s="19">
        <f ca="1">'Monte Carlo VaR'!$B$9*(EXP(B8364)-1)</f>
        <v>-24.039703276545787</v>
      </c>
      <c r="E8364" t="str">
        <f ca="1">IF(B8364&lt;='Monte Carlo VaR'!$B$25,"YES ◀ TAIL","")</f>
        <v/>
      </c>
    </row>
    <row r="8365" spans="1:5" x14ac:dyDescent="0.2">
      <c r="A8365">
        <v>8364</v>
      </c>
      <c r="B8365" s="17">
        <f ca="1">'Monte Carlo VaR'!$C$17+_xlfn.NORM.S.INV(RAND())*'Monte Carlo VaR'!$C$18</f>
        <v>-0.11492726661142748</v>
      </c>
      <c r="C8365" s="18">
        <f t="shared" ca="1" si="130"/>
        <v>-10.856902165527782</v>
      </c>
      <c r="D8365" s="19">
        <f ca="1">'Monte Carlo VaR'!$B$9*(EXP(B8365)-1)</f>
        <v>-14.714359504939804</v>
      </c>
      <c r="E8365" t="str">
        <f ca="1">IF(B8365&lt;='Monte Carlo VaR'!$B$25,"YES ◀ TAIL","")</f>
        <v/>
      </c>
    </row>
    <row r="8366" spans="1:5" x14ac:dyDescent="0.2">
      <c r="A8366">
        <v>8365</v>
      </c>
      <c r="B8366" s="17">
        <f ca="1">'Monte Carlo VaR'!$C$17+_xlfn.NORM.S.INV(RAND())*'Monte Carlo VaR'!$C$18</f>
        <v>0.32084721291228968</v>
      </c>
      <c r="C8366" s="18">
        <f t="shared" ca="1" si="130"/>
        <v>37.829497912968144</v>
      </c>
      <c r="D8366" s="19">
        <f ca="1">'Monte Carlo VaR'!$B$9*(EXP(B8366)-1)</f>
        <v>51.270318521445731</v>
      </c>
      <c r="E8366" t="str">
        <f ca="1">IF(B8366&lt;='Monte Carlo VaR'!$B$25,"YES ◀ TAIL","")</f>
        <v/>
      </c>
    </row>
    <row r="8367" spans="1:5" x14ac:dyDescent="0.2">
      <c r="A8367">
        <v>8366</v>
      </c>
      <c r="B8367" s="17">
        <f ca="1">'Monte Carlo VaR'!$C$17+_xlfn.NORM.S.INV(RAND())*'Monte Carlo VaR'!$C$18</f>
        <v>-0.28513459004839442</v>
      </c>
      <c r="C8367" s="18">
        <f t="shared" ca="1" si="130"/>
        <v>-24.80869525046311</v>
      </c>
      <c r="D8367" s="19">
        <f ca="1">'Monte Carlo VaR'!$B$9*(EXP(B8367)-1)</f>
        <v>-33.623224672952652</v>
      </c>
      <c r="E8367" t="str">
        <f ca="1">IF(B8367&lt;='Monte Carlo VaR'!$B$25,"YES ◀ TAIL","")</f>
        <v>YES ◀ TAIL</v>
      </c>
    </row>
    <row r="8368" spans="1:5" x14ac:dyDescent="0.2">
      <c r="A8368">
        <v>8367</v>
      </c>
      <c r="B8368" s="17">
        <f ca="1">'Monte Carlo VaR'!$C$17+_xlfn.NORM.S.INV(RAND())*'Monte Carlo VaR'!$C$18</f>
        <v>5.7802281173974082E-2</v>
      </c>
      <c r="C8368" s="18">
        <f t="shared" ca="1" si="130"/>
        <v>5.9505490817626905</v>
      </c>
      <c r="D8368" s="19">
        <f ca="1">'Monte Carlo VaR'!$B$9*(EXP(B8368)-1)</f>
        <v>8.0647791705129741</v>
      </c>
      <c r="E8368" t="str">
        <f ca="1">IF(B8368&lt;='Monte Carlo VaR'!$B$25,"YES ◀ TAIL","")</f>
        <v/>
      </c>
    </row>
    <row r="8369" spans="1:5" x14ac:dyDescent="0.2">
      <c r="A8369">
        <v>8368</v>
      </c>
      <c r="B8369" s="17">
        <f ca="1">'Monte Carlo VaR'!$C$17+_xlfn.NORM.S.INV(RAND())*'Monte Carlo VaR'!$C$18</f>
        <v>-0.15895369586567015</v>
      </c>
      <c r="C8369" s="18">
        <f t="shared" ca="1" si="130"/>
        <v>-14.696414285842263</v>
      </c>
      <c r="D8369" s="19">
        <f ca="1">'Monte Carlo VaR'!$B$9*(EXP(B8369)-1)</f>
        <v>-19.918050281602021</v>
      </c>
      <c r="E8369" t="str">
        <f ca="1">IF(B8369&lt;='Monte Carlo VaR'!$B$25,"YES ◀ TAIL","")</f>
        <v/>
      </c>
    </row>
    <row r="8370" spans="1:5" x14ac:dyDescent="0.2">
      <c r="A8370">
        <v>8369</v>
      </c>
      <c r="B8370" s="17">
        <f ca="1">'Monte Carlo VaR'!$C$17+_xlfn.NORM.S.INV(RAND())*'Monte Carlo VaR'!$C$18</f>
        <v>-0.22449395890126</v>
      </c>
      <c r="C8370" s="18">
        <f t="shared" ca="1" si="130"/>
        <v>-20.107959695761611</v>
      </c>
      <c r="D8370" s="19">
        <f ca="1">'Monte Carlo VaR'!$B$9*(EXP(B8370)-1)</f>
        <v>-27.252317775665713</v>
      </c>
      <c r="E8370" t="str">
        <f ca="1">IF(B8370&lt;='Monte Carlo VaR'!$B$25,"YES ◀ TAIL","")</f>
        <v/>
      </c>
    </row>
    <row r="8371" spans="1:5" x14ac:dyDescent="0.2">
      <c r="A8371">
        <v>8370</v>
      </c>
      <c r="B8371" s="17">
        <f ca="1">'Monte Carlo VaR'!$C$17+_xlfn.NORM.S.INV(RAND())*'Monte Carlo VaR'!$C$18</f>
        <v>-2.959792066282721E-2</v>
      </c>
      <c r="C8371" s="18">
        <f t="shared" ca="1" si="130"/>
        <v>-2.9164191899191616</v>
      </c>
      <c r="D8371" s="19">
        <f ca="1">'Monte Carlo VaR'!$B$9*(EXP(B8371)-1)</f>
        <v>-3.9526229280974396</v>
      </c>
      <c r="E8371" t="str">
        <f ca="1">IF(B8371&lt;='Monte Carlo VaR'!$B$25,"YES ◀ TAIL","")</f>
        <v/>
      </c>
    </row>
    <row r="8372" spans="1:5" x14ac:dyDescent="0.2">
      <c r="A8372">
        <v>8371</v>
      </c>
      <c r="B8372" s="17">
        <f ca="1">'Monte Carlo VaR'!$C$17+_xlfn.NORM.S.INV(RAND())*'Monte Carlo VaR'!$C$18</f>
        <v>-0.14067525682998883</v>
      </c>
      <c r="C8372" s="18">
        <f t="shared" ca="1" si="130"/>
        <v>-13.122860653054513</v>
      </c>
      <c r="D8372" s="19">
        <f ca="1">'Monte Carlo VaR'!$B$9*(EXP(B8372)-1)</f>
        <v>-17.78541304308478</v>
      </c>
      <c r="E8372" t="str">
        <f ca="1">IF(B8372&lt;='Monte Carlo VaR'!$B$25,"YES ◀ TAIL","")</f>
        <v/>
      </c>
    </row>
    <row r="8373" spans="1:5" x14ac:dyDescent="0.2">
      <c r="A8373">
        <v>8372</v>
      </c>
      <c r="B8373" s="17">
        <f ca="1">'Monte Carlo VaR'!$C$17+_xlfn.NORM.S.INV(RAND())*'Monte Carlo VaR'!$C$18</f>
        <v>0.30497428773211571</v>
      </c>
      <c r="C8373" s="18">
        <f t="shared" ca="1" si="130"/>
        <v>35.659012154917093</v>
      </c>
      <c r="D8373" s="19">
        <f ca="1">'Monte Carlo VaR'!$B$9*(EXP(B8373)-1)</f>
        <v>48.328659173559132</v>
      </c>
      <c r="E8373" t="str">
        <f ca="1">IF(B8373&lt;='Monte Carlo VaR'!$B$25,"YES ◀ TAIL","")</f>
        <v/>
      </c>
    </row>
    <row r="8374" spans="1:5" x14ac:dyDescent="0.2">
      <c r="A8374">
        <v>8373</v>
      </c>
      <c r="B8374" s="17">
        <f ca="1">'Monte Carlo VaR'!$C$17+_xlfn.NORM.S.INV(RAND())*'Monte Carlo VaR'!$C$18</f>
        <v>0.18572709704743701</v>
      </c>
      <c r="C8374" s="18">
        <f t="shared" ca="1" si="130"/>
        <v>20.40936148328494</v>
      </c>
      <c r="D8374" s="19">
        <f ca="1">'Monte Carlo VaR'!$B$9*(EXP(B8374)-1)</f>
        <v>27.660807618296076</v>
      </c>
      <c r="E8374" t="str">
        <f ca="1">IF(B8374&lt;='Monte Carlo VaR'!$B$25,"YES ◀ TAIL","")</f>
        <v/>
      </c>
    </row>
    <row r="8375" spans="1:5" x14ac:dyDescent="0.2">
      <c r="A8375">
        <v>8374</v>
      </c>
      <c r="B8375" s="17">
        <f ca="1">'Monte Carlo VaR'!$C$17+_xlfn.NORM.S.INV(RAND())*'Monte Carlo VaR'!$C$18</f>
        <v>3.1913028923749656E-3</v>
      </c>
      <c r="C8375" s="18">
        <f t="shared" ca="1" si="130"/>
        <v>0.31964005206999158</v>
      </c>
      <c r="D8375" s="19">
        <f ca="1">'Monte Carlo VaR'!$B$9*(EXP(B8375)-1)</f>
        <v>0.43320816257045958</v>
      </c>
      <c r="E8375" t="str">
        <f ca="1">IF(B8375&lt;='Monte Carlo VaR'!$B$25,"YES ◀ TAIL","")</f>
        <v/>
      </c>
    </row>
    <row r="8376" spans="1:5" x14ac:dyDescent="0.2">
      <c r="A8376">
        <v>8375</v>
      </c>
      <c r="B8376" s="17">
        <f ca="1">'Monte Carlo VaR'!$C$17+_xlfn.NORM.S.INV(RAND())*'Monte Carlo VaR'!$C$18</f>
        <v>0.25144461909563431</v>
      </c>
      <c r="C8376" s="18">
        <f t="shared" ca="1" si="130"/>
        <v>28.588168480132591</v>
      </c>
      <c r="D8376" s="19">
        <f ca="1">'Monte Carlo VaR'!$B$9*(EXP(B8376)-1)</f>
        <v>38.745544741123702</v>
      </c>
      <c r="E8376" t="str">
        <f ca="1">IF(B8376&lt;='Monte Carlo VaR'!$B$25,"YES ◀ TAIL","")</f>
        <v/>
      </c>
    </row>
    <row r="8377" spans="1:5" x14ac:dyDescent="0.2">
      <c r="A8377">
        <v>8376</v>
      </c>
      <c r="B8377" s="17">
        <f ca="1">'Monte Carlo VaR'!$C$17+_xlfn.NORM.S.INV(RAND())*'Monte Carlo VaR'!$C$18</f>
        <v>-0.19464891398350531</v>
      </c>
      <c r="C8377" s="18">
        <f t="shared" ca="1" si="130"/>
        <v>-17.687640548384344</v>
      </c>
      <c r="D8377" s="19">
        <f ca="1">'Monte Carlo VaR'!$B$9*(EXP(B8377)-1)</f>
        <v>-23.972059235225299</v>
      </c>
      <c r="E8377" t="str">
        <f ca="1">IF(B8377&lt;='Monte Carlo VaR'!$B$25,"YES ◀ TAIL","")</f>
        <v/>
      </c>
    </row>
    <row r="8378" spans="1:5" x14ac:dyDescent="0.2">
      <c r="A8378">
        <v>8377</v>
      </c>
      <c r="B8378" s="17">
        <f ca="1">'Monte Carlo VaR'!$C$17+_xlfn.NORM.S.INV(RAND())*'Monte Carlo VaR'!$C$18</f>
        <v>0.14100890233559965</v>
      </c>
      <c r="C8378" s="18">
        <f t="shared" ca="1" si="130"/>
        <v>15.143489839900436</v>
      </c>
      <c r="D8378" s="19">
        <f ca="1">'Monte Carlo VaR'!$B$9*(EXP(B8378)-1)</f>
        <v>20.523971780017064</v>
      </c>
      <c r="E8378" t="str">
        <f ca="1">IF(B8378&lt;='Monte Carlo VaR'!$B$25,"YES ◀ TAIL","")</f>
        <v/>
      </c>
    </row>
    <row r="8379" spans="1:5" x14ac:dyDescent="0.2">
      <c r="A8379">
        <v>8378</v>
      </c>
      <c r="B8379" s="17">
        <f ca="1">'Monte Carlo VaR'!$C$17+_xlfn.NORM.S.INV(RAND())*'Monte Carlo VaR'!$C$18</f>
        <v>0.51225288129076529</v>
      </c>
      <c r="C8379" s="18">
        <f t="shared" ca="1" si="130"/>
        <v>66.904712756922962</v>
      </c>
      <c r="D8379" s="19">
        <f ca="1">'Monte Carlo VaR'!$B$9*(EXP(B8379)-1)</f>
        <v>90.675957199457685</v>
      </c>
      <c r="E8379" t="str">
        <f ca="1">IF(B8379&lt;='Monte Carlo VaR'!$B$25,"YES ◀ TAIL","")</f>
        <v/>
      </c>
    </row>
    <row r="8380" spans="1:5" x14ac:dyDescent="0.2">
      <c r="A8380">
        <v>8379</v>
      </c>
      <c r="B8380" s="17">
        <f ca="1">'Monte Carlo VaR'!$C$17+_xlfn.NORM.S.INV(RAND())*'Monte Carlo VaR'!$C$18</f>
        <v>-0.26168040738333337</v>
      </c>
      <c r="C8380" s="18">
        <f t="shared" ca="1" si="130"/>
        <v>-23.024300694790401</v>
      </c>
      <c r="D8380" s="19">
        <f ca="1">'Monte Carlo VaR'!$B$9*(EXP(B8380)-1)</f>
        <v>-31.204834731649431</v>
      </c>
      <c r="E8380" t="str">
        <f ca="1">IF(B8380&lt;='Monte Carlo VaR'!$B$25,"YES ◀ TAIL","")</f>
        <v>YES ◀ TAIL</v>
      </c>
    </row>
    <row r="8381" spans="1:5" x14ac:dyDescent="0.2">
      <c r="A8381">
        <v>8380</v>
      </c>
      <c r="B8381" s="17">
        <f ca="1">'Monte Carlo VaR'!$C$17+_xlfn.NORM.S.INV(RAND())*'Monte Carlo VaR'!$C$18</f>
        <v>7.1245957756551709E-2</v>
      </c>
      <c r="C8381" s="18">
        <f t="shared" ca="1" si="130"/>
        <v>7.3845313974075566</v>
      </c>
      <c r="D8381" s="19">
        <f ca="1">'Monte Carlo VaR'!$B$9*(EXP(B8381)-1)</f>
        <v>10.008255402906462</v>
      </c>
      <c r="E8381" t="str">
        <f ca="1">IF(B8381&lt;='Monte Carlo VaR'!$B$25,"YES ◀ TAIL","")</f>
        <v/>
      </c>
    </row>
    <row r="8382" spans="1:5" x14ac:dyDescent="0.2">
      <c r="A8382">
        <v>8381</v>
      </c>
      <c r="B8382" s="17">
        <f ca="1">'Monte Carlo VaR'!$C$17+_xlfn.NORM.S.INV(RAND())*'Monte Carlo VaR'!$C$18</f>
        <v>0.26004401318112536</v>
      </c>
      <c r="C8382" s="18">
        <f t="shared" ca="1" si="130"/>
        <v>29.698716994078222</v>
      </c>
      <c r="D8382" s="19">
        <f ca="1">'Monte Carlo VaR'!$B$9*(EXP(B8382)-1)</f>
        <v>40.250671142074218</v>
      </c>
      <c r="E8382" t="str">
        <f ca="1">IF(B8382&lt;='Monte Carlo VaR'!$B$25,"YES ◀ TAIL","")</f>
        <v/>
      </c>
    </row>
    <row r="8383" spans="1:5" x14ac:dyDescent="0.2">
      <c r="A8383">
        <v>8382</v>
      </c>
      <c r="B8383" s="17">
        <f ca="1">'Monte Carlo VaR'!$C$17+_xlfn.NORM.S.INV(RAND())*'Monte Carlo VaR'!$C$18</f>
        <v>2.1423947367413314E-2</v>
      </c>
      <c r="C8383" s="18">
        <f t="shared" ca="1" si="130"/>
        <v>2.1655087823654551</v>
      </c>
      <c r="D8383" s="19">
        <f ca="1">'Monte Carlo VaR'!$B$9*(EXP(B8383)-1)</f>
        <v>2.9349140527399014</v>
      </c>
      <c r="E8383" t="str">
        <f ca="1">IF(B8383&lt;='Monte Carlo VaR'!$B$25,"YES ◀ TAIL","")</f>
        <v/>
      </c>
    </row>
    <row r="8384" spans="1:5" x14ac:dyDescent="0.2">
      <c r="A8384">
        <v>8383</v>
      </c>
      <c r="B8384" s="17">
        <f ca="1">'Monte Carlo VaR'!$C$17+_xlfn.NORM.S.INV(RAND())*'Monte Carlo VaR'!$C$18</f>
        <v>-1.3922752290112805E-2</v>
      </c>
      <c r="C8384" s="18">
        <f t="shared" ca="1" si="130"/>
        <v>-1.3826279017917775</v>
      </c>
      <c r="D8384" s="19">
        <f ca="1">'Monte Carlo VaR'!$B$9*(EXP(B8384)-1)</f>
        <v>-1.8738755952983961</v>
      </c>
      <c r="E8384" t="str">
        <f ca="1">IF(B8384&lt;='Monte Carlo VaR'!$B$25,"YES ◀ TAIL","")</f>
        <v/>
      </c>
    </row>
    <row r="8385" spans="1:5" x14ac:dyDescent="0.2">
      <c r="A8385">
        <v>8384</v>
      </c>
      <c r="B8385" s="17">
        <f ca="1">'Monte Carlo VaR'!$C$17+_xlfn.NORM.S.INV(RAND())*'Monte Carlo VaR'!$C$18</f>
        <v>-0.23447558066110757</v>
      </c>
      <c r="C8385" s="18">
        <f t="shared" ca="1" si="130"/>
        <v>-20.90144510002736</v>
      </c>
      <c r="D8385" s="19">
        <f ca="1">'Monte Carlo VaR'!$B$9*(EXP(B8385)-1)</f>
        <v>-28.327728544067082</v>
      </c>
      <c r="E8385" t="str">
        <f ca="1">IF(B8385&lt;='Monte Carlo VaR'!$B$25,"YES ◀ TAIL","")</f>
        <v/>
      </c>
    </row>
    <row r="8386" spans="1:5" x14ac:dyDescent="0.2">
      <c r="A8386">
        <v>8385</v>
      </c>
      <c r="B8386" s="17">
        <f ca="1">'Monte Carlo VaR'!$C$17+_xlfn.NORM.S.INV(RAND())*'Monte Carlo VaR'!$C$18</f>
        <v>0.14964965729205695</v>
      </c>
      <c r="C8386" s="18">
        <f t="shared" ca="1" si="130"/>
        <v>16.142727386695377</v>
      </c>
      <c r="D8386" s="19">
        <f ca="1">'Monte Carlo VaR'!$B$9*(EXP(B8386)-1)</f>
        <v>21.878238427188244</v>
      </c>
      <c r="E8386" t="str">
        <f ca="1">IF(B8386&lt;='Monte Carlo VaR'!$B$25,"YES ◀ TAIL","")</f>
        <v/>
      </c>
    </row>
    <row r="8387" spans="1:5" x14ac:dyDescent="0.2">
      <c r="A8387">
        <v>8386</v>
      </c>
      <c r="B8387" s="17">
        <f ca="1">'Monte Carlo VaR'!$C$17+_xlfn.NORM.S.INV(RAND())*'Monte Carlo VaR'!$C$18</f>
        <v>0.22549684855520269</v>
      </c>
      <c r="C8387" s="18">
        <f t="shared" ref="C8387:C8450" ca="1" si="131">(EXP(B8387)-1)*100</f>
        <v>25.294508552290008</v>
      </c>
      <c r="D8387" s="19">
        <f ca="1">'Monte Carlo VaR'!$B$9*(EXP(B8387)-1)</f>
        <v>34.281647440918647</v>
      </c>
      <c r="E8387" t="str">
        <f ca="1">IF(B8387&lt;='Monte Carlo VaR'!$B$25,"YES ◀ TAIL","")</f>
        <v/>
      </c>
    </row>
    <row r="8388" spans="1:5" x14ac:dyDescent="0.2">
      <c r="A8388">
        <v>8387</v>
      </c>
      <c r="B8388" s="17">
        <f ca="1">'Monte Carlo VaR'!$C$17+_xlfn.NORM.S.INV(RAND())*'Monte Carlo VaR'!$C$18</f>
        <v>0.15201455873836589</v>
      </c>
      <c r="C8388" s="18">
        <f t="shared" ca="1" si="131"/>
        <v>16.417718525978707</v>
      </c>
      <c r="D8388" s="19">
        <f ca="1">'Monte Carlo VaR'!$B$9*(EXP(B8388)-1)</f>
        <v>22.250933918258944</v>
      </c>
      <c r="E8388" t="str">
        <f ca="1">IF(B8388&lt;='Monte Carlo VaR'!$B$25,"YES ◀ TAIL","")</f>
        <v/>
      </c>
    </row>
    <row r="8389" spans="1:5" x14ac:dyDescent="0.2">
      <c r="A8389">
        <v>8388</v>
      </c>
      <c r="B8389" s="17">
        <f ca="1">'Monte Carlo VaR'!$C$17+_xlfn.NORM.S.INV(RAND())*'Monte Carlo VaR'!$C$18</f>
        <v>0.28629362367601835</v>
      </c>
      <c r="C8389" s="18">
        <f t="shared" ca="1" si="131"/>
        <v>33.148335289771659</v>
      </c>
      <c r="D8389" s="19">
        <f ca="1">'Monte Carlo VaR'!$B$9*(EXP(B8389)-1)</f>
        <v>44.925938818227529</v>
      </c>
      <c r="E8389" t="str">
        <f ca="1">IF(B8389&lt;='Monte Carlo VaR'!$B$25,"YES ◀ TAIL","")</f>
        <v/>
      </c>
    </row>
    <row r="8390" spans="1:5" x14ac:dyDescent="0.2">
      <c r="A8390">
        <v>8389</v>
      </c>
      <c r="B8390" s="17">
        <f ca="1">'Monte Carlo VaR'!$C$17+_xlfn.NORM.S.INV(RAND())*'Monte Carlo VaR'!$C$18</f>
        <v>-0.15009607370304034</v>
      </c>
      <c r="C8390" s="18">
        <f t="shared" ca="1" si="131"/>
        <v>-13.937471100536625</v>
      </c>
      <c r="D8390" s="19">
        <f ca="1">'Monte Carlo VaR'!$B$9*(EXP(B8390)-1)</f>
        <v>-18.889454582557288</v>
      </c>
      <c r="E8390" t="str">
        <f ca="1">IF(B8390&lt;='Monte Carlo VaR'!$B$25,"YES ◀ TAIL","")</f>
        <v/>
      </c>
    </row>
    <row r="8391" spans="1:5" x14ac:dyDescent="0.2">
      <c r="A8391">
        <v>8390</v>
      </c>
      <c r="B8391" s="17">
        <f ca="1">'Monte Carlo VaR'!$C$17+_xlfn.NORM.S.INV(RAND())*'Monte Carlo VaR'!$C$18</f>
        <v>0.37907494628616051</v>
      </c>
      <c r="C8391" s="18">
        <f t="shared" ca="1" si="131"/>
        <v>46.093252310748298</v>
      </c>
      <c r="D8391" s="19">
        <f ca="1">'Monte Carlo VaR'!$B$9*(EXP(B8391)-1)</f>
        <v>62.470184856757172</v>
      </c>
      <c r="E8391" t="str">
        <f ca="1">IF(B8391&lt;='Monte Carlo VaR'!$B$25,"YES ◀ TAIL","")</f>
        <v/>
      </c>
    </row>
    <row r="8392" spans="1:5" x14ac:dyDescent="0.2">
      <c r="A8392">
        <v>8391</v>
      </c>
      <c r="B8392" s="17">
        <f ca="1">'Monte Carlo VaR'!$C$17+_xlfn.NORM.S.INV(RAND())*'Monte Carlo VaR'!$C$18</f>
        <v>-7.092059542474162E-2</v>
      </c>
      <c r="C8392" s="18">
        <f t="shared" ca="1" si="131"/>
        <v>-6.8464142599942495</v>
      </c>
      <c r="D8392" s="19">
        <f ca="1">'Monte Carlo VaR'!$B$9*(EXP(B8392)-1)</f>
        <v>-9.2789452465702063</v>
      </c>
      <c r="E8392" t="str">
        <f ca="1">IF(B8392&lt;='Monte Carlo VaR'!$B$25,"YES ◀ TAIL","")</f>
        <v/>
      </c>
    </row>
    <row r="8393" spans="1:5" x14ac:dyDescent="0.2">
      <c r="A8393">
        <v>8392</v>
      </c>
      <c r="B8393" s="17">
        <f ca="1">'Monte Carlo VaR'!$C$17+_xlfn.NORM.S.INV(RAND())*'Monte Carlo VaR'!$C$18</f>
        <v>0.5654548309058508</v>
      </c>
      <c r="C8393" s="18">
        <f t="shared" ca="1" si="131"/>
        <v>76.024821596771801</v>
      </c>
      <c r="D8393" s="19">
        <f ca="1">'Monte Carlo VaR'!$B$9*(EXP(B8393)-1)</f>
        <v>103.03644071010481</v>
      </c>
      <c r="E8393" t="str">
        <f ca="1">IF(B8393&lt;='Monte Carlo VaR'!$B$25,"YES ◀ TAIL","")</f>
        <v/>
      </c>
    </row>
    <row r="8394" spans="1:5" x14ac:dyDescent="0.2">
      <c r="A8394">
        <v>8393</v>
      </c>
      <c r="B8394" s="17">
        <f ca="1">'Monte Carlo VaR'!$C$17+_xlfn.NORM.S.INV(RAND())*'Monte Carlo VaR'!$C$18</f>
        <v>0.13329708594116974</v>
      </c>
      <c r="C8394" s="18">
        <f t="shared" ca="1" si="131"/>
        <v>14.258939515921632</v>
      </c>
      <c r="D8394" s="19">
        <f ca="1">'Monte Carlo VaR'!$B$9*(EXP(B8394)-1)</f>
        <v>19.325140725928588</v>
      </c>
      <c r="E8394" t="str">
        <f ca="1">IF(B8394&lt;='Monte Carlo VaR'!$B$25,"YES ◀ TAIL","")</f>
        <v/>
      </c>
    </row>
    <row r="8395" spans="1:5" x14ac:dyDescent="0.2">
      <c r="A8395">
        <v>8394</v>
      </c>
      <c r="B8395" s="17">
        <f ca="1">'Monte Carlo VaR'!$C$17+_xlfn.NORM.S.INV(RAND())*'Monte Carlo VaR'!$C$18</f>
        <v>4.7560817123400295E-2</v>
      </c>
      <c r="C8395" s="18">
        <f t="shared" ca="1" si="131"/>
        <v>4.870997870606697</v>
      </c>
      <c r="D8395" s="19">
        <f ca="1">'Monte Carlo VaR'!$B$9*(EXP(B8395)-1)</f>
        <v>6.6016634140332568</v>
      </c>
      <c r="E8395" t="str">
        <f ca="1">IF(B8395&lt;='Monte Carlo VaR'!$B$25,"YES ◀ TAIL","")</f>
        <v/>
      </c>
    </row>
    <row r="8396" spans="1:5" x14ac:dyDescent="0.2">
      <c r="A8396">
        <v>8395</v>
      </c>
      <c r="B8396" s="17">
        <f ca="1">'Monte Carlo VaR'!$C$17+_xlfn.NORM.S.INV(RAND())*'Monte Carlo VaR'!$C$18</f>
        <v>-8.4855831751790012E-3</v>
      </c>
      <c r="C8396" s="18">
        <f t="shared" ca="1" si="131"/>
        <v>-0.84496822328447019</v>
      </c>
      <c r="D8396" s="19">
        <f ca="1">'Monte Carlo VaR'!$B$9*(EXP(B8396)-1)</f>
        <v>-1.1451854330174425</v>
      </c>
      <c r="E8396" t="str">
        <f ca="1">IF(B8396&lt;='Monte Carlo VaR'!$B$25,"YES ◀ TAIL","")</f>
        <v/>
      </c>
    </row>
    <row r="8397" spans="1:5" x14ac:dyDescent="0.2">
      <c r="A8397">
        <v>8396</v>
      </c>
      <c r="B8397" s="17">
        <f ca="1">'Monte Carlo VaR'!$C$17+_xlfn.NORM.S.INV(RAND())*'Monte Carlo VaR'!$C$18</f>
        <v>-5.8905186694303988E-2</v>
      </c>
      <c r="C8397" s="18">
        <f t="shared" ca="1" si="131"/>
        <v>-5.7203845460419567</v>
      </c>
      <c r="D8397" s="19">
        <f ca="1">'Monte Carlo VaR'!$B$9*(EXP(B8397)-1)</f>
        <v>-7.7528371752506642</v>
      </c>
      <c r="E8397" t="str">
        <f ca="1">IF(B8397&lt;='Monte Carlo VaR'!$B$25,"YES ◀ TAIL","")</f>
        <v/>
      </c>
    </row>
    <row r="8398" spans="1:5" x14ac:dyDescent="0.2">
      <c r="A8398">
        <v>8397</v>
      </c>
      <c r="B8398" s="17">
        <f ca="1">'Monte Carlo VaR'!$C$17+_xlfn.NORM.S.INV(RAND())*'Monte Carlo VaR'!$C$18</f>
        <v>0.2284582617182967</v>
      </c>
      <c r="C8398" s="18">
        <f t="shared" ca="1" si="131"/>
        <v>25.666107316340046</v>
      </c>
      <c r="D8398" s="19">
        <f ca="1">'Monte Carlo VaR'!$B$9*(EXP(B8398)-1)</f>
        <v>34.78527524583567</v>
      </c>
      <c r="E8398" t="str">
        <f ca="1">IF(B8398&lt;='Monte Carlo VaR'!$B$25,"YES ◀ TAIL","")</f>
        <v/>
      </c>
    </row>
    <row r="8399" spans="1:5" x14ac:dyDescent="0.2">
      <c r="A8399">
        <v>8398</v>
      </c>
      <c r="B8399" s="17">
        <f ca="1">'Monte Carlo VaR'!$C$17+_xlfn.NORM.S.INV(RAND())*'Monte Carlo VaR'!$C$18</f>
        <v>0.23461155274219109</v>
      </c>
      <c r="C8399" s="18">
        <f t="shared" ca="1" si="131"/>
        <v>26.441751380979017</v>
      </c>
      <c r="D8399" s="19">
        <f ca="1">'Monte Carlo VaR'!$B$9*(EXP(B8399)-1)</f>
        <v>35.836505646640859</v>
      </c>
      <c r="E8399" t="str">
        <f ca="1">IF(B8399&lt;='Monte Carlo VaR'!$B$25,"YES ◀ TAIL","")</f>
        <v/>
      </c>
    </row>
    <row r="8400" spans="1:5" x14ac:dyDescent="0.2">
      <c r="A8400">
        <v>8399</v>
      </c>
      <c r="B8400" s="17">
        <f ca="1">'Monte Carlo VaR'!$C$17+_xlfn.NORM.S.INV(RAND())*'Monte Carlo VaR'!$C$18</f>
        <v>6.8898658369259874E-2</v>
      </c>
      <c r="C8400" s="18">
        <f t="shared" ca="1" si="131"/>
        <v>7.1327633557383807</v>
      </c>
      <c r="D8400" s="19">
        <f ca="1">'Monte Carlo VaR'!$B$9*(EXP(B8400)-1)</f>
        <v>9.667034176032228</v>
      </c>
      <c r="E8400" t="str">
        <f ca="1">IF(B8400&lt;='Monte Carlo VaR'!$B$25,"YES ◀ TAIL","")</f>
        <v/>
      </c>
    </row>
    <row r="8401" spans="1:5" x14ac:dyDescent="0.2">
      <c r="A8401">
        <v>8400</v>
      </c>
      <c r="B8401" s="17">
        <f ca="1">'Monte Carlo VaR'!$C$17+_xlfn.NORM.S.INV(RAND())*'Monte Carlo VaR'!$C$18</f>
        <v>-0.12928391550177698</v>
      </c>
      <c r="C8401" s="18">
        <f t="shared" ca="1" si="131"/>
        <v>-12.127555336607399</v>
      </c>
      <c r="D8401" s="19">
        <f ca="1">'Monte Carlo VaR'!$B$9*(EXP(B8401)-1)</f>
        <v>-16.436475747704009</v>
      </c>
      <c r="E8401" t="str">
        <f ca="1">IF(B8401&lt;='Monte Carlo VaR'!$B$25,"YES ◀ TAIL","")</f>
        <v/>
      </c>
    </row>
    <row r="8402" spans="1:5" x14ac:dyDescent="0.2">
      <c r="A8402">
        <v>8401</v>
      </c>
      <c r="B8402" s="17">
        <f ca="1">'Monte Carlo VaR'!$C$17+_xlfn.NORM.S.INV(RAND())*'Monte Carlo VaR'!$C$18</f>
        <v>0.26231694386433818</v>
      </c>
      <c r="C8402" s="18">
        <f t="shared" ca="1" si="131"/>
        <v>29.993848467138395</v>
      </c>
      <c r="D8402" s="19">
        <f ca="1">'Monte Carlo VaR'!$B$9*(EXP(B8402)-1)</f>
        <v>40.650662827512669</v>
      </c>
      <c r="E8402" t="str">
        <f ca="1">IF(B8402&lt;='Monte Carlo VaR'!$B$25,"YES ◀ TAIL","")</f>
        <v/>
      </c>
    </row>
    <row r="8403" spans="1:5" x14ac:dyDescent="0.2">
      <c r="A8403">
        <v>8402</v>
      </c>
      <c r="B8403" s="17">
        <f ca="1">'Monte Carlo VaR'!$C$17+_xlfn.NORM.S.INV(RAND())*'Monte Carlo VaR'!$C$18</f>
        <v>0.33571260463872404</v>
      </c>
      <c r="C8403" s="18">
        <f t="shared" ca="1" si="131"/>
        <v>39.893691905078008</v>
      </c>
      <c r="D8403" s="19">
        <f ca="1">'Monte Carlo VaR'!$B$9*(EXP(B8403)-1)</f>
        <v>54.067920638952231</v>
      </c>
      <c r="E8403" t="str">
        <f ca="1">IF(B8403&lt;='Monte Carlo VaR'!$B$25,"YES ◀ TAIL","")</f>
        <v/>
      </c>
    </row>
    <row r="8404" spans="1:5" x14ac:dyDescent="0.2">
      <c r="A8404">
        <v>8403</v>
      </c>
      <c r="B8404" s="17">
        <f ca="1">'Monte Carlo VaR'!$C$17+_xlfn.NORM.S.INV(RAND())*'Monte Carlo VaR'!$C$18</f>
        <v>-4.9181963916569704E-4</v>
      </c>
      <c r="C8404" s="18">
        <f t="shared" ca="1" si="131"/>
        <v>-4.9169871571197454E-2</v>
      </c>
      <c r="D8404" s="19">
        <f ca="1">'Monte Carlo VaR'!$B$9*(EXP(B8404)-1)</f>
        <v>-6.6639926940443905E-2</v>
      </c>
      <c r="E8404" t="str">
        <f ca="1">IF(B8404&lt;='Monte Carlo VaR'!$B$25,"YES ◀ TAIL","")</f>
        <v/>
      </c>
    </row>
    <row r="8405" spans="1:5" x14ac:dyDescent="0.2">
      <c r="A8405">
        <v>8404</v>
      </c>
      <c r="B8405" s="17">
        <f ca="1">'Monte Carlo VaR'!$C$17+_xlfn.NORM.S.INV(RAND())*'Monte Carlo VaR'!$C$18</f>
        <v>0.5126338704329525</v>
      </c>
      <c r="C8405" s="18">
        <f t="shared" ca="1" si="131"/>
        <v>66.968313755138766</v>
      </c>
      <c r="D8405" s="19">
        <f ca="1">'Monte Carlo VaR'!$B$9*(EXP(B8405)-1)</f>
        <v>90.762155632339571</v>
      </c>
      <c r="E8405" t="str">
        <f ca="1">IF(B8405&lt;='Monte Carlo VaR'!$B$25,"YES ◀ TAIL","")</f>
        <v/>
      </c>
    </row>
    <row r="8406" spans="1:5" x14ac:dyDescent="0.2">
      <c r="A8406">
        <v>8405</v>
      </c>
      <c r="B8406" s="17">
        <f ca="1">'Monte Carlo VaR'!$C$17+_xlfn.NORM.S.INV(RAND())*'Monte Carlo VaR'!$C$18</f>
        <v>0.222767271772844</v>
      </c>
      <c r="C8406" s="18">
        <f t="shared" ca="1" si="131"/>
        <v>24.952973905362796</v>
      </c>
      <c r="D8406" s="19">
        <f ca="1">'Monte Carlo VaR'!$B$9*(EXP(B8406)-1)</f>
        <v>33.818765533938198</v>
      </c>
      <c r="E8406" t="str">
        <f ca="1">IF(B8406&lt;='Monte Carlo VaR'!$B$25,"YES ◀ TAIL","")</f>
        <v/>
      </c>
    </row>
    <row r="8407" spans="1:5" x14ac:dyDescent="0.2">
      <c r="A8407">
        <v>8406</v>
      </c>
      <c r="B8407" s="17">
        <f ca="1">'Monte Carlo VaR'!$C$17+_xlfn.NORM.S.INV(RAND())*'Monte Carlo VaR'!$C$18</f>
        <v>0.32430875742184756</v>
      </c>
      <c r="C8407" s="18">
        <f t="shared" ca="1" si="131"/>
        <v>38.307427564880946</v>
      </c>
      <c r="D8407" s="19">
        <f ca="1">'Monte Carlo VaR'!$B$9*(EXP(B8407)-1)</f>
        <v>51.918056578683149</v>
      </c>
      <c r="E8407" t="str">
        <f ca="1">IF(B8407&lt;='Monte Carlo VaR'!$B$25,"YES ◀ TAIL","")</f>
        <v/>
      </c>
    </row>
    <row r="8408" spans="1:5" x14ac:dyDescent="0.2">
      <c r="A8408">
        <v>8407</v>
      </c>
      <c r="B8408" s="17">
        <f ca="1">'Monte Carlo VaR'!$C$17+_xlfn.NORM.S.INV(RAND())*'Monte Carlo VaR'!$C$18</f>
        <v>0.13564829722886246</v>
      </c>
      <c r="C8408" s="18">
        <f t="shared" ca="1" si="131"/>
        <v>14.52790249472049</v>
      </c>
      <c r="D8408" s="19">
        <f ca="1">'Monte Carlo VaR'!$B$9*(EXP(B8408)-1)</f>
        <v>19.689666251094682</v>
      </c>
      <c r="E8408" t="str">
        <f ca="1">IF(B8408&lt;='Monte Carlo VaR'!$B$25,"YES ◀ TAIL","")</f>
        <v/>
      </c>
    </row>
    <row r="8409" spans="1:5" x14ac:dyDescent="0.2">
      <c r="A8409">
        <v>8408</v>
      </c>
      <c r="B8409" s="17">
        <f ca="1">'Monte Carlo VaR'!$C$17+_xlfn.NORM.S.INV(RAND())*'Monte Carlo VaR'!$C$18</f>
        <v>-5.7412743193266377E-2</v>
      </c>
      <c r="C8409" s="18">
        <f t="shared" ca="1" si="131"/>
        <v>-5.5795724957996669</v>
      </c>
      <c r="D8409" s="19">
        <f ca="1">'Monte Carlo VaR'!$B$9*(EXP(B8409)-1)</f>
        <v>-7.5619946035572889</v>
      </c>
      <c r="E8409" t="str">
        <f ca="1">IF(B8409&lt;='Monte Carlo VaR'!$B$25,"YES ◀ TAIL","")</f>
        <v/>
      </c>
    </row>
    <row r="8410" spans="1:5" x14ac:dyDescent="0.2">
      <c r="A8410">
        <v>8409</v>
      </c>
      <c r="B8410" s="17">
        <f ca="1">'Monte Carlo VaR'!$C$17+_xlfn.NORM.S.INV(RAND())*'Monte Carlo VaR'!$C$18</f>
        <v>-5.967846790720524E-2</v>
      </c>
      <c r="C8410" s="18">
        <f t="shared" ca="1" si="131"/>
        <v>-5.7932610207962139</v>
      </c>
      <c r="D8410" s="19">
        <f ca="1">'Monte Carlo VaR'!$B$9*(EXP(B8410)-1)</f>
        <v>-7.8516066614851097</v>
      </c>
      <c r="E8410" t="str">
        <f ca="1">IF(B8410&lt;='Monte Carlo VaR'!$B$25,"YES ◀ TAIL","")</f>
        <v/>
      </c>
    </row>
    <row r="8411" spans="1:5" x14ac:dyDescent="0.2">
      <c r="A8411">
        <v>8410</v>
      </c>
      <c r="B8411" s="17">
        <f ca="1">'Monte Carlo VaR'!$C$17+_xlfn.NORM.S.INV(RAND())*'Monte Carlo VaR'!$C$18</f>
        <v>1.8481318301777558E-2</v>
      </c>
      <c r="C8411" s="18">
        <f t="shared" ca="1" si="131"/>
        <v>1.8653154820984286</v>
      </c>
      <c r="D8411" s="19">
        <f ca="1">'Monte Carlo VaR'!$B$9*(EXP(B8411)-1)</f>
        <v>2.5280620728880003</v>
      </c>
      <c r="E8411" t="str">
        <f ca="1">IF(B8411&lt;='Monte Carlo VaR'!$B$25,"YES ◀ TAIL","")</f>
        <v/>
      </c>
    </row>
    <row r="8412" spans="1:5" x14ac:dyDescent="0.2">
      <c r="A8412">
        <v>8411</v>
      </c>
      <c r="B8412" s="17">
        <f ca="1">'Monte Carlo VaR'!$C$17+_xlfn.NORM.S.INV(RAND())*'Monte Carlo VaR'!$C$18</f>
        <v>-0.36070999997081338</v>
      </c>
      <c r="C8412" s="18">
        <f t="shared" ca="1" si="131"/>
        <v>-30.281884829242333</v>
      </c>
      <c r="D8412" s="19">
        <f ca="1">'Monte Carlo VaR'!$B$9*(EXP(B8412)-1)</f>
        <v>-41.041038509072138</v>
      </c>
      <c r="E8412" t="str">
        <f ca="1">IF(B8412&lt;='Monte Carlo VaR'!$B$25,"YES ◀ TAIL","")</f>
        <v>YES ◀ TAIL</v>
      </c>
    </row>
    <row r="8413" spans="1:5" x14ac:dyDescent="0.2">
      <c r="A8413">
        <v>8412</v>
      </c>
      <c r="B8413" s="17">
        <f ca="1">'Monte Carlo VaR'!$C$17+_xlfn.NORM.S.INV(RAND())*'Monte Carlo VaR'!$C$18</f>
        <v>-0.22407026147735015</v>
      </c>
      <c r="C8413" s="18">
        <f t="shared" ca="1" si="131"/>
        <v>-20.074102471991061</v>
      </c>
      <c r="D8413" s="19">
        <f ca="1">'Monte Carlo VaR'!$B$9*(EXP(B8413)-1)</f>
        <v>-27.206431080289487</v>
      </c>
      <c r="E8413" t="str">
        <f ca="1">IF(B8413&lt;='Monte Carlo VaR'!$B$25,"YES ◀ TAIL","")</f>
        <v/>
      </c>
    </row>
    <row r="8414" spans="1:5" x14ac:dyDescent="0.2">
      <c r="A8414">
        <v>8413</v>
      </c>
      <c r="B8414" s="17">
        <f ca="1">'Monte Carlo VaR'!$C$17+_xlfn.NORM.S.INV(RAND())*'Monte Carlo VaR'!$C$18</f>
        <v>-0.14691736505145181</v>
      </c>
      <c r="C8414" s="18">
        <f t="shared" ca="1" si="131"/>
        <v>-13.663468138267721</v>
      </c>
      <c r="D8414" s="19">
        <f ca="1">'Monte Carlo VaR'!$B$9*(EXP(B8414)-1)</f>
        <v>-18.518098367794241</v>
      </c>
      <c r="E8414" t="str">
        <f ca="1">IF(B8414&lt;='Monte Carlo VaR'!$B$25,"YES ◀ TAIL","")</f>
        <v/>
      </c>
    </row>
    <row r="8415" spans="1:5" x14ac:dyDescent="0.2">
      <c r="A8415">
        <v>8414</v>
      </c>
      <c r="B8415" s="17">
        <f ca="1">'Monte Carlo VaR'!$C$17+_xlfn.NORM.S.INV(RAND())*'Monte Carlo VaR'!$C$18</f>
        <v>0.12695003952598241</v>
      </c>
      <c r="C8415" s="18">
        <f t="shared" ca="1" si="131"/>
        <v>13.536029322607511</v>
      </c>
      <c r="D8415" s="19">
        <f ca="1">'Monte Carlo VaR'!$B$9*(EXP(B8415)-1)</f>
        <v>18.345380540929963</v>
      </c>
      <c r="E8415" t="str">
        <f ca="1">IF(B8415&lt;='Monte Carlo VaR'!$B$25,"YES ◀ TAIL","")</f>
        <v/>
      </c>
    </row>
    <row r="8416" spans="1:5" x14ac:dyDescent="0.2">
      <c r="A8416">
        <v>8415</v>
      </c>
      <c r="B8416" s="17">
        <f ca="1">'Monte Carlo VaR'!$C$17+_xlfn.NORM.S.INV(RAND())*'Monte Carlo VaR'!$C$18</f>
        <v>0.16207202593398329</v>
      </c>
      <c r="C8416" s="18">
        <f t="shared" ca="1" si="131"/>
        <v>17.594493680321357</v>
      </c>
      <c r="D8416" s="19">
        <f ca="1">'Monte Carlo VaR'!$B$9*(EXP(B8416)-1)</f>
        <v>23.845817284939532</v>
      </c>
      <c r="E8416" t="str">
        <f ca="1">IF(B8416&lt;='Monte Carlo VaR'!$B$25,"YES ◀ TAIL","")</f>
        <v/>
      </c>
    </row>
    <row r="8417" spans="1:5" x14ac:dyDescent="0.2">
      <c r="A8417">
        <v>8416</v>
      </c>
      <c r="B8417" s="17">
        <f ca="1">'Monte Carlo VaR'!$C$17+_xlfn.NORM.S.INV(RAND())*'Monte Carlo VaR'!$C$18</f>
        <v>0.26042770114056391</v>
      </c>
      <c r="C8417" s="18">
        <f t="shared" ca="1" si="131"/>
        <v>29.748490378256953</v>
      </c>
      <c r="D8417" s="19">
        <f ca="1">'Monte Carlo VaR'!$B$9*(EXP(B8417)-1)</f>
        <v>40.318129009651649</v>
      </c>
      <c r="E8417" t="str">
        <f ca="1">IF(B8417&lt;='Monte Carlo VaR'!$B$25,"YES ◀ TAIL","")</f>
        <v/>
      </c>
    </row>
    <row r="8418" spans="1:5" x14ac:dyDescent="0.2">
      <c r="A8418">
        <v>8417</v>
      </c>
      <c r="B8418" s="17">
        <f ca="1">'Monte Carlo VaR'!$C$17+_xlfn.NORM.S.INV(RAND())*'Monte Carlo VaR'!$C$18</f>
        <v>2.8779987742001797E-2</v>
      </c>
      <c r="C8418" s="18">
        <f t="shared" ca="1" si="131"/>
        <v>2.9198133358685707</v>
      </c>
      <c r="D8418" s="19">
        <f ca="1">'Monte Carlo VaR'!$B$9*(EXP(B8418)-1)</f>
        <v>3.9572230141026741</v>
      </c>
      <c r="E8418" t="str">
        <f ca="1">IF(B8418&lt;='Monte Carlo VaR'!$B$25,"YES ◀ TAIL","")</f>
        <v/>
      </c>
    </row>
    <row r="8419" spans="1:5" x14ac:dyDescent="0.2">
      <c r="A8419">
        <v>8418</v>
      </c>
      <c r="B8419" s="17">
        <f ca="1">'Monte Carlo VaR'!$C$17+_xlfn.NORM.S.INV(RAND())*'Monte Carlo VaR'!$C$18</f>
        <v>-0.18862878594258359</v>
      </c>
      <c r="C8419" s="18">
        <f t="shared" ca="1" si="131"/>
        <v>-17.190615027594447</v>
      </c>
      <c r="D8419" s="19">
        <f ca="1">'Monte Carlo VaR'!$B$9*(EXP(B8419)-1)</f>
        <v>-23.298440546898753</v>
      </c>
      <c r="E8419" t="str">
        <f ca="1">IF(B8419&lt;='Monte Carlo VaR'!$B$25,"YES ◀ TAIL","")</f>
        <v/>
      </c>
    </row>
    <row r="8420" spans="1:5" x14ac:dyDescent="0.2">
      <c r="A8420">
        <v>8419</v>
      </c>
      <c r="B8420" s="17">
        <f ca="1">'Monte Carlo VaR'!$C$17+_xlfn.NORM.S.INV(RAND())*'Monte Carlo VaR'!$C$18</f>
        <v>-0.4561350103837214</v>
      </c>
      <c r="C8420" s="18">
        <f t="shared" ca="1" si="131"/>
        <v>-36.627172857454838</v>
      </c>
      <c r="D8420" s="19">
        <f ca="1">'Monte Carlo VaR'!$B$9*(EXP(B8420)-1)</f>
        <v>-49.64080737370854</v>
      </c>
      <c r="E8420" t="str">
        <f ca="1">IF(B8420&lt;='Monte Carlo VaR'!$B$25,"YES ◀ TAIL","")</f>
        <v>YES ◀ TAIL</v>
      </c>
    </row>
    <row r="8421" spans="1:5" x14ac:dyDescent="0.2">
      <c r="A8421">
        <v>8420</v>
      </c>
      <c r="B8421" s="17">
        <f ca="1">'Monte Carlo VaR'!$C$17+_xlfn.NORM.S.INV(RAND())*'Monte Carlo VaR'!$C$18</f>
        <v>-0.38035773173473991</v>
      </c>
      <c r="C8421" s="18">
        <f t="shared" ca="1" si="131"/>
        <v>-31.638318596354665</v>
      </c>
      <c r="D8421" s="19">
        <f ca="1">'Monte Carlo VaR'!$B$9*(EXP(B8421)-1)</f>
        <v>-42.879413193639479</v>
      </c>
      <c r="E8421" t="str">
        <f ca="1">IF(B8421&lt;='Monte Carlo VaR'!$B$25,"YES ◀ TAIL","")</f>
        <v>YES ◀ TAIL</v>
      </c>
    </row>
    <row r="8422" spans="1:5" x14ac:dyDescent="0.2">
      <c r="A8422">
        <v>8421</v>
      </c>
      <c r="B8422" s="17">
        <f ca="1">'Monte Carlo VaR'!$C$17+_xlfn.NORM.S.INV(RAND())*'Monte Carlo VaR'!$C$18</f>
        <v>0.25620947849981468</v>
      </c>
      <c r="C8422" s="18">
        <f t="shared" ca="1" si="131"/>
        <v>29.202335070712039</v>
      </c>
      <c r="D8422" s="19">
        <f ca="1">'Monte Carlo VaR'!$B$9*(EXP(B8422)-1)</f>
        <v>39.577924721336025</v>
      </c>
      <c r="E8422" t="str">
        <f ca="1">IF(B8422&lt;='Monte Carlo VaR'!$B$25,"YES ◀ TAIL","")</f>
        <v/>
      </c>
    </row>
    <row r="8423" spans="1:5" x14ac:dyDescent="0.2">
      <c r="A8423">
        <v>8422</v>
      </c>
      <c r="B8423" s="17">
        <f ca="1">'Monte Carlo VaR'!$C$17+_xlfn.NORM.S.INV(RAND())*'Monte Carlo VaR'!$C$18</f>
        <v>-0.13092474914040686</v>
      </c>
      <c r="C8423" s="18">
        <f t="shared" ca="1" si="131"/>
        <v>-12.27162117336138</v>
      </c>
      <c r="D8423" s="19">
        <f ca="1">'Monte Carlo VaR'!$B$9*(EXP(B8423)-1)</f>
        <v>-16.631728176256679</v>
      </c>
      <c r="E8423" t="str">
        <f ca="1">IF(B8423&lt;='Monte Carlo VaR'!$B$25,"YES ◀ TAIL","")</f>
        <v/>
      </c>
    </row>
    <row r="8424" spans="1:5" x14ac:dyDescent="0.2">
      <c r="A8424">
        <v>8423</v>
      </c>
      <c r="B8424" s="17">
        <f ca="1">'Monte Carlo VaR'!$C$17+_xlfn.NORM.S.INV(RAND())*'Monte Carlo VaR'!$C$18</f>
        <v>6.2855308986429423E-3</v>
      </c>
      <c r="C8424" s="18">
        <f t="shared" ca="1" si="131"/>
        <v>0.63053263011196847</v>
      </c>
      <c r="D8424" s="19">
        <f ca="1">'Monte Carlo VaR'!$B$9*(EXP(B8424)-1)</f>
        <v>0.85456087359075084</v>
      </c>
      <c r="E8424" t="str">
        <f ca="1">IF(B8424&lt;='Monte Carlo VaR'!$B$25,"YES ◀ TAIL","")</f>
        <v/>
      </c>
    </row>
    <row r="8425" spans="1:5" x14ac:dyDescent="0.2">
      <c r="A8425">
        <v>8424</v>
      </c>
      <c r="B8425" s="17">
        <f ca="1">'Monte Carlo VaR'!$C$17+_xlfn.NORM.S.INV(RAND())*'Monte Carlo VaR'!$C$18</f>
        <v>0.12335833982666219</v>
      </c>
      <c r="C8425" s="18">
        <f t="shared" ca="1" si="131"/>
        <v>13.128973449052195</v>
      </c>
      <c r="D8425" s="19">
        <f ca="1">'Monte Carlo VaR'!$B$9*(EXP(B8425)-1)</f>
        <v>17.793697715500439</v>
      </c>
      <c r="E8425" t="str">
        <f ca="1">IF(B8425&lt;='Monte Carlo VaR'!$B$25,"YES ◀ TAIL","")</f>
        <v/>
      </c>
    </row>
    <row r="8426" spans="1:5" x14ac:dyDescent="0.2">
      <c r="A8426">
        <v>8425</v>
      </c>
      <c r="B8426" s="17">
        <f ca="1">'Monte Carlo VaR'!$C$17+_xlfn.NORM.S.INV(RAND())*'Monte Carlo VaR'!$C$18</f>
        <v>0.19649358476394135</v>
      </c>
      <c r="C8426" s="18">
        <f t="shared" ca="1" si="131"/>
        <v>21.712751269284091</v>
      </c>
      <c r="D8426" s="19">
        <f ca="1">'Monte Carlo VaR'!$B$9*(EXP(B8426)-1)</f>
        <v>29.427291795260729</v>
      </c>
      <c r="E8426" t="str">
        <f ca="1">IF(B8426&lt;='Monte Carlo VaR'!$B$25,"YES ◀ TAIL","")</f>
        <v/>
      </c>
    </row>
    <row r="8427" spans="1:5" x14ac:dyDescent="0.2">
      <c r="A8427">
        <v>8426</v>
      </c>
      <c r="B8427" s="17">
        <f ca="1">'Monte Carlo VaR'!$C$17+_xlfn.NORM.S.INV(RAND())*'Monte Carlo VaR'!$C$18</f>
        <v>-0.14727909623834606</v>
      </c>
      <c r="C8427" s="18">
        <f t="shared" ca="1" si="131"/>
        <v>-13.694693106547495</v>
      </c>
      <c r="D8427" s="19">
        <f ca="1">'Monte Carlo VaR'!$B$9*(EXP(B8427)-1)</f>
        <v>-18.560417567303819</v>
      </c>
      <c r="E8427" t="str">
        <f ca="1">IF(B8427&lt;='Monte Carlo VaR'!$B$25,"YES ◀ TAIL","")</f>
        <v/>
      </c>
    </row>
    <row r="8428" spans="1:5" x14ac:dyDescent="0.2">
      <c r="A8428">
        <v>8427</v>
      </c>
      <c r="B8428" s="17">
        <f ca="1">'Monte Carlo VaR'!$C$17+_xlfn.NORM.S.INV(RAND())*'Monte Carlo VaR'!$C$18</f>
        <v>7.1092017878829156E-2</v>
      </c>
      <c r="C8428" s="18">
        <f t="shared" ca="1" si="131"/>
        <v>7.3680019080813786</v>
      </c>
      <c r="D8428" s="19">
        <f ca="1">'Monte Carlo VaR'!$B$9*(EXP(B8428)-1)</f>
        <v>9.9858529860226923</v>
      </c>
      <c r="E8428" t="str">
        <f ca="1">IF(B8428&lt;='Monte Carlo VaR'!$B$25,"YES ◀ TAIL","")</f>
        <v/>
      </c>
    </row>
    <row r="8429" spans="1:5" x14ac:dyDescent="0.2">
      <c r="A8429">
        <v>8428</v>
      </c>
      <c r="B8429" s="17">
        <f ca="1">'Monte Carlo VaR'!$C$17+_xlfn.NORM.S.INV(RAND())*'Monte Carlo VaR'!$C$18</f>
        <v>-3.5230305230414108E-2</v>
      </c>
      <c r="C8429" s="18">
        <f t="shared" ca="1" si="131"/>
        <v>-3.461694211418298</v>
      </c>
      <c r="D8429" s="19">
        <f ca="1">'Monte Carlo VaR'!$B$9*(EXP(B8429)-1)</f>
        <v>-4.6916341647352198</v>
      </c>
      <c r="E8429" t="str">
        <f ca="1">IF(B8429&lt;='Monte Carlo VaR'!$B$25,"YES ◀ TAIL","")</f>
        <v/>
      </c>
    </row>
    <row r="8430" spans="1:5" x14ac:dyDescent="0.2">
      <c r="A8430">
        <v>8429</v>
      </c>
      <c r="B8430" s="17">
        <f ca="1">'Monte Carlo VaR'!$C$17+_xlfn.NORM.S.INV(RAND())*'Monte Carlo VaR'!$C$18</f>
        <v>-0.26039357908020927</v>
      </c>
      <c r="C8430" s="18">
        <f t="shared" ca="1" si="131"/>
        <v>-22.925182425852498</v>
      </c>
      <c r="D8430" s="19">
        <f ca="1">'Monte Carlo VaR'!$B$9*(EXP(B8430)-1)</f>
        <v>-31.070499741757889</v>
      </c>
      <c r="E8430" t="str">
        <f ca="1">IF(B8430&lt;='Monte Carlo VaR'!$B$25,"YES ◀ TAIL","")</f>
        <v>YES ◀ TAIL</v>
      </c>
    </row>
    <row r="8431" spans="1:5" x14ac:dyDescent="0.2">
      <c r="A8431">
        <v>8430</v>
      </c>
      <c r="B8431" s="17">
        <f ca="1">'Monte Carlo VaR'!$C$17+_xlfn.NORM.S.INV(RAND())*'Monte Carlo VaR'!$C$18</f>
        <v>-9.4382604702523257E-2</v>
      </c>
      <c r="C8431" s="18">
        <f t="shared" ca="1" si="131"/>
        <v>-9.0065449606699275</v>
      </c>
      <c r="D8431" s="19">
        <f ca="1">'Monte Carlo VaR'!$B$9*(EXP(B8431)-1)</f>
        <v>-12.206570385195951</v>
      </c>
      <c r="E8431" t="str">
        <f ca="1">IF(B8431&lt;='Monte Carlo VaR'!$B$25,"YES ◀ TAIL","")</f>
        <v/>
      </c>
    </row>
    <row r="8432" spans="1:5" x14ac:dyDescent="0.2">
      <c r="A8432">
        <v>8431</v>
      </c>
      <c r="B8432" s="17">
        <f ca="1">'Monte Carlo VaR'!$C$17+_xlfn.NORM.S.INV(RAND())*'Monte Carlo VaR'!$C$18</f>
        <v>-3.9911278915028575E-2</v>
      </c>
      <c r="C8432" s="18">
        <f t="shared" ca="1" si="131"/>
        <v>-3.9125314784700382</v>
      </c>
      <c r="D8432" s="19">
        <f ca="1">'Monte Carlo VaR'!$B$9*(EXP(B8432)-1)</f>
        <v>-5.3026539127704426</v>
      </c>
      <c r="E8432" t="str">
        <f ca="1">IF(B8432&lt;='Monte Carlo VaR'!$B$25,"YES ◀ TAIL","")</f>
        <v/>
      </c>
    </row>
    <row r="8433" spans="1:5" x14ac:dyDescent="0.2">
      <c r="A8433">
        <v>8432</v>
      </c>
      <c r="B8433" s="17">
        <f ca="1">'Monte Carlo VaR'!$C$17+_xlfn.NORM.S.INV(RAND())*'Monte Carlo VaR'!$C$18</f>
        <v>-0.12251748976563738</v>
      </c>
      <c r="C8433" s="18">
        <f t="shared" ca="1" si="131"/>
        <v>-11.530956822014049</v>
      </c>
      <c r="D8433" s="19">
        <f ca="1">'Monte Carlo VaR'!$B$9*(EXP(B8433)-1)</f>
        <v>-15.627905780875642</v>
      </c>
      <c r="E8433" t="str">
        <f ca="1">IF(B8433&lt;='Monte Carlo VaR'!$B$25,"YES ◀ TAIL","")</f>
        <v/>
      </c>
    </row>
    <row r="8434" spans="1:5" x14ac:dyDescent="0.2">
      <c r="A8434">
        <v>8433</v>
      </c>
      <c r="B8434" s="17">
        <f ca="1">'Monte Carlo VaR'!$C$17+_xlfn.NORM.S.INV(RAND())*'Monte Carlo VaR'!$C$18</f>
        <v>0.322862115602773</v>
      </c>
      <c r="C8434" s="18">
        <f t="shared" ca="1" si="131"/>
        <v>38.107490909508869</v>
      </c>
      <c r="D8434" s="19">
        <f ca="1">'Monte Carlo VaR'!$B$9*(EXP(B8434)-1)</f>
        <v>51.647082429657367</v>
      </c>
      <c r="E8434" t="str">
        <f ca="1">IF(B8434&lt;='Monte Carlo VaR'!$B$25,"YES ◀ TAIL","")</f>
        <v/>
      </c>
    </row>
    <row r="8435" spans="1:5" x14ac:dyDescent="0.2">
      <c r="A8435">
        <v>8434</v>
      </c>
      <c r="B8435" s="17">
        <f ca="1">'Monte Carlo VaR'!$C$17+_xlfn.NORM.S.INV(RAND())*'Monte Carlo VaR'!$C$18</f>
        <v>0.14811418497477546</v>
      </c>
      <c r="C8435" s="18">
        <f t="shared" ca="1" si="131"/>
        <v>15.964530287307021</v>
      </c>
      <c r="D8435" s="19">
        <f ca="1">'Monte Carlo VaR'!$B$9*(EXP(B8435)-1)</f>
        <v>21.636727898387207</v>
      </c>
      <c r="E8435" t="str">
        <f ca="1">IF(B8435&lt;='Monte Carlo VaR'!$B$25,"YES ◀ TAIL","")</f>
        <v/>
      </c>
    </row>
    <row r="8436" spans="1:5" x14ac:dyDescent="0.2">
      <c r="A8436">
        <v>8435</v>
      </c>
      <c r="B8436" s="17">
        <f ca="1">'Monte Carlo VaR'!$C$17+_xlfn.NORM.S.INV(RAND())*'Monte Carlo VaR'!$C$18</f>
        <v>4.0949788328437743E-2</v>
      </c>
      <c r="C8436" s="18">
        <f t="shared" ca="1" si="131"/>
        <v>4.1799793723082512</v>
      </c>
      <c r="D8436" s="19">
        <f ca="1">'Monte Carlo VaR'!$B$9*(EXP(B8436)-1)</f>
        <v>5.6651260432893729</v>
      </c>
      <c r="E8436" t="str">
        <f ca="1">IF(B8436&lt;='Monte Carlo VaR'!$B$25,"YES ◀ TAIL","")</f>
        <v/>
      </c>
    </row>
    <row r="8437" spans="1:5" x14ac:dyDescent="0.2">
      <c r="A8437">
        <v>8436</v>
      </c>
      <c r="B8437" s="17">
        <f ca="1">'Monte Carlo VaR'!$C$17+_xlfn.NORM.S.INV(RAND())*'Monte Carlo VaR'!$C$18</f>
        <v>-0.12156806120307552</v>
      </c>
      <c r="C8437" s="18">
        <f t="shared" ca="1" si="131"/>
        <v>-11.446921899252915</v>
      </c>
      <c r="D8437" s="19">
        <f ca="1">'Monte Carlo VaR'!$B$9*(EXP(B8437)-1)</f>
        <v>-15.514013250057475</v>
      </c>
      <c r="E8437" t="str">
        <f ca="1">IF(B8437&lt;='Monte Carlo VaR'!$B$25,"YES ◀ TAIL","")</f>
        <v/>
      </c>
    </row>
    <row r="8438" spans="1:5" x14ac:dyDescent="0.2">
      <c r="A8438">
        <v>8437</v>
      </c>
      <c r="B8438" s="17">
        <f ca="1">'Monte Carlo VaR'!$C$17+_xlfn.NORM.S.INV(RAND())*'Monte Carlo VaR'!$C$18</f>
        <v>-3.8144347381324328E-2</v>
      </c>
      <c r="C8438" s="18">
        <f t="shared" ca="1" si="131"/>
        <v>-3.7426014171644151</v>
      </c>
      <c r="D8438" s="19">
        <f ca="1">'Monte Carlo VaR'!$B$9*(EXP(B8438)-1)</f>
        <v>-5.0723477006829318</v>
      </c>
      <c r="E8438" t="str">
        <f ca="1">IF(B8438&lt;='Monte Carlo VaR'!$B$25,"YES ◀ TAIL","")</f>
        <v/>
      </c>
    </row>
    <row r="8439" spans="1:5" x14ac:dyDescent="0.2">
      <c r="A8439">
        <v>8438</v>
      </c>
      <c r="B8439" s="17">
        <f ca="1">'Monte Carlo VaR'!$C$17+_xlfn.NORM.S.INV(RAND())*'Monte Carlo VaR'!$C$18</f>
        <v>-6.2705899686424482E-2</v>
      </c>
      <c r="C8439" s="18">
        <f t="shared" ca="1" si="131"/>
        <v>-6.0780342129888698</v>
      </c>
      <c r="D8439" s="19">
        <f ca="1">'Monte Carlo VaR'!$B$9*(EXP(B8439)-1)</f>
        <v>-8.2375597688638145</v>
      </c>
      <c r="E8439" t="str">
        <f ca="1">IF(B8439&lt;='Monte Carlo VaR'!$B$25,"YES ◀ TAIL","")</f>
        <v/>
      </c>
    </row>
    <row r="8440" spans="1:5" x14ac:dyDescent="0.2">
      <c r="A8440">
        <v>8439</v>
      </c>
      <c r="B8440" s="17">
        <f ca="1">'Monte Carlo VaR'!$C$17+_xlfn.NORM.S.INV(RAND())*'Monte Carlo VaR'!$C$18</f>
        <v>5.5695740843884949E-2</v>
      </c>
      <c r="C8440" s="18">
        <f t="shared" ca="1" si="131"/>
        <v>5.7275948905714413</v>
      </c>
      <c r="D8440" s="19">
        <f ca="1">'Monte Carlo VaR'!$B$9*(EXP(B8440)-1)</f>
        <v>7.7626093551914748</v>
      </c>
      <c r="E8440" t="str">
        <f ca="1">IF(B8440&lt;='Monte Carlo VaR'!$B$25,"YES ◀ TAIL","")</f>
        <v/>
      </c>
    </row>
    <row r="8441" spans="1:5" x14ac:dyDescent="0.2">
      <c r="A8441">
        <v>8440</v>
      </c>
      <c r="B8441" s="17">
        <f ca="1">'Monte Carlo VaR'!$C$17+_xlfn.NORM.S.INV(RAND())*'Monte Carlo VaR'!$C$18</f>
        <v>-0.33871807905676132</v>
      </c>
      <c r="C8441" s="18">
        <f t="shared" ca="1" si="131"/>
        <v>-28.731665887021386</v>
      </c>
      <c r="D8441" s="19">
        <f ca="1">'Monte Carlo VaR'!$B$9*(EXP(B8441)-1)</f>
        <v>-38.940026776680085</v>
      </c>
      <c r="E8441" t="str">
        <f ca="1">IF(B8441&lt;='Monte Carlo VaR'!$B$25,"YES ◀ TAIL","")</f>
        <v>YES ◀ TAIL</v>
      </c>
    </row>
    <row r="8442" spans="1:5" x14ac:dyDescent="0.2">
      <c r="A8442">
        <v>8441</v>
      </c>
      <c r="B8442" s="17">
        <f ca="1">'Monte Carlo VaR'!$C$17+_xlfn.NORM.S.INV(RAND())*'Monte Carlo VaR'!$C$18</f>
        <v>0.4226678911600445</v>
      </c>
      <c r="C8442" s="18">
        <f t="shared" ca="1" si="131"/>
        <v>52.602740460848054</v>
      </c>
      <c r="D8442" s="19">
        <f ca="1">'Monte Carlo VaR'!$B$9*(EXP(B8442)-1)</f>
        <v>71.292494146587359</v>
      </c>
      <c r="E8442" t="str">
        <f ca="1">IF(B8442&lt;='Monte Carlo VaR'!$B$25,"YES ◀ TAIL","")</f>
        <v/>
      </c>
    </row>
    <row r="8443" spans="1:5" x14ac:dyDescent="0.2">
      <c r="A8443">
        <v>8442</v>
      </c>
      <c r="B8443" s="17">
        <f ca="1">'Monte Carlo VaR'!$C$17+_xlfn.NORM.S.INV(RAND())*'Monte Carlo VaR'!$C$18</f>
        <v>-1.1328677329646319E-2</v>
      </c>
      <c r="C8443" s="18">
        <f t="shared" ca="1" si="131"/>
        <v>-1.1264749498279825</v>
      </c>
      <c r="D8443" s="19">
        <f ca="1">'Monte Carlo VaR'!$B$9*(EXP(B8443)-1)</f>
        <v>-1.5267114995018647</v>
      </c>
      <c r="E8443" t="str">
        <f ca="1">IF(B8443&lt;='Monte Carlo VaR'!$B$25,"YES ◀ TAIL","")</f>
        <v/>
      </c>
    </row>
    <row r="8444" spans="1:5" x14ac:dyDescent="0.2">
      <c r="A8444">
        <v>8443</v>
      </c>
      <c r="B8444" s="17">
        <f ca="1">'Monte Carlo VaR'!$C$17+_xlfn.NORM.S.INV(RAND())*'Monte Carlo VaR'!$C$18</f>
        <v>6.7473055769873155E-2</v>
      </c>
      <c r="C8444" s="18">
        <f t="shared" ca="1" si="131"/>
        <v>6.9801434233531134</v>
      </c>
      <c r="D8444" s="19">
        <f ca="1">'Monte Carlo VaR'!$B$9*(EXP(B8444)-1)</f>
        <v>9.4601883816704753</v>
      </c>
      <c r="E8444" t="str">
        <f ca="1">IF(B8444&lt;='Monte Carlo VaR'!$B$25,"YES ◀ TAIL","")</f>
        <v/>
      </c>
    </row>
    <row r="8445" spans="1:5" x14ac:dyDescent="0.2">
      <c r="A8445">
        <v>8444</v>
      </c>
      <c r="B8445" s="17">
        <f ca="1">'Monte Carlo VaR'!$C$17+_xlfn.NORM.S.INV(RAND())*'Monte Carlo VaR'!$C$18</f>
        <v>-4.1103776997006056E-2</v>
      </c>
      <c r="C8445" s="18">
        <f t="shared" ca="1" si="131"/>
        <v>-4.027047306860565</v>
      </c>
      <c r="D8445" s="19">
        <f ca="1">'Monte Carlo VaR'!$B$9*(EXP(B8445)-1)</f>
        <v>-5.4578572149881239</v>
      </c>
      <c r="E8445" t="str">
        <f ca="1">IF(B8445&lt;='Monte Carlo VaR'!$B$25,"YES ◀ TAIL","")</f>
        <v/>
      </c>
    </row>
    <row r="8446" spans="1:5" x14ac:dyDescent="0.2">
      <c r="A8446">
        <v>8445</v>
      </c>
      <c r="B8446" s="17">
        <f ca="1">'Monte Carlo VaR'!$C$17+_xlfn.NORM.S.INV(RAND())*'Monte Carlo VaR'!$C$18</f>
        <v>-1.2906988215681425E-2</v>
      </c>
      <c r="C8446" s="18">
        <f t="shared" ca="1" si="131"/>
        <v>-1.2824050253182007</v>
      </c>
      <c r="D8446" s="19">
        <f ca="1">'Monte Carlo VaR'!$B$9*(EXP(B8446)-1)</f>
        <v>-1.7380435308137574</v>
      </c>
      <c r="E8446" t="str">
        <f ca="1">IF(B8446&lt;='Monte Carlo VaR'!$B$25,"YES ◀ TAIL","")</f>
        <v/>
      </c>
    </row>
    <row r="8447" spans="1:5" x14ac:dyDescent="0.2">
      <c r="A8447">
        <v>8446</v>
      </c>
      <c r="B8447" s="17">
        <f ca="1">'Monte Carlo VaR'!$C$17+_xlfn.NORM.S.INV(RAND())*'Monte Carlo VaR'!$C$18</f>
        <v>-0.19886152114453504</v>
      </c>
      <c r="C8447" s="18">
        <f t="shared" ca="1" si="131"/>
        <v>-18.033660847748088</v>
      </c>
      <c r="D8447" s="19">
        <f ca="1">'Monte Carlo VaR'!$B$9*(EXP(B8447)-1)</f>
        <v>-24.441020546952988</v>
      </c>
      <c r="E8447" t="str">
        <f ca="1">IF(B8447&lt;='Monte Carlo VaR'!$B$25,"YES ◀ TAIL","")</f>
        <v/>
      </c>
    </row>
    <row r="8448" spans="1:5" x14ac:dyDescent="0.2">
      <c r="A8448">
        <v>8447</v>
      </c>
      <c r="B8448" s="17">
        <f ca="1">'Monte Carlo VaR'!$C$17+_xlfn.NORM.S.INV(RAND())*'Monte Carlo VaR'!$C$18</f>
        <v>0.46184321963202196</v>
      </c>
      <c r="C8448" s="18">
        <f t="shared" ca="1" si="131"/>
        <v>58.699647382917661</v>
      </c>
      <c r="D8448" s="19">
        <f ca="1">'Monte Carlo VaR'!$B$9*(EXP(B8448)-1)</f>
        <v>79.555632098068315</v>
      </c>
      <c r="E8448" t="str">
        <f ca="1">IF(B8448&lt;='Monte Carlo VaR'!$B$25,"YES ◀ TAIL","")</f>
        <v/>
      </c>
    </row>
    <row r="8449" spans="1:5" x14ac:dyDescent="0.2">
      <c r="A8449">
        <v>8448</v>
      </c>
      <c r="B8449" s="17">
        <f ca="1">'Monte Carlo VaR'!$C$17+_xlfn.NORM.S.INV(RAND())*'Monte Carlo VaR'!$C$18</f>
        <v>0.11076072690511317</v>
      </c>
      <c r="C8449" s="18">
        <f t="shared" ca="1" si="131"/>
        <v>11.712757630066427</v>
      </c>
      <c r="D8449" s="19">
        <f ca="1">'Monte Carlo VaR'!$B$9*(EXP(B8449)-1)</f>
        <v>15.87430041602903</v>
      </c>
      <c r="E8449" t="str">
        <f ca="1">IF(B8449&lt;='Monte Carlo VaR'!$B$25,"YES ◀ TAIL","")</f>
        <v/>
      </c>
    </row>
    <row r="8450" spans="1:5" x14ac:dyDescent="0.2">
      <c r="A8450">
        <v>8449</v>
      </c>
      <c r="B8450" s="17">
        <f ca="1">'Monte Carlo VaR'!$C$17+_xlfn.NORM.S.INV(RAND())*'Monte Carlo VaR'!$C$18</f>
        <v>5.070440558828769E-2</v>
      </c>
      <c r="C8450" s="18">
        <f t="shared" ca="1" si="131"/>
        <v>5.2011878486015073</v>
      </c>
      <c r="D8450" s="19">
        <f ca="1">'Monte Carlo VaR'!$B$9*(EXP(B8450)-1)</f>
        <v>7.0491698912096226</v>
      </c>
      <c r="E8450" t="str">
        <f ca="1">IF(B8450&lt;='Monte Carlo VaR'!$B$25,"YES ◀ TAIL","")</f>
        <v/>
      </c>
    </row>
    <row r="8451" spans="1:5" x14ac:dyDescent="0.2">
      <c r="A8451">
        <v>8450</v>
      </c>
      <c r="B8451" s="17">
        <f ca="1">'Monte Carlo VaR'!$C$17+_xlfn.NORM.S.INV(RAND())*'Monte Carlo VaR'!$C$18</f>
        <v>-0.10339535181340935</v>
      </c>
      <c r="C8451" s="18">
        <f t="shared" ref="C8451:C8514" ca="1" si="132">(EXP(B8451)-1)*100</f>
        <v>-9.8229613560063544</v>
      </c>
      <c r="D8451" s="19">
        <f ca="1">'Monte Carlo VaR'!$B$9*(EXP(B8451)-1)</f>
        <v>-13.313059525795412</v>
      </c>
      <c r="E8451" t="str">
        <f ca="1">IF(B8451&lt;='Monte Carlo VaR'!$B$25,"YES ◀ TAIL","")</f>
        <v/>
      </c>
    </row>
    <row r="8452" spans="1:5" x14ac:dyDescent="0.2">
      <c r="A8452">
        <v>8451</v>
      </c>
      <c r="B8452" s="17">
        <f ca="1">'Monte Carlo VaR'!$C$17+_xlfn.NORM.S.INV(RAND())*'Monte Carlo VaR'!$C$18</f>
        <v>-0.24711483634879861</v>
      </c>
      <c r="C8452" s="18">
        <f t="shared" ca="1" si="132"/>
        <v>-21.894900466336153</v>
      </c>
      <c r="D8452" s="19">
        <f ca="1">'Monte Carlo VaR'!$B$9*(EXP(B8452)-1)</f>
        <v>-29.67415860202539</v>
      </c>
      <c r="E8452" t="str">
        <f ca="1">IF(B8452&lt;='Monte Carlo VaR'!$B$25,"YES ◀ TAIL","")</f>
        <v/>
      </c>
    </row>
    <row r="8453" spans="1:5" x14ac:dyDescent="0.2">
      <c r="A8453">
        <v>8452</v>
      </c>
      <c r="B8453" s="17">
        <f ca="1">'Monte Carlo VaR'!$C$17+_xlfn.NORM.S.INV(RAND())*'Monte Carlo VaR'!$C$18</f>
        <v>0.19506152007934258</v>
      </c>
      <c r="C8453" s="18">
        <f t="shared" ca="1" si="132"/>
        <v>21.538575481789877</v>
      </c>
      <c r="D8453" s="19">
        <f ca="1">'Monte Carlo VaR'!$B$9*(EXP(B8453)-1)</f>
        <v>29.191231350469824</v>
      </c>
      <c r="E8453" t="str">
        <f ca="1">IF(B8453&lt;='Monte Carlo VaR'!$B$25,"YES ◀ TAIL","")</f>
        <v/>
      </c>
    </row>
    <row r="8454" spans="1:5" x14ac:dyDescent="0.2">
      <c r="A8454">
        <v>8453</v>
      </c>
      <c r="B8454" s="17">
        <f ca="1">'Monte Carlo VaR'!$C$17+_xlfn.NORM.S.INV(RAND())*'Monte Carlo VaR'!$C$18</f>
        <v>0.62875420282728312</v>
      </c>
      <c r="C8454" s="18">
        <f t="shared" ca="1" si="132"/>
        <v>87.527291374412044</v>
      </c>
      <c r="D8454" s="19">
        <f ca="1">'Monte Carlo VaR'!$B$9*(EXP(B8454)-1)</f>
        <v>118.62573799974064</v>
      </c>
      <c r="E8454" t="str">
        <f ca="1">IF(B8454&lt;='Monte Carlo VaR'!$B$25,"YES ◀ TAIL","")</f>
        <v/>
      </c>
    </row>
    <row r="8455" spans="1:5" x14ac:dyDescent="0.2">
      <c r="A8455">
        <v>8454</v>
      </c>
      <c r="B8455" s="17">
        <f ca="1">'Monte Carlo VaR'!$C$17+_xlfn.NORM.S.INV(RAND())*'Monte Carlo VaR'!$C$18</f>
        <v>-4.9556336581010274E-2</v>
      </c>
      <c r="C8455" s="18">
        <f t="shared" ca="1" si="132"/>
        <v>-4.8348456168039622</v>
      </c>
      <c r="D8455" s="19">
        <f ca="1">'Monte Carlo VaR'!$B$9*(EXP(B8455)-1)</f>
        <v>-6.5526662644544098</v>
      </c>
      <c r="E8455" t="str">
        <f ca="1">IF(B8455&lt;='Monte Carlo VaR'!$B$25,"YES ◀ TAIL","")</f>
        <v/>
      </c>
    </row>
    <row r="8456" spans="1:5" x14ac:dyDescent="0.2">
      <c r="A8456">
        <v>8455</v>
      </c>
      <c r="B8456" s="17">
        <f ca="1">'Monte Carlo VaR'!$C$17+_xlfn.NORM.S.INV(RAND())*'Monte Carlo VaR'!$C$18</f>
        <v>0.33386176789231037</v>
      </c>
      <c r="C8456" s="18">
        <f t="shared" ca="1" si="132"/>
        <v>39.63501098143287</v>
      </c>
      <c r="D8456" s="19">
        <f ca="1">'Monte Carlo VaR'!$B$9*(EXP(B8456)-1)</f>
        <v>53.717330383135973</v>
      </c>
      <c r="E8456" t="str">
        <f ca="1">IF(B8456&lt;='Monte Carlo VaR'!$B$25,"YES ◀ TAIL","")</f>
        <v/>
      </c>
    </row>
    <row r="8457" spans="1:5" x14ac:dyDescent="0.2">
      <c r="A8457">
        <v>8456</v>
      </c>
      <c r="B8457" s="17">
        <f ca="1">'Monte Carlo VaR'!$C$17+_xlfn.NORM.S.INV(RAND())*'Monte Carlo VaR'!$C$18</f>
        <v>0.16136208657178808</v>
      </c>
      <c r="C8457" s="18">
        <f t="shared" ca="1" si="132"/>
        <v>17.511038348098175</v>
      </c>
      <c r="D8457" s="19">
        <f ca="1">'Monte Carlo VaR'!$B$9*(EXP(B8457)-1)</f>
        <v>23.732710273177453</v>
      </c>
      <c r="E8457" t="str">
        <f ca="1">IF(B8457&lt;='Monte Carlo VaR'!$B$25,"YES ◀ TAIL","")</f>
        <v/>
      </c>
    </row>
    <row r="8458" spans="1:5" x14ac:dyDescent="0.2">
      <c r="A8458">
        <v>8457</v>
      </c>
      <c r="B8458" s="17">
        <f ca="1">'Monte Carlo VaR'!$C$17+_xlfn.NORM.S.INV(RAND())*'Monte Carlo VaR'!$C$18</f>
        <v>-7.1273122975200054E-3</v>
      </c>
      <c r="C8458" s="18">
        <f t="shared" ca="1" si="132"/>
        <v>-0.71019732427506366</v>
      </c>
      <c r="D8458" s="19">
        <f ca="1">'Monte Carlo VaR'!$B$9*(EXP(B8458)-1)</f>
        <v>-0.96253043358999379</v>
      </c>
      <c r="E8458" t="str">
        <f ca="1">IF(B8458&lt;='Monte Carlo VaR'!$B$25,"YES ◀ TAIL","")</f>
        <v/>
      </c>
    </row>
    <row r="8459" spans="1:5" x14ac:dyDescent="0.2">
      <c r="A8459">
        <v>8458</v>
      </c>
      <c r="B8459" s="17">
        <f ca="1">'Monte Carlo VaR'!$C$17+_xlfn.NORM.S.INV(RAND())*'Monte Carlo VaR'!$C$18</f>
        <v>-0.1431317966023431</v>
      </c>
      <c r="C8459" s="18">
        <f t="shared" ca="1" si="132"/>
        <v>-13.336015881828089</v>
      </c>
      <c r="D8459" s="19">
        <f ca="1">'Monte Carlo VaR'!$B$9*(EXP(B8459)-1)</f>
        <v>-18.074302324641611</v>
      </c>
      <c r="E8459" t="str">
        <f ca="1">IF(B8459&lt;='Monte Carlo VaR'!$B$25,"YES ◀ TAIL","")</f>
        <v/>
      </c>
    </row>
    <row r="8460" spans="1:5" x14ac:dyDescent="0.2">
      <c r="A8460">
        <v>8459</v>
      </c>
      <c r="B8460" s="17">
        <f ca="1">'Monte Carlo VaR'!$C$17+_xlfn.NORM.S.INV(RAND())*'Monte Carlo VaR'!$C$18</f>
        <v>-0.14565809445990041</v>
      </c>
      <c r="C8460" s="18">
        <f t="shared" ca="1" si="132"/>
        <v>-13.554678599360393</v>
      </c>
      <c r="D8460" s="19">
        <f ca="1">'Monte Carlo VaR'!$B$9*(EXP(B8460)-1)</f>
        <v>-18.370655905713139</v>
      </c>
      <c r="E8460" t="str">
        <f ca="1">IF(B8460&lt;='Monte Carlo VaR'!$B$25,"YES ◀ TAIL","")</f>
        <v/>
      </c>
    </row>
    <row r="8461" spans="1:5" x14ac:dyDescent="0.2">
      <c r="A8461">
        <v>8460</v>
      </c>
      <c r="B8461" s="17">
        <f ca="1">'Monte Carlo VaR'!$C$17+_xlfn.NORM.S.INV(RAND())*'Monte Carlo VaR'!$C$18</f>
        <v>-0.10573059011567985</v>
      </c>
      <c r="C8461" s="18">
        <f t="shared" ca="1" si="132"/>
        <v>-10.03330053898731</v>
      </c>
      <c r="D8461" s="19">
        <f ca="1">'Monte Carlo VaR'!$B$9*(EXP(B8461)-1)</f>
        <v>-13.598132220489502</v>
      </c>
      <c r="E8461" t="str">
        <f ca="1">IF(B8461&lt;='Monte Carlo VaR'!$B$25,"YES ◀ TAIL","")</f>
        <v/>
      </c>
    </row>
    <row r="8462" spans="1:5" x14ac:dyDescent="0.2">
      <c r="A8462">
        <v>8461</v>
      </c>
      <c r="B8462" s="17">
        <f ca="1">'Monte Carlo VaR'!$C$17+_xlfn.NORM.S.INV(RAND())*'Monte Carlo VaR'!$C$18</f>
        <v>0.24947297133252838</v>
      </c>
      <c r="C8462" s="18">
        <f t="shared" ca="1" si="132"/>
        <v>28.334887677700827</v>
      </c>
      <c r="D8462" s="19">
        <f ca="1">'Monte Carlo VaR'!$B$9*(EXP(B8462)-1)</f>
        <v>38.40227326958793</v>
      </c>
      <c r="E8462" t="str">
        <f ca="1">IF(B8462&lt;='Monte Carlo VaR'!$B$25,"YES ◀ TAIL","")</f>
        <v/>
      </c>
    </row>
    <row r="8463" spans="1:5" x14ac:dyDescent="0.2">
      <c r="A8463">
        <v>8462</v>
      </c>
      <c r="B8463" s="17">
        <f ca="1">'Monte Carlo VaR'!$C$17+_xlfn.NORM.S.INV(RAND())*'Monte Carlo VaR'!$C$18</f>
        <v>-0.11667645109762477</v>
      </c>
      <c r="C8463" s="18">
        <f t="shared" ca="1" si="132"/>
        <v>-11.012693595612898</v>
      </c>
      <c r="D8463" s="19">
        <f ca="1">'Monte Carlo VaR'!$B$9*(EXP(B8463)-1)</f>
        <v>-14.925503630134163</v>
      </c>
      <c r="E8463" t="str">
        <f ca="1">IF(B8463&lt;='Monte Carlo VaR'!$B$25,"YES ◀ TAIL","")</f>
        <v/>
      </c>
    </row>
    <row r="8464" spans="1:5" x14ac:dyDescent="0.2">
      <c r="A8464">
        <v>8463</v>
      </c>
      <c r="B8464" s="17">
        <f ca="1">'Monte Carlo VaR'!$C$17+_xlfn.NORM.S.INV(RAND())*'Monte Carlo VaR'!$C$18</f>
        <v>-0.10274972847649839</v>
      </c>
      <c r="C8464" s="18">
        <f t="shared" ca="1" si="132"/>
        <v>-9.7647221571342975</v>
      </c>
      <c r="D8464" s="19">
        <f ca="1">'Monte Carlo VaR'!$B$9*(EXP(B8464)-1)</f>
        <v>-13.234127939564114</v>
      </c>
      <c r="E8464" t="str">
        <f ca="1">IF(B8464&lt;='Monte Carlo VaR'!$B$25,"YES ◀ TAIL","")</f>
        <v/>
      </c>
    </row>
    <row r="8465" spans="1:5" x14ac:dyDescent="0.2">
      <c r="A8465">
        <v>8464</v>
      </c>
      <c r="B8465" s="17">
        <f ca="1">'Monte Carlo VaR'!$C$17+_xlfn.NORM.S.INV(RAND())*'Monte Carlo VaR'!$C$18</f>
        <v>5.72590756336087E-2</v>
      </c>
      <c r="C8465" s="18">
        <f t="shared" ca="1" si="132"/>
        <v>5.8930117852006525</v>
      </c>
      <c r="D8465" s="19">
        <f ca="1">'Monte Carlo VaR'!$B$9*(EXP(B8465)-1)</f>
        <v>7.9867988724824448</v>
      </c>
      <c r="E8465" t="str">
        <f ca="1">IF(B8465&lt;='Monte Carlo VaR'!$B$25,"YES ◀ TAIL","")</f>
        <v/>
      </c>
    </row>
    <row r="8466" spans="1:5" x14ac:dyDescent="0.2">
      <c r="A8466">
        <v>8465</v>
      </c>
      <c r="B8466" s="17">
        <f ca="1">'Monte Carlo VaR'!$C$17+_xlfn.NORM.S.INV(RAND())*'Monte Carlo VaR'!$C$18</f>
        <v>0.14530066433161209</v>
      </c>
      <c r="C8466" s="18">
        <f t="shared" ca="1" si="132"/>
        <v>15.638720239040449</v>
      </c>
      <c r="D8466" s="19">
        <f ca="1">'Monte Carlo VaR'!$B$9*(EXP(B8466)-1)</f>
        <v>21.195157539971522</v>
      </c>
      <c r="E8466" t="str">
        <f ca="1">IF(B8466&lt;='Monte Carlo VaR'!$B$25,"YES ◀ TAIL","")</f>
        <v/>
      </c>
    </row>
    <row r="8467" spans="1:5" x14ac:dyDescent="0.2">
      <c r="A8467">
        <v>8466</v>
      </c>
      <c r="B8467" s="17">
        <f ca="1">'Monte Carlo VaR'!$C$17+_xlfn.NORM.S.INV(RAND())*'Monte Carlo VaR'!$C$18</f>
        <v>2.8850004126768126E-2</v>
      </c>
      <c r="C8467" s="18">
        <f t="shared" ca="1" si="132"/>
        <v>2.927019661396657</v>
      </c>
      <c r="D8467" s="19">
        <f ca="1">'Monte Carlo VaR'!$B$9*(EXP(B8467)-1)</f>
        <v>3.9669897470908895</v>
      </c>
      <c r="E8467" t="str">
        <f ca="1">IF(B8467&lt;='Monte Carlo VaR'!$B$25,"YES ◀ TAIL","")</f>
        <v/>
      </c>
    </row>
    <row r="8468" spans="1:5" x14ac:dyDescent="0.2">
      <c r="A8468">
        <v>8467</v>
      </c>
      <c r="B8468" s="17">
        <f ca="1">'Monte Carlo VaR'!$C$17+_xlfn.NORM.S.INV(RAND())*'Monte Carlo VaR'!$C$18</f>
        <v>0.24356827673582893</v>
      </c>
      <c r="C8468" s="18">
        <f t="shared" ca="1" si="132"/>
        <v>27.579342187747848</v>
      </c>
      <c r="D8468" s="19">
        <f ca="1">'Monte Carlo VaR'!$B$9*(EXP(B8468)-1)</f>
        <v>37.378282467054653</v>
      </c>
      <c r="E8468" t="str">
        <f ca="1">IF(B8468&lt;='Monte Carlo VaR'!$B$25,"YES ◀ TAIL","")</f>
        <v/>
      </c>
    </row>
    <row r="8469" spans="1:5" x14ac:dyDescent="0.2">
      <c r="A8469">
        <v>8468</v>
      </c>
      <c r="B8469" s="17">
        <f ca="1">'Monte Carlo VaR'!$C$17+_xlfn.NORM.S.INV(RAND())*'Monte Carlo VaR'!$C$18</f>
        <v>7.4006808521202033E-2</v>
      </c>
      <c r="C8469" s="18">
        <f t="shared" ca="1" si="132"/>
        <v>7.6814136983143877</v>
      </c>
      <c r="D8469" s="19">
        <f ca="1">'Monte Carlo VaR'!$B$9*(EXP(B8469)-1)</f>
        <v>10.410619985325489</v>
      </c>
      <c r="E8469" t="str">
        <f ca="1">IF(B8469&lt;='Monte Carlo VaR'!$B$25,"YES ◀ TAIL","")</f>
        <v/>
      </c>
    </row>
    <row r="8470" spans="1:5" x14ac:dyDescent="0.2">
      <c r="A8470">
        <v>8469</v>
      </c>
      <c r="B8470" s="17">
        <f ca="1">'Monte Carlo VaR'!$C$17+_xlfn.NORM.S.INV(RAND())*'Monte Carlo VaR'!$C$18</f>
        <v>-9.8759925894445058E-2</v>
      </c>
      <c r="C8470" s="18">
        <f t="shared" ca="1" si="132"/>
        <v>-9.4039820502369587</v>
      </c>
      <c r="D8470" s="19">
        <f ca="1">'Monte Carlo VaR'!$B$9*(EXP(B8470)-1)</f>
        <v>-12.74521687268615</v>
      </c>
      <c r="E8470" t="str">
        <f ca="1">IF(B8470&lt;='Monte Carlo VaR'!$B$25,"YES ◀ TAIL","")</f>
        <v/>
      </c>
    </row>
    <row r="8471" spans="1:5" x14ac:dyDescent="0.2">
      <c r="A8471">
        <v>8470</v>
      </c>
      <c r="B8471" s="17">
        <f ca="1">'Monte Carlo VaR'!$C$17+_xlfn.NORM.S.INV(RAND())*'Monte Carlo VaR'!$C$18</f>
        <v>-2.1015347377819391E-2</v>
      </c>
      <c r="C8471" s="18">
        <f t="shared" ca="1" si="132"/>
        <v>-2.079606375863452</v>
      </c>
      <c r="D8471" s="19">
        <f ca="1">'Monte Carlo VaR'!$B$9*(EXP(B8471)-1)</f>
        <v>-2.8184905212077367</v>
      </c>
      <c r="E8471" t="str">
        <f ca="1">IF(B8471&lt;='Monte Carlo VaR'!$B$25,"YES ◀ TAIL","")</f>
        <v/>
      </c>
    </row>
    <row r="8472" spans="1:5" x14ac:dyDescent="0.2">
      <c r="A8472">
        <v>8471</v>
      </c>
      <c r="B8472" s="17">
        <f ca="1">'Monte Carlo VaR'!$C$17+_xlfn.NORM.S.INV(RAND())*'Monte Carlo VaR'!$C$18</f>
        <v>7.2011970805465508E-2</v>
      </c>
      <c r="C8472" s="18">
        <f t="shared" ca="1" si="132"/>
        <v>7.4668208630879418</v>
      </c>
      <c r="D8472" s="19">
        <f ca="1">'Monte Carlo VaR'!$B$9*(EXP(B8472)-1)</f>
        <v>10.119782315743088</v>
      </c>
      <c r="E8472" t="str">
        <f ca="1">IF(B8472&lt;='Monte Carlo VaR'!$B$25,"YES ◀ TAIL","")</f>
        <v/>
      </c>
    </row>
    <row r="8473" spans="1:5" x14ac:dyDescent="0.2">
      <c r="A8473">
        <v>8472</v>
      </c>
      <c r="B8473" s="17">
        <f ca="1">'Monte Carlo VaR'!$C$17+_xlfn.NORM.S.INV(RAND())*'Monte Carlo VaR'!$C$18</f>
        <v>0.3694951671119498</v>
      </c>
      <c r="C8473" s="18">
        <f t="shared" ca="1" si="132"/>
        <v>44.700393506773707</v>
      </c>
      <c r="D8473" s="19">
        <f ca="1">'Monte Carlo VaR'!$B$9*(EXP(B8473)-1)</f>
        <v>60.582443319730402</v>
      </c>
      <c r="E8473" t="str">
        <f ca="1">IF(B8473&lt;='Monte Carlo VaR'!$B$25,"YES ◀ TAIL","")</f>
        <v/>
      </c>
    </row>
    <row r="8474" spans="1:5" x14ac:dyDescent="0.2">
      <c r="A8474">
        <v>8473</v>
      </c>
      <c r="B8474" s="17">
        <f ca="1">'Monte Carlo VaR'!$C$17+_xlfn.NORM.S.INV(RAND())*'Monte Carlo VaR'!$C$18</f>
        <v>0.20851623796437252</v>
      </c>
      <c r="C8474" s="18">
        <f t="shared" ca="1" si="132"/>
        <v>23.18489326176212</v>
      </c>
      <c r="D8474" s="19">
        <f ca="1">'Monte Carlo VaR'!$B$9*(EXP(B8474)-1)</f>
        <v>31.422485837666198</v>
      </c>
      <c r="E8474" t="str">
        <f ca="1">IF(B8474&lt;='Monte Carlo VaR'!$B$25,"YES ◀ TAIL","")</f>
        <v/>
      </c>
    </row>
    <row r="8475" spans="1:5" x14ac:dyDescent="0.2">
      <c r="A8475">
        <v>8474</v>
      </c>
      <c r="B8475" s="17">
        <f ca="1">'Monte Carlo VaR'!$C$17+_xlfn.NORM.S.INV(RAND())*'Monte Carlo VaR'!$C$18</f>
        <v>0.19550461308037709</v>
      </c>
      <c r="C8475" s="18">
        <f t="shared" ca="1" si="132"/>
        <v>21.592440306623729</v>
      </c>
      <c r="D8475" s="19">
        <f ca="1">'Monte Carlo VaR'!$B$9*(EXP(B8475)-1)</f>
        <v>29.26423434756714</v>
      </c>
      <c r="E8475" t="str">
        <f ca="1">IF(B8475&lt;='Monte Carlo VaR'!$B$25,"YES ◀ TAIL","")</f>
        <v/>
      </c>
    </row>
    <row r="8476" spans="1:5" x14ac:dyDescent="0.2">
      <c r="A8476">
        <v>8475</v>
      </c>
      <c r="B8476" s="17">
        <f ca="1">'Monte Carlo VaR'!$C$17+_xlfn.NORM.S.INV(RAND())*'Monte Carlo VaR'!$C$18</f>
        <v>0.10023469075353061</v>
      </c>
      <c r="C8476" s="18">
        <f t="shared" ca="1" si="132"/>
        <v>10.543032190984093</v>
      </c>
      <c r="D8476" s="19">
        <f ca="1">'Monte Carlo VaR'!$B$9*(EXP(B8476)-1)</f>
        <v>14.28897152844074</v>
      </c>
      <c r="E8476" t="str">
        <f ca="1">IF(B8476&lt;='Monte Carlo VaR'!$B$25,"YES ◀ TAIL","")</f>
        <v/>
      </c>
    </row>
    <row r="8477" spans="1:5" x14ac:dyDescent="0.2">
      <c r="A8477">
        <v>8476</v>
      </c>
      <c r="B8477" s="17">
        <f ca="1">'Monte Carlo VaR'!$C$17+_xlfn.NORM.S.INV(RAND())*'Monte Carlo VaR'!$C$18</f>
        <v>0.12531359370775835</v>
      </c>
      <c r="C8477" s="18">
        <f t="shared" ca="1" si="132"/>
        <v>13.350385701497247</v>
      </c>
      <c r="D8477" s="19">
        <f ca="1">'Monte Carlo VaR'!$B$9*(EXP(B8477)-1)</f>
        <v>18.093777741239219</v>
      </c>
      <c r="E8477" t="str">
        <f ca="1">IF(B8477&lt;='Monte Carlo VaR'!$B$25,"YES ◀ TAIL","")</f>
        <v/>
      </c>
    </row>
    <row r="8478" spans="1:5" x14ac:dyDescent="0.2">
      <c r="A8478">
        <v>8477</v>
      </c>
      <c r="B8478" s="17">
        <f ca="1">'Monte Carlo VaR'!$C$17+_xlfn.NORM.S.INV(RAND())*'Monte Carlo VaR'!$C$18</f>
        <v>6.1829074970882539E-2</v>
      </c>
      <c r="C8478" s="18">
        <f t="shared" ca="1" si="132"/>
        <v>6.378050247442002</v>
      </c>
      <c r="D8478" s="19">
        <f ca="1">'Monte Carlo VaR'!$B$9*(EXP(B8478)-1)</f>
        <v>8.6441715003581461</v>
      </c>
      <c r="E8478" t="str">
        <f ca="1">IF(B8478&lt;='Monte Carlo VaR'!$B$25,"YES ◀ TAIL","")</f>
        <v/>
      </c>
    </row>
    <row r="8479" spans="1:5" x14ac:dyDescent="0.2">
      <c r="A8479">
        <v>8478</v>
      </c>
      <c r="B8479" s="17">
        <f ca="1">'Monte Carlo VaR'!$C$17+_xlfn.NORM.S.INV(RAND())*'Monte Carlo VaR'!$C$18</f>
        <v>0.13309076497770606</v>
      </c>
      <c r="C8479" s="18">
        <f t="shared" ca="1" si="132"/>
        <v>14.235367933175812</v>
      </c>
      <c r="D8479" s="19">
        <f ca="1">'Monte Carlo VaR'!$B$9*(EXP(B8479)-1)</f>
        <v>19.293194159833181</v>
      </c>
      <c r="E8479" t="str">
        <f ca="1">IF(B8479&lt;='Monte Carlo VaR'!$B$25,"YES ◀ TAIL","")</f>
        <v/>
      </c>
    </row>
    <row r="8480" spans="1:5" x14ac:dyDescent="0.2">
      <c r="A8480">
        <v>8479</v>
      </c>
      <c r="B8480" s="17">
        <f ca="1">'Monte Carlo VaR'!$C$17+_xlfn.NORM.S.INV(RAND())*'Monte Carlo VaR'!$C$18</f>
        <v>0.25208518715622308</v>
      </c>
      <c r="C8480" s="18">
        <f t="shared" ca="1" si="132"/>
        <v>28.670564341091563</v>
      </c>
      <c r="D8480" s="19">
        <f ca="1">'Monte Carlo VaR'!$B$9*(EXP(B8480)-1)</f>
        <v>38.857215851481399</v>
      </c>
      <c r="E8480" t="str">
        <f ca="1">IF(B8480&lt;='Monte Carlo VaR'!$B$25,"YES ◀ TAIL","")</f>
        <v/>
      </c>
    </row>
    <row r="8481" spans="1:5" x14ac:dyDescent="0.2">
      <c r="A8481">
        <v>8480</v>
      </c>
      <c r="B8481" s="17">
        <f ca="1">'Monte Carlo VaR'!$C$17+_xlfn.NORM.S.INV(RAND())*'Monte Carlo VaR'!$C$18</f>
        <v>0.14498255240812946</v>
      </c>
      <c r="C8481" s="18">
        <f t="shared" ca="1" si="132"/>
        <v>15.601940033737227</v>
      </c>
      <c r="D8481" s="19">
        <f ca="1">'Monte Carlo VaR'!$B$9*(EXP(B8481)-1)</f>
        <v>21.145309327724064</v>
      </c>
      <c r="E8481" t="str">
        <f ca="1">IF(B8481&lt;='Monte Carlo VaR'!$B$25,"YES ◀ TAIL","")</f>
        <v/>
      </c>
    </row>
    <row r="8482" spans="1:5" x14ac:dyDescent="0.2">
      <c r="A8482">
        <v>8481</v>
      </c>
      <c r="B8482" s="17">
        <f ca="1">'Monte Carlo VaR'!$C$17+_xlfn.NORM.S.INV(RAND())*'Monte Carlo VaR'!$C$18</f>
        <v>-9.2188799373325442E-3</v>
      </c>
      <c r="C8482" s="18">
        <f t="shared" ca="1" si="132"/>
        <v>-0.91765163452552923</v>
      </c>
      <c r="D8482" s="19">
        <f ca="1">'Monte Carlo VaR'!$B$9*(EXP(B8482)-1)</f>
        <v>-1.2436932602724498</v>
      </c>
      <c r="E8482" t="str">
        <f ca="1">IF(B8482&lt;='Monte Carlo VaR'!$B$25,"YES ◀ TAIL","")</f>
        <v/>
      </c>
    </row>
    <row r="8483" spans="1:5" x14ac:dyDescent="0.2">
      <c r="A8483">
        <v>8482</v>
      </c>
      <c r="B8483" s="17">
        <f ca="1">'Monte Carlo VaR'!$C$17+_xlfn.NORM.S.INV(RAND())*'Monte Carlo VaR'!$C$18</f>
        <v>0.13552842056082459</v>
      </c>
      <c r="C8483" s="18">
        <f t="shared" ca="1" si="132"/>
        <v>14.514174094245957</v>
      </c>
      <c r="D8483" s="19">
        <f ca="1">'Monte Carlo VaR'!$B$9*(EXP(B8483)-1)</f>
        <v>19.671060149931545</v>
      </c>
      <c r="E8483" t="str">
        <f ca="1">IF(B8483&lt;='Monte Carlo VaR'!$B$25,"YES ◀ TAIL","")</f>
        <v/>
      </c>
    </row>
    <row r="8484" spans="1:5" x14ac:dyDescent="0.2">
      <c r="A8484">
        <v>8483</v>
      </c>
      <c r="B8484" s="17">
        <f ca="1">'Monte Carlo VaR'!$C$17+_xlfn.NORM.S.INV(RAND())*'Monte Carlo VaR'!$C$18</f>
        <v>-1.4937500936130457E-2</v>
      </c>
      <c r="C8484" s="18">
        <f t="shared" ca="1" si="132"/>
        <v>-1.4826489898876249</v>
      </c>
      <c r="D8484" s="19">
        <f ca="1">'Monte Carlo VaR'!$B$9*(EXP(B8484)-1)</f>
        <v>-2.0094341759946981</v>
      </c>
      <c r="E8484" t="str">
        <f ca="1">IF(B8484&lt;='Monte Carlo VaR'!$B$25,"YES ◀ TAIL","")</f>
        <v/>
      </c>
    </row>
    <row r="8485" spans="1:5" x14ac:dyDescent="0.2">
      <c r="A8485">
        <v>8484</v>
      </c>
      <c r="B8485" s="17">
        <f ca="1">'Monte Carlo VaR'!$C$17+_xlfn.NORM.S.INV(RAND())*'Monte Carlo VaR'!$C$18</f>
        <v>-6.7742864080578682E-2</v>
      </c>
      <c r="C8485" s="18">
        <f t="shared" ca="1" si="132"/>
        <v>-6.5499263608158165</v>
      </c>
      <c r="D8485" s="19">
        <f ca="1">'Monte Carlo VaR'!$B$9*(EXP(B8485)-1)</f>
        <v>-8.8771151968136763</v>
      </c>
      <c r="E8485" t="str">
        <f ca="1">IF(B8485&lt;='Monte Carlo VaR'!$B$25,"YES ◀ TAIL","")</f>
        <v/>
      </c>
    </row>
    <row r="8486" spans="1:5" x14ac:dyDescent="0.2">
      <c r="A8486">
        <v>8485</v>
      </c>
      <c r="B8486" s="17">
        <f ca="1">'Monte Carlo VaR'!$C$17+_xlfn.NORM.S.INV(RAND())*'Monte Carlo VaR'!$C$18</f>
        <v>0.23109562797512878</v>
      </c>
      <c r="C8486" s="18">
        <f t="shared" ca="1" si="132"/>
        <v>25.997972299795435</v>
      </c>
      <c r="D8486" s="19">
        <f ca="1">'Monte Carlo VaR'!$B$9*(EXP(B8486)-1)</f>
        <v>35.235051857912751</v>
      </c>
      <c r="E8486" t="str">
        <f ca="1">IF(B8486&lt;='Monte Carlo VaR'!$B$25,"YES ◀ TAIL","")</f>
        <v/>
      </c>
    </row>
    <row r="8487" spans="1:5" x14ac:dyDescent="0.2">
      <c r="A8487">
        <v>8486</v>
      </c>
      <c r="B8487" s="17">
        <f ca="1">'Monte Carlo VaR'!$C$17+_xlfn.NORM.S.INV(RAND())*'Monte Carlo VaR'!$C$18</f>
        <v>0.10367144820457322</v>
      </c>
      <c r="C8487" s="18">
        <f t="shared" ca="1" si="132"/>
        <v>10.923595357597726</v>
      </c>
      <c r="D8487" s="19">
        <f ca="1">'Monte Carlo VaR'!$B$9*(EXP(B8487)-1)</f>
        <v>14.804748788152198</v>
      </c>
      <c r="E8487" t="str">
        <f ca="1">IF(B8487&lt;='Monte Carlo VaR'!$B$25,"YES ◀ TAIL","")</f>
        <v/>
      </c>
    </row>
    <row r="8488" spans="1:5" x14ac:dyDescent="0.2">
      <c r="A8488">
        <v>8487</v>
      </c>
      <c r="B8488" s="17">
        <f ca="1">'Monte Carlo VaR'!$C$17+_xlfn.NORM.S.INV(RAND())*'Monte Carlo VaR'!$C$18</f>
        <v>-0.11212576688017457</v>
      </c>
      <c r="C8488" s="18">
        <f t="shared" ca="1" si="132"/>
        <v>-10.606817658625623</v>
      </c>
      <c r="D8488" s="19">
        <f ca="1">'Monte Carlo VaR'!$B$9*(EXP(B8488)-1)</f>
        <v>-14.375419972735306</v>
      </c>
      <c r="E8488" t="str">
        <f ca="1">IF(B8488&lt;='Monte Carlo VaR'!$B$25,"YES ◀ TAIL","")</f>
        <v/>
      </c>
    </row>
    <row r="8489" spans="1:5" x14ac:dyDescent="0.2">
      <c r="A8489">
        <v>8488</v>
      </c>
      <c r="B8489" s="17">
        <f ca="1">'Monte Carlo VaR'!$C$17+_xlfn.NORM.S.INV(RAND())*'Monte Carlo VaR'!$C$18</f>
        <v>0.3400301808500088</v>
      </c>
      <c r="C8489" s="18">
        <f t="shared" ca="1" si="132"/>
        <v>40.498999371597307</v>
      </c>
      <c r="D8489" s="19">
        <f ca="1">'Monte Carlo VaR'!$B$9*(EXP(B8489)-1)</f>
        <v>54.888293848325837</v>
      </c>
      <c r="E8489" t="str">
        <f ca="1">IF(B8489&lt;='Monte Carlo VaR'!$B$25,"YES ◀ TAIL","")</f>
        <v/>
      </c>
    </row>
    <row r="8490" spans="1:5" x14ac:dyDescent="0.2">
      <c r="A8490">
        <v>8489</v>
      </c>
      <c r="B8490" s="17">
        <f ca="1">'Monte Carlo VaR'!$C$17+_xlfn.NORM.S.INV(RAND())*'Monte Carlo VaR'!$C$18</f>
        <v>0.1401012474643038</v>
      </c>
      <c r="C8490" s="18">
        <f t="shared" ca="1" si="132"/>
        <v>15.039026705857218</v>
      </c>
      <c r="D8490" s="19">
        <f ca="1">'Monte Carlo VaR'!$B$9*(EXP(B8490)-1)</f>
        <v>20.382392894448287</v>
      </c>
      <c r="E8490" t="str">
        <f ca="1">IF(B8490&lt;='Monte Carlo VaR'!$B$25,"YES ◀ TAIL","")</f>
        <v/>
      </c>
    </row>
    <row r="8491" spans="1:5" x14ac:dyDescent="0.2">
      <c r="A8491">
        <v>8490</v>
      </c>
      <c r="B8491" s="17">
        <f ca="1">'Monte Carlo VaR'!$C$17+_xlfn.NORM.S.INV(RAND())*'Monte Carlo VaR'!$C$18</f>
        <v>0.22364291494448729</v>
      </c>
      <c r="C8491" s="18">
        <f t="shared" ca="1" si="132"/>
        <v>25.062436041631454</v>
      </c>
      <c r="D8491" s="19">
        <f ca="1">'Monte Carlo VaR'!$B$9*(EXP(B8491)-1)</f>
        <v>33.967119567223108</v>
      </c>
      <c r="E8491" t="str">
        <f ca="1">IF(B8491&lt;='Monte Carlo VaR'!$B$25,"YES ◀ TAIL","")</f>
        <v/>
      </c>
    </row>
    <row r="8492" spans="1:5" x14ac:dyDescent="0.2">
      <c r="A8492">
        <v>8491</v>
      </c>
      <c r="B8492" s="17">
        <f ca="1">'Monte Carlo VaR'!$C$17+_xlfn.NORM.S.INV(RAND())*'Monte Carlo VaR'!$C$18</f>
        <v>0.13428378536618629</v>
      </c>
      <c r="C8492" s="18">
        <f t="shared" ca="1" si="132"/>
        <v>14.371734384009539</v>
      </c>
      <c r="D8492" s="19">
        <f ca="1">'Monte Carlo VaR'!$B$9*(EXP(B8492)-1)</f>
        <v>19.478011610648128</v>
      </c>
      <c r="E8492" t="str">
        <f ca="1">IF(B8492&lt;='Monte Carlo VaR'!$B$25,"YES ◀ TAIL","")</f>
        <v/>
      </c>
    </row>
    <row r="8493" spans="1:5" x14ac:dyDescent="0.2">
      <c r="A8493">
        <v>8492</v>
      </c>
      <c r="B8493" s="17">
        <f ca="1">'Monte Carlo VaR'!$C$17+_xlfn.NORM.S.INV(RAND())*'Monte Carlo VaR'!$C$18</f>
        <v>-6.8898869519115738E-2</v>
      </c>
      <c r="C8493" s="18">
        <f t="shared" ca="1" si="132"/>
        <v>-6.6578927372918155</v>
      </c>
      <c r="D8493" s="19">
        <f ca="1">'Monte Carlo VaR'!$B$9*(EXP(B8493)-1)</f>
        <v>-9.0234420268515976</v>
      </c>
      <c r="E8493" t="str">
        <f ca="1">IF(B8493&lt;='Monte Carlo VaR'!$B$25,"YES ◀ TAIL","")</f>
        <v/>
      </c>
    </row>
    <row r="8494" spans="1:5" x14ac:dyDescent="0.2">
      <c r="A8494">
        <v>8493</v>
      </c>
      <c r="B8494" s="17">
        <f ca="1">'Monte Carlo VaR'!$C$17+_xlfn.NORM.S.INV(RAND())*'Monte Carlo VaR'!$C$18</f>
        <v>6.28275106926659E-2</v>
      </c>
      <c r="C8494" s="18">
        <f t="shared" ca="1" si="132"/>
        <v>6.4843149332241445</v>
      </c>
      <c r="D8494" s="19">
        <f ca="1">'Monte Carlo VaR'!$B$9*(EXP(B8494)-1)</f>
        <v>8.788192028998683</v>
      </c>
      <c r="E8494" t="str">
        <f ca="1">IF(B8494&lt;='Monte Carlo VaR'!$B$25,"YES ◀ TAIL","")</f>
        <v/>
      </c>
    </row>
    <row r="8495" spans="1:5" x14ac:dyDescent="0.2">
      <c r="A8495">
        <v>8494</v>
      </c>
      <c r="B8495" s="17">
        <f ca="1">'Monte Carlo VaR'!$C$17+_xlfn.NORM.S.INV(RAND())*'Monte Carlo VaR'!$C$18</f>
        <v>0.28246553567470206</v>
      </c>
      <c r="C8495" s="18">
        <f t="shared" ca="1" si="132"/>
        <v>32.639606096368134</v>
      </c>
      <c r="D8495" s="19">
        <f ca="1">'Monte Carlo VaR'!$B$9*(EXP(B8495)-1)</f>
        <v>44.236458142407734</v>
      </c>
      <c r="E8495" t="str">
        <f ca="1">IF(B8495&lt;='Monte Carlo VaR'!$B$25,"YES ◀ TAIL","")</f>
        <v/>
      </c>
    </row>
    <row r="8496" spans="1:5" x14ac:dyDescent="0.2">
      <c r="A8496">
        <v>8495</v>
      </c>
      <c r="B8496" s="17">
        <f ca="1">'Monte Carlo VaR'!$C$17+_xlfn.NORM.S.INV(RAND())*'Monte Carlo VaR'!$C$18</f>
        <v>4.2095923836785315E-3</v>
      </c>
      <c r="C8496" s="18">
        <f t="shared" ca="1" si="132"/>
        <v>0.4218465163590368</v>
      </c>
      <c r="D8496" s="19">
        <f ca="1">'Monte Carlo VaR'!$B$9*(EXP(B8496)-1)</f>
        <v>0.57172858362140255</v>
      </c>
      <c r="E8496" t="str">
        <f ca="1">IF(B8496&lt;='Monte Carlo VaR'!$B$25,"YES ◀ TAIL","")</f>
        <v/>
      </c>
    </row>
    <row r="8497" spans="1:5" x14ac:dyDescent="0.2">
      <c r="A8497">
        <v>8496</v>
      </c>
      <c r="B8497" s="17">
        <f ca="1">'Monte Carlo VaR'!$C$17+_xlfn.NORM.S.INV(RAND())*'Monte Carlo VaR'!$C$18</f>
        <v>3.4225818526335737E-2</v>
      </c>
      <c r="C8497" s="18">
        <f t="shared" ca="1" si="132"/>
        <v>3.4818261480171753</v>
      </c>
      <c r="D8497" s="19">
        <f ca="1">'Monte Carlo VaR'!$B$9*(EXP(B8497)-1)</f>
        <v>4.7189189784076779</v>
      </c>
      <c r="E8497" t="str">
        <f ca="1">IF(B8497&lt;='Monte Carlo VaR'!$B$25,"YES ◀ TAIL","")</f>
        <v/>
      </c>
    </row>
    <row r="8498" spans="1:5" x14ac:dyDescent="0.2">
      <c r="A8498">
        <v>8497</v>
      </c>
      <c r="B8498" s="17">
        <f ca="1">'Monte Carlo VaR'!$C$17+_xlfn.NORM.S.INV(RAND())*'Monte Carlo VaR'!$C$18</f>
        <v>-0.26064953582880157</v>
      </c>
      <c r="C8498" s="18">
        <f t="shared" ca="1" si="132"/>
        <v>-22.94490772103822</v>
      </c>
      <c r="D8498" s="19">
        <f ca="1">'Monte Carlo VaR'!$B$9*(EXP(B8498)-1)</f>
        <v>-31.097233434323101</v>
      </c>
      <c r="E8498" t="str">
        <f ca="1">IF(B8498&lt;='Monte Carlo VaR'!$B$25,"YES ◀ TAIL","")</f>
        <v>YES ◀ TAIL</v>
      </c>
    </row>
    <row r="8499" spans="1:5" x14ac:dyDescent="0.2">
      <c r="A8499">
        <v>8498</v>
      </c>
      <c r="B8499" s="17">
        <f ca="1">'Monte Carlo VaR'!$C$17+_xlfn.NORM.S.INV(RAND())*'Monte Carlo VaR'!$C$18</f>
        <v>0.35996599937313101</v>
      </c>
      <c r="C8499" s="18">
        <f t="shared" ca="1" si="132"/>
        <v>43.3280681290221</v>
      </c>
      <c r="D8499" s="19">
        <f ca="1">'Monte Carlo VaR'!$B$9*(EXP(B8499)-1)</f>
        <v>58.722530735263653</v>
      </c>
      <c r="E8499" t="str">
        <f ca="1">IF(B8499&lt;='Monte Carlo VaR'!$B$25,"YES ◀ TAIL","")</f>
        <v/>
      </c>
    </row>
    <row r="8500" spans="1:5" x14ac:dyDescent="0.2">
      <c r="A8500">
        <v>8499</v>
      </c>
      <c r="B8500" s="17">
        <f ca="1">'Monte Carlo VaR'!$C$17+_xlfn.NORM.S.INV(RAND())*'Monte Carlo VaR'!$C$18</f>
        <v>0.53426696929265771</v>
      </c>
      <c r="C8500" s="18">
        <f t="shared" ca="1" si="132"/>
        <v>70.619708888438538</v>
      </c>
      <c r="D8500" s="19">
        <f ca="1">'Monte Carlo VaR'!$B$9*(EXP(B8500)-1)</f>
        <v>95.710891456500747</v>
      </c>
      <c r="E8500" t="str">
        <f ca="1">IF(B8500&lt;='Monte Carlo VaR'!$B$25,"YES ◀ TAIL","")</f>
        <v/>
      </c>
    </row>
    <row r="8501" spans="1:5" x14ac:dyDescent="0.2">
      <c r="A8501">
        <v>8500</v>
      </c>
      <c r="B8501" s="17">
        <f ca="1">'Monte Carlo VaR'!$C$17+_xlfn.NORM.S.INV(RAND())*'Monte Carlo VaR'!$C$18</f>
        <v>-0.30253265279940844</v>
      </c>
      <c r="C8501" s="18">
        <f t="shared" ca="1" si="132"/>
        <v>-26.105564073693021</v>
      </c>
      <c r="D8501" s="19">
        <f ca="1">'Monte Carlo VaR'!$B$9*(EXP(B8501)-1)</f>
        <v>-35.380870989076151</v>
      </c>
      <c r="E8501" t="str">
        <f ca="1">IF(B8501&lt;='Monte Carlo VaR'!$B$25,"YES ◀ TAIL","")</f>
        <v>YES ◀ TAIL</v>
      </c>
    </row>
    <row r="8502" spans="1:5" x14ac:dyDescent="0.2">
      <c r="A8502">
        <v>8501</v>
      </c>
      <c r="B8502" s="17">
        <f ca="1">'Monte Carlo VaR'!$C$17+_xlfn.NORM.S.INV(RAND())*'Monte Carlo VaR'!$C$18</f>
        <v>0.3691196217654098</v>
      </c>
      <c r="C8502" s="18">
        <f t="shared" ca="1" si="132"/>
        <v>44.646062149932405</v>
      </c>
      <c r="D8502" s="19">
        <f ca="1">'Monte Carlo VaR'!$B$9*(EXP(B8502)-1)</f>
        <v>60.50880803180339</v>
      </c>
      <c r="E8502" t="str">
        <f ca="1">IF(B8502&lt;='Monte Carlo VaR'!$B$25,"YES ◀ TAIL","")</f>
        <v/>
      </c>
    </row>
    <row r="8503" spans="1:5" x14ac:dyDescent="0.2">
      <c r="A8503">
        <v>8502</v>
      </c>
      <c r="B8503" s="17">
        <f ca="1">'Monte Carlo VaR'!$C$17+_xlfn.NORM.S.INV(RAND())*'Monte Carlo VaR'!$C$18</f>
        <v>-4.5603651878152685E-2</v>
      </c>
      <c r="C8503" s="18">
        <f t="shared" ca="1" si="132"/>
        <v>-4.4579433696727566</v>
      </c>
      <c r="D8503" s="19">
        <f ca="1">'Monte Carlo VaR'!$B$9*(EXP(B8503)-1)</f>
        <v>-6.041850648917487</v>
      </c>
      <c r="E8503" t="str">
        <f ca="1">IF(B8503&lt;='Monte Carlo VaR'!$B$25,"YES ◀ TAIL","")</f>
        <v/>
      </c>
    </row>
    <row r="8504" spans="1:5" x14ac:dyDescent="0.2">
      <c r="A8504">
        <v>8503</v>
      </c>
      <c r="B8504" s="17">
        <f ca="1">'Monte Carlo VaR'!$C$17+_xlfn.NORM.S.INV(RAND())*'Monte Carlo VaR'!$C$18</f>
        <v>1.7667030816350092E-2</v>
      </c>
      <c r="C8504" s="18">
        <f t="shared" ca="1" si="132"/>
        <v>1.7824015929548187</v>
      </c>
      <c r="D8504" s="19">
        <f ca="1">'Monte Carlo VaR'!$B$9*(EXP(B8504)-1)</f>
        <v>2.415688878931666</v>
      </c>
      <c r="E8504" t="str">
        <f ca="1">IF(B8504&lt;='Monte Carlo VaR'!$B$25,"YES ◀ TAIL","")</f>
        <v/>
      </c>
    </row>
    <row r="8505" spans="1:5" x14ac:dyDescent="0.2">
      <c r="A8505">
        <v>8504</v>
      </c>
      <c r="B8505" s="17">
        <f ca="1">'Monte Carlo VaR'!$C$17+_xlfn.NORM.S.INV(RAND())*'Monte Carlo VaR'!$C$18</f>
        <v>-0.13743514307257715</v>
      </c>
      <c r="C8505" s="18">
        <f t="shared" ca="1" si="132"/>
        <v>-12.840912312969799</v>
      </c>
      <c r="D8505" s="19">
        <f ca="1">'Monte Carlo VaR'!$B$9*(EXP(B8505)-1)</f>
        <v>-17.403288457767967</v>
      </c>
      <c r="E8505" t="str">
        <f ca="1">IF(B8505&lt;='Monte Carlo VaR'!$B$25,"YES ◀ TAIL","")</f>
        <v/>
      </c>
    </row>
    <row r="8506" spans="1:5" x14ac:dyDescent="0.2">
      <c r="A8506">
        <v>8505</v>
      </c>
      <c r="B8506" s="17">
        <f ca="1">'Monte Carlo VaR'!$C$17+_xlfn.NORM.S.INV(RAND())*'Monte Carlo VaR'!$C$18</f>
        <v>-0.11837998463225925</v>
      </c>
      <c r="C8506" s="18">
        <f t="shared" ca="1" si="132"/>
        <v>-11.164157407758601</v>
      </c>
      <c r="D8506" s="19">
        <f ca="1">'Monte Carlo VaR'!$B$9*(EXP(B8506)-1)</f>
        <v>-15.130782534735232</v>
      </c>
      <c r="E8506" t="str">
        <f ca="1">IF(B8506&lt;='Monte Carlo VaR'!$B$25,"YES ◀ TAIL","")</f>
        <v/>
      </c>
    </row>
    <row r="8507" spans="1:5" x14ac:dyDescent="0.2">
      <c r="A8507">
        <v>8506</v>
      </c>
      <c r="B8507" s="17">
        <f ca="1">'Monte Carlo VaR'!$C$17+_xlfn.NORM.S.INV(RAND())*'Monte Carlo VaR'!$C$18</f>
        <v>8.7341061046015911E-2</v>
      </c>
      <c r="C8507" s="18">
        <f t="shared" ca="1" si="132"/>
        <v>9.1268805536160791</v>
      </c>
      <c r="D8507" s="19">
        <f ca="1">'Monte Carlo VaR'!$B$9*(EXP(B8507)-1)</f>
        <v>12.369661214315872</v>
      </c>
      <c r="E8507" t="str">
        <f ca="1">IF(B8507&lt;='Monte Carlo VaR'!$B$25,"YES ◀ TAIL","")</f>
        <v/>
      </c>
    </row>
    <row r="8508" spans="1:5" x14ac:dyDescent="0.2">
      <c r="A8508">
        <v>8507</v>
      </c>
      <c r="B8508" s="17">
        <f ca="1">'Monte Carlo VaR'!$C$17+_xlfn.NORM.S.INV(RAND())*'Monte Carlo VaR'!$C$18</f>
        <v>0.1914813886611903</v>
      </c>
      <c r="C8508" s="18">
        <f t="shared" ca="1" si="132"/>
        <v>21.104229381180684</v>
      </c>
      <c r="D8508" s="19">
        <f ca="1">'Monte Carlo VaR'!$B$9*(EXP(B8508)-1)</f>
        <v>28.602562080314179</v>
      </c>
      <c r="E8508" t="str">
        <f ca="1">IF(B8508&lt;='Monte Carlo VaR'!$B$25,"YES ◀ TAIL","")</f>
        <v/>
      </c>
    </row>
    <row r="8509" spans="1:5" x14ac:dyDescent="0.2">
      <c r="A8509">
        <v>8508</v>
      </c>
      <c r="B8509" s="17">
        <f ca="1">'Monte Carlo VaR'!$C$17+_xlfn.NORM.S.INV(RAND())*'Monte Carlo VaR'!$C$18</f>
        <v>0.36804873164347696</v>
      </c>
      <c r="C8509" s="18">
        <f t="shared" ca="1" si="132"/>
        <v>44.491245021661662</v>
      </c>
      <c r="D8509" s="19">
        <f ca="1">'Monte Carlo VaR'!$B$9*(EXP(B8509)-1)</f>
        <v>60.298984377858055</v>
      </c>
      <c r="E8509" t="str">
        <f ca="1">IF(B8509&lt;='Monte Carlo VaR'!$B$25,"YES ◀ TAIL","")</f>
        <v/>
      </c>
    </row>
    <row r="8510" spans="1:5" x14ac:dyDescent="0.2">
      <c r="A8510">
        <v>8509</v>
      </c>
      <c r="B8510" s="17">
        <f ca="1">'Monte Carlo VaR'!$C$17+_xlfn.NORM.S.INV(RAND())*'Monte Carlo VaR'!$C$18</f>
        <v>0.48055897343733711</v>
      </c>
      <c r="C8510" s="18">
        <f t="shared" ca="1" si="132"/>
        <v>61.697799737580496</v>
      </c>
      <c r="D8510" s="19">
        <f ca="1">'Monte Carlo VaR'!$B$9*(EXP(B8510)-1)</f>
        <v>83.61902798434285</v>
      </c>
      <c r="E8510" t="str">
        <f ca="1">IF(B8510&lt;='Monte Carlo VaR'!$B$25,"YES ◀ TAIL","")</f>
        <v/>
      </c>
    </row>
    <row r="8511" spans="1:5" x14ac:dyDescent="0.2">
      <c r="A8511">
        <v>8510</v>
      </c>
      <c r="B8511" s="17">
        <f ca="1">'Monte Carlo VaR'!$C$17+_xlfn.NORM.S.INV(RAND())*'Monte Carlo VaR'!$C$18</f>
        <v>5.3241717576923177E-2</v>
      </c>
      <c r="C8511" s="18">
        <f t="shared" ca="1" si="132"/>
        <v>5.4684550104476592</v>
      </c>
      <c r="D8511" s="19">
        <f ca="1">'Monte Carlo VaR'!$B$9*(EXP(B8511)-1)</f>
        <v>7.4113970756597123</v>
      </c>
      <c r="E8511" t="str">
        <f ca="1">IF(B8511&lt;='Monte Carlo VaR'!$B$25,"YES ◀ TAIL","")</f>
        <v/>
      </c>
    </row>
    <row r="8512" spans="1:5" x14ac:dyDescent="0.2">
      <c r="A8512">
        <v>8511</v>
      </c>
      <c r="B8512" s="17">
        <f ca="1">'Monte Carlo VaR'!$C$17+_xlfn.NORM.S.INV(RAND())*'Monte Carlo VaR'!$C$18</f>
        <v>6.2243869097684548E-2</v>
      </c>
      <c r="C8512" s="18">
        <f t="shared" ca="1" si="132"/>
        <v>6.4221843905641895</v>
      </c>
      <c r="D8512" s="19">
        <f ca="1">'Monte Carlo VaR'!$B$9*(EXP(B8512)-1)</f>
        <v>8.7039865045316454</v>
      </c>
      <c r="E8512" t="str">
        <f ca="1">IF(B8512&lt;='Monte Carlo VaR'!$B$25,"YES ◀ TAIL","")</f>
        <v/>
      </c>
    </row>
    <row r="8513" spans="1:5" x14ac:dyDescent="0.2">
      <c r="A8513">
        <v>8512</v>
      </c>
      <c r="B8513" s="17">
        <f ca="1">'Monte Carlo VaR'!$C$17+_xlfn.NORM.S.INV(RAND())*'Monte Carlo VaR'!$C$18</f>
        <v>0.13029047246709968</v>
      </c>
      <c r="C8513" s="18">
        <f t="shared" ca="1" si="132"/>
        <v>13.915922966327908</v>
      </c>
      <c r="D8513" s="19">
        <f ca="1">'Monte Carlo VaR'!$B$9*(EXP(B8513)-1)</f>
        <v>18.860250396264217</v>
      </c>
      <c r="E8513" t="str">
        <f ca="1">IF(B8513&lt;='Monte Carlo VaR'!$B$25,"YES ◀ TAIL","")</f>
        <v/>
      </c>
    </row>
    <row r="8514" spans="1:5" x14ac:dyDescent="0.2">
      <c r="A8514">
        <v>8513</v>
      </c>
      <c r="B8514" s="17">
        <f ca="1">'Monte Carlo VaR'!$C$17+_xlfn.NORM.S.INV(RAND())*'Monte Carlo VaR'!$C$18</f>
        <v>-7.1282417779368334E-3</v>
      </c>
      <c r="C8514" s="18">
        <f t="shared" ca="1" si="132"/>
        <v>-0.71028961215934272</v>
      </c>
      <c r="D8514" s="19">
        <f ca="1">'Monte Carlo VaR'!$B$9*(EXP(B8514)-1)</f>
        <v>-0.96265551135955718</v>
      </c>
      <c r="E8514" t="str">
        <f ca="1">IF(B8514&lt;='Monte Carlo VaR'!$B$25,"YES ◀ TAIL","")</f>
        <v/>
      </c>
    </row>
    <row r="8515" spans="1:5" x14ac:dyDescent="0.2">
      <c r="A8515">
        <v>8514</v>
      </c>
      <c r="B8515" s="17">
        <f ca="1">'Monte Carlo VaR'!$C$17+_xlfn.NORM.S.INV(RAND())*'Monte Carlo VaR'!$C$18</f>
        <v>6.6039755847181955E-3</v>
      </c>
      <c r="C8515" s="18">
        <f t="shared" ref="C8515:C8578" ca="1" si="133">(EXP(B8515)-1)*100</f>
        <v>0.66258299134771548</v>
      </c>
      <c r="D8515" s="19">
        <f ca="1">'Monte Carlo VaR'!$B$9*(EXP(B8515)-1)</f>
        <v>0.89799872817355875</v>
      </c>
      <c r="E8515" t="str">
        <f ca="1">IF(B8515&lt;='Monte Carlo VaR'!$B$25,"YES ◀ TAIL","")</f>
        <v/>
      </c>
    </row>
    <row r="8516" spans="1:5" x14ac:dyDescent="0.2">
      <c r="A8516">
        <v>8515</v>
      </c>
      <c r="B8516" s="17">
        <f ca="1">'Monte Carlo VaR'!$C$17+_xlfn.NORM.S.INV(RAND())*'Monte Carlo VaR'!$C$18</f>
        <v>0.37735678066662853</v>
      </c>
      <c r="C8516" s="18">
        <f t="shared" ca="1" si="133"/>
        <v>45.842455424374151</v>
      </c>
      <c r="D8516" s="19">
        <f ca="1">'Monte Carlo VaR'!$B$9*(EXP(B8516)-1)</f>
        <v>62.130279836654289</v>
      </c>
      <c r="E8516" t="str">
        <f ca="1">IF(B8516&lt;='Monte Carlo VaR'!$B$25,"YES ◀ TAIL","")</f>
        <v/>
      </c>
    </row>
    <row r="8517" spans="1:5" x14ac:dyDescent="0.2">
      <c r="A8517">
        <v>8516</v>
      </c>
      <c r="B8517" s="17">
        <f ca="1">'Monte Carlo VaR'!$C$17+_xlfn.NORM.S.INV(RAND())*'Monte Carlo VaR'!$C$18</f>
        <v>-3.3228158922154735E-2</v>
      </c>
      <c r="C8517" s="18">
        <f t="shared" ca="1" si="133"/>
        <v>-3.2682167784449656</v>
      </c>
      <c r="D8517" s="19">
        <f ca="1">'Monte Carlo VaR'!$B$9*(EXP(B8517)-1)</f>
        <v>-4.4294141998264616</v>
      </c>
      <c r="E8517" t="str">
        <f ca="1">IF(B8517&lt;='Monte Carlo VaR'!$B$25,"YES ◀ TAIL","")</f>
        <v/>
      </c>
    </row>
    <row r="8518" spans="1:5" x14ac:dyDescent="0.2">
      <c r="A8518">
        <v>8517</v>
      </c>
      <c r="B8518" s="17">
        <f ca="1">'Monte Carlo VaR'!$C$17+_xlfn.NORM.S.INV(RAND())*'Monte Carlo VaR'!$C$18</f>
        <v>7.7046940649662721E-2</v>
      </c>
      <c r="C8518" s="18">
        <f t="shared" ca="1" si="133"/>
        <v>8.0092775459243537</v>
      </c>
      <c r="D8518" s="19">
        <f ca="1">'Monte Carlo VaR'!$B$9*(EXP(B8518)-1)</f>
        <v>10.854973857991277</v>
      </c>
      <c r="E8518" t="str">
        <f ca="1">IF(B8518&lt;='Monte Carlo VaR'!$B$25,"YES ◀ TAIL","")</f>
        <v/>
      </c>
    </row>
    <row r="8519" spans="1:5" x14ac:dyDescent="0.2">
      <c r="A8519">
        <v>8518</v>
      </c>
      <c r="B8519" s="17">
        <f ca="1">'Monte Carlo VaR'!$C$17+_xlfn.NORM.S.INV(RAND())*'Monte Carlo VaR'!$C$18</f>
        <v>8.1846186573647908E-2</v>
      </c>
      <c r="C8519" s="18">
        <f t="shared" ca="1" si="133"/>
        <v>8.5288864991793325</v>
      </c>
      <c r="D8519" s="19">
        <f ca="1">'Monte Carlo VaR'!$B$9*(EXP(B8519)-1)</f>
        <v>11.55919987233775</v>
      </c>
      <c r="E8519" t="str">
        <f ca="1">IF(B8519&lt;='Monte Carlo VaR'!$B$25,"YES ◀ TAIL","")</f>
        <v/>
      </c>
    </row>
    <row r="8520" spans="1:5" x14ac:dyDescent="0.2">
      <c r="A8520">
        <v>8519</v>
      </c>
      <c r="B8520" s="17">
        <f ca="1">'Monte Carlo VaR'!$C$17+_xlfn.NORM.S.INV(RAND())*'Monte Carlo VaR'!$C$18</f>
        <v>8.5054203713441634E-3</v>
      </c>
      <c r="C8520" s="18">
        <f t="shared" ca="1" si="133"/>
        <v>0.85416942277227736</v>
      </c>
      <c r="D8520" s="19">
        <f ca="1">'Monte Carlo VaR'!$B$9*(EXP(B8520)-1)</f>
        <v>1.1576558186832675</v>
      </c>
      <c r="E8520" t="str">
        <f ca="1">IF(B8520&lt;='Monte Carlo VaR'!$B$25,"YES ◀ TAIL","")</f>
        <v/>
      </c>
    </row>
    <row r="8521" spans="1:5" x14ac:dyDescent="0.2">
      <c r="A8521">
        <v>8520</v>
      </c>
      <c r="B8521" s="17">
        <f ca="1">'Monte Carlo VaR'!$C$17+_xlfn.NORM.S.INV(RAND())*'Monte Carlo VaR'!$C$18</f>
        <v>-4.1567143573895529E-2</v>
      </c>
      <c r="C8521" s="18">
        <f t="shared" ca="1" si="133"/>
        <v>-4.0715076639067371</v>
      </c>
      <c r="D8521" s="19">
        <f ca="1">'Monte Carlo VaR'!$B$9*(EXP(B8521)-1)</f>
        <v>-5.5181143368928005</v>
      </c>
      <c r="E8521" t="str">
        <f ca="1">IF(B8521&lt;='Monte Carlo VaR'!$B$25,"YES ◀ TAIL","")</f>
        <v/>
      </c>
    </row>
    <row r="8522" spans="1:5" x14ac:dyDescent="0.2">
      <c r="A8522">
        <v>8521</v>
      </c>
      <c r="B8522" s="17">
        <f ca="1">'Monte Carlo VaR'!$C$17+_xlfn.NORM.S.INV(RAND())*'Monte Carlo VaR'!$C$18</f>
        <v>8.5714839500664664E-2</v>
      </c>
      <c r="C8522" s="18">
        <f t="shared" ca="1" si="133"/>
        <v>8.9495602893782777</v>
      </c>
      <c r="D8522" s="19">
        <f ca="1">'Monte Carlo VaR'!$B$9*(EXP(B8522)-1)</f>
        <v>12.129339060194379</v>
      </c>
      <c r="E8522" t="str">
        <f ca="1">IF(B8522&lt;='Monte Carlo VaR'!$B$25,"YES ◀ TAIL","")</f>
        <v/>
      </c>
    </row>
    <row r="8523" spans="1:5" x14ac:dyDescent="0.2">
      <c r="A8523">
        <v>8522</v>
      </c>
      <c r="B8523" s="17">
        <f ca="1">'Monte Carlo VaR'!$C$17+_xlfn.NORM.S.INV(RAND())*'Monte Carlo VaR'!$C$18</f>
        <v>-0.12026436614182505</v>
      </c>
      <c r="C8523" s="18">
        <f t="shared" ca="1" si="133"/>
        <v>-11.33140040263404</v>
      </c>
      <c r="D8523" s="19">
        <f ca="1">'Monte Carlo VaR'!$B$9*(EXP(B8523)-1)</f>
        <v>-15.357446965689915</v>
      </c>
      <c r="E8523" t="str">
        <f ca="1">IF(B8523&lt;='Monte Carlo VaR'!$B$25,"YES ◀ TAIL","")</f>
        <v/>
      </c>
    </row>
    <row r="8524" spans="1:5" x14ac:dyDescent="0.2">
      <c r="A8524">
        <v>8523</v>
      </c>
      <c r="B8524" s="17">
        <f ca="1">'Monte Carlo VaR'!$C$17+_xlfn.NORM.S.INV(RAND())*'Monte Carlo VaR'!$C$18</f>
        <v>-3.427564266654072E-2</v>
      </c>
      <c r="C8524" s="18">
        <f t="shared" ca="1" si="133"/>
        <v>-3.3694886993297479</v>
      </c>
      <c r="D8524" s="19">
        <f ca="1">'Monte Carlo VaR'!$B$9*(EXP(B8524)-1)</f>
        <v>-4.5666680342016077</v>
      </c>
      <c r="E8524" t="str">
        <f ca="1">IF(B8524&lt;='Monte Carlo VaR'!$B$25,"YES ◀ TAIL","")</f>
        <v/>
      </c>
    </row>
    <row r="8525" spans="1:5" x14ac:dyDescent="0.2">
      <c r="A8525">
        <v>8524</v>
      </c>
      <c r="B8525" s="17">
        <f ca="1">'Monte Carlo VaR'!$C$17+_xlfn.NORM.S.INV(RAND())*'Monte Carlo VaR'!$C$18</f>
        <v>0.43882537302392399</v>
      </c>
      <c r="C8525" s="18">
        <f t="shared" ca="1" si="133"/>
        <v>55.088443747999172</v>
      </c>
      <c r="D8525" s="19">
        <f ca="1">'Monte Carlo VaR'!$B$9*(EXP(B8525)-1)</f>
        <v>74.661367811663283</v>
      </c>
      <c r="E8525" t="str">
        <f ca="1">IF(B8525&lt;='Monte Carlo VaR'!$B$25,"YES ◀ TAIL","")</f>
        <v/>
      </c>
    </row>
    <row r="8526" spans="1:5" x14ac:dyDescent="0.2">
      <c r="A8526">
        <v>8525</v>
      </c>
      <c r="B8526" s="17">
        <f ca="1">'Monte Carlo VaR'!$C$17+_xlfn.NORM.S.INV(RAND())*'Monte Carlo VaR'!$C$18</f>
        <v>5.7212614091564369E-2</v>
      </c>
      <c r="C8526" s="18">
        <f t="shared" ca="1" si="133"/>
        <v>5.888091946873919</v>
      </c>
      <c r="D8526" s="19">
        <f ca="1">'Monte Carlo VaR'!$B$9*(EXP(B8526)-1)</f>
        <v>7.9801310155982224</v>
      </c>
      <c r="E8526" t="str">
        <f ca="1">IF(B8526&lt;='Monte Carlo VaR'!$B$25,"YES ◀ TAIL","")</f>
        <v/>
      </c>
    </row>
    <row r="8527" spans="1:5" x14ac:dyDescent="0.2">
      <c r="A8527">
        <v>8526</v>
      </c>
      <c r="B8527" s="17">
        <f ca="1">'Monte Carlo VaR'!$C$17+_xlfn.NORM.S.INV(RAND())*'Monte Carlo VaR'!$C$18</f>
        <v>0.21052887326245362</v>
      </c>
      <c r="C8527" s="18">
        <f t="shared" ca="1" si="133"/>
        <v>23.43306918617003</v>
      </c>
      <c r="D8527" s="19">
        <f ca="1">'Monte Carlo VaR'!$B$9*(EXP(B8527)-1)</f>
        <v>31.758838668016242</v>
      </c>
      <c r="E8527" t="str">
        <f ca="1">IF(B8527&lt;='Monte Carlo VaR'!$B$25,"YES ◀ TAIL","")</f>
        <v/>
      </c>
    </row>
    <row r="8528" spans="1:5" x14ac:dyDescent="0.2">
      <c r="A8528">
        <v>8527</v>
      </c>
      <c r="B8528" s="17">
        <f ca="1">'Monte Carlo VaR'!$C$17+_xlfn.NORM.S.INV(RAND())*'Monte Carlo VaR'!$C$18</f>
        <v>2.4675524236521806E-2</v>
      </c>
      <c r="C8528" s="18">
        <f t="shared" ca="1" si="133"/>
        <v>2.4982484586959286</v>
      </c>
      <c r="D8528" s="19">
        <f ca="1">'Monte Carlo VaR'!$B$9*(EXP(B8528)-1)</f>
        <v>3.3858761360705922</v>
      </c>
      <c r="E8528" t="str">
        <f ca="1">IF(B8528&lt;='Monte Carlo VaR'!$B$25,"YES ◀ TAIL","")</f>
        <v/>
      </c>
    </row>
    <row r="8529" spans="1:5" x14ac:dyDescent="0.2">
      <c r="A8529">
        <v>8528</v>
      </c>
      <c r="B8529" s="17">
        <f ca="1">'Monte Carlo VaR'!$C$17+_xlfn.NORM.S.INV(RAND())*'Monte Carlo VaR'!$C$18</f>
        <v>0.18038986125840539</v>
      </c>
      <c r="C8529" s="18">
        <f t="shared" ca="1" si="133"/>
        <v>19.768420278501786</v>
      </c>
      <c r="D8529" s="19">
        <f ca="1">'Monte Carlo VaR'!$B$9*(EXP(B8529)-1)</f>
        <v>26.792140003453472</v>
      </c>
      <c r="E8529" t="str">
        <f ca="1">IF(B8529&lt;='Monte Carlo VaR'!$B$25,"YES ◀ TAIL","")</f>
        <v/>
      </c>
    </row>
    <row r="8530" spans="1:5" x14ac:dyDescent="0.2">
      <c r="A8530">
        <v>8529</v>
      </c>
      <c r="B8530" s="17">
        <f ca="1">'Monte Carlo VaR'!$C$17+_xlfn.NORM.S.INV(RAND())*'Monte Carlo VaR'!$C$18</f>
        <v>-7.209281468601049E-2</v>
      </c>
      <c r="C8530" s="18">
        <f t="shared" ca="1" si="133"/>
        <v>-6.9555467113776137</v>
      </c>
      <c r="D8530" s="19">
        <f ca="1">'Monte Carlo VaR'!$B$9*(EXP(B8530)-1)</f>
        <v>-9.4268524579300799</v>
      </c>
      <c r="E8530" t="str">
        <f ca="1">IF(B8530&lt;='Monte Carlo VaR'!$B$25,"YES ◀ TAIL","")</f>
        <v/>
      </c>
    </row>
    <row r="8531" spans="1:5" x14ac:dyDescent="0.2">
      <c r="A8531">
        <v>8530</v>
      </c>
      <c r="B8531" s="17">
        <f ca="1">'Monte Carlo VaR'!$C$17+_xlfn.NORM.S.INV(RAND())*'Monte Carlo VaR'!$C$18</f>
        <v>0.22660989621079791</v>
      </c>
      <c r="C8531" s="18">
        <f t="shared" ca="1" si="133"/>
        <v>25.434044952218816</v>
      </c>
      <c r="D8531" s="19">
        <f ca="1">'Monte Carlo VaR'!$B$9*(EXP(B8531)-1)</f>
        <v>34.470761123742157</v>
      </c>
      <c r="E8531" t="str">
        <f ca="1">IF(B8531&lt;='Monte Carlo VaR'!$B$25,"YES ◀ TAIL","")</f>
        <v/>
      </c>
    </row>
    <row r="8532" spans="1:5" x14ac:dyDescent="0.2">
      <c r="A8532">
        <v>8531</v>
      </c>
      <c r="B8532" s="17">
        <f ca="1">'Monte Carlo VaR'!$C$17+_xlfn.NORM.S.INV(RAND())*'Monte Carlo VaR'!$C$18</f>
        <v>0.28931169352830804</v>
      </c>
      <c r="C8532" s="18">
        <f t="shared" ca="1" si="133"/>
        <v>33.550793284071403</v>
      </c>
      <c r="D8532" s="19">
        <f ca="1">'Monte Carlo VaR'!$B$9*(EXP(B8532)-1)</f>
        <v>45.47139013790197</v>
      </c>
      <c r="E8532" t="str">
        <f ca="1">IF(B8532&lt;='Monte Carlo VaR'!$B$25,"YES ◀ TAIL","")</f>
        <v/>
      </c>
    </row>
    <row r="8533" spans="1:5" x14ac:dyDescent="0.2">
      <c r="A8533">
        <v>8532</v>
      </c>
      <c r="B8533" s="17">
        <f ca="1">'Monte Carlo VaR'!$C$17+_xlfn.NORM.S.INV(RAND())*'Monte Carlo VaR'!$C$18</f>
        <v>0.3247906831710749</v>
      </c>
      <c r="C8533" s="18">
        <f t="shared" ca="1" si="133"/>
        <v>38.374097539232174</v>
      </c>
      <c r="D8533" s="19">
        <f ca="1">'Monte Carlo VaR'!$B$9*(EXP(B8533)-1)</f>
        <v>52.008414394921367</v>
      </c>
      <c r="E8533" t="str">
        <f ca="1">IF(B8533&lt;='Monte Carlo VaR'!$B$25,"YES ◀ TAIL","")</f>
        <v/>
      </c>
    </row>
    <row r="8534" spans="1:5" x14ac:dyDescent="0.2">
      <c r="A8534">
        <v>8533</v>
      </c>
      <c r="B8534" s="17">
        <f ca="1">'Monte Carlo VaR'!$C$17+_xlfn.NORM.S.INV(RAND())*'Monte Carlo VaR'!$C$18</f>
        <v>0.13503552896300758</v>
      </c>
      <c r="C8534" s="18">
        <f t="shared" ca="1" si="133"/>
        <v>14.45774492787737</v>
      </c>
      <c r="D8534" s="19">
        <f ca="1">'Monte Carlo VaR'!$B$9*(EXP(B8534)-1)</f>
        <v>19.594581700752197</v>
      </c>
      <c r="E8534" t="str">
        <f ca="1">IF(B8534&lt;='Monte Carlo VaR'!$B$25,"YES ◀ TAIL","")</f>
        <v/>
      </c>
    </row>
    <row r="8535" spans="1:5" x14ac:dyDescent="0.2">
      <c r="A8535">
        <v>8534</v>
      </c>
      <c r="B8535" s="17">
        <f ca="1">'Monte Carlo VaR'!$C$17+_xlfn.NORM.S.INV(RAND())*'Monte Carlo VaR'!$C$18</f>
        <v>-0.11120260210397957</v>
      </c>
      <c r="C8535" s="18">
        <f t="shared" ca="1" si="133"/>
        <v>-10.52425491781257</v>
      </c>
      <c r="D8535" s="19">
        <f ca="1">'Monte Carlo VaR'!$B$9*(EXP(B8535)-1)</f>
        <v>-14.263522690111376</v>
      </c>
      <c r="E8535" t="str">
        <f ca="1">IF(B8535&lt;='Monte Carlo VaR'!$B$25,"YES ◀ TAIL","")</f>
        <v/>
      </c>
    </row>
    <row r="8536" spans="1:5" x14ac:dyDescent="0.2">
      <c r="A8536">
        <v>8535</v>
      </c>
      <c r="B8536" s="17">
        <f ca="1">'Monte Carlo VaR'!$C$17+_xlfn.NORM.S.INV(RAND())*'Monte Carlo VaR'!$C$18</f>
        <v>-3.6427433386008151E-2</v>
      </c>
      <c r="C8536" s="18">
        <f t="shared" ca="1" si="133"/>
        <v>-3.5771937876801219</v>
      </c>
      <c r="D8536" s="19">
        <f ca="1">'Monte Carlo VaR'!$B$9*(EXP(B8536)-1)</f>
        <v>-4.8481707404428693</v>
      </c>
      <c r="E8536" t="str">
        <f ca="1">IF(B8536&lt;='Monte Carlo VaR'!$B$25,"YES ◀ TAIL","")</f>
        <v/>
      </c>
    </row>
    <row r="8537" spans="1:5" x14ac:dyDescent="0.2">
      <c r="A8537">
        <v>8536</v>
      </c>
      <c r="B8537" s="17">
        <f ca="1">'Monte Carlo VaR'!$C$17+_xlfn.NORM.S.INV(RAND())*'Monte Carlo VaR'!$C$18</f>
        <v>3.4019075029857473E-2</v>
      </c>
      <c r="C8537" s="18">
        <f t="shared" ca="1" si="133"/>
        <v>3.4604341648602821</v>
      </c>
      <c r="D8537" s="19">
        <f ca="1">'Monte Carlo VaR'!$B$9*(EXP(B8537)-1)</f>
        <v>4.6899264236351401</v>
      </c>
      <c r="E8537" t="str">
        <f ca="1">IF(B8537&lt;='Monte Carlo VaR'!$B$25,"YES ◀ TAIL","")</f>
        <v/>
      </c>
    </row>
    <row r="8538" spans="1:5" x14ac:dyDescent="0.2">
      <c r="A8538">
        <v>8537</v>
      </c>
      <c r="B8538" s="17">
        <f ca="1">'Monte Carlo VaR'!$C$17+_xlfn.NORM.S.INV(RAND())*'Monte Carlo VaR'!$C$18</f>
        <v>0.11575440041273857</v>
      </c>
      <c r="C8538" s="18">
        <f t="shared" ca="1" si="133"/>
        <v>12.272009867687217</v>
      </c>
      <c r="D8538" s="19">
        <f ca="1">'Monte Carlo VaR'!$B$9*(EXP(B8538)-1)</f>
        <v>16.632254973676485</v>
      </c>
      <c r="E8538" t="str">
        <f ca="1">IF(B8538&lt;='Monte Carlo VaR'!$B$25,"YES ◀ TAIL","")</f>
        <v/>
      </c>
    </row>
    <row r="8539" spans="1:5" x14ac:dyDescent="0.2">
      <c r="A8539">
        <v>8538</v>
      </c>
      <c r="B8539" s="17">
        <f ca="1">'Monte Carlo VaR'!$C$17+_xlfn.NORM.S.INV(RAND())*'Monte Carlo VaR'!$C$18</f>
        <v>6.6160275192270926E-2</v>
      </c>
      <c r="C8539" s="18">
        <f t="shared" ca="1" si="133"/>
        <v>6.8397941129586304</v>
      </c>
      <c r="D8539" s="19">
        <f ca="1">'Monte Carlo VaR'!$B$9*(EXP(B8539)-1)</f>
        <v>9.2699729612928312</v>
      </c>
      <c r="E8539" t="str">
        <f ca="1">IF(B8539&lt;='Monte Carlo VaR'!$B$25,"YES ◀ TAIL","")</f>
        <v/>
      </c>
    </row>
    <row r="8540" spans="1:5" x14ac:dyDescent="0.2">
      <c r="A8540">
        <v>8539</v>
      </c>
      <c r="B8540" s="17">
        <f ca="1">'Monte Carlo VaR'!$C$17+_xlfn.NORM.S.INV(RAND())*'Monte Carlo VaR'!$C$18</f>
        <v>1.6199647804129802E-2</v>
      </c>
      <c r="C8540" s="18">
        <f t="shared" ca="1" si="133"/>
        <v>1.6331573519258624</v>
      </c>
      <c r="D8540" s="19">
        <f ca="1">'Monte Carlo VaR'!$B$9*(EXP(B8540)-1)</f>
        <v>2.2134181590651214</v>
      </c>
      <c r="E8540" t="str">
        <f ca="1">IF(B8540&lt;='Monte Carlo VaR'!$B$25,"YES ◀ TAIL","")</f>
        <v/>
      </c>
    </row>
    <row r="8541" spans="1:5" x14ac:dyDescent="0.2">
      <c r="A8541">
        <v>8540</v>
      </c>
      <c r="B8541" s="17">
        <f ca="1">'Monte Carlo VaR'!$C$17+_xlfn.NORM.S.INV(RAND())*'Monte Carlo VaR'!$C$18</f>
        <v>-0.26660851771311056</v>
      </c>
      <c r="C8541" s="18">
        <f t="shared" ca="1" si="133"/>
        <v>-23.402712240903433</v>
      </c>
      <c r="D8541" s="19">
        <f ca="1">'Monte Carlo VaR'!$B$9*(EXP(B8541)-1)</f>
        <v>-31.717695900096423</v>
      </c>
      <c r="E8541" t="str">
        <f ca="1">IF(B8541&lt;='Monte Carlo VaR'!$B$25,"YES ◀ TAIL","")</f>
        <v>YES ◀ TAIL</v>
      </c>
    </row>
    <row r="8542" spans="1:5" x14ac:dyDescent="0.2">
      <c r="A8542">
        <v>8541</v>
      </c>
      <c r="B8542" s="17">
        <f ca="1">'Monte Carlo VaR'!$C$17+_xlfn.NORM.S.INV(RAND())*'Monte Carlo VaR'!$C$18</f>
        <v>4.7050897364099495E-2</v>
      </c>
      <c r="C8542" s="18">
        <f t="shared" ca="1" si="133"/>
        <v>4.8175357084797366</v>
      </c>
      <c r="D8542" s="19">
        <f ca="1">'Monte Carlo VaR'!$B$9*(EXP(B8542)-1)</f>
        <v>6.5292061457025872</v>
      </c>
      <c r="E8542" t="str">
        <f ca="1">IF(B8542&lt;='Monte Carlo VaR'!$B$25,"YES ◀ TAIL","")</f>
        <v/>
      </c>
    </row>
    <row r="8543" spans="1:5" x14ac:dyDescent="0.2">
      <c r="A8543">
        <v>8542</v>
      </c>
      <c r="B8543" s="17">
        <f ca="1">'Monte Carlo VaR'!$C$17+_xlfn.NORM.S.INV(RAND())*'Monte Carlo VaR'!$C$18</f>
        <v>-0.11968931312345742</v>
      </c>
      <c r="C8543" s="18">
        <f t="shared" ca="1" si="133"/>
        <v>-11.28039659325939</v>
      </c>
      <c r="D8543" s="19">
        <f ca="1">'Monte Carlo VaR'!$B$9*(EXP(B8543)-1)</f>
        <v>-15.28832150284445</v>
      </c>
      <c r="E8543" t="str">
        <f ca="1">IF(B8543&lt;='Monte Carlo VaR'!$B$25,"YES ◀ TAIL","")</f>
        <v/>
      </c>
    </row>
    <row r="8544" spans="1:5" x14ac:dyDescent="0.2">
      <c r="A8544">
        <v>8543</v>
      </c>
      <c r="B8544" s="17">
        <f ca="1">'Monte Carlo VaR'!$C$17+_xlfn.NORM.S.INV(RAND())*'Monte Carlo VaR'!$C$18</f>
        <v>-3.7879471062228345E-2</v>
      </c>
      <c r="C8544" s="18">
        <f t="shared" ca="1" si="133"/>
        <v>-3.7171017347601198</v>
      </c>
      <c r="D8544" s="19">
        <f ca="1">'Monte Carlo VaR'!$B$9*(EXP(B8544)-1)</f>
        <v>-5.0377879811203901</v>
      </c>
      <c r="E8544" t="str">
        <f ca="1">IF(B8544&lt;='Monte Carlo VaR'!$B$25,"YES ◀ TAIL","")</f>
        <v/>
      </c>
    </row>
    <row r="8545" spans="1:5" x14ac:dyDescent="0.2">
      <c r="A8545">
        <v>8544</v>
      </c>
      <c r="B8545" s="17">
        <f ca="1">'Monte Carlo VaR'!$C$17+_xlfn.NORM.S.INV(RAND())*'Monte Carlo VaR'!$C$18</f>
        <v>-0.2752576458133883</v>
      </c>
      <c r="C8545" s="18">
        <f t="shared" ca="1" si="133"/>
        <v>-24.062355214399467</v>
      </c>
      <c r="D8545" s="19">
        <f ca="1">'Monte Carlo VaR'!$B$9*(EXP(B8545)-1)</f>
        <v>-32.611710022075599</v>
      </c>
      <c r="E8545" t="str">
        <f ca="1">IF(B8545&lt;='Monte Carlo VaR'!$B$25,"YES ◀ TAIL","")</f>
        <v>YES ◀ TAIL</v>
      </c>
    </row>
    <row r="8546" spans="1:5" x14ac:dyDescent="0.2">
      <c r="A8546">
        <v>8545</v>
      </c>
      <c r="B8546" s="17">
        <f ca="1">'Monte Carlo VaR'!$C$17+_xlfn.NORM.S.INV(RAND())*'Monte Carlo VaR'!$C$18</f>
        <v>0.27670627777361573</v>
      </c>
      <c r="C8546" s="18">
        <f t="shared" ca="1" si="133"/>
        <v>31.877895944996904</v>
      </c>
      <c r="D8546" s="19">
        <f ca="1">'Monte Carlo VaR'!$B$9*(EXP(B8546)-1)</f>
        <v>43.204112374254301</v>
      </c>
      <c r="E8546" t="str">
        <f ca="1">IF(B8546&lt;='Monte Carlo VaR'!$B$25,"YES ◀ TAIL","")</f>
        <v/>
      </c>
    </row>
    <row r="8547" spans="1:5" x14ac:dyDescent="0.2">
      <c r="A8547">
        <v>8546</v>
      </c>
      <c r="B8547" s="17">
        <f ca="1">'Monte Carlo VaR'!$C$17+_xlfn.NORM.S.INV(RAND())*'Monte Carlo VaR'!$C$18</f>
        <v>2.6486236581021366E-2</v>
      </c>
      <c r="C8547" s="18">
        <f t="shared" ca="1" si="133"/>
        <v>2.6840114333706033</v>
      </c>
      <c r="D8547" s="19">
        <f ca="1">'Monte Carlo VaR'!$B$9*(EXP(B8547)-1)</f>
        <v>3.6376406956471787</v>
      </c>
      <c r="E8547" t="str">
        <f ca="1">IF(B8547&lt;='Monte Carlo VaR'!$B$25,"YES ◀ TAIL","")</f>
        <v/>
      </c>
    </row>
    <row r="8548" spans="1:5" x14ac:dyDescent="0.2">
      <c r="A8548">
        <v>8547</v>
      </c>
      <c r="B8548" s="17">
        <f ca="1">'Monte Carlo VaR'!$C$17+_xlfn.NORM.S.INV(RAND())*'Monte Carlo VaR'!$C$18</f>
        <v>6.1303394928119065E-2</v>
      </c>
      <c r="C8548" s="18">
        <f t="shared" ca="1" si="133"/>
        <v>6.3221441250926658</v>
      </c>
      <c r="D8548" s="19">
        <f ca="1">'Monte Carlo VaR'!$B$9*(EXP(B8548)-1)</f>
        <v>8.5684019327380891</v>
      </c>
      <c r="E8548" t="str">
        <f ca="1">IF(B8548&lt;='Monte Carlo VaR'!$B$25,"YES ◀ TAIL","")</f>
        <v/>
      </c>
    </row>
    <row r="8549" spans="1:5" x14ac:dyDescent="0.2">
      <c r="A8549">
        <v>8548</v>
      </c>
      <c r="B8549" s="17">
        <f ca="1">'Monte Carlo VaR'!$C$17+_xlfn.NORM.S.INV(RAND())*'Monte Carlo VaR'!$C$18</f>
        <v>2.238069238369593E-2</v>
      </c>
      <c r="C8549" s="18">
        <f t="shared" ca="1" si="133"/>
        <v>2.2633018978072128</v>
      </c>
      <c r="D8549" s="19">
        <f ca="1">'Monte Carlo VaR'!$B$9*(EXP(B8549)-1)</f>
        <v>3.0674530620981155</v>
      </c>
      <c r="E8549" t="str">
        <f ca="1">IF(B8549&lt;='Monte Carlo VaR'!$B$25,"YES ◀ TAIL","")</f>
        <v/>
      </c>
    </row>
    <row r="8550" spans="1:5" x14ac:dyDescent="0.2">
      <c r="A8550">
        <v>8549</v>
      </c>
      <c r="B8550" s="17">
        <f ca="1">'Monte Carlo VaR'!$C$17+_xlfn.NORM.S.INV(RAND())*'Monte Carlo VaR'!$C$18</f>
        <v>-5.4785726126139855E-2</v>
      </c>
      <c r="C8550" s="18">
        <f t="shared" ca="1" si="133"/>
        <v>-5.3312023277636067</v>
      </c>
      <c r="D8550" s="19">
        <f ca="1">'Monte Carlo VaR'!$B$9*(EXP(B8550)-1)</f>
        <v>-7.2253785148180159</v>
      </c>
      <c r="E8550" t="str">
        <f ca="1">IF(B8550&lt;='Monte Carlo VaR'!$B$25,"YES ◀ TAIL","")</f>
        <v/>
      </c>
    </row>
    <row r="8551" spans="1:5" x14ac:dyDescent="0.2">
      <c r="A8551">
        <v>8550</v>
      </c>
      <c r="B8551" s="17">
        <f ca="1">'Monte Carlo VaR'!$C$17+_xlfn.NORM.S.INV(RAND())*'Monte Carlo VaR'!$C$18</f>
        <v>-0.1482992162147882</v>
      </c>
      <c r="C8551" s="18">
        <f t="shared" ca="1" si="133"/>
        <v>-13.782689982865659</v>
      </c>
      <c r="D8551" s="19">
        <f ca="1">'Monte Carlo VaR'!$B$9*(EXP(B8551)-1)</f>
        <v>-18.679679733777828</v>
      </c>
      <c r="E8551" t="str">
        <f ca="1">IF(B8551&lt;='Monte Carlo VaR'!$B$25,"YES ◀ TAIL","")</f>
        <v/>
      </c>
    </row>
    <row r="8552" spans="1:5" x14ac:dyDescent="0.2">
      <c r="A8552">
        <v>8551</v>
      </c>
      <c r="B8552" s="17">
        <f ca="1">'Monte Carlo VaR'!$C$17+_xlfn.NORM.S.INV(RAND())*'Monte Carlo VaR'!$C$18</f>
        <v>0.18186161959547409</v>
      </c>
      <c r="C8552" s="18">
        <f t="shared" ca="1" si="133"/>
        <v>19.944820226770222</v>
      </c>
      <c r="D8552" s="19">
        <f ca="1">'Monte Carlo VaR'!$B$9*(EXP(B8552)-1)</f>
        <v>27.03121485334168</v>
      </c>
      <c r="E8552" t="str">
        <f ca="1">IF(B8552&lt;='Monte Carlo VaR'!$B$25,"YES ◀ TAIL","")</f>
        <v/>
      </c>
    </row>
    <row r="8553" spans="1:5" x14ac:dyDescent="0.2">
      <c r="A8553">
        <v>8552</v>
      </c>
      <c r="B8553" s="17">
        <f ca="1">'Monte Carlo VaR'!$C$17+_xlfn.NORM.S.INV(RAND())*'Monte Carlo VaR'!$C$18</f>
        <v>1.5468251818059151E-2</v>
      </c>
      <c r="C8553" s="18">
        <f t="shared" ca="1" si="133"/>
        <v>1.5588504457858976</v>
      </c>
      <c r="D8553" s="19">
        <f ca="1">'Monte Carlo VaR'!$B$9*(EXP(B8553)-1)</f>
        <v>2.1127100091736271</v>
      </c>
      <c r="E8553" t="str">
        <f ca="1">IF(B8553&lt;='Monte Carlo VaR'!$B$25,"YES ◀ TAIL","")</f>
        <v/>
      </c>
    </row>
    <row r="8554" spans="1:5" x14ac:dyDescent="0.2">
      <c r="A8554">
        <v>8553</v>
      </c>
      <c r="B8554" s="17">
        <f ca="1">'Monte Carlo VaR'!$C$17+_xlfn.NORM.S.INV(RAND())*'Monte Carlo VaR'!$C$18</f>
        <v>-6.4589942613696272E-2</v>
      </c>
      <c r="C8554" s="18">
        <f t="shared" ca="1" si="133"/>
        <v>-6.2548206394434702</v>
      </c>
      <c r="D8554" s="19">
        <f ca="1">'Monte Carlo VaR'!$B$9*(EXP(B8554)-1)</f>
        <v>-8.4771584126377348</v>
      </c>
      <c r="E8554" t="str">
        <f ca="1">IF(B8554&lt;='Monte Carlo VaR'!$B$25,"YES ◀ TAIL","")</f>
        <v/>
      </c>
    </row>
    <row r="8555" spans="1:5" x14ac:dyDescent="0.2">
      <c r="A8555">
        <v>8554</v>
      </c>
      <c r="B8555" s="17">
        <f ca="1">'Monte Carlo VaR'!$C$17+_xlfn.NORM.S.INV(RAND())*'Monte Carlo VaR'!$C$18</f>
        <v>9.6152611267351598E-2</v>
      </c>
      <c r="C8555" s="18">
        <f t="shared" ca="1" si="133"/>
        <v>10.092706504888472</v>
      </c>
      <c r="D8555" s="19">
        <f ca="1">'Monte Carlo VaR'!$B$9*(EXP(B8555)-1)</f>
        <v>13.678645126075345</v>
      </c>
      <c r="E8555" t="str">
        <f ca="1">IF(B8555&lt;='Monte Carlo VaR'!$B$25,"YES ◀ TAIL","")</f>
        <v/>
      </c>
    </row>
    <row r="8556" spans="1:5" x14ac:dyDescent="0.2">
      <c r="A8556">
        <v>8555</v>
      </c>
      <c r="B8556" s="17">
        <f ca="1">'Monte Carlo VaR'!$C$17+_xlfn.NORM.S.INV(RAND())*'Monte Carlo VaR'!$C$18</f>
        <v>0.24557033961316882</v>
      </c>
      <c r="C8556" s="18">
        <f t="shared" ca="1" si="133"/>
        <v>27.835019908692395</v>
      </c>
      <c r="D8556" s="19">
        <f ca="1">'Monte Carlo VaR'!$B$9*(EXP(B8556)-1)</f>
        <v>37.724802482250801</v>
      </c>
      <c r="E8556" t="str">
        <f ca="1">IF(B8556&lt;='Monte Carlo VaR'!$B$25,"YES ◀ TAIL","")</f>
        <v/>
      </c>
    </row>
    <row r="8557" spans="1:5" x14ac:dyDescent="0.2">
      <c r="A8557">
        <v>8556</v>
      </c>
      <c r="B8557" s="17">
        <f ca="1">'Monte Carlo VaR'!$C$17+_xlfn.NORM.S.INV(RAND())*'Monte Carlo VaR'!$C$18</f>
        <v>-7.3530519714761086E-2</v>
      </c>
      <c r="C8557" s="18">
        <f t="shared" ca="1" si="133"/>
        <v>-7.0892210745905571</v>
      </c>
      <c r="D8557" s="19">
        <f ca="1">'Monte Carlo VaR'!$B$9*(EXP(B8557)-1)</f>
        <v>-9.6080213223925828</v>
      </c>
      <c r="E8557" t="str">
        <f ca="1">IF(B8557&lt;='Monte Carlo VaR'!$B$25,"YES ◀ TAIL","")</f>
        <v/>
      </c>
    </row>
    <row r="8558" spans="1:5" x14ac:dyDescent="0.2">
      <c r="A8558">
        <v>8557</v>
      </c>
      <c r="B8558" s="17">
        <f ca="1">'Monte Carlo VaR'!$C$17+_xlfn.NORM.S.INV(RAND())*'Monte Carlo VaR'!$C$18</f>
        <v>0.2683779535536836</v>
      </c>
      <c r="C8558" s="18">
        <f t="shared" ca="1" si="133"/>
        <v>30.784134990071088</v>
      </c>
      <c r="D8558" s="19">
        <f ca="1">'Monte Carlo VaR'!$B$9*(EXP(B8558)-1)</f>
        <v>41.721738152043343</v>
      </c>
      <c r="E8558" t="str">
        <f ca="1">IF(B8558&lt;='Monte Carlo VaR'!$B$25,"YES ◀ TAIL","")</f>
        <v/>
      </c>
    </row>
    <row r="8559" spans="1:5" x14ac:dyDescent="0.2">
      <c r="A8559">
        <v>8558</v>
      </c>
      <c r="B8559" s="17">
        <f ca="1">'Monte Carlo VaR'!$C$17+_xlfn.NORM.S.INV(RAND())*'Monte Carlo VaR'!$C$18</f>
        <v>-8.6194698096183756E-2</v>
      </c>
      <c r="C8559" s="18">
        <f t="shared" ca="1" si="133"/>
        <v>-8.2584405239083161</v>
      </c>
      <c r="D8559" s="19">
        <f ca="1">'Monte Carlo VaR'!$B$9*(EXP(B8559)-1)</f>
        <v>-11.192664442052942</v>
      </c>
      <c r="E8559" t="str">
        <f ca="1">IF(B8559&lt;='Monte Carlo VaR'!$B$25,"YES ◀ TAIL","")</f>
        <v/>
      </c>
    </row>
    <row r="8560" spans="1:5" x14ac:dyDescent="0.2">
      <c r="A8560">
        <v>8559</v>
      </c>
      <c r="B8560" s="17">
        <f ca="1">'Monte Carlo VaR'!$C$17+_xlfn.NORM.S.INV(RAND())*'Monte Carlo VaR'!$C$18</f>
        <v>-0.16043063506966337</v>
      </c>
      <c r="C8560" s="18">
        <f t="shared" ca="1" si="133"/>
        <v>-14.822309503148556</v>
      </c>
      <c r="D8560" s="19">
        <f ca="1">'Monte Carlo VaR'!$B$9*(EXP(B8560)-1)</f>
        <v>-20.08867606961724</v>
      </c>
      <c r="E8560" t="str">
        <f ca="1">IF(B8560&lt;='Monte Carlo VaR'!$B$25,"YES ◀ TAIL","")</f>
        <v/>
      </c>
    </row>
    <row r="8561" spans="1:5" x14ac:dyDescent="0.2">
      <c r="A8561">
        <v>8560</v>
      </c>
      <c r="B8561" s="17">
        <f ca="1">'Monte Carlo VaR'!$C$17+_xlfn.NORM.S.INV(RAND())*'Monte Carlo VaR'!$C$18</f>
        <v>0.23443707623886828</v>
      </c>
      <c r="C8561" s="18">
        <f t="shared" ca="1" si="133"/>
        <v>26.419692190785192</v>
      </c>
      <c r="D8561" s="19">
        <f ca="1">'Monte Carlo VaR'!$B$9*(EXP(B8561)-1)</f>
        <v>35.806608826171171</v>
      </c>
      <c r="E8561" t="str">
        <f ca="1">IF(B8561&lt;='Monte Carlo VaR'!$B$25,"YES ◀ TAIL","")</f>
        <v/>
      </c>
    </row>
    <row r="8562" spans="1:5" x14ac:dyDescent="0.2">
      <c r="A8562">
        <v>8561</v>
      </c>
      <c r="B8562" s="17">
        <f ca="1">'Monte Carlo VaR'!$C$17+_xlfn.NORM.S.INV(RAND())*'Monte Carlo VaR'!$C$18</f>
        <v>-5.6217678800640464E-2</v>
      </c>
      <c r="C8562" s="18">
        <f t="shared" ca="1" si="133"/>
        <v>-5.4666665534546688</v>
      </c>
      <c r="D8562" s="19">
        <f ca="1">'Monte Carlo VaR'!$B$9*(EXP(B8562)-1)</f>
        <v>-7.4089731798971128</v>
      </c>
      <c r="E8562" t="str">
        <f ca="1">IF(B8562&lt;='Monte Carlo VaR'!$B$25,"YES ◀ TAIL","")</f>
        <v/>
      </c>
    </row>
    <row r="8563" spans="1:5" x14ac:dyDescent="0.2">
      <c r="A8563">
        <v>8562</v>
      </c>
      <c r="B8563" s="17">
        <f ca="1">'Monte Carlo VaR'!$C$17+_xlfn.NORM.S.INV(RAND())*'Monte Carlo VaR'!$C$18</f>
        <v>3.9139212655643046E-2</v>
      </c>
      <c r="C8563" s="18">
        <f t="shared" ca="1" si="133"/>
        <v>3.9915242936374495</v>
      </c>
      <c r="D8563" s="19">
        <f ca="1">'Monte Carlo VaR'!$B$9*(EXP(B8563)-1)</f>
        <v>5.4097128751668357</v>
      </c>
      <c r="E8563" t="str">
        <f ca="1">IF(B8563&lt;='Monte Carlo VaR'!$B$25,"YES ◀ TAIL","")</f>
        <v/>
      </c>
    </row>
    <row r="8564" spans="1:5" x14ac:dyDescent="0.2">
      <c r="A8564">
        <v>8563</v>
      </c>
      <c r="B8564" s="17">
        <f ca="1">'Monte Carlo VaR'!$C$17+_xlfn.NORM.S.INV(RAND())*'Monte Carlo VaR'!$C$18</f>
        <v>0.2530075289325851</v>
      </c>
      <c r="C8564" s="18">
        <f t="shared" ca="1" si="133"/>
        <v>28.789297325750084</v>
      </c>
      <c r="D8564" s="19">
        <f ca="1">'Monte Carlo VaR'!$B$9*(EXP(B8564)-1)</f>
        <v>39.018134665589088</v>
      </c>
      <c r="E8564" t="str">
        <f ca="1">IF(B8564&lt;='Monte Carlo VaR'!$B$25,"YES ◀ TAIL","")</f>
        <v/>
      </c>
    </row>
    <row r="8565" spans="1:5" x14ac:dyDescent="0.2">
      <c r="A8565">
        <v>8564</v>
      </c>
      <c r="B8565" s="17">
        <f ca="1">'Monte Carlo VaR'!$C$17+_xlfn.NORM.S.INV(RAND())*'Monte Carlo VaR'!$C$18</f>
        <v>-0.13950467474171213</v>
      </c>
      <c r="C8565" s="18">
        <f t="shared" ca="1" si="133"/>
        <v>-13.021104284382412</v>
      </c>
      <c r="D8565" s="19">
        <f ca="1">'Monte Carlo VaR'!$B$9*(EXP(B8565)-1)</f>
        <v>-17.647502636623482</v>
      </c>
      <c r="E8565" t="str">
        <f ca="1">IF(B8565&lt;='Monte Carlo VaR'!$B$25,"YES ◀ TAIL","")</f>
        <v/>
      </c>
    </row>
    <row r="8566" spans="1:5" x14ac:dyDescent="0.2">
      <c r="A8566">
        <v>8565</v>
      </c>
      <c r="B8566" s="17">
        <f ca="1">'Monte Carlo VaR'!$C$17+_xlfn.NORM.S.INV(RAND())*'Monte Carlo VaR'!$C$18</f>
        <v>2.9613384860062649E-2</v>
      </c>
      <c r="C8566" s="18">
        <f t="shared" ca="1" si="133"/>
        <v>3.0056221631421742</v>
      </c>
      <c r="D8566" s="19">
        <f ca="1">'Monte Carlo VaR'!$B$9*(EXP(B8566)-1)</f>
        <v>4.0735197177065885</v>
      </c>
      <c r="E8566" t="str">
        <f ca="1">IF(B8566&lt;='Monte Carlo VaR'!$B$25,"YES ◀ TAIL","")</f>
        <v/>
      </c>
    </row>
    <row r="8567" spans="1:5" x14ac:dyDescent="0.2">
      <c r="A8567">
        <v>8566</v>
      </c>
      <c r="B8567" s="17">
        <f ca="1">'Monte Carlo VaR'!$C$17+_xlfn.NORM.S.INV(RAND())*'Monte Carlo VaR'!$C$18</f>
        <v>-0.1120946626590157</v>
      </c>
      <c r="C8567" s="18">
        <f t="shared" ca="1" si="133"/>
        <v>-10.604037110068809</v>
      </c>
      <c r="D8567" s="19">
        <f ca="1">'Monte Carlo VaR'!$B$9*(EXP(B8567)-1)</f>
        <v>-14.371651495276257</v>
      </c>
      <c r="E8567" t="str">
        <f ca="1">IF(B8567&lt;='Monte Carlo VaR'!$B$25,"YES ◀ TAIL","")</f>
        <v/>
      </c>
    </row>
    <row r="8568" spans="1:5" x14ac:dyDescent="0.2">
      <c r="A8568">
        <v>8567</v>
      </c>
      <c r="B8568" s="17">
        <f ca="1">'Monte Carlo VaR'!$C$17+_xlfn.NORM.S.INV(RAND())*'Monte Carlo VaR'!$C$18</f>
        <v>0.17548514260932213</v>
      </c>
      <c r="C8568" s="18">
        <f t="shared" ca="1" si="133"/>
        <v>19.182428112075467</v>
      </c>
      <c r="D8568" s="19">
        <f ca="1">'Monte Carlo VaR'!$B$9*(EXP(B8568)-1)</f>
        <v>25.997944820295881</v>
      </c>
      <c r="E8568" t="str">
        <f ca="1">IF(B8568&lt;='Monte Carlo VaR'!$B$25,"YES ◀ TAIL","")</f>
        <v/>
      </c>
    </row>
    <row r="8569" spans="1:5" x14ac:dyDescent="0.2">
      <c r="A8569">
        <v>8568</v>
      </c>
      <c r="B8569" s="17">
        <f ca="1">'Monte Carlo VaR'!$C$17+_xlfn.NORM.S.INV(RAND())*'Monte Carlo VaR'!$C$18</f>
        <v>1.7350308699299162E-2</v>
      </c>
      <c r="C8569" s="18">
        <f t="shared" ca="1" si="133"/>
        <v>1.7501699597487708</v>
      </c>
      <c r="D8569" s="19">
        <f ca="1">'Monte Carlo VaR'!$B$9*(EXP(B8569)-1)</f>
        <v>2.372005346447509</v>
      </c>
      <c r="E8569" t="str">
        <f ca="1">IF(B8569&lt;='Monte Carlo VaR'!$B$25,"YES ◀ TAIL","")</f>
        <v/>
      </c>
    </row>
    <row r="8570" spans="1:5" x14ac:dyDescent="0.2">
      <c r="A8570">
        <v>8569</v>
      </c>
      <c r="B8570" s="17">
        <f ca="1">'Monte Carlo VaR'!$C$17+_xlfn.NORM.S.INV(RAND())*'Monte Carlo VaR'!$C$18</f>
        <v>-0.1020646980083527</v>
      </c>
      <c r="C8570" s="18">
        <f t="shared" ca="1" si="133"/>
        <v>-9.7028870654675465</v>
      </c>
      <c r="D8570" s="19">
        <f ca="1">'Monte Carlo VaR'!$B$9*(EXP(B8570)-1)</f>
        <v>-13.150322839828167</v>
      </c>
      <c r="E8570" t="str">
        <f ca="1">IF(B8570&lt;='Monte Carlo VaR'!$B$25,"YES ◀ TAIL","")</f>
        <v/>
      </c>
    </row>
    <row r="8571" spans="1:5" x14ac:dyDescent="0.2">
      <c r="A8571">
        <v>8570</v>
      </c>
      <c r="B8571" s="17">
        <f ca="1">'Monte Carlo VaR'!$C$17+_xlfn.NORM.S.INV(RAND())*'Monte Carlo VaR'!$C$18</f>
        <v>4.9078190379523941E-2</v>
      </c>
      <c r="C8571" s="18">
        <f t="shared" ca="1" si="133"/>
        <v>5.0302471078304656</v>
      </c>
      <c r="D8571" s="19">
        <f ca="1">'Monte Carlo VaR'!$B$9*(EXP(B8571)-1)</f>
        <v>6.81749390524263</v>
      </c>
      <c r="E8571" t="str">
        <f ca="1">IF(B8571&lt;='Monte Carlo VaR'!$B$25,"YES ◀ TAIL","")</f>
        <v/>
      </c>
    </row>
    <row r="8572" spans="1:5" x14ac:dyDescent="0.2">
      <c r="A8572">
        <v>8571</v>
      </c>
      <c r="B8572" s="17">
        <f ca="1">'Monte Carlo VaR'!$C$17+_xlfn.NORM.S.INV(RAND())*'Monte Carlo VaR'!$C$18</f>
        <v>6.8888420868748551E-2</v>
      </c>
      <c r="C8572" s="18">
        <f t="shared" ca="1" si="133"/>
        <v>7.1316665896328235</v>
      </c>
      <c r="D8572" s="19">
        <f ca="1">'Monte Carlo VaR'!$B$9*(EXP(B8572)-1)</f>
        <v>9.665547728929365</v>
      </c>
      <c r="E8572" t="str">
        <f ca="1">IF(B8572&lt;='Monte Carlo VaR'!$B$25,"YES ◀ TAIL","")</f>
        <v/>
      </c>
    </row>
    <row r="8573" spans="1:5" x14ac:dyDescent="0.2">
      <c r="A8573">
        <v>8572</v>
      </c>
      <c r="B8573" s="17">
        <f ca="1">'Monte Carlo VaR'!$C$17+_xlfn.NORM.S.INV(RAND())*'Monte Carlo VaR'!$C$18</f>
        <v>8.2508322304771953E-2</v>
      </c>
      <c r="C8573" s="18">
        <f t="shared" ca="1" si="133"/>
        <v>8.600771148860753</v>
      </c>
      <c r="D8573" s="19">
        <f ca="1">'Monte Carlo VaR'!$B$9*(EXP(B8573)-1)</f>
        <v>11.656625138050979</v>
      </c>
      <c r="E8573" t="str">
        <f ca="1">IF(B8573&lt;='Monte Carlo VaR'!$B$25,"YES ◀ TAIL","")</f>
        <v/>
      </c>
    </row>
    <row r="8574" spans="1:5" x14ac:dyDescent="0.2">
      <c r="A8574">
        <v>8573</v>
      </c>
      <c r="B8574" s="17">
        <f ca="1">'Monte Carlo VaR'!$C$17+_xlfn.NORM.S.INV(RAND())*'Monte Carlo VaR'!$C$18</f>
        <v>0.20663979045726577</v>
      </c>
      <c r="C8574" s="18">
        <f t="shared" ca="1" si="133"/>
        <v>22.953960010710219</v>
      </c>
      <c r="D8574" s="19">
        <f ca="1">'Monte Carlo VaR'!$B$9*(EXP(B8574)-1)</f>
        <v>31.109502002515558</v>
      </c>
      <c r="E8574" t="str">
        <f ca="1">IF(B8574&lt;='Monte Carlo VaR'!$B$25,"YES ◀ TAIL","")</f>
        <v/>
      </c>
    </row>
    <row r="8575" spans="1:5" x14ac:dyDescent="0.2">
      <c r="A8575">
        <v>8574</v>
      </c>
      <c r="B8575" s="17">
        <f ca="1">'Monte Carlo VaR'!$C$17+_xlfn.NORM.S.INV(RAND())*'Monte Carlo VaR'!$C$18</f>
        <v>-0.24079492360224836</v>
      </c>
      <c r="C8575" s="18">
        <f t="shared" ca="1" si="133"/>
        <v>-21.399719951577488</v>
      </c>
      <c r="D8575" s="19">
        <f ca="1">'Monte Carlo VaR'!$B$9*(EXP(B8575)-1)</f>
        <v>-29.003040450372971</v>
      </c>
      <c r="E8575" t="str">
        <f ca="1">IF(B8575&lt;='Monte Carlo VaR'!$B$25,"YES ◀ TAIL","")</f>
        <v/>
      </c>
    </row>
    <row r="8576" spans="1:5" x14ac:dyDescent="0.2">
      <c r="A8576">
        <v>8575</v>
      </c>
      <c r="B8576" s="17">
        <f ca="1">'Monte Carlo VaR'!$C$17+_xlfn.NORM.S.INV(RAND())*'Monte Carlo VaR'!$C$18</f>
        <v>0.33511445295743147</v>
      </c>
      <c r="C8576" s="18">
        <f t="shared" ca="1" si="133"/>
        <v>39.810039279036367</v>
      </c>
      <c r="D8576" s="19">
        <f ca="1">'Monte Carlo VaR'!$B$9*(EXP(B8576)-1)</f>
        <v>53.954546234877988</v>
      </c>
      <c r="E8576" t="str">
        <f ca="1">IF(B8576&lt;='Monte Carlo VaR'!$B$25,"YES ◀ TAIL","")</f>
        <v/>
      </c>
    </row>
    <row r="8577" spans="1:5" x14ac:dyDescent="0.2">
      <c r="A8577">
        <v>8576</v>
      </c>
      <c r="B8577" s="17">
        <f ca="1">'Monte Carlo VaR'!$C$17+_xlfn.NORM.S.INV(RAND())*'Monte Carlo VaR'!$C$18</f>
        <v>6.68771155844195E-2</v>
      </c>
      <c r="C8577" s="18">
        <f t="shared" ca="1" si="133"/>
        <v>6.9164086497841781</v>
      </c>
      <c r="D8577" s="19">
        <f ca="1">'Monte Carlo VaR'!$B$9*(EXP(B8577)-1)</f>
        <v>9.3738086430524969</v>
      </c>
      <c r="E8577" t="str">
        <f ca="1">IF(B8577&lt;='Monte Carlo VaR'!$B$25,"YES ◀ TAIL","")</f>
        <v/>
      </c>
    </row>
    <row r="8578" spans="1:5" x14ac:dyDescent="0.2">
      <c r="A8578">
        <v>8577</v>
      </c>
      <c r="B8578" s="17">
        <f ca="1">'Monte Carlo VaR'!$C$17+_xlfn.NORM.S.INV(RAND())*'Monte Carlo VaR'!$C$18</f>
        <v>0.31631320786293071</v>
      </c>
      <c r="C8578" s="18">
        <f t="shared" ca="1" si="133"/>
        <v>37.205992829205471</v>
      </c>
      <c r="D8578" s="19">
        <f ca="1">'Monte Carlo VaR'!$B$9*(EXP(B8578)-1)</f>
        <v>50.425282081422175</v>
      </c>
      <c r="E8578" t="str">
        <f ca="1">IF(B8578&lt;='Monte Carlo VaR'!$B$25,"YES ◀ TAIL","")</f>
        <v/>
      </c>
    </row>
    <row r="8579" spans="1:5" x14ac:dyDescent="0.2">
      <c r="A8579">
        <v>8578</v>
      </c>
      <c r="B8579" s="17">
        <f ca="1">'Monte Carlo VaR'!$C$17+_xlfn.NORM.S.INV(RAND())*'Monte Carlo VaR'!$C$18</f>
        <v>0.23774608659224816</v>
      </c>
      <c r="C8579" s="18">
        <f t="shared" ref="C8579:C8642" ca="1" si="134">(EXP(B8579)-1)*100</f>
        <v>26.838709144497464</v>
      </c>
      <c r="D8579" s="19">
        <f ca="1">'Monte Carlo VaR'!$B$9*(EXP(B8579)-1)</f>
        <v>36.374502503537414</v>
      </c>
      <c r="E8579" t="str">
        <f ca="1">IF(B8579&lt;='Monte Carlo VaR'!$B$25,"YES ◀ TAIL","")</f>
        <v/>
      </c>
    </row>
    <row r="8580" spans="1:5" x14ac:dyDescent="0.2">
      <c r="A8580">
        <v>8579</v>
      </c>
      <c r="B8580" s="17">
        <f ca="1">'Monte Carlo VaR'!$C$17+_xlfn.NORM.S.INV(RAND())*'Monte Carlo VaR'!$C$18</f>
        <v>0.16391361544047781</v>
      </c>
      <c r="C8580" s="18">
        <f t="shared" ca="1" si="134"/>
        <v>17.81125399640533</v>
      </c>
      <c r="D8580" s="19">
        <f ca="1">'Monte Carlo VaR'!$B$9*(EXP(B8580)-1)</f>
        <v>24.139592541328142</v>
      </c>
      <c r="E8580" t="str">
        <f ca="1">IF(B8580&lt;='Monte Carlo VaR'!$B$25,"YES ◀ TAIL","")</f>
        <v/>
      </c>
    </row>
    <row r="8581" spans="1:5" x14ac:dyDescent="0.2">
      <c r="A8581">
        <v>8580</v>
      </c>
      <c r="B8581" s="17">
        <f ca="1">'Monte Carlo VaR'!$C$17+_xlfn.NORM.S.INV(RAND())*'Monte Carlo VaR'!$C$18</f>
        <v>-0.49393610753504968</v>
      </c>
      <c r="C8581" s="18">
        <f t="shared" ca="1" si="134"/>
        <v>-38.978022970954228</v>
      </c>
      <c r="D8581" s="19">
        <f ca="1">'Monte Carlo VaR'!$B$9*(EXP(B8581)-1)</f>
        <v>-52.826914532534268</v>
      </c>
      <c r="E8581" t="str">
        <f ca="1">IF(B8581&lt;='Monte Carlo VaR'!$B$25,"YES ◀ TAIL","")</f>
        <v>YES ◀ TAIL</v>
      </c>
    </row>
    <row r="8582" spans="1:5" x14ac:dyDescent="0.2">
      <c r="A8582">
        <v>8581</v>
      </c>
      <c r="B8582" s="17">
        <f ca="1">'Monte Carlo VaR'!$C$17+_xlfn.NORM.S.INV(RAND())*'Monte Carlo VaR'!$C$18</f>
        <v>0.16137638455335063</v>
      </c>
      <c r="C8582" s="18">
        <f t="shared" ca="1" si="134"/>
        <v>17.512718530769455</v>
      </c>
      <c r="D8582" s="19">
        <f ca="1">'Monte Carlo VaR'!$B$9*(EXP(B8582)-1)</f>
        <v>23.734987424751843</v>
      </c>
      <c r="E8582" t="str">
        <f ca="1">IF(B8582&lt;='Monte Carlo VaR'!$B$25,"YES ◀ TAIL","")</f>
        <v/>
      </c>
    </row>
    <row r="8583" spans="1:5" x14ac:dyDescent="0.2">
      <c r="A8583">
        <v>8582</v>
      </c>
      <c r="B8583" s="17">
        <f ca="1">'Monte Carlo VaR'!$C$17+_xlfn.NORM.S.INV(RAND())*'Monte Carlo VaR'!$C$18</f>
        <v>-0.33082586539373632</v>
      </c>
      <c r="C8583" s="18">
        <f t="shared" ca="1" si="134"/>
        <v>-28.166975569545237</v>
      </c>
      <c r="D8583" s="19">
        <f ca="1">'Monte Carlo VaR'!$B$9*(EXP(B8583)-1)</f>
        <v>-38.17470198940466</v>
      </c>
      <c r="E8583" t="str">
        <f ca="1">IF(B8583&lt;='Monte Carlo VaR'!$B$25,"YES ◀ TAIL","")</f>
        <v>YES ◀ TAIL</v>
      </c>
    </row>
    <row r="8584" spans="1:5" x14ac:dyDescent="0.2">
      <c r="A8584">
        <v>8583</v>
      </c>
      <c r="B8584" s="17">
        <f ca="1">'Monte Carlo VaR'!$C$17+_xlfn.NORM.S.INV(RAND())*'Monte Carlo VaR'!$C$18</f>
        <v>-2.5027962141964608E-2</v>
      </c>
      <c r="C8584" s="18">
        <f t="shared" ca="1" si="134"/>
        <v>-2.4717359344602174</v>
      </c>
      <c r="D8584" s="19">
        <f ca="1">'Monte Carlo VaR'!$B$9*(EXP(B8584)-1)</f>
        <v>-3.3499437119739328</v>
      </c>
      <c r="E8584" t="str">
        <f ca="1">IF(B8584&lt;='Monte Carlo VaR'!$B$25,"YES ◀ TAIL","")</f>
        <v/>
      </c>
    </row>
    <row r="8585" spans="1:5" x14ac:dyDescent="0.2">
      <c r="A8585">
        <v>8584</v>
      </c>
      <c r="B8585" s="17">
        <f ca="1">'Monte Carlo VaR'!$C$17+_xlfn.NORM.S.INV(RAND())*'Monte Carlo VaR'!$C$18</f>
        <v>0.18569214592906491</v>
      </c>
      <c r="C8585" s="18">
        <f t="shared" ca="1" si="134"/>
        <v>20.405153114982653</v>
      </c>
      <c r="D8585" s="19">
        <f ca="1">'Monte Carlo VaR'!$B$9*(EXP(B8585)-1)</f>
        <v>27.655104016735994</v>
      </c>
      <c r="E8585" t="str">
        <f ca="1">IF(B8585&lt;='Monte Carlo VaR'!$B$25,"YES ◀ TAIL","")</f>
        <v/>
      </c>
    </row>
    <row r="8586" spans="1:5" x14ac:dyDescent="0.2">
      <c r="A8586">
        <v>8585</v>
      </c>
      <c r="B8586" s="17">
        <f ca="1">'Monte Carlo VaR'!$C$17+_xlfn.NORM.S.INV(RAND())*'Monte Carlo VaR'!$C$18</f>
        <v>-0.17594929428265182</v>
      </c>
      <c r="C8586" s="18">
        <f t="shared" ca="1" si="134"/>
        <v>-16.133949285840888</v>
      </c>
      <c r="D8586" s="19">
        <f ca="1">'Monte Carlo VaR'!$B$9*(EXP(B8586)-1)</f>
        <v>-21.866341467100156</v>
      </c>
      <c r="E8586" t="str">
        <f ca="1">IF(B8586&lt;='Monte Carlo VaR'!$B$25,"YES ◀ TAIL","")</f>
        <v/>
      </c>
    </row>
    <row r="8587" spans="1:5" x14ac:dyDescent="0.2">
      <c r="A8587">
        <v>8586</v>
      </c>
      <c r="B8587" s="17">
        <f ca="1">'Monte Carlo VaR'!$C$17+_xlfn.NORM.S.INV(RAND())*'Monte Carlo VaR'!$C$18</f>
        <v>-1.5200822684433637E-2</v>
      </c>
      <c r="C8587" s="18">
        <f t="shared" ca="1" si="134"/>
        <v>-1.5085873357786328</v>
      </c>
      <c r="D8587" s="19">
        <f ca="1">'Monte Carlo VaR'!$B$9*(EXP(B8587)-1)</f>
        <v>-2.044588416180781</v>
      </c>
      <c r="E8587" t="str">
        <f ca="1">IF(B8587&lt;='Monte Carlo VaR'!$B$25,"YES ◀ TAIL","")</f>
        <v/>
      </c>
    </row>
    <row r="8588" spans="1:5" x14ac:dyDescent="0.2">
      <c r="A8588">
        <v>8587</v>
      </c>
      <c r="B8588" s="17">
        <f ca="1">'Monte Carlo VaR'!$C$17+_xlfn.NORM.S.INV(RAND())*'Monte Carlo VaR'!$C$18</f>
        <v>2.5312130972935845E-2</v>
      </c>
      <c r="C8588" s="18">
        <f t="shared" ca="1" si="134"/>
        <v>2.5635203081805225</v>
      </c>
      <c r="D8588" s="19">
        <f ca="1">'Monte Carlo VaR'!$B$9*(EXP(B8588)-1)</f>
        <v>3.4743390736770623</v>
      </c>
      <c r="E8588" t="str">
        <f ca="1">IF(B8588&lt;='Monte Carlo VaR'!$B$25,"YES ◀ TAIL","")</f>
        <v/>
      </c>
    </row>
    <row r="8589" spans="1:5" x14ac:dyDescent="0.2">
      <c r="A8589">
        <v>8588</v>
      </c>
      <c r="B8589" s="17">
        <f ca="1">'Monte Carlo VaR'!$C$17+_xlfn.NORM.S.INV(RAND())*'Monte Carlo VaR'!$C$18</f>
        <v>0.28336059351294551</v>
      </c>
      <c r="C8589" s="18">
        <f t="shared" ca="1" si="134"/>
        <v>32.758379362008029</v>
      </c>
      <c r="D8589" s="19">
        <f ca="1">'Monte Carlo VaR'!$B$9*(EXP(B8589)-1)</f>
        <v>44.397431549329482</v>
      </c>
      <c r="E8589" t="str">
        <f ca="1">IF(B8589&lt;='Monte Carlo VaR'!$B$25,"YES ◀ TAIL","")</f>
        <v/>
      </c>
    </row>
    <row r="8590" spans="1:5" x14ac:dyDescent="0.2">
      <c r="A8590">
        <v>8589</v>
      </c>
      <c r="B8590" s="17">
        <f ca="1">'Monte Carlo VaR'!$C$17+_xlfn.NORM.S.INV(RAND())*'Monte Carlo VaR'!$C$18</f>
        <v>5.581638685486217E-2</v>
      </c>
      <c r="C8590" s="18">
        <f t="shared" ca="1" si="134"/>
        <v>5.7403512726330375</v>
      </c>
      <c r="D8590" s="19">
        <f ca="1">'Monte Carlo VaR'!$B$9*(EXP(B8590)-1)</f>
        <v>7.7798980797995556</v>
      </c>
      <c r="E8590" t="str">
        <f ca="1">IF(B8590&lt;='Monte Carlo VaR'!$B$25,"YES ◀ TAIL","")</f>
        <v/>
      </c>
    </row>
    <row r="8591" spans="1:5" x14ac:dyDescent="0.2">
      <c r="A8591">
        <v>8590</v>
      </c>
      <c r="B8591" s="17">
        <f ca="1">'Monte Carlo VaR'!$C$17+_xlfn.NORM.S.INV(RAND())*'Monte Carlo VaR'!$C$18</f>
        <v>0.44060751107240143</v>
      </c>
      <c r="C8591" s="18">
        <f t="shared" ca="1" si="134"/>
        <v>55.365079192540719</v>
      </c>
      <c r="D8591" s="19">
        <f ca="1">'Monte Carlo VaR'!$B$9*(EXP(B8591)-1)</f>
        <v>75.036291829650438</v>
      </c>
      <c r="E8591" t="str">
        <f ca="1">IF(B8591&lt;='Monte Carlo VaR'!$B$25,"YES ◀ TAIL","")</f>
        <v/>
      </c>
    </row>
    <row r="8592" spans="1:5" x14ac:dyDescent="0.2">
      <c r="A8592">
        <v>8591</v>
      </c>
      <c r="B8592" s="17">
        <f ca="1">'Monte Carlo VaR'!$C$17+_xlfn.NORM.S.INV(RAND())*'Monte Carlo VaR'!$C$18</f>
        <v>1.3854783221416908E-3</v>
      </c>
      <c r="C8592" s="18">
        <f t="shared" ca="1" si="134"/>
        <v>0.13864385406350266</v>
      </c>
      <c r="D8592" s="19">
        <f ca="1">'Monte Carlo VaR'!$B$9*(EXP(B8592)-1)</f>
        <v>0.18790401541226515</v>
      </c>
      <c r="E8592" t="str">
        <f ca="1">IF(B8592&lt;='Monte Carlo VaR'!$B$25,"YES ◀ TAIL","")</f>
        <v/>
      </c>
    </row>
    <row r="8593" spans="1:5" x14ac:dyDescent="0.2">
      <c r="A8593">
        <v>8592</v>
      </c>
      <c r="B8593" s="17">
        <f ca="1">'Monte Carlo VaR'!$C$17+_xlfn.NORM.S.INV(RAND())*'Monte Carlo VaR'!$C$18</f>
        <v>-0.29836448197004367</v>
      </c>
      <c r="C8593" s="18">
        <f t="shared" ca="1" si="134"/>
        <v>-25.796916640660029</v>
      </c>
      <c r="D8593" s="19">
        <f ca="1">'Monte Carlo VaR'!$B$9*(EXP(B8593)-1)</f>
        <v>-34.962561123086537</v>
      </c>
      <c r="E8593" t="str">
        <f ca="1">IF(B8593&lt;='Monte Carlo VaR'!$B$25,"YES ◀ TAIL","")</f>
        <v>YES ◀ TAIL</v>
      </c>
    </row>
    <row r="8594" spans="1:5" x14ac:dyDescent="0.2">
      <c r="A8594">
        <v>8593</v>
      </c>
      <c r="B8594" s="17">
        <f ca="1">'Monte Carlo VaR'!$C$17+_xlfn.NORM.S.INV(RAND())*'Monte Carlo VaR'!$C$18</f>
        <v>9.9762068452616232E-2</v>
      </c>
      <c r="C8594" s="18">
        <f t="shared" ca="1" si="134"/>
        <v>10.490799432915354</v>
      </c>
      <c r="D8594" s="19">
        <f ca="1">'Monte Carlo VaR'!$B$9*(EXP(B8594)-1)</f>
        <v>14.21818047143018</v>
      </c>
      <c r="E8594" t="str">
        <f ca="1">IF(B8594&lt;='Monte Carlo VaR'!$B$25,"YES ◀ TAIL","")</f>
        <v/>
      </c>
    </row>
    <row r="8595" spans="1:5" x14ac:dyDescent="0.2">
      <c r="A8595">
        <v>8594</v>
      </c>
      <c r="B8595" s="17">
        <f ca="1">'Monte Carlo VaR'!$C$17+_xlfn.NORM.S.INV(RAND())*'Monte Carlo VaR'!$C$18</f>
        <v>0.25160902124925544</v>
      </c>
      <c r="C8595" s="18">
        <f t="shared" ca="1" si="134"/>
        <v>28.609310389801035</v>
      </c>
      <c r="D8595" s="19">
        <f ca="1">'Monte Carlo VaR'!$B$9*(EXP(B8595)-1)</f>
        <v>38.774198371297345</v>
      </c>
      <c r="E8595" t="str">
        <f ca="1">IF(B8595&lt;='Monte Carlo VaR'!$B$25,"YES ◀ TAIL","")</f>
        <v/>
      </c>
    </row>
    <row r="8596" spans="1:5" x14ac:dyDescent="0.2">
      <c r="A8596">
        <v>8595</v>
      </c>
      <c r="B8596" s="17">
        <f ca="1">'Monte Carlo VaR'!$C$17+_xlfn.NORM.S.INV(RAND())*'Monte Carlo VaR'!$C$18</f>
        <v>-0.27053490067769359</v>
      </c>
      <c r="C8596" s="18">
        <f t="shared" ca="1" si="134"/>
        <v>-23.702872868288672</v>
      </c>
      <c r="D8596" s="19">
        <f ca="1">'Monte Carlo VaR'!$B$9*(EXP(B8596)-1)</f>
        <v>-32.124503598391634</v>
      </c>
      <c r="E8596" t="str">
        <f ca="1">IF(B8596&lt;='Monte Carlo VaR'!$B$25,"YES ◀ TAIL","")</f>
        <v>YES ◀ TAIL</v>
      </c>
    </row>
    <row r="8597" spans="1:5" x14ac:dyDescent="0.2">
      <c r="A8597">
        <v>8596</v>
      </c>
      <c r="B8597" s="17">
        <f ca="1">'Monte Carlo VaR'!$C$17+_xlfn.NORM.S.INV(RAND())*'Monte Carlo VaR'!$C$18</f>
        <v>-4.8780487632165317E-2</v>
      </c>
      <c r="C8597" s="18">
        <f t="shared" ca="1" si="134"/>
        <v>-4.760983182468137</v>
      </c>
      <c r="D8597" s="19">
        <f ca="1">'Monte Carlo VaR'!$B$9*(EXP(B8597)-1)</f>
        <v>-6.4525605071990659</v>
      </c>
      <c r="E8597" t="str">
        <f ca="1">IF(B8597&lt;='Monte Carlo VaR'!$B$25,"YES ◀ TAIL","")</f>
        <v/>
      </c>
    </row>
    <row r="8598" spans="1:5" x14ac:dyDescent="0.2">
      <c r="A8598">
        <v>8597</v>
      </c>
      <c r="B8598" s="17">
        <f ca="1">'Monte Carlo VaR'!$C$17+_xlfn.NORM.S.INV(RAND())*'Monte Carlo VaR'!$C$18</f>
        <v>0.1032375880870981</v>
      </c>
      <c r="C8598" s="18">
        <f t="shared" ca="1" si="134"/>
        <v>10.875480471804867</v>
      </c>
      <c r="D8598" s="19">
        <f ca="1">'Monte Carlo VaR'!$B$9*(EXP(B8598)-1)</f>
        <v>14.739538683437134</v>
      </c>
      <c r="E8598" t="str">
        <f ca="1">IF(B8598&lt;='Monte Carlo VaR'!$B$25,"YES ◀ TAIL","")</f>
        <v/>
      </c>
    </row>
    <row r="8599" spans="1:5" x14ac:dyDescent="0.2">
      <c r="A8599">
        <v>8598</v>
      </c>
      <c r="B8599" s="17">
        <f ca="1">'Monte Carlo VaR'!$C$17+_xlfn.NORM.S.INV(RAND())*'Monte Carlo VaR'!$C$18</f>
        <v>0.19477418490359111</v>
      </c>
      <c r="C8599" s="18">
        <f t="shared" ca="1" si="134"/>
        <v>21.503658190566476</v>
      </c>
      <c r="D8599" s="19">
        <f ca="1">'Monte Carlo VaR'!$B$9*(EXP(B8599)-1)</f>
        <v>29.143907945674748</v>
      </c>
      <c r="E8599" t="str">
        <f ca="1">IF(B8599&lt;='Monte Carlo VaR'!$B$25,"YES ◀ TAIL","")</f>
        <v/>
      </c>
    </row>
    <row r="8600" spans="1:5" x14ac:dyDescent="0.2">
      <c r="A8600">
        <v>8599</v>
      </c>
      <c r="B8600" s="17">
        <f ca="1">'Monte Carlo VaR'!$C$17+_xlfn.NORM.S.INV(RAND())*'Monte Carlo VaR'!$C$18</f>
        <v>0.28345482436584335</v>
      </c>
      <c r="C8600" s="18">
        <f t="shared" ca="1" si="134"/>
        <v>32.770889886754098</v>
      </c>
      <c r="D8600" s="19">
        <f ca="1">'Monte Carlo VaR'!$B$9*(EXP(B8600)-1)</f>
        <v>44.414387063517829</v>
      </c>
      <c r="E8600" t="str">
        <f ca="1">IF(B8600&lt;='Monte Carlo VaR'!$B$25,"YES ◀ TAIL","")</f>
        <v/>
      </c>
    </row>
    <row r="8601" spans="1:5" x14ac:dyDescent="0.2">
      <c r="A8601">
        <v>8600</v>
      </c>
      <c r="B8601" s="17">
        <f ca="1">'Monte Carlo VaR'!$C$17+_xlfn.NORM.S.INV(RAND())*'Monte Carlo VaR'!$C$18</f>
        <v>-8.7220079967621142E-2</v>
      </c>
      <c r="C8601" s="18">
        <f t="shared" ca="1" si="134"/>
        <v>-8.3524624434286547</v>
      </c>
      <c r="D8601" s="19">
        <f ca="1">'Monte Carlo VaR'!$B$9*(EXP(B8601)-1)</f>
        <v>-11.320092349578855</v>
      </c>
      <c r="E8601" t="str">
        <f ca="1">IF(B8601&lt;='Monte Carlo VaR'!$B$25,"YES ◀ TAIL","")</f>
        <v/>
      </c>
    </row>
    <row r="8602" spans="1:5" x14ac:dyDescent="0.2">
      <c r="A8602">
        <v>8601</v>
      </c>
      <c r="B8602" s="17">
        <f ca="1">'Monte Carlo VaR'!$C$17+_xlfn.NORM.S.INV(RAND())*'Monte Carlo VaR'!$C$18</f>
        <v>3.5685193490156489E-3</v>
      </c>
      <c r="C8602" s="18">
        <f t="shared" ca="1" si="134"/>
        <v>0.35748940947335495</v>
      </c>
      <c r="D8602" s="19">
        <f ca="1">'Monte Carlo VaR'!$B$9*(EXP(B8602)-1)</f>
        <v>0.48450539665923797</v>
      </c>
      <c r="E8602" t="str">
        <f ca="1">IF(B8602&lt;='Monte Carlo VaR'!$B$25,"YES ◀ TAIL","")</f>
        <v/>
      </c>
    </row>
    <row r="8603" spans="1:5" x14ac:dyDescent="0.2">
      <c r="A8603">
        <v>8602</v>
      </c>
      <c r="B8603" s="17">
        <f ca="1">'Monte Carlo VaR'!$C$17+_xlfn.NORM.S.INV(RAND())*'Monte Carlo VaR'!$C$18</f>
        <v>0.23838850500362169</v>
      </c>
      <c r="C8603" s="18">
        <f t="shared" ca="1" si="134"/>
        <v>26.920218845389755</v>
      </c>
      <c r="D8603" s="19">
        <f ca="1">'Monte Carlo VaR'!$B$9*(EXP(B8603)-1)</f>
        <v>36.484972601156734</v>
      </c>
      <c r="E8603" t="str">
        <f ca="1">IF(B8603&lt;='Monte Carlo VaR'!$B$25,"YES ◀ TAIL","")</f>
        <v/>
      </c>
    </row>
    <row r="8604" spans="1:5" x14ac:dyDescent="0.2">
      <c r="A8604">
        <v>8603</v>
      </c>
      <c r="B8604" s="17">
        <f ca="1">'Monte Carlo VaR'!$C$17+_xlfn.NORM.S.INV(RAND())*'Monte Carlo VaR'!$C$18</f>
        <v>-0.13070935059361116</v>
      </c>
      <c r="C8604" s="18">
        <f t="shared" ca="1" si="134"/>
        <v>-12.252722572756902</v>
      </c>
      <c r="D8604" s="19">
        <f ca="1">'Monte Carlo VaR'!$B$9*(EXP(B8604)-1)</f>
        <v>-16.606114902857431</v>
      </c>
      <c r="E8604" t="str">
        <f ca="1">IF(B8604&lt;='Monte Carlo VaR'!$B$25,"YES ◀ TAIL","")</f>
        <v/>
      </c>
    </row>
    <row r="8605" spans="1:5" x14ac:dyDescent="0.2">
      <c r="A8605">
        <v>8604</v>
      </c>
      <c r="B8605" s="17">
        <f ca="1">'Monte Carlo VaR'!$C$17+_xlfn.NORM.S.INV(RAND())*'Monte Carlo VaR'!$C$18</f>
        <v>0.28002255223326977</v>
      </c>
      <c r="C8605" s="18">
        <f t="shared" ca="1" si="134"/>
        <v>32.315965220608753</v>
      </c>
      <c r="D8605" s="19">
        <f ca="1">'Monte Carlo VaR'!$B$9*(EXP(B8605)-1)</f>
        <v>43.797827663491049</v>
      </c>
      <c r="E8605" t="str">
        <f ca="1">IF(B8605&lt;='Monte Carlo VaR'!$B$25,"YES ◀ TAIL","")</f>
        <v/>
      </c>
    </row>
    <row r="8606" spans="1:5" x14ac:dyDescent="0.2">
      <c r="A8606">
        <v>8605</v>
      </c>
      <c r="B8606" s="17">
        <f ca="1">'Monte Carlo VaR'!$C$17+_xlfn.NORM.S.INV(RAND())*'Monte Carlo VaR'!$C$18</f>
        <v>0.2233514065900552</v>
      </c>
      <c r="C8606" s="18">
        <f t="shared" ca="1" si="134"/>
        <v>25.02598460990626</v>
      </c>
      <c r="D8606" s="19">
        <f ca="1">'Monte Carlo VaR'!$B$9*(EXP(B8606)-1)</f>
        <v>33.917716941805956</v>
      </c>
      <c r="E8606" t="str">
        <f ca="1">IF(B8606&lt;='Monte Carlo VaR'!$B$25,"YES ◀ TAIL","")</f>
        <v/>
      </c>
    </row>
    <row r="8607" spans="1:5" x14ac:dyDescent="0.2">
      <c r="A8607">
        <v>8606</v>
      </c>
      <c r="B8607" s="17">
        <f ca="1">'Monte Carlo VaR'!$C$17+_xlfn.NORM.S.INV(RAND())*'Monte Carlo VaR'!$C$18</f>
        <v>-5.1985984696765325E-3</v>
      </c>
      <c r="C8607" s="18">
        <f t="shared" ca="1" si="134"/>
        <v>-0.51851091419745643</v>
      </c>
      <c r="D8607" s="19">
        <f ca="1">'Monte Carlo VaR'!$B$9*(EXP(B8607)-1)</f>
        <v>-0.70273784201181266</v>
      </c>
      <c r="E8607" t="str">
        <f ca="1">IF(B8607&lt;='Monte Carlo VaR'!$B$25,"YES ◀ TAIL","")</f>
        <v/>
      </c>
    </row>
    <row r="8608" spans="1:5" x14ac:dyDescent="0.2">
      <c r="A8608">
        <v>8607</v>
      </c>
      <c r="B8608" s="17">
        <f ca="1">'Monte Carlo VaR'!$C$17+_xlfn.NORM.S.INV(RAND())*'Monte Carlo VaR'!$C$18</f>
        <v>0.15786281245325273</v>
      </c>
      <c r="C8608" s="18">
        <f t="shared" ca="1" si="134"/>
        <v>17.10055363110019</v>
      </c>
      <c r="D8608" s="19">
        <f ca="1">'Monte Carlo VaR'!$B$9*(EXP(B8608)-1)</f>
        <v>23.176380336230089</v>
      </c>
      <c r="E8608" t="str">
        <f ca="1">IF(B8608&lt;='Monte Carlo VaR'!$B$25,"YES ◀ TAIL","")</f>
        <v/>
      </c>
    </row>
    <row r="8609" spans="1:5" x14ac:dyDescent="0.2">
      <c r="A8609">
        <v>8608</v>
      </c>
      <c r="B8609" s="17">
        <f ca="1">'Monte Carlo VaR'!$C$17+_xlfn.NORM.S.INV(RAND())*'Monte Carlo VaR'!$C$18</f>
        <v>-6.3022770639673195E-2</v>
      </c>
      <c r="C8609" s="18">
        <f t="shared" ca="1" si="134"/>
        <v>-6.1077906410959448</v>
      </c>
      <c r="D8609" s="19">
        <f ca="1">'Monte Carlo VaR'!$B$9*(EXP(B8609)-1)</f>
        <v>-8.2778886558773337</v>
      </c>
      <c r="E8609" t="str">
        <f ca="1">IF(B8609&lt;='Monte Carlo VaR'!$B$25,"YES ◀ TAIL","")</f>
        <v/>
      </c>
    </row>
    <row r="8610" spans="1:5" x14ac:dyDescent="0.2">
      <c r="A8610">
        <v>8609</v>
      </c>
      <c r="B8610" s="17">
        <f ca="1">'Monte Carlo VaR'!$C$17+_xlfn.NORM.S.INV(RAND())*'Monte Carlo VaR'!$C$18</f>
        <v>0.18096625049374224</v>
      </c>
      <c r="C8610" s="18">
        <f t="shared" ca="1" si="134"/>
        <v>19.837473405511385</v>
      </c>
      <c r="D8610" s="19">
        <f ca="1">'Monte Carlo VaR'!$B$9*(EXP(B8610)-1)</f>
        <v>26.885727706489583</v>
      </c>
      <c r="E8610" t="str">
        <f ca="1">IF(B8610&lt;='Monte Carlo VaR'!$B$25,"YES ◀ TAIL","")</f>
        <v/>
      </c>
    </row>
    <row r="8611" spans="1:5" x14ac:dyDescent="0.2">
      <c r="A8611">
        <v>8610</v>
      </c>
      <c r="B8611" s="17">
        <f ca="1">'Monte Carlo VaR'!$C$17+_xlfn.NORM.S.INV(RAND())*'Monte Carlo VaR'!$C$18</f>
        <v>-0.14826814840639002</v>
      </c>
      <c r="C8611" s="18">
        <f t="shared" ca="1" si="134"/>
        <v>-13.780011358388155</v>
      </c>
      <c r="D8611" s="19">
        <f ca="1">'Monte Carlo VaR'!$B$9*(EXP(B8611)-1)</f>
        <v>-18.676049394023469</v>
      </c>
      <c r="E8611" t="str">
        <f ca="1">IF(B8611&lt;='Monte Carlo VaR'!$B$25,"YES ◀ TAIL","")</f>
        <v/>
      </c>
    </row>
    <row r="8612" spans="1:5" x14ac:dyDescent="0.2">
      <c r="A8612">
        <v>8611</v>
      </c>
      <c r="B8612" s="17">
        <f ca="1">'Monte Carlo VaR'!$C$17+_xlfn.NORM.S.INV(RAND())*'Monte Carlo VaR'!$C$18</f>
        <v>-0.1565911655791748</v>
      </c>
      <c r="C8612" s="18">
        <f t="shared" ca="1" si="134"/>
        <v>-14.494643730371148</v>
      </c>
      <c r="D8612" s="19">
        <f ca="1">'Monte Carlo VaR'!$B$9*(EXP(B8612)-1)</f>
        <v>-19.644590647772016</v>
      </c>
      <c r="E8612" t="str">
        <f ca="1">IF(B8612&lt;='Monte Carlo VaR'!$B$25,"YES ◀ TAIL","")</f>
        <v/>
      </c>
    </row>
    <row r="8613" spans="1:5" x14ac:dyDescent="0.2">
      <c r="A8613">
        <v>8612</v>
      </c>
      <c r="B8613" s="17">
        <f ca="1">'Monte Carlo VaR'!$C$17+_xlfn.NORM.S.INV(RAND())*'Monte Carlo VaR'!$C$18</f>
        <v>-0.1019124427494419</v>
      </c>
      <c r="C8613" s="18">
        <f t="shared" ca="1" si="134"/>
        <v>-9.6891378084870148</v>
      </c>
      <c r="D8613" s="19">
        <f ca="1">'Monte Carlo VaR'!$B$9*(EXP(B8613)-1)</f>
        <v>-13.13168847184245</v>
      </c>
      <c r="E8613" t="str">
        <f ca="1">IF(B8613&lt;='Monte Carlo VaR'!$B$25,"YES ◀ TAIL","")</f>
        <v/>
      </c>
    </row>
    <row r="8614" spans="1:5" x14ac:dyDescent="0.2">
      <c r="A8614">
        <v>8613</v>
      </c>
      <c r="B8614" s="17">
        <f ca="1">'Monte Carlo VaR'!$C$17+_xlfn.NORM.S.INV(RAND())*'Monte Carlo VaR'!$C$18</f>
        <v>-0.1239145790820023</v>
      </c>
      <c r="C8614" s="18">
        <f t="shared" ca="1" si="134"/>
        <v>-11.654469677731495</v>
      </c>
      <c r="D8614" s="19">
        <f ca="1">'Monte Carlo VaR'!$B$9*(EXP(B8614)-1)</f>
        <v>-15.795302754229494</v>
      </c>
      <c r="E8614" t="str">
        <f ca="1">IF(B8614&lt;='Monte Carlo VaR'!$B$25,"YES ◀ TAIL","")</f>
        <v/>
      </c>
    </row>
    <row r="8615" spans="1:5" x14ac:dyDescent="0.2">
      <c r="A8615">
        <v>8614</v>
      </c>
      <c r="B8615" s="17">
        <f ca="1">'Monte Carlo VaR'!$C$17+_xlfn.NORM.S.INV(RAND())*'Monte Carlo VaR'!$C$18</f>
        <v>0.15912059158453504</v>
      </c>
      <c r="C8615" s="18">
        <f t="shared" ca="1" si="134"/>
        <v>17.247932929592391</v>
      </c>
      <c r="D8615" s="19">
        <f ca="1">'Monte Carlo VaR'!$B$9*(EXP(B8615)-1)</f>
        <v>23.376123499476567</v>
      </c>
      <c r="E8615" t="str">
        <f ca="1">IF(B8615&lt;='Monte Carlo VaR'!$B$25,"YES ◀ TAIL","")</f>
        <v/>
      </c>
    </row>
    <row r="8616" spans="1:5" x14ac:dyDescent="0.2">
      <c r="A8616">
        <v>8615</v>
      </c>
      <c r="B8616" s="17">
        <f ca="1">'Monte Carlo VaR'!$C$17+_xlfn.NORM.S.INV(RAND())*'Monte Carlo VaR'!$C$18</f>
        <v>2.2920628573905373E-2</v>
      </c>
      <c r="C8616" s="18">
        <f t="shared" ca="1" si="134"/>
        <v>2.3185324645812688</v>
      </c>
      <c r="D8616" s="19">
        <f ca="1">'Monte Carlo VaR'!$B$9*(EXP(B8616)-1)</f>
        <v>3.1423070492469938</v>
      </c>
      <c r="E8616" t="str">
        <f ca="1">IF(B8616&lt;='Monte Carlo VaR'!$B$25,"YES ◀ TAIL","")</f>
        <v/>
      </c>
    </row>
    <row r="8617" spans="1:5" x14ac:dyDescent="0.2">
      <c r="A8617">
        <v>8616</v>
      </c>
      <c r="B8617" s="17">
        <f ca="1">'Monte Carlo VaR'!$C$17+_xlfn.NORM.S.INV(RAND())*'Monte Carlo VaR'!$C$18</f>
        <v>-0.1005868945323702</v>
      </c>
      <c r="C8617" s="18">
        <f t="shared" ca="1" si="134"/>
        <v>-9.5693470294402001</v>
      </c>
      <c r="D8617" s="19">
        <f ca="1">'Monte Carlo VaR'!$B$9*(EXP(B8617)-1)</f>
        <v>-12.969336029000305</v>
      </c>
      <c r="E8617" t="str">
        <f ca="1">IF(B8617&lt;='Monte Carlo VaR'!$B$25,"YES ◀ TAIL","")</f>
        <v/>
      </c>
    </row>
    <row r="8618" spans="1:5" x14ac:dyDescent="0.2">
      <c r="A8618">
        <v>8617</v>
      </c>
      <c r="B8618" s="17">
        <f ca="1">'Monte Carlo VaR'!$C$17+_xlfn.NORM.S.INV(RAND())*'Monte Carlo VaR'!$C$18</f>
        <v>6.6302692391944251E-2</v>
      </c>
      <c r="C8618" s="18">
        <f t="shared" ca="1" si="134"/>
        <v>6.8550110207988624</v>
      </c>
      <c r="D8618" s="19">
        <f ca="1">'Monte Carlo VaR'!$B$9*(EXP(B8618)-1)</f>
        <v>9.2905964364886984</v>
      </c>
      <c r="E8618" t="str">
        <f ca="1">IF(B8618&lt;='Monte Carlo VaR'!$B$25,"YES ◀ TAIL","")</f>
        <v/>
      </c>
    </row>
    <row r="8619" spans="1:5" x14ac:dyDescent="0.2">
      <c r="A8619">
        <v>8618</v>
      </c>
      <c r="B8619" s="17">
        <f ca="1">'Monte Carlo VaR'!$C$17+_xlfn.NORM.S.INV(RAND())*'Monte Carlo VaR'!$C$18</f>
        <v>9.7146665781306735E-2</v>
      </c>
      <c r="C8619" s="18">
        <f t="shared" ca="1" si="134"/>
        <v>10.202199068515538</v>
      </c>
      <c r="D8619" s="19">
        <f ca="1">'Monte Carlo VaR'!$B$9*(EXP(B8619)-1)</f>
        <v>13.827040397559109</v>
      </c>
      <c r="E8619" t="str">
        <f ca="1">IF(B8619&lt;='Monte Carlo VaR'!$B$25,"YES ◀ TAIL","")</f>
        <v/>
      </c>
    </row>
    <row r="8620" spans="1:5" x14ac:dyDescent="0.2">
      <c r="A8620">
        <v>8619</v>
      </c>
      <c r="B8620" s="17">
        <f ca="1">'Monte Carlo VaR'!$C$17+_xlfn.NORM.S.INV(RAND())*'Monte Carlo VaR'!$C$18</f>
        <v>0.14107540938512148</v>
      </c>
      <c r="C8620" s="18">
        <f t="shared" ca="1" si="134"/>
        <v>15.151147948337629</v>
      </c>
      <c r="D8620" s="19">
        <f ca="1">'Monte Carlo VaR'!$B$9*(EXP(B8620)-1)</f>
        <v>20.534350814381988</v>
      </c>
      <c r="E8620" t="str">
        <f ca="1">IF(B8620&lt;='Monte Carlo VaR'!$B$25,"YES ◀ TAIL","")</f>
        <v/>
      </c>
    </row>
    <row r="8621" spans="1:5" x14ac:dyDescent="0.2">
      <c r="A8621">
        <v>8620</v>
      </c>
      <c r="B8621" s="17">
        <f ca="1">'Monte Carlo VaR'!$C$17+_xlfn.NORM.S.INV(RAND())*'Monte Carlo VaR'!$C$18</f>
        <v>0.25848093887706536</v>
      </c>
      <c r="C8621" s="18">
        <f t="shared" ca="1" si="134"/>
        <v>29.496146619791986</v>
      </c>
      <c r="D8621" s="19">
        <f ca="1">'Monte Carlo VaR'!$B$9*(EXP(B8621)-1)</f>
        <v>39.97612751380408</v>
      </c>
      <c r="E8621" t="str">
        <f ca="1">IF(B8621&lt;='Monte Carlo VaR'!$B$25,"YES ◀ TAIL","")</f>
        <v/>
      </c>
    </row>
    <row r="8622" spans="1:5" x14ac:dyDescent="0.2">
      <c r="A8622">
        <v>8621</v>
      </c>
      <c r="B8622" s="17">
        <f ca="1">'Monte Carlo VaR'!$C$17+_xlfn.NORM.S.INV(RAND())*'Monte Carlo VaR'!$C$18</f>
        <v>2.5027518158175957E-2</v>
      </c>
      <c r="C8622" s="18">
        <f t="shared" ca="1" si="134"/>
        <v>2.5343335696308644</v>
      </c>
      <c r="D8622" s="19">
        <f ca="1">'Monte Carlo VaR'!$B$9*(EXP(B8622)-1)</f>
        <v>3.4347822869207105</v>
      </c>
      <c r="E8622" t="str">
        <f ca="1">IF(B8622&lt;='Monte Carlo VaR'!$B$25,"YES ◀ TAIL","")</f>
        <v/>
      </c>
    </row>
    <row r="8623" spans="1:5" x14ac:dyDescent="0.2">
      <c r="A8623">
        <v>8622</v>
      </c>
      <c r="B8623" s="17">
        <f ca="1">'Monte Carlo VaR'!$C$17+_xlfn.NORM.S.INV(RAND())*'Monte Carlo VaR'!$C$18</f>
        <v>-0.16101933804441859</v>
      </c>
      <c r="C8623" s="18">
        <f t="shared" ca="1" si="134"/>
        <v>-14.872439105755952</v>
      </c>
      <c r="D8623" s="19">
        <f ca="1">'Monte Carlo VaR'!$B$9*(EXP(B8623)-1)</f>
        <v>-20.156616720031042</v>
      </c>
      <c r="E8623" t="str">
        <f ca="1">IF(B8623&lt;='Monte Carlo VaR'!$B$25,"YES ◀ TAIL","")</f>
        <v/>
      </c>
    </row>
    <row r="8624" spans="1:5" x14ac:dyDescent="0.2">
      <c r="A8624">
        <v>8623</v>
      </c>
      <c r="B8624" s="17">
        <f ca="1">'Monte Carlo VaR'!$C$17+_xlfn.NORM.S.INV(RAND())*'Monte Carlo VaR'!$C$18</f>
        <v>-1.9983196825435048E-2</v>
      </c>
      <c r="C8624" s="18">
        <f t="shared" ca="1" si="134"/>
        <v>-1.978485610545011</v>
      </c>
      <c r="D8624" s="19">
        <f ca="1">'Monte Carlo VaR'!$B$9*(EXP(B8624)-1)</f>
        <v>-2.6814415479716533</v>
      </c>
      <c r="E8624" t="str">
        <f ca="1">IF(B8624&lt;='Monte Carlo VaR'!$B$25,"YES ◀ TAIL","")</f>
        <v/>
      </c>
    </row>
    <row r="8625" spans="1:5" x14ac:dyDescent="0.2">
      <c r="A8625">
        <v>8624</v>
      </c>
      <c r="B8625" s="17">
        <f ca="1">'Monte Carlo VaR'!$C$17+_xlfn.NORM.S.INV(RAND())*'Monte Carlo VaR'!$C$18</f>
        <v>6.822858679734739E-2</v>
      </c>
      <c r="C8625" s="18">
        <f t="shared" ca="1" si="134"/>
        <v>7.0610007823085574</v>
      </c>
      <c r="D8625" s="19">
        <f ca="1">'Monte Carlo VaR'!$B$9*(EXP(B8625)-1)</f>
        <v>9.5697743602627874</v>
      </c>
      <c r="E8625" t="str">
        <f ca="1">IF(B8625&lt;='Monte Carlo VaR'!$B$25,"YES ◀ TAIL","")</f>
        <v/>
      </c>
    </row>
    <row r="8626" spans="1:5" x14ac:dyDescent="0.2">
      <c r="A8626">
        <v>8625</v>
      </c>
      <c r="B8626" s="17">
        <f ca="1">'Monte Carlo VaR'!$C$17+_xlfn.NORM.S.INV(RAND())*'Monte Carlo VaR'!$C$18</f>
        <v>-0.19187587106796644</v>
      </c>
      <c r="C8626" s="18">
        <f t="shared" ca="1" si="134"/>
        <v>-17.459068068970794</v>
      </c>
      <c r="D8626" s="19">
        <f ca="1">'Monte Carlo VaR'!$B$9*(EXP(B8626)-1)</f>
        <v>-23.662274953876118</v>
      </c>
      <c r="E8626" t="str">
        <f ca="1">IF(B8626&lt;='Monte Carlo VaR'!$B$25,"YES ◀ TAIL","")</f>
        <v/>
      </c>
    </row>
    <row r="8627" spans="1:5" x14ac:dyDescent="0.2">
      <c r="A8627">
        <v>8626</v>
      </c>
      <c r="B8627" s="17">
        <f ca="1">'Monte Carlo VaR'!$C$17+_xlfn.NORM.S.INV(RAND())*'Monte Carlo VaR'!$C$18</f>
        <v>0.1529703420329081</v>
      </c>
      <c r="C8627" s="18">
        <f t="shared" ca="1" si="134"/>
        <v>16.529041828536293</v>
      </c>
      <c r="D8627" s="19">
        <f ca="1">'Monte Carlo VaR'!$B$9*(EXP(B8627)-1)</f>
        <v>22.401810390215243</v>
      </c>
      <c r="E8627" t="str">
        <f ca="1">IF(B8627&lt;='Monte Carlo VaR'!$B$25,"YES ◀ TAIL","")</f>
        <v/>
      </c>
    </row>
    <row r="8628" spans="1:5" x14ac:dyDescent="0.2">
      <c r="A8628">
        <v>8627</v>
      </c>
      <c r="B8628" s="17">
        <f ca="1">'Monte Carlo VaR'!$C$17+_xlfn.NORM.S.INV(RAND())*'Monte Carlo VaR'!$C$18</f>
        <v>3.6056665266793839E-2</v>
      </c>
      <c r="C8628" s="18">
        <f t="shared" ca="1" si="134"/>
        <v>3.6714590535396274</v>
      </c>
      <c r="D8628" s="19">
        <f ca="1">'Monte Carlo VaR'!$B$9*(EXP(B8628)-1)</f>
        <v>4.9759284552622569</v>
      </c>
      <c r="E8628" t="str">
        <f ca="1">IF(B8628&lt;='Monte Carlo VaR'!$B$25,"YES ◀ TAIL","")</f>
        <v/>
      </c>
    </row>
    <row r="8629" spans="1:5" x14ac:dyDescent="0.2">
      <c r="A8629">
        <v>8628</v>
      </c>
      <c r="B8629" s="17">
        <f ca="1">'Monte Carlo VaR'!$C$17+_xlfn.NORM.S.INV(RAND())*'Monte Carlo VaR'!$C$18</f>
        <v>-2.1368576367738562E-2</v>
      </c>
      <c r="C8629" s="18">
        <f t="shared" ca="1" si="134"/>
        <v>-2.1141885895160306</v>
      </c>
      <c r="D8629" s="19">
        <f ca="1">'Monte Carlo VaR'!$B$9*(EXP(B8629)-1)</f>
        <v>-2.8653597953710763</v>
      </c>
      <c r="E8629" t="str">
        <f ca="1">IF(B8629&lt;='Monte Carlo VaR'!$B$25,"YES ◀ TAIL","")</f>
        <v/>
      </c>
    </row>
    <row r="8630" spans="1:5" x14ac:dyDescent="0.2">
      <c r="A8630">
        <v>8629</v>
      </c>
      <c r="B8630" s="17">
        <f ca="1">'Monte Carlo VaR'!$C$17+_xlfn.NORM.S.INV(RAND())*'Monte Carlo VaR'!$C$18</f>
        <v>0.16367589452105435</v>
      </c>
      <c r="C8630" s="18">
        <f t="shared" ca="1" si="134"/>
        <v>17.783251125352862</v>
      </c>
      <c r="D8630" s="19">
        <f ca="1">'Monte Carlo VaR'!$B$9*(EXP(B8630)-1)</f>
        <v>24.101640250190734</v>
      </c>
      <c r="E8630" t="str">
        <f ca="1">IF(B8630&lt;='Monte Carlo VaR'!$B$25,"YES ◀ TAIL","")</f>
        <v/>
      </c>
    </row>
    <row r="8631" spans="1:5" x14ac:dyDescent="0.2">
      <c r="A8631">
        <v>8630</v>
      </c>
      <c r="B8631" s="17">
        <f ca="1">'Monte Carlo VaR'!$C$17+_xlfn.NORM.S.INV(RAND())*'Monte Carlo VaR'!$C$18</f>
        <v>-5.1727503452791992E-2</v>
      </c>
      <c r="C8631" s="18">
        <f t="shared" ca="1" si="134"/>
        <v>-5.0412409069621518</v>
      </c>
      <c r="D8631" s="19">
        <f ca="1">'Monte Carlo VaR'!$B$9*(EXP(B8631)-1)</f>
        <v>-6.8323938012058045</v>
      </c>
      <c r="E8631" t="str">
        <f ca="1">IF(B8631&lt;='Monte Carlo VaR'!$B$25,"YES ◀ TAIL","")</f>
        <v/>
      </c>
    </row>
    <row r="8632" spans="1:5" x14ac:dyDescent="0.2">
      <c r="A8632">
        <v>8631</v>
      </c>
      <c r="B8632" s="17">
        <f ca="1">'Monte Carlo VaR'!$C$17+_xlfn.NORM.S.INV(RAND())*'Monte Carlo VaR'!$C$18</f>
        <v>-0.12718198114340734</v>
      </c>
      <c r="C8632" s="18">
        <f t="shared" ca="1" si="134"/>
        <v>-11.942658974081555</v>
      </c>
      <c r="D8632" s="19">
        <f ca="1">'Monte Carlo VaR'!$B$9*(EXP(B8632)-1)</f>
        <v>-16.18588570757273</v>
      </c>
      <c r="E8632" t="str">
        <f ca="1">IF(B8632&lt;='Monte Carlo VaR'!$B$25,"YES ◀ TAIL","")</f>
        <v/>
      </c>
    </row>
    <row r="8633" spans="1:5" x14ac:dyDescent="0.2">
      <c r="A8633">
        <v>8632</v>
      </c>
      <c r="B8633" s="17">
        <f ca="1">'Monte Carlo VaR'!$C$17+_xlfn.NORM.S.INV(RAND())*'Monte Carlo VaR'!$C$18</f>
        <v>0.2049477416165032</v>
      </c>
      <c r="C8633" s="18">
        <f t="shared" ca="1" si="134"/>
        <v>22.746091816369951</v>
      </c>
      <c r="D8633" s="19">
        <f ca="1">'Monte Carlo VaR'!$B$9*(EXP(B8633)-1)</f>
        <v>30.827778238726196</v>
      </c>
      <c r="E8633" t="str">
        <f ca="1">IF(B8633&lt;='Monte Carlo VaR'!$B$25,"YES ◀ TAIL","")</f>
        <v/>
      </c>
    </row>
    <row r="8634" spans="1:5" x14ac:dyDescent="0.2">
      <c r="A8634">
        <v>8633</v>
      </c>
      <c r="B8634" s="17">
        <f ca="1">'Monte Carlo VaR'!$C$17+_xlfn.NORM.S.INV(RAND())*'Monte Carlo VaR'!$C$18</f>
        <v>1.6770048730302516E-2</v>
      </c>
      <c r="C8634" s="18">
        <f t="shared" ca="1" si="134"/>
        <v>1.6911455356938943</v>
      </c>
      <c r="D8634" s="19">
        <f ca="1">'Monte Carlo VaR'!$B$9*(EXP(B8634)-1)</f>
        <v>2.2920095445259347</v>
      </c>
      <c r="E8634" t="str">
        <f ca="1">IF(B8634&lt;='Monte Carlo VaR'!$B$25,"YES ◀ TAIL","")</f>
        <v/>
      </c>
    </row>
    <row r="8635" spans="1:5" x14ac:dyDescent="0.2">
      <c r="A8635">
        <v>8634</v>
      </c>
      <c r="B8635" s="17">
        <f ca="1">'Monte Carlo VaR'!$C$17+_xlfn.NORM.S.INV(RAND())*'Monte Carlo VaR'!$C$18</f>
        <v>0.36936571280188701</v>
      </c>
      <c r="C8635" s="18">
        <f t="shared" ca="1" si="134"/>
        <v>44.681662629589034</v>
      </c>
      <c r="D8635" s="19">
        <f ca="1">'Monte Carlo VaR'!$B$9*(EXP(B8635)-1)</f>
        <v>60.557057361882023</v>
      </c>
      <c r="E8635" t="str">
        <f ca="1">IF(B8635&lt;='Monte Carlo VaR'!$B$25,"YES ◀ TAIL","")</f>
        <v/>
      </c>
    </row>
    <row r="8636" spans="1:5" x14ac:dyDescent="0.2">
      <c r="A8636">
        <v>8635</v>
      </c>
      <c r="B8636" s="17">
        <f ca="1">'Monte Carlo VaR'!$C$17+_xlfn.NORM.S.INV(RAND())*'Monte Carlo VaR'!$C$18</f>
        <v>-0.23770284830636806</v>
      </c>
      <c r="C8636" s="18">
        <f t="shared" ca="1" si="134"/>
        <v>-21.156305833939314</v>
      </c>
      <c r="D8636" s="19">
        <f ca="1">'Monte Carlo VaR'!$B$9*(EXP(B8636)-1)</f>
        <v>-28.673141296737953</v>
      </c>
      <c r="E8636" t="str">
        <f ca="1">IF(B8636&lt;='Monte Carlo VaR'!$B$25,"YES ◀ TAIL","")</f>
        <v/>
      </c>
    </row>
    <row r="8637" spans="1:5" x14ac:dyDescent="0.2">
      <c r="A8637">
        <v>8636</v>
      </c>
      <c r="B8637" s="17">
        <f ca="1">'Monte Carlo VaR'!$C$17+_xlfn.NORM.S.INV(RAND())*'Monte Carlo VaR'!$C$18</f>
        <v>0.28474308328265613</v>
      </c>
      <c r="C8637" s="18">
        <f t="shared" ca="1" si="134"/>
        <v>32.942043390887108</v>
      </c>
      <c r="D8637" s="19">
        <f ca="1">'Monte Carlo VaR'!$B$9*(EXP(B8637)-1)</f>
        <v>44.6463514076693</v>
      </c>
      <c r="E8637" t="str">
        <f ca="1">IF(B8637&lt;='Monte Carlo VaR'!$B$25,"YES ◀ TAIL","")</f>
        <v/>
      </c>
    </row>
    <row r="8638" spans="1:5" x14ac:dyDescent="0.2">
      <c r="A8638">
        <v>8637</v>
      </c>
      <c r="B8638" s="17">
        <f ca="1">'Monte Carlo VaR'!$C$17+_xlfn.NORM.S.INV(RAND())*'Monte Carlo VaR'!$C$18</f>
        <v>0.18676961036864625</v>
      </c>
      <c r="C8638" s="18">
        <f t="shared" ca="1" si="134"/>
        <v>20.534955301869061</v>
      </c>
      <c r="D8638" s="19">
        <f ca="1">'Monte Carlo VaR'!$B$9*(EXP(B8638)-1)</f>
        <v>27.83102492062314</v>
      </c>
      <c r="E8638" t="str">
        <f ca="1">IF(B8638&lt;='Monte Carlo VaR'!$B$25,"YES ◀ TAIL","")</f>
        <v/>
      </c>
    </row>
    <row r="8639" spans="1:5" x14ac:dyDescent="0.2">
      <c r="A8639">
        <v>8638</v>
      </c>
      <c r="B8639" s="17">
        <f ca="1">'Monte Carlo VaR'!$C$17+_xlfn.NORM.S.INV(RAND())*'Monte Carlo VaR'!$C$18</f>
        <v>0.15230959666522792</v>
      </c>
      <c r="C8639" s="18">
        <f t="shared" ca="1" si="134"/>
        <v>16.452071235729559</v>
      </c>
      <c r="D8639" s="19">
        <f ca="1">'Monte Carlo VaR'!$B$9*(EXP(B8639)-1)</f>
        <v>22.297492145784272</v>
      </c>
      <c r="E8639" t="str">
        <f ca="1">IF(B8639&lt;='Monte Carlo VaR'!$B$25,"YES ◀ TAIL","")</f>
        <v/>
      </c>
    </row>
    <row r="8640" spans="1:5" x14ac:dyDescent="0.2">
      <c r="A8640">
        <v>8639</v>
      </c>
      <c r="B8640" s="17">
        <f ca="1">'Monte Carlo VaR'!$C$17+_xlfn.NORM.S.INV(RAND())*'Monte Carlo VaR'!$C$18</f>
        <v>-9.4290558481864711E-3</v>
      </c>
      <c r="C8640" s="18">
        <f t="shared" ca="1" si="134"/>
        <v>-0.93847416906855941</v>
      </c>
      <c r="D8640" s="19">
        <f ca="1">'Monte Carlo VaR'!$B$9*(EXP(B8640)-1)</f>
        <v>-1.2719140413386185</v>
      </c>
      <c r="E8640" t="str">
        <f ca="1">IF(B8640&lt;='Monte Carlo VaR'!$B$25,"YES ◀ TAIL","")</f>
        <v/>
      </c>
    </row>
    <row r="8641" spans="1:5" x14ac:dyDescent="0.2">
      <c r="A8641">
        <v>8640</v>
      </c>
      <c r="B8641" s="17">
        <f ca="1">'Monte Carlo VaR'!$C$17+_xlfn.NORM.S.INV(RAND())*'Monte Carlo VaR'!$C$18</f>
        <v>0.41807908200595834</v>
      </c>
      <c r="C8641" s="18">
        <f t="shared" ca="1" si="134"/>
        <v>51.904079844582583</v>
      </c>
      <c r="D8641" s="19">
        <f ca="1">'Monte Carlo VaR'!$B$9*(EXP(B8641)-1)</f>
        <v>70.345599413362777</v>
      </c>
      <c r="E8641" t="str">
        <f ca="1">IF(B8641&lt;='Monte Carlo VaR'!$B$25,"YES ◀ TAIL","")</f>
        <v/>
      </c>
    </row>
    <row r="8642" spans="1:5" x14ac:dyDescent="0.2">
      <c r="A8642">
        <v>8641</v>
      </c>
      <c r="B8642" s="17">
        <f ca="1">'Monte Carlo VaR'!$C$17+_xlfn.NORM.S.INV(RAND())*'Monte Carlo VaR'!$C$18</f>
        <v>0.21836300726070368</v>
      </c>
      <c r="C8642" s="18">
        <f t="shared" ca="1" si="134"/>
        <v>24.403858070023009</v>
      </c>
      <c r="D8642" s="19">
        <f ca="1">'Monte Carlo VaR'!$B$9*(EXP(B8642)-1)</f>
        <v>33.074548842302185</v>
      </c>
      <c r="E8642" t="str">
        <f ca="1">IF(B8642&lt;='Monte Carlo VaR'!$B$25,"YES ◀ TAIL","")</f>
        <v/>
      </c>
    </row>
    <row r="8643" spans="1:5" x14ac:dyDescent="0.2">
      <c r="A8643">
        <v>8642</v>
      </c>
      <c r="B8643" s="17">
        <f ca="1">'Monte Carlo VaR'!$C$17+_xlfn.NORM.S.INV(RAND())*'Monte Carlo VaR'!$C$18</f>
        <v>0.15579149801709102</v>
      </c>
      <c r="C8643" s="18">
        <f t="shared" ref="C8643:C8706" ca="1" si="135">(EXP(B8643)-1)*100</f>
        <v>16.85825259133189</v>
      </c>
      <c r="D8643" s="19">
        <f ca="1">'Monte Carlo VaR'!$B$9*(EXP(B8643)-1)</f>
        <v>22.847989737032112</v>
      </c>
      <c r="E8643" t="str">
        <f ca="1">IF(B8643&lt;='Monte Carlo VaR'!$B$25,"YES ◀ TAIL","")</f>
        <v/>
      </c>
    </row>
    <row r="8644" spans="1:5" x14ac:dyDescent="0.2">
      <c r="A8644">
        <v>8643</v>
      </c>
      <c r="B8644" s="17">
        <f ca="1">'Monte Carlo VaR'!$C$17+_xlfn.NORM.S.INV(RAND())*'Monte Carlo VaR'!$C$18</f>
        <v>8.6700410334224029E-2</v>
      </c>
      <c r="C8644" s="18">
        <f t="shared" ca="1" si="135"/>
        <v>9.0569907297868966</v>
      </c>
      <c r="D8644" s="19">
        <f ca="1">'Monte Carlo VaR'!$B$9*(EXP(B8644)-1)</f>
        <v>12.274939536080179</v>
      </c>
      <c r="E8644" t="str">
        <f ca="1">IF(B8644&lt;='Monte Carlo VaR'!$B$25,"YES ◀ TAIL","")</f>
        <v/>
      </c>
    </row>
    <row r="8645" spans="1:5" x14ac:dyDescent="0.2">
      <c r="A8645">
        <v>8644</v>
      </c>
      <c r="B8645" s="17">
        <f ca="1">'Monte Carlo VaR'!$C$17+_xlfn.NORM.S.INV(RAND())*'Monte Carlo VaR'!$C$18</f>
        <v>0.19240039670953135</v>
      </c>
      <c r="C8645" s="18">
        <f t="shared" ca="1" si="135"/>
        <v>21.215576299190285</v>
      </c>
      <c r="D8645" s="19">
        <f ca="1">'Monte Carlo VaR'!$B$9*(EXP(B8645)-1)</f>
        <v>28.753470558292594</v>
      </c>
      <c r="E8645" t="str">
        <f ca="1">IF(B8645&lt;='Monte Carlo VaR'!$B$25,"YES ◀ TAIL","")</f>
        <v/>
      </c>
    </row>
    <row r="8646" spans="1:5" x14ac:dyDescent="0.2">
      <c r="A8646">
        <v>8645</v>
      </c>
      <c r="B8646" s="17">
        <f ca="1">'Monte Carlo VaR'!$C$17+_xlfn.NORM.S.INV(RAND())*'Monte Carlo VaR'!$C$18</f>
        <v>-4.6291649311688138E-3</v>
      </c>
      <c r="C8646" s="18">
        <f t="shared" ca="1" si="135"/>
        <v>-0.46184668612649915</v>
      </c>
      <c r="D8646" s="19">
        <f ca="1">'Monte Carlo VaR'!$B$9*(EXP(B8646)-1)</f>
        <v>-0.6259408137072443</v>
      </c>
      <c r="E8646" t="str">
        <f ca="1">IF(B8646&lt;='Monte Carlo VaR'!$B$25,"YES ◀ TAIL","")</f>
        <v/>
      </c>
    </row>
    <row r="8647" spans="1:5" x14ac:dyDescent="0.2">
      <c r="A8647">
        <v>8646</v>
      </c>
      <c r="B8647" s="17">
        <f ca="1">'Monte Carlo VaR'!$C$17+_xlfn.NORM.S.INV(RAND())*'Monte Carlo VaR'!$C$18</f>
        <v>0.43192549879707381</v>
      </c>
      <c r="C8647" s="18">
        <f t="shared" ca="1" si="135"/>
        <v>54.022036261679254</v>
      </c>
      <c r="D8647" s="19">
        <f ca="1">'Monte Carlo VaR'!$B$9*(EXP(B8647)-1)</f>
        <v>73.216065745453889</v>
      </c>
      <c r="E8647" t="str">
        <f ca="1">IF(B8647&lt;='Monte Carlo VaR'!$B$25,"YES ◀ TAIL","")</f>
        <v/>
      </c>
    </row>
    <row r="8648" spans="1:5" x14ac:dyDescent="0.2">
      <c r="A8648">
        <v>8647</v>
      </c>
      <c r="B8648" s="17">
        <f ca="1">'Monte Carlo VaR'!$C$17+_xlfn.NORM.S.INV(RAND())*'Monte Carlo VaR'!$C$18</f>
        <v>-2.0962772425557122E-3</v>
      </c>
      <c r="C8648" s="18">
        <f t="shared" ca="1" si="135"/>
        <v>-0.20940815879184616</v>
      </c>
      <c r="D8648" s="19">
        <f ca="1">'Monte Carlo VaR'!$B$9*(EXP(B8648)-1)</f>
        <v>-0.2838108776105891</v>
      </c>
      <c r="E8648" t="str">
        <f ca="1">IF(B8648&lt;='Monte Carlo VaR'!$B$25,"YES ◀ TAIL","")</f>
        <v/>
      </c>
    </row>
    <row r="8649" spans="1:5" x14ac:dyDescent="0.2">
      <c r="A8649">
        <v>8648</v>
      </c>
      <c r="B8649" s="17">
        <f ca="1">'Monte Carlo VaR'!$C$17+_xlfn.NORM.S.INV(RAND())*'Monte Carlo VaR'!$C$18</f>
        <v>-0.13129564496146395</v>
      </c>
      <c r="C8649" s="18">
        <f t="shared" ca="1" si="135"/>
        <v>-12.304153229081605</v>
      </c>
      <c r="D8649" s="19">
        <f ca="1">'Monte Carlo VaR'!$B$9*(EXP(B8649)-1)</f>
        <v>-16.6758188713743</v>
      </c>
      <c r="E8649" t="str">
        <f ca="1">IF(B8649&lt;='Monte Carlo VaR'!$B$25,"YES ◀ TAIL","")</f>
        <v/>
      </c>
    </row>
    <row r="8650" spans="1:5" x14ac:dyDescent="0.2">
      <c r="A8650">
        <v>8649</v>
      </c>
      <c r="B8650" s="17">
        <f ca="1">'Monte Carlo VaR'!$C$17+_xlfn.NORM.S.INV(RAND())*'Monte Carlo VaR'!$C$18</f>
        <v>0.2345195912032168</v>
      </c>
      <c r="C8650" s="18">
        <f t="shared" ca="1" si="135"/>
        <v>26.430124137569202</v>
      </c>
      <c r="D8650" s="19">
        <f ca="1">'Monte Carlo VaR'!$B$9*(EXP(B8650)-1)</f>
        <v>35.820747243647538</v>
      </c>
      <c r="E8650" t="str">
        <f ca="1">IF(B8650&lt;='Monte Carlo VaR'!$B$25,"YES ◀ TAIL","")</f>
        <v/>
      </c>
    </row>
    <row r="8651" spans="1:5" x14ac:dyDescent="0.2">
      <c r="A8651">
        <v>8650</v>
      </c>
      <c r="B8651" s="17">
        <f ca="1">'Monte Carlo VaR'!$C$17+_xlfn.NORM.S.INV(RAND())*'Monte Carlo VaR'!$C$18</f>
        <v>-1.1281870443777486E-2</v>
      </c>
      <c r="C8651" s="18">
        <f t="shared" ca="1" si="135"/>
        <v>-1.1218468797135839</v>
      </c>
      <c r="D8651" s="19">
        <f ca="1">'Monte Carlo VaR'!$B$9*(EXP(B8651)-1)</f>
        <v>-1.5204390760758202</v>
      </c>
      <c r="E8651" t="str">
        <f ca="1">IF(B8651&lt;='Monte Carlo VaR'!$B$25,"YES ◀ TAIL","")</f>
        <v/>
      </c>
    </row>
    <row r="8652" spans="1:5" x14ac:dyDescent="0.2">
      <c r="A8652">
        <v>8651</v>
      </c>
      <c r="B8652" s="17">
        <f ca="1">'Monte Carlo VaR'!$C$17+_xlfn.NORM.S.INV(RAND())*'Monte Carlo VaR'!$C$18</f>
        <v>-0.26534735783402963</v>
      </c>
      <c r="C8652" s="18">
        <f t="shared" ca="1" si="135"/>
        <v>-23.306049874197875</v>
      </c>
      <c r="D8652" s="19">
        <f ca="1">'Monte Carlo VaR'!$B$9*(EXP(B8652)-1)</f>
        <v>-31.586689394500382</v>
      </c>
      <c r="E8652" t="str">
        <f ca="1">IF(B8652&lt;='Monte Carlo VaR'!$B$25,"YES ◀ TAIL","")</f>
        <v>YES ◀ TAIL</v>
      </c>
    </row>
    <row r="8653" spans="1:5" x14ac:dyDescent="0.2">
      <c r="A8653">
        <v>8652</v>
      </c>
      <c r="B8653" s="17">
        <f ca="1">'Monte Carlo VaR'!$C$17+_xlfn.NORM.S.INV(RAND())*'Monte Carlo VaR'!$C$18</f>
        <v>0.22210894364486988</v>
      </c>
      <c r="C8653" s="18">
        <f t="shared" ca="1" si="135"/>
        <v>24.870740919080792</v>
      </c>
      <c r="D8653" s="19">
        <f ca="1">'Monte Carlo VaR'!$B$9*(EXP(B8653)-1)</f>
        <v>33.707315167630199</v>
      </c>
      <c r="E8653" t="str">
        <f ca="1">IF(B8653&lt;='Monte Carlo VaR'!$B$25,"YES ◀ TAIL","")</f>
        <v/>
      </c>
    </row>
    <row r="8654" spans="1:5" x14ac:dyDescent="0.2">
      <c r="A8654">
        <v>8653</v>
      </c>
      <c r="B8654" s="17">
        <f ca="1">'Monte Carlo VaR'!$C$17+_xlfn.NORM.S.INV(RAND())*'Monte Carlo VaR'!$C$18</f>
        <v>0.28247661047689487</v>
      </c>
      <c r="C8654" s="18">
        <f t="shared" ca="1" si="135"/>
        <v>32.641075061902839</v>
      </c>
      <c r="D8654" s="19">
        <f ca="1">'Monte Carlo VaR'!$B$9*(EXP(B8654)-1)</f>
        <v>44.238449031396911</v>
      </c>
      <c r="E8654" t="str">
        <f ca="1">IF(B8654&lt;='Monte Carlo VaR'!$B$25,"YES ◀ TAIL","")</f>
        <v/>
      </c>
    </row>
    <row r="8655" spans="1:5" x14ac:dyDescent="0.2">
      <c r="A8655">
        <v>8654</v>
      </c>
      <c r="B8655" s="17">
        <f ca="1">'Monte Carlo VaR'!$C$17+_xlfn.NORM.S.INV(RAND())*'Monte Carlo VaR'!$C$18</f>
        <v>0.21785500837631661</v>
      </c>
      <c r="C8655" s="18">
        <f t="shared" ca="1" si="135"/>
        <v>24.340677098200313</v>
      </c>
      <c r="D8655" s="19">
        <f ca="1">'Monte Carlo VaR'!$B$9*(EXP(B8655)-1)</f>
        <v>32.988919671190885</v>
      </c>
      <c r="E8655" t="str">
        <f ca="1">IF(B8655&lt;='Monte Carlo VaR'!$B$25,"YES ◀ TAIL","")</f>
        <v/>
      </c>
    </row>
    <row r="8656" spans="1:5" x14ac:dyDescent="0.2">
      <c r="A8656">
        <v>8655</v>
      </c>
      <c r="B8656" s="17">
        <f ca="1">'Monte Carlo VaR'!$C$17+_xlfn.NORM.S.INV(RAND())*'Monte Carlo VaR'!$C$18</f>
        <v>1.2159980129761022E-2</v>
      </c>
      <c r="C8656" s="18">
        <f t="shared" ca="1" si="135"/>
        <v>1.223421327417662</v>
      </c>
      <c r="D8656" s="19">
        <f ca="1">'Monte Carlo VaR'!$B$9*(EXP(B8656)-1)</f>
        <v>1.6581029250491572</v>
      </c>
      <c r="E8656" t="str">
        <f ca="1">IF(B8656&lt;='Monte Carlo VaR'!$B$25,"YES ◀ TAIL","")</f>
        <v/>
      </c>
    </row>
    <row r="8657" spans="1:5" x14ac:dyDescent="0.2">
      <c r="A8657">
        <v>8656</v>
      </c>
      <c r="B8657" s="17">
        <f ca="1">'Monte Carlo VaR'!$C$17+_xlfn.NORM.S.INV(RAND())*'Monte Carlo VaR'!$C$18</f>
        <v>-0.31003681408694389</v>
      </c>
      <c r="C8657" s="18">
        <f t="shared" ca="1" si="135"/>
        <v>-26.65800444587201</v>
      </c>
      <c r="D8657" s="19">
        <f ca="1">'Monte Carlo VaR'!$B$9*(EXP(B8657)-1)</f>
        <v>-36.129593425490334</v>
      </c>
      <c r="E8657" t="str">
        <f ca="1">IF(B8657&lt;='Monte Carlo VaR'!$B$25,"YES ◀ TAIL","")</f>
        <v>YES ◀ TAIL</v>
      </c>
    </row>
    <row r="8658" spans="1:5" x14ac:dyDescent="0.2">
      <c r="A8658">
        <v>8657</v>
      </c>
      <c r="B8658" s="17">
        <f ca="1">'Monte Carlo VaR'!$C$17+_xlfn.NORM.S.INV(RAND())*'Monte Carlo VaR'!$C$18</f>
        <v>-0.11534174138183408</v>
      </c>
      <c r="C8658" s="18">
        <f t="shared" ca="1" si="135"/>
        <v>-10.893842074677062</v>
      </c>
      <c r="D8658" s="19">
        <f ca="1">'Monte Carlo VaR'!$B$9*(EXP(B8658)-1)</f>
        <v>-14.764424163809823</v>
      </c>
      <c r="E8658" t="str">
        <f ca="1">IF(B8658&lt;='Monte Carlo VaR'!$B$25,"YES ◀ TAIL","")</f>
        <v/>
      </c>
    </row>
    <row r="8659" spans="1:5" x14ac:dyDescent="0.2">
      <c r="A8659">
        <v>8658</v>
      </c>
      <c r="B8659" s="17">
        <f ca="1">'Monte Carlo VaR'!$C$17+_xlfn.NORM.S.INV(RAND())*'Monte Carlo VaR'!$C$18</f>
        <v>-0.28667695280529742</v>
      </c>
      <c r="C8659" s="18">
        <f t="shared" ca="1" si="135"/>
        <v>-24.924578128861185</v>
      </c>
      <c r="D8659" s="19">
        <f ca="1">'Monte Carlo VaR'!$B$9*(EXP(B8659)-1)</f>
        <v>-33.780280738045562</v>
      </c>
      <c r="E8659" t="str">
        <f ca="1">IF(B8659&lt;='Monte Carlo VaR'!$B$25,"YES ◀ TAIL","")</f>
        <v>YES ◀ TAIL</v>
      </c>
    </row>
    <row r="8660" spans="1:5" x14ac:dyDescent="0.2">
      <c r="A8660">
        <v>8659</v>
      </c>
      <c r="B8660" s="17">
        <f ca="1">'Monte Carlo VaR'!$C$17+_xlfn.NORM.S.INV(RAND())*'Monte Carlo VaR'!$C$18</f>
        <v>0.40563117955682293</v>
      </c>
      <c r="C8660" s="18">
        <f t="shared" ca="1" si="135"/>
        <v>50.024912785892738</v>
      </c>
      <c r="D8660" s="19">
        <f ca="1">'Monte Carlo VaR'!$B$9*(EXP(B8660)-1)</f>
        <v>67.798764298720428</v>
      </c>
      <c r="E8660" t="str">
        <f ca="1">IF(B8660&lt;='Monte Carlo VaR'!$B$25,"YES ◀ TAIL","")</f>
        <v/>
      </c>
    </row>
    <row r="8661" spans="1:5" x14ac:dyDescent="0.2">
      <c r="A8661">
        <v>8660</v>
      </c>
      <c r="B8661" s="17">
        <f ca="1">'Monte Carlo VaR'!$C$17+_xlfn.NORM.S.INV(RAND())*'Monte Carlo VaR'!$C$18</f>
        <v>0.15679159030257314</v>
      </c>
      <c r="C8661" s="18">
        <f t="shared" ca="1" si="135"/>
        <v>16.975180087641164</v>
      </c>
      <c r="D8661" s="19">
        <f ca="1">'Monte Carlo VaR'!$B$9*(EXP(B8661)-1)</f>
        <v>23.006461572780069</v>
      </c>
      <c r="E8661" t="str">
        <f ca="1">IF(B8661&lt;='Monte Carlo VaR'!$B$25,"YES ◀ TAIL","")</f>
        <v/>
      </c>
    </row>
    <row r="8662" spans="1:5" x14ac:dyDescent="0.2">
      <c r="A8662">
        <v>8661</v>
      </c>
      <c r="B8662" s="17">
        <f ca="1">'Monte Carlo VaR'!$C$17+_xlfn.NORM.S.INV(RAND())*'Monte Carlo VaR'!$C$18</f>
        <v>-0.14729345391091064</v>
      </c>
      <c r="C8662" s="18">
        <f t="shared" ca="1" si="135"/>
        <v>-13.695932240988896</v>
      </c>
      <c r="D8662" s="19">
        <f ca="1">'Monte Carlo VaR'!$B$9*(EXP(B8662)-1)</f>
        <v>-18.562096966212248</v>
      </c>
      <c r="E8662" t="str">
        <f ca="1">IF(B8662&lt;='Monte Carlo VaR'!$B$25,"YES ◀ TAIL","")</f>
        <v/>
      </c>
    </row>
    <row r="8663" spans="1:5" x14ac:dyDescent="0.2">
      <c r="A8663">
        <v>8662</v>
      </c>
      <c r="B8663" s="17">
        <f ca="1">'Monte Carlo VaR'!$C$17+_xlfn.NORM.S.INV(RAND())*'Monte Carlo VaR'!$C$18</f>
        <v>-0.16335862417063624</v>
      </c>
      <c r="C8663" s="18">
        <f t="shared" ca="1" si="135"/>
        <v>-15.071344089375337</v>
      </c>
      <c r="D8663" s="19">
        <f ca="1">'Monte Carlo VaR'!$B$9*(EXP(B8663)-1)</f>
        <v>-20.426192644330396</v>
      </c>
      <c r="E8663" t="str">
        <f ca="1">IF(B8663&lt;='Monte Carlo VaR'!$B$25,"YES ◀ TAIL","")</f>
        <v/>
      </c>
    </row>
    <row r="8664" spans="1:5" x14ac:dyDescent="0.2">
      <c r="A8664">
        <v>8663</v>
      </c>
      <c r="B8664" s="17">
        <f ca="1">'Monte Carlo VaR'!$C$17+_xlfn.NORM.S.INV(RAND())*'Monte Carlo VaR'!$C$18</f>
        <v>5.6456381698191394E-2</v>
      </c>
      <c r="C8664" s="18">
        <f t="shared" ca="1" si="135"/>
        <v>5.8080462120748022</v>
      </c>
      <c r="D8664" s="19">
        <f ca="1">'Monte Carlo VaR'!$B$9*(EXP(B8664)-1)</f>
        <v>7.8716450312249799</v>
      </c>
      <c r="E8664" t="str">
        <f ca="1">IF(B8664&lt;='Monte Carlo VaR'!$B$25,"YES ◀ TAIL","")</f>
        <v/>
      </c>
    </row>
    <row r="8665" spans="1:5" x14ac:dyDescent="0.2">
      <c r="A8665">
        <v>8664</v>
      </c>
      <c r="B8665" s="17">
        <f ca="1">'Monte Carlo VaR'!$C$17+_xlfn.NORM.S.INV(RAND())*'Monte Carlo VaR'!$C$18</f>
        <v>0.26785625772794019</v>
      </c>
      <c r="C8665" s="18">
        <f t="shared" ca="1" si="135"/>
        <v>30.715923247211151</v>
      </c>
      <c r="D8665" s="19">
        <f ca="1">'Monte Carlo VaR'!$B$9*(EXP(B8665)-1)</f>
        <v>41.629290776945275</v>
      </c>
      <c r="E8665" t="str">
        <f ca="1">IF(B8665&lt;='Monte Carlo VaR'!$B$25,"YES ◀ TAIL","")</f>
        <v/>
      </c>
    </row>
    <row r="8666" spans="1:5" x14ac:dyDescent="0.2">
      <c r="A8666">
        <v>8665</v>
      </c>
      <c r="B8666" s="17">
        <f ca="1">'Monte Carlo VaR'!$C$17+_xlfn.NORM.S.INV(RAND())*'Monte Carlo VaR'!$C$18</f>
        <v>0.52068280904921282</v>
      </c>
      <c r="C8666" s="18">
        <f t="shared" ca="1" si="135"/>
        <v>68.317654559274615</v>
      </c>
      <c r="D8666" s="19">
        <f ca="1">'Monte Carlo VaR'!$B$9*(EXP(B8666)-1)</f>
        <v>92.590917224184878</v>
      </c>
      <c r="E8666" t="str">
        <f ca="1">IF(B8666&lt;='Monte Carlo VaR'!$B$25,"YES ◀ TAIL","")</f>
        <v/>
      </c>
    </row>
    <row r="8667" spans="1:5" x14ac:dyDescent="0.2">
      <c r="A8667">
        <v>8666</v>
      </c>
      <c r="B8667" s="17">
        <f ca="1">'Monte Carlo VaR'!$C$17+_xlfn.NORM.S.INV(RAND())*'Monte Carlo VaR'!$C$18</f>
        <v>7.0464774976318964E-2</v>
      </c>
      <c r="C8667" s="18">
        <f t="shared" ca="1" si="135"/>
        <v>7.3006772076054327</v>
      </c>
      <c r="D8667" s="19">
        <f ca="1">'Monte Carlo VaR'!$B$9*(EXP(B8667)-1)</f>
        <v>9.8946078194676428</v>
      </c>
      <c r="E8667" t="str">
        <f ca="1">IF(B8667&lt;='Monte Carlo VaR'!$B$25,"YES ◀ TAIL","")</f>
        <v/>
      </c>
    </row>
    <row r="8668" spans="1:5" x14ac:dyDescent="0.2">
      <c r="A8668">
        <v>8667</v>
      </c>
      <c r="B8668" s="17">
        <f ca="1">'Monte Carlo VaR'!$C$17+_xlfn.NORM.S.INV(RAND())*'Monte Carlo VaR'!$C$18</f>
        <v>0.18776342277834729</v>
      </c>
      <c r="C8668" s="18">
        <f t="shared" ca="1" si="135"/>
        <v>20.654803979938418</v>
      </c>
      <c r="D8668" s="19">
        <f ca="1">'Monte Carlo VaR'!$B$9*(EXP(B8668)-1)</f>
        <v>27.99345583401054</v>
      </c>
      <c r="E8668" t="str">
        <f ca="1">IF(B8668&lt;='Monte Carlo VaR'!$B$25,"YES ◀ TAIL","")</f>
        <v/>
      </c>
    </row>
    <row r="8669" spans="1:5" x14ac:dyDescent="0.2">
      <c r="A8669">
        <v>8668</v>
      </c>
      <c r="B8669" s="17">
        <f ca="1">'Monte Carlo VaR'!$C$17+_xlfn.NORM.S.INV(RAND())*'Monte Carlo VaR'!$C$18</f>
        <v>0.23284664938087907</v>
      </c>
      <c r="C8669" s="18">
        <f t="shared" ca="1" si="135"/>
        <v>26.218790718842278</v>
      </c>
      <c r="D8669" s="19">
        <f ca="1">'Monte Carlo VaR'!$B$9*(EXP(B8669)-1)</f>
        <v>35.534327061246941</v>
      </c>
      <c r="E8669" t="str">
        <f ca="1">IF(B8669&lt;='Monte Carlo VaR'!$B$25,"YES ◀ TAIL","")</f>
        <v/>
      </c>
    </row>
    <row r="8670" spans="1:5" x14ac:dyDescent="0.2">
      <c r="A8670">
        <v>8669</v>
      </c>
      <c r="B8670" s="17">
        <f ca="1">'Monte Carlo VaR'!$C$17+_xlfn.NORM.S.INV(RAND())*'Monte Carlo VaR'!$C$18</f>
        <v>0.13726218117142855</v>
      </c>
      <c r="C8670" s="18">
        <f t="shared" ca="1" si="135"/>
        <v>14.712886468714025</v>
      </c>
      <c r="D8670" s="19">
        <f ca="1">'Monte Carlo VaR'!$B$9*(EXP(B8670)-1)</f>
        <v>19.94037503104812</v>
      </c>
      <c r="E8670" t="str">
        <f ca="1">IF(B8670&lt;='Monte Carlo VaR'!$B$25,"YES ◀ TAIL","")</f>
        <v/>
      </c>
    </row>
    <row r="8671" spans="1:5" x14ac:dyDescent="0.2">
      <c r="A8671">
        <v>8670</v>
      </c>
      <c r="B8671" s="17">
        <f ca="1">'Monte Carlo VaR'!$C$17+_xlfn.NORM.S.INV(RAND())*'Monte Carlo VaR'!$C$18</f>
        <v>1.9296791061628953E-2</v>
      </c>
      <c r="C8671" s="18">
        <f t="shared" ca="1" si="135"/>
        <v>1.9484177512609113</v>
      </c>
      <c r="D8671" s="19">
        <f ca="1">'Monte Carlo VaR'!$B$9*(EXP(B8671)-1)</f>
        <v>2.640690578283913</v>
      </c>
      <c r="E8671" t="str">
        <f ca="1">IF(B8671&lt;='Monte Carlo VaR'!$B$25,"YES ◀ TAIL","")</f>
        <v/>
      </c>
    </row>
    <row r="8672" spans="1:5" x14ac:dyDescent="0.2">
      <c r="A8672">
        <v>8671</v>
      </c>
      <c r="B8672" s="17">
        <f ca="1">'Monte Carlo VaR'!$C$17+_xlfn.NORM.S.INV(RAND())*'Monte Carlo VaR'!$C$18</f>
        <v>0.37212938345386748</v>
      </c>
      <c r="C8672" s="18">
        <f t="shared" ca="1" si="135"/>
        <v>45.082068134095096</v>
      </c>
      <c r="D8672" s="19">
        <f ca="1">'Monte Carlo VaR'!$B$9*(EXP(B8672)-1)</f>
        <v>61.099726942139085</v>
      </c>
      <c r="E8672" t="str">
        <f ca="1">IF(B8672&lt;='Monte Carlo VaR'!$B$25,"YES ◀ TAIL","")</f>
        <v/>
      </c>
    </row>
    <row r="8673" spans="1:5" x14ac:dyDescent="0.2">
      <c r="A8673">
        <v>8672</v>
      </c>
      <c r="B8673" s="17">
        <f ca="1">'Monte Carlo VaR'!$C$17+_xlfn.NORM.S.INV(RAND())*'Monte Carlo VaR'!$C$18</f>
        <v>0.37154217241446386</v>
      </c>
      <c r="C8673" s="18">
        <f t="shared" ca="1" si="135"/>
        <v>44.996899350539501</v>
      </c>
      <c r="D8673" s="19">
        <f ca="1">'Monte Carlo VaR'!$B$9*(EXP(B8673)-1)</f>
        <v>60.984297689786182</v>
      </c>
      <c r="E8673" t="str">
        <f ca="1">IF(B8673&lt;='Monte Carlo VaR'!$B$25,"YES ◀ TAIL","")</f>
        <v/>
      </c>
    </row>
    <row r="8674" spans="1:5" x14ac:dyDescent="0.2">
      <c r="A8674">
        <v>8673</v>
      </c>
      <c r="B8674" s="17">
        <f ca="1">'Monte Carlo VaR'!$C$17+_xlfn.NORM.S.INV(RAND())*'Monte Carlo VaR'!$C$18</f>
        <v>0.26824840417115264</v>
      </c>
      <c r="C8674" s="18">
        <f t="shared" ca="1" si="135"/>
        <v>30.767193083568745</v>
      </c>
      <c r="D8674" s="19">
        <f ca="1">'Monte Carlo VaR'!$B$9*(EXP(B8674)-1)</f>
        <v>41.698776786160721</v>
      </c>
      <c r="E8674" t="str">
        <f ca="1">IF(B8674&lt;='Monte Carlo VaR'!$B$25,"YES ◀ TAIL","")</f>
        <v/>
      </c>
    </row>
    <row r="8675" spans="1:5" x14ac:dyDescent="0.2">
      <c r="A8675">
        <v>8674</v>
      </c>
      <c r="B8675" s="17">
        <f ca="1">'Monte Carlo VaR'!$C$17+_xlfn.NORM.S.INV(RAND())*'Monte Carlo VaR'!$C$18</f>
        <v>0.29765355508548286</v>
      </c>
      <c r="C8675" s="18">
        <f t="shared" ca="1" si="135"/>
        <v>34.669515136570219</v>
      </c>
      <c r="D8675" s="19">
        <f ca="1">'Monte Carlo VaR'!$B$9*(EXP(B8675)-1)</f>
        <v>46.987593864593613</v>
      </c>
      <c r="E8675" t="str">
        <f ca="1">IF(B8675&lt;='Monte Carlo VaR'!$B$25,"YES ◀ TAIL","")</f>
        <v/>
      </c>
    </row>
    <row r="8676" spans="1:5" x14ac:dyDescent="0.2">
      <c r="A8676">
        <v>8675</v>
      </c>
      <c r="B8676" s="17">
        <f ca="1">'Monte Carlo VaR'!$C$17+_xlfn.NORM.S.INV(RAND())*'Monte Carlo VaR'!$C$18</f>
        <v>-0.3307035050431345</v>
      </c>
      <c r="C8676" s="18">
        <f t="shared" ca="1" si="135"/>
        <v>-28.158185517725197</v>
      </c>
      <c r="D8676" s="19">
        <f ca="1">'Monte Carlo VaR'!$B$9*(EXP(B8676)-1)</f>
        <v>-38.162788832172964</v>
      </c>
      <c r="E8676" t="str">
        <f ca="1">IF(B8676&lt;='Monte Carlo VaR'!$B$25,"YES ◀ TAIL","")</f>
        <v>YES ◀ TAIL</v>
      </c>
    </row>
    <row r="8677" spans="1:5" x14ac:dyDescent="0.2">
      <c r="A8677">
        <v>8676</v>
      </c>
      <c r="B8677" s="17">
        <f ca="1">'Monte Carlo VaR'!$C$17+_xlfn.NORM.S.INV(RAND())*'Monte Carlo VaR'!$C$18</f>
        <v>-5.12273184064862E-2</v>
      </c>
      <c r="C8677" s="18">
        <f t="shared" ca="1" si="135"/>
        <v>-4.9937320750349183</v>
      </c>
      <c r="D8677" s="19">
        <f ca="1">'Monte Carlo VaR'!$B$9*(EXP(B8677)-1)</f>
        <v>-6.7680050812948247</v>
      </c>
      <c r="E8677" t="str">
        <f ca="1">IF(B8677&lt;='Monte Carlo VaR'!$B$25,"YES ◀ TAIL","")</f>
        <v/>
      </c>
    </row>
    <row r="8678" spans="1:5" x14ac:dyDescent="0.2">
      <c r="A8678">
        <v>8677</v>
      </c>
      <c r="B8678" s="17">
        <f ca="1">'Monte Carlo VaR'!$C$17+_xlfn.NORM.S.INV(RAND())*'Monte Carlo VaR'!$C$18</f>
        <v>-9.7008196256601412E-2</v>
      </c>
      <c r="C8678" s="18">
        <f t="shared" ca="1" si="135"/>
        <v>-9.2451432398149684</v>
      </c>
      <c r="D8678" s="19">
        <f ca="1">'Monte Carlo VaR'!$B$9*(EXP(B8678)-1)</f>
        <v>-12.529942632921227</v>
      </c>
      <c r="E8678" t="str">
        <f ca="1">IF(B8678&lt;='Monte Carlo VaR'!$B$25,"YES ◀ TAIL","")</f>
        <v/>
      </c>
    </row>
    <row r="8679" spans="1:5" x14ac:dyDescent="0.2">
      <c r="A8679">
        <v>8678</v>
      </c>
      <c r="B8679" s="17">
        <f ca="1">'Monte Carlo VaR'!$C$17+_xlfn.NORM.S.INV(RAND())*'Monte Carlo VaR'!$C$18</f>
        <v>2.7002312751299412E-2</v>
      </c>
      <c r="C8679" s="18">
        <f t="shared" ca="1" si="135"/>
        <v>2.7370178812457846</v>
      </c>
      <c r="D8679" s="19">
        <f ca="1">'Monte Carlo VaR'!$B$9*(EXP(B8679)-1)</f>
        <v>3.7094803344524121</v>
      </c>
      <c r="E8679" t="str">
        <f ca="1">IF(B8679&lt;='Monte Carlo VaR'!$B$25,"YES ◀ TAIL","")</f>
        <v/>
      </c>
    </row>
    <row r="8680" spans="1:5" x14ac:dyDescent="0.2">
      <c r="A8680">
        <v>8679</v>
      </c>
      <c r="B8680" s="17">
        <f ca="1">'Monte Carlo VaR'!$C$17+_xlfn.NORM.S.INV(RAND())*'Monte Carlo VaR'!$C$18</f>
        <v>-8.9647662735271985E-2</v>
      </c>
      <c r="C8680" s="18">
        <f t="shared" ca="1" si="135"/>
        <v>-8.5746745979724537</v>
      </c>
      <c r="D8680" s="19">
        <f ca="1">'Monte Carlo VaR'!$B$9*(EXP(B8680)-1)</f>
        <v>-11.621256482632067</v>
      </c>
      <c r="E8680" t="str">
        <f ca="1">IF(B8680&lt;='Monte Carlo VaR'!$B$25,"YES ◀ TAIL","")</f>
        <v/>
      </c>
    </row>
    <row r="8681" spans="1:5" x14ac:dyDescent="0.2">
      <c r="A8681">
        <v>8680</v>
      </c>
      <c r="B8681" s="17">
        <f ca="1">'Monte Carlo VaR'!$C$17+_xlfn.NORM.S.INV(RAND())*'Monte Carlo VaR'!$C$18</f>
        <v>-0.22691700843726192</v>
      </c>
      <c r="C8681" s="18">
        <f t="shared" ca="1" si="135"/>
        <v>-20.30130772642481</v>
      </c>
      <c r="D8681" s="19">
        <f ca="1">'Monte Carlo VaR'!$B$9*(EXP(B8681)-1)</f>
        <v>-27.514362361623547</v>
      </c>
      <c r="E8681" t="str">
        <f ca="1">IF(B8681&lt;='Monte Carlo VaR'!$B$25,"YES ◀ TAIL","")</f>
        <v/>
      </c>
    </row>
    <row r="8682" spans="1:5" x14ac:dyDescent="0.2">
      <c r="A8682">
        <v>8681</v>
      </c>
      <c r="B8682" s="17">
        <f ca="1">'Monte Carlo VaR'!$C$17+_xlfn.NORM.S.INV(RAND())*'Monte Carlo VaR'!$C$18</f>
        <v>0.25625496417267662</v>
      </c>
      <c r="C8682" s="18">
        <f t="shared" ca="1" si="135"/>
        <v>29.208212059516448</v>
      </c>
      <c r="D8682" s="19">
        <f ca="1">'Monte Carlo VaR'!$B$9*(EXP(B8682)-1)</f>
        <v>39.585889804262642</v>
      </c>
      <c r="E8682" t="str">
        <f ca="1">IF(B8682&lt;='Monte Carlo VaR'!$B$25,"YES ◀ TAIL","")</f>
        <v/>
      </c>
    </row>
    <row r="8683" spans="1:5" x14ac:dyDescent="0.2">
      <c r="A8683">
        <v>8682</v>
      </c>
      <c r="B8683" s="17">
        <f ca="1">'Monte Carlo VaR'!$C$17+_xlfn.NORM.S.INV(RAND())*'Monte Carlo VaR'!$C$18</f>
        <v>6.3840501929619473E-3</v>
      </c>
      <c r="C8683" s="18">
        <f t="shared" ca="1" si="135"/>
        <v>0.64044716755222719</v>
      </c>
      <c r="D8683" s="19">
        <f ca="1">'Monte Carlo VaR'!$B$9*(EXP(B8683)-1)</f>
        <v>0.86799804618353349</v>
      </c>
      <c r="E8683" t="str">
        <f ca="1">IF(B8683&lt;='Monte Carlo VaR'!$B$25,"YES ◀ TAIL","")</f>
        <v/>
      </c>
    </row>
    <row r="8684" spans="1:5" x14ac:dyDescent="0.2">
      <c r="A8684">
        <v>8683</v>
      </c>
      <c r="B8684" s="17">
        <f ca="1">'Monte Carlo VaR'!$C$17+_xlfn.NORM.S.INV(RAND())*'Monte Carlo VaR'!$C$18</f>
        <v>0.1839793300614089</v>
      </c>
      <c r="C8684" s="18">
        <f t="shared" ca="1" si="135"/>
        <v>20.199097775982921</v>
      </c>
      <c r="D8684" s="19">
        <f ca="1">'Monte Carlo VaR'!$B$9*(EXP(B8684)-1)</f>
        <v>27.375837215789655</v>
      </c>
      <c r="E8684" t="str">
        <f ca="1">IF(B8684&lt;='Monte Carlo VaR'!$B$25,"YES ◀ TAIL","")</f>
        <v/>
      </c>
    </row>
    <row r="8685" spans="1:5" x14ac:dyDescent="0.2">
      <c r="A8685">
        <v>8684</v>
      </c>
      <c r="B8685" s="17">
        <f ca="1">'Monte Carlo VaR'!$C$17+_xlfn.NORM.S.INV(RAND())*'Monte Carlo VaR'!$C$18</f>
        <v>0.30785869866765081</v>
      </c>
      <c r="C8685" s="18">
        <f t="shared" ca="1" si="135"/>
        <v>36.050873365776795</v>
      </c>
      <c r="D8685" s="19">
        <f ca="1">'Monte Carlo VaR'!$B$9*(EXP(B8685)-1)</f>
        <v>48.859748672637288</v>
      </c>
      <c r="E8685" t="str">
        <f ca="1">IF(B8685&lt;='Monte Carlo VaR'!$B$25,"YES ◀ TAIL","")</f>
        <v/>
      </c>
    </row>
    <row r="8686" spans="1:5" x14ac:dyDescent="0.2">
      <c r="A8686">
        <v>8685</v>
      </c>
      <c r="B8686" s="17">
        <f ca="1">'Monte Carlo VaR'!$C$17+_xlfn.NORM.S.INV(RAND())*'Monte Carlo VaR'!$C$18</f>
        <v>-0.29557512017113358</v>
      </c>
      <c r="C8686" s="18">
        <f t="shared" ca="1" si="135"/>
        <v>-25.58964845598608</v>
      </c>
      <c r="D8686" s="19">
        <f ca="1">'Monte Carlo VaR'!$B$9*(EXP(B8686)-1)</f>
        <v>-34.681650552397933</v>
      </c>
      <c r="E8686" t="str">
        <f ca="1">IF(B8686&lt;='Monte Carlo VaR'!$B$25,"YES ◀ TAIL","")</f>
        <v>YES ◀ TAIL</v>
      </c>
    </row>
    <row r="8687" spans="1:5" x14ac:dyDescent="0.2">
      <c r="A8687">
        <v>8686</v>
      </c>
      <c r="B8687" s="17">
        <f ca="1">'Monte Carlo VaR'!$C$17+_xlfn.NORM.S.INV(RAND())*'Monte Carlo VaR'!$C$18</f>
        <v>-3.4888387867138854E-2</v>
      </c>
      <c r="C8687" s="18">
        <f t="shared" ca="1" si="135"/>
        <v>-3.4286804447796193</v>
      </c>
      <c r="D8687" s="19">
        <f ca="1">'Monte Carlo VaR'!$B$9*(EXP(B8687)-1)</f>
        <v>-4.6468906068098184</v>
      </c>
      <c r="E8687" t="str">
        <f ca="1">IF(B8687&lt;='Monte Carlo VaR'!$B$25,"YES ◀ TAIL","")</f>
        <v/>
      </c>
    </row>
    <row r="8688" spans="1:5" x14ac:dyDescent="0.2">
      <c r="A8688">
        <v>8687</v>
      </c>
      <c r="B8688" s="17">
        <f ca="1">'Monte Carlo VaR'!$C$17+_xlfn.NORM.S.INV(RAND())*'Monte Carlo VaR'!$C$18</f>
        <v>0.12059493670957558</v>
      </c>
      <c r="C8688" s="18">
        <f t="shared" ca="1" si="135"/>
        <v>12.816784042446749</v>
      </c>
      <c r="D8688" s="19">
        <f ca="1">'Monte Carlo VaR'!$B$9*(EXP(B8688)-1)</f>
        <v>17.370587412728078</v>
      </c>
      <c r="E8688" t="str">
        <f ca="1">IF(B8688&lt;='Monte Carlo VaR'!$B$25,"YES ◀ TAIL","")</f>
        <v/>
      </c>
    </row>
    <row r="8689" spans="1:5" x14ac:dyDescent="0.2">
      <c r="A8689">
        <v>8688</v>
      </c>
      <c r="B8689" s="17">
        <f ca="1">'Monte Carlo VaR'!$C$17+_xlfn.NORM.S.INV(RAND())*'Monte Carlo VaR'!$C$18</f>
        <v>0.13389831126123641</v>
      </c>
      <c r="C8689" s="18">
        <f t="shared" ca="1" si="135"/>
        <v>14.327655538238915</v>
      </c>
      <c r="D8689" s="19">
        <f ca="1">'Monte Carlo VaR'!$B$9*(EXP(B8689)-1)</f>
        <v>19.418271550975202</v>
      </c>
      <c r="E8689" t="str">
        <f ca="1">IF(B8689&lt;='Monte Carlo VaR'!$B$25,"YES ◀ TAIL","")</f>
        <v/>
      </c>
    </row>
    <row r="8690" spans="1:5" x14ac:dyDescent="0.2">
      <c r="A8690">
        <v>8689</v>
      </c>
      <c r="B8690" s="17">
        <f ca="1">'Monte Carlo VaR'!$C$17+_xlfn.NORM.S.INV(RAND())*'Monte Carlo VaR'!$C$18</f>
        <v>0.19504249913858218</v>
      </c>
      <c r="C8690" s="18">
        <f t="shared" ca="1" si="135"/>
        <v>21.536263725731473</v>
      </c>
      <c r="D8690" s="19">
        <f ca="1">'Monte Carlo VaR'!$B$9*(EXP(B8690)-1)</f>
        <v>29.188098227483867</v>
      </c>
      <c r="E8690" t="str">
        <f ca="1">IF(B8690&lt;='Monte Carlo VaR'!$B$25,"YES ◀ TAIL","")</f>
        <v/>
      </c>
    </row>
    <row r="8691" spans="1:5" x14ac:dyDescent="0.2">
      <c r="A8691">
        <v>8690</v>
      </c>
      <c r="B8691" s="17">
        <f ca="1">'Monte Carlo VaR'!$C$17+_xlfn.NORM.S.INV(RAND())*'Monte Carlo VaR'!$C$18</f>
        <v>-0.38476010116995052</v>
      </c>
      <c r="C8691" s="18">
        <f t="shared" ca="1" si="135"/>
        <v>-31.938610490185471</v>
      </c>
      <c r="D8691" s="19">
        <f ca="1">'Monte Carlo VaR'!$B$9*(EXP(B8691)-1)</f>
        <v>-43.286398797348369</v>
      </c>
      <c r="E8691" t="str">
        <f ca="1">IF(B8691&lt;='Monte Carlo VaR'!$B$25,"YES ◀ TAIL","")</f>
        <v>YES ◀ TAIL</v>
      </c>
    </row>
    <row r="8692" spans="1:5" x14ac:dyDescent="0.2">
      <c r="A8692">
        <v>8691</v>
      </c>
      <c r="B8692" s="17">
        <f ca="1">'Monte Carlo VaR'!$C$17+_xlfn.NORM.S.INV(RAND())*'Monte Carlo VaR'!$C$18</f>
        <v>6.7496302598318084E-3</v>
      </c>
      <c r="C8692" s="18">
        <f t="shared" ca="1" si="135"/>
        <v>0.67724603501393421</v>
      </c>
      <c r="D8692" s="19">
        <f ca="1">'Monte Carlo VaR'!$B$9*(EXP(B8692)-1)</f>
        <v>0.91787155125438502</v>
      </c>
      <c r="E8692" t="str">
        <f ca="1">IF(B8692&lt;='Monte Carlo VaR'!$B$25,"YES ◀ TAIL","")</f>
        <v/>
      </c>
    </row>
    <row r="8693" spans="1:5" x14ac:dyDescent="0.2">
      <c r="A8693">
        <v>8692</v>
      </c>
      <c r="B8693" s="17">
        <f ca="1">'Monte Carlo VaR'!$C$17+_xlfn.NORM.S.INV(RAND())*'Monte Carlo VaR'!$C$18</f>
        <v>-9.8930060871967943E-2</v>
      </c>
      <c r="C8693" s="18">
        <f t="shared" ca="1" si="135"/>
        <v>-9.4193942905967383</v>
      </c>
      <c r="D8693" s="19">
        <f ca="1">'Monte Carlo VaR'!$B$9*(EXP(B8693)-1)</f>
        <v>-12.76610508204576</v>
      </c>
      <c r="E8693" t="str">
        <f ca="1">IF(B8693&lt;='Monte Carlo VaR'!$B$25,"YES ◀ TAIL","")</f>
        <v/>
      </c>
    </row>
    <row r="8694" spans="1:5" x14ac:dyDescent="0.2">
      <c r="A8694">
        <v>8693</v>
      </c>
      <c r="B8694" s="17">
        <f ca="1">'Monte Carlo VaR'!$C$17+_xlfn.NORM.S.INV(RAND())*'Monte Carlo VaR'!$C$18</f>
        <v>-0.10143313753179183</v>
      </c>
      <c r="C8694" s="18">
        <f t="shared" ca="1" si="135"/>
        <v>-9.6458409656557045</v>
      </c>
      <c r="D8694" s="19">
        <f ca="1">'Monte Carlo VaR'!$B$9*(EXP(B8694)-1)</f>
        <v>-13.073008260753177</v>
      </c>
      <c r="E8694" t="str">
        <f ca="1">IF(B8694&lt;='Monte Carlo VaR'!$B$25,"YES ◀ TAIL","")</f>
        <v/>
      </c>
    </row>
    <row r="8695" spans="1:5" x14ac:dyDescent="0.2">
      <c r="A8695">
        <v>8694</v>
      </c>
      <c r="B8695" s="17">
        <f ca="1">'Monte Carlo VaR'!$C$17+_xlfn.NORM.S.INV(RAND())*'Monte Carlo VaR'!$C$18</f>
        <v>5.9924655943705198E-2</v>
      </c>
      <c r="C8695" s="18">
        <f t="shared" ca="1" si="135"/>
        <v>6.1756546486623209</v>
      </c>
      <c r="D8695" s="19">
        <f ca="1">'Monte Carlo VaR'!$B$9*(EXP(B8695)-1)</f>
        <v>8.3698647453320429</v>
      </c>
      <c r="E8695" t="str">
        <f ca="1">IF(B8695&lt;='Monte Carlo VaR'!$B$25,"YES ◀ TAIL","")</f>
        <v/>
      </c>
    </row>
    <row r="8696" spans="1:5" x14ac:dyDescent="0.2">
      <c r="A8696">
        <v>8695</v>
      </c>
      <c r="B8696" s="17">
        <f ca="1">'Monte Carlo VaR'!$C$17+_xlfn.NORM.S.INV(RAND())*'Monte Carlo VaR'!$C$18</f>
        <v>0.14666250445786078</v>
      </c>
      <c r="C8696" s="18">
        <f t="shared" ca="1" si="135"/>
        <v>15.796308969382778</v>
      </c>
      <c r="D8696" s="19">
        <f ca="1">'Monte Carlo VaR'!$B$9*(EXP(B8696)-1)</f>
        <v>21.408737546204478</v>
      </c>
      <c r="E8696" t="str">
        <f ca="1">IF(B8696&lt;='Monte Carlo VaR'!$B$25,"YES ◀ TAIL","")</f>
        <v/>
      </c>
    </row>
    <row r="8697" spans="1:5" x14ac:dyDescent="0.2">
      <c r="A8697">
        <v>8696</v>
      </c>
      <c r="B8697" s="17">
        <f ca="1">'Monte Carlo VaR'!$C$17+_xlfn.NORM.S.INV(RAND())*'Monte Carlo VaR'!$C$18</f>
        <v>-0.12117614446756979</v>
      </c>
      <c r="C8697" s="18">
        <f t="shared" ca="1" si="135"/>
        <v>-11.412209664256089</v>
      </c>
      <c r="D8697" s="19">
        <f ca="1">'Monte Carlo VaR'!$B$9*(EXP(B8697)-1)</f>
        <v>-15.466967757966279</v>
      </c>
      <c r="E8697" t="str">
        <f ca="1">IF(B8697&lt;='Monte Carlo VaR'!$B$25,"YES ◀ TAIL","")</f>
        <v/>
      </c>
    </row>
    <row r="8698" spans="1:5" x14ac:dyDescent="0.2">
      <c r="A8698">
        <v>8697</v>
      </c>
      <c r="B8698" s="17">
        <f ca="1">'Monte Carlo VaR'!$C$17+_xlfn.NORM.S.INV(RAND())*'Monte Carlo VaR'!$C$18</f>
        <v>0.17389834919149033</v>
      </c>
      <c r="C8698" s="18">
        <f t="shared" ca="1" si="135"/>
        <v>18.993460185807209</v>
      </c>
      <c r="D8698" s="19">
        <f ca="1">'Monte Carlo VaR'!$B$9*(EXP(B8698)-1)</f>
        <v>25.741836589824512</v>
      </c>
      <c r="E8698" t="str">
        <f ca="1">IF(B8698&lt;='Monte Carlo VaR'!$B$25,"YES ◀ TAIL","")</f>
        <v/>
      </c>
    </row>
    <row r="8699" spans="1:5" x14ac:dyDescent="0.2">
      <c r="A8699">
        <v>8698</v>
      </c>
      <c r="B8699" s="17">
        <f ca="1">'Monte Carlo VaR'!$C$17+_xlfn.NORM.S.INV(RAND())*'Monte Carlo VaR'!$C$18</f>
        <v>0.16745449218218572</v>
      </c>
      <c r="C8699" s="18">
        <f t="shared" ca="1" si="135"/>
        <v>18.229148545513961</v>
      </c>
      <c r="D8699" s="19">
        <f ca="1">'Monte Carlo VaR'!$B$9*(EXP(B8699)-1)</f>
        <v>24.705965023735072</v>
      </c>
      <c r="E8699" t="str">
        <f ca="1">IF(B8699&lt;='Monte Carlo VaR'!$B$25,"YES ◀ TAIL","")</f>
        <v/>
      </c>
    </row>
    <row r="8700" spans="1:5" x14ac:dyDescent="0.2">
      <c r="A8700">
        <v>8699</v>
      </c>
      <c r="B8700" s="17">
        <f ca="1">'Monte Carlo VaR'!$C$17+_xlfn.NORM.S.INV(RAND())*'Monte Carlo VaR'!$C$18</f>
        <v>0.10109164768677091</v>
      </c>
      <c r="C8700" s="18">
        <f t="shared" ca="1" si="135"/>
        <v>10.63780341046856</v>
      </c>
      <c r="D8700" s="19">
        <f ca="1">'Monte Carlo VaR'!$B$9*(EXP(B8700)-1)</f>
        <v>14.41741496220804</v>
      </c>
      <c r="E8700" t="str">
        <f ca="1">IF(B8700&lt;='Monte Carlo VaR'!$B$25,"YES ◀ TAIL","")</f>
        <v/>
      </c>
    </row>
    <row r="8701" spans="1:5" x14ac:dyDescent="0.2">
      <c r="A8701">
        <v>8700</v>
      </c>
      <c r="B8701" s="17">
        <f ca="1">'Monte Carlo VaR'!$C$17+_xlfn.NORM.S.INV(RAND())*'Monte Carlo VaR'!$C$18</f>
        <v>-0.1402173190357735</v>
      </c>
      <c r="C8701" s="18">
        <f t="shared" ca="1" si="135"/>
        <v>-13.083067216730427</v>
      </c>
      <c r="D8701" s="19">
        <f ca="1">'Monte Carlo VaR'!$B$9*(EXP(B8701)-1)</f>
        <v>-17.731480998834748</v>
      </c>
      <c r="E8701" t="str">
        <f ca="1">IF(B8701&lt;='Monte Carlo VaR'!$B$25,"YES ◀ TAIL","")</f>
        <v/>
      </c>
    </row>
    <row r="8702" spans="1:5" x14ac:dyDescent="0.2">
      <c r="A8702">
        <v>8701</v>
      </c>
      <c r="B8702" s="17">
        <f ca="1">'Monte Carlo VaR'!$C$17+_xlfn.NORM.S.INV(RAND())*'Monte Carlo VaR'!$C$18</f>
        <v>0.22878859089543879</v>
      </c>
      <c r="C8702" s="18">
        <f t="shared" ca="1" si="135"/>
        <v>25.707625355096763</v>
      </c>
      <c r="D8702" s="19">
        <f ca="1">'Monte Carlo VaR'!$B$9*(EXP(B8702)-1)</f>
        <v>34.841544643762646</v>
      </c>
      <c r="E8702" t="str">
        <f ca="1">IF(B8702&lt;='Monte Carlo VaR'!$B$25,"YES ◀ TAIL","")</f>
        <v/>
      </c>
    </row>
    <row r="8703" spans="1:5" x14ac:dyDescent="0.2">
      <c r="A8703">
        <v>8702</v>
      </c>
      <c r="B8703" s="17">
        <f ca="1">'Monte Carlo VaR'!$C$17+_xlfn.NORM.S.INV(RAND())*'Monte Carlo VaR'!$C$18</f>
        <v>-9.9782074562763265E-2</v>
      </c>
      <c r="C8703" s="18">
        <f t="shared" ca="1" si="135"/>
        <v>-9.496537338648448</v>
      </c>
      <c r="D8703" s="19">
        <f ca="1">'Monte Carlo VaR'!$B$9*(EXP(B8703)-1)</f>
        <v>-12.870657055070241</v>
      </c>
      <c r="E8703" t="str">
        <f ca="1">IF(B8703&lt;='Monte Carlo VaR'!$B$25,"YES ◀ TAIL","")</f>
        <v/>
      </c>
    </row>
    <row r="8704" spans="1:5" x14ac:dyDescent="0.2">
      <c r="A8704">
        <v>8703</v>
      </c>
      <c r="B8704" s="17">
        <f ca="1">'Monte Carlo VaR'!$C$17+_xlfn.NORM.S.INV(RAND())*'Monte Carlo VaR'!$C$18</f>
        <v>-0.13678619566870587</v>
      </c>
      <c r="C8704" s="18">
        <f t="shared" ca="1" si="135"/>
        <v>-12.784332292548473</v>
      </c>
      <c r="D8704" s="19">
        <f ca="1">'Monte Carlo VaR'!$B$9*(EXP(B8704)-1)</f>
        <v>-17.326605556090946</v>
      </c>
      <c r="E8704" t="str">
        <f ca="1">IF(B8704&lt;='Monte Carlo VaR'!$B$25,"YES ◀ TAIL","")</f>
        <v/>
      </c>
    </row>
    <row r="8705" spans="1:5" x14ac:dyDescent="0.2">
      <c r="A8705">
        <v>8704</v>
      </c>
      <c r="B8705" s="17">
        <f ca="1">'Monte Carlo VaR'!$C$17+_xlfn.NORM.S.INV(RAND())*'Monte Carlo VaR'!$C$18</f>
        <v>-7.8050204998297526E-2</v>
      </c>
      <c r="C8705" s="18">
        <f t="shared" ca="1" si="135"/>
        <v>-7.5082010128234344</v>
      </c>
      <c r="D8705" s="19">
        <f ca="1">'Monte Carlo VaR'!$B$9*(EXP(B8705)-1)</f>
        <v>-10.175864832679601</v>
      </c>
      <c r="E8705" t="str">
        <f ca="1">IF(B8705&lt;='Monte Carlo VaR'!$B$25,"YES ◀ TAIL","")</f>
        <v/>
      </c>
    </row>
    <row r="8706" spans="1:5" x14ac:dyDescent="0.2">
      <c r="A8706">
        <v>8705</v>
      </c>
      <c r="B8706" s="17">
        <f ca="1">'Monte Carlo VaR'!$C$17+_xlfn.NORM.S.INV(RAND())*'Monte Carlo VaR'!$C$18</f>
        <v>5.8140893194786117E-3</v>
      </c>
      <c r="C8706" s="18">
        <f t="shared" ca="1" si="135"/>
        <v>0.58310239406784703</v>
      </c>
      <c r="D8706" s="19">
        <f ca="1">'Monte Carlo VaR'!$B$9*(EXP(B8706)-1)</f>
        <v>0.79027867468015311</v>
      </c>
      <c r="E8706" t="str">
        <f ca="1">IF(B8706&lt;='Monte Carlo VaR'!$B$25,"YES ◀ TAIL","")</f>
        <v/>
      </c>
    </row>
    <row r="8707" spans="1:5" x14ac:dyDescent="0.2">
      <c r="A8707">
        <v>8706</v>
      </c>
      <c r="B8707" s="17">
        <f ca="1">'Monte Carlo VaR'!$C$17+_xlfn.NORM.S.INV(RAND())*'Monte Carlo VaR'!$C$18</f>
        <v>-9.5815625206360791E-2</v>
      </c>
      <c r="C8707" s="18">
        <f t="shared" ref="C8707:C8770" ca="1" si="136">(EXP(B8707)-1)*100</f>
        <v>-9.136847062366126</v>
      </c>
      <c r="D8707" s="19">
        <f ca="1">'Monte Carlo VaR'!$B$9*(EXP(B8707)-1)</f>
        <v>-12.383168823624812</v>
      </c>
      <c r="E8707" t="str">
        <f ca="1">IF(B8707&lt;='Monte Carlo VaR'!$B$25,"YES ◀ TAIL","")</f>
        <v/>
      </c>
    </row>
    <row r="8708" spans="1:5" x14ac:dyDescent="0.2">
      <c r="A8708">
        <v>8707</v>
      </c>
      <c r="B8708" s="17">
        <f ca="1">'Monte Carlo VaR'!$C$17+_xlfn.NORM.S.INV(RAND())*'Monte Carlo VaR'!$C$18</f>
        <v>0.32406135294671401</v>
      </c>
      <c r="C8708" s="18">
        <f t="shared" ca="1" si="136"/>
        <v>38.273213920836028</v>
      </c>
      <c r="D8708" s="19">
        <f ca="1">'Monte Carlo VaR'!$B$9*(EXP(B8708)-1)</f>
        <v>51.871686826909063</v>
      </c>
      <c r="E8708" t="str">
        <f ca="1">IF(B8708&lt;='Monte Carlo VaR'!$B$25,"YES ◀ TAIL","")</f>
        <v/>
      </c>
    </row>
    <row r="8709" spans="1:5" x14ac:dyDescent="0.2">
      <c r="A8709">
        <v>8708</v>
      </c>
      <c r="B8709" s="17">
        <f ca="1">'Monte Carlo VaR'!$C$17+_xlfn.NORM.S.INV(RAND())*'Monte Carlo VaR'!$C$18</f>
        <v>-0.22988070767389862</v>
      </c>
      <c r="C8709" s="18">
        <f t="shared" ca="1" si="136"/>
        <v>-20.537161008146441</v>
      </c>
      <c r="D8709" s="19">
        <f ca="1">'Monte Carlo VaR'!$B$9*(EXP(B8709)-1)</f>
        <v>-27.834014314340873</v>
      </c>
      <c r="E8709" t="str">
        <f ca="1">IF(B8709&lt;='Monte Carlo VaR'!$B$25,"YES ◀ TAIL","")</f>
        <v/>
      </c>
    </row>
    <row r="8710" spans="1:5" x14ac:dyDescent="0.2">
      <c r="A8710">
        <v>8709</v>
      </c>
      <c r="B8710" s="17">
        <f ca="1">'Monte Carlo VaR'!$C$17+_xlfn.NORM.S.INV(RAND())*'Monte Carlo VaR'!$C$18</f>
        <v>-0.20099341313889568</v>
      </c>
      <c r="C8710" s="18">
        <f t="shared" ca="1" si="136"/>
        <v>-18.208218095281513</v>
      </c>
      <c r="D8710" s="19">
        <f ca="1">'Monte Carlo VaR'!$B$9*(EXP(B8710)-1)</f>
        <v>-24.677597984535037</v>
      </c>
      <c r="E8710" t="str">
        <f ca="1">IF(B8710&lt;='Monte Carlo VaR'!$B$25,"YES ◀ TAIL","")</f>
        <v/>
      </c>
    </row>
    <row r="8711" spans="1:5" x14ac:dyDescent="0.2">
      <c r="A8711">
        <v>8710</v>
      </c>
      <c r="B8711" s="17">
        <f ca="1">'Monte Carlo VaR'!$C$17+_xlfn.NORM.S.INV(RAND())*'Monte Carlo VaR'!$C$18</f>
        <v>0.22756561463055969</v>
      </c>
      <c r="C8711" s="18">
        <f t="shared" ca="1" si="136"/>
        <v>25.553981883282816</v>
      </c>
      <c r="D8711" s="19">
        <f ca="1">'Monte Carlo VaR'!$B$9*(EXP(B8711)-1)</f>
        <v>34.633311646413205</v>
      </c>
      <c r="E8711" t="str">
        <f ca="1">IF(B8711&lt;='Monte Carlo VaR'!$B$25,"YES ◀ TAIL","")</f>
        <v/>
      </c>
    </row>
    <row r="8712" spans="1:5" x14ac:dyDescent="0.2">
      <c r="A8712">
        <v>8711</v>
      </c>
      <c r="B8712" s="17">
        <f ca="1">'Monte Carlo VaR'!$C$17+_xlfn.NORM.S.INV(RAND())*'Monte Carlo VaR'!$C$18</f>
        <v>0.22107065318340324</v>
      </c>
      <c r="C8712" s="18">
        <f t="shared" ca="1" si="136"/>
        <v>24.741156104848059</v>
      </c>
      <c r="D8712" s="19">
        <f ca="1">'Monte Carlo VaR'!$B$9*(EXP(B8712)-1)</f>
        <v>33.531688868900581</v>
      </c>
      <c r="E8712" t="str">
        <f ca="1">IF(B8712&lt;='Monte Carlo VaR'!$B$25,"YES ◀ TAIL","")</f>
        <v/>
      </c>
    </row>
    <row r="8713" spans="1:5" x14ac:dyDescent="0.2">
      <c r="A8713">
        <v>8712</v>
      </c>
      <c r="B8713" s="17">
        <f ca="1">'Monte Carlo VaR'!$C$17+_xlfn.NORM.S.INV(RAND())*'Monte Carlo VaR'!$C$18</f>
        <v>0.13273630816329668</v>
      </c>
      <c r="C8713" s="18">
        <f t="shared" ca="1" si="136"/>
        <v>14.194883603962394</v>
      </c>
      <c r="D8713" s="19">
        <f ca="1">'Monte Carlo VaR'!$B$9*(EXP(B8713)-1)</f>
        <v>19.238325748450233</v>
      </c>
      <c r="E8713" t="str">
        <f ca="1">IF(B8713&lt;='Monte Carlo VaR'!$B$25,"YES ◀ TAIL","")</f>
        <v/>
      </c>
    </row>
    <row r="8714" spans="1:5" x14ac:dyDescent="0.2">
      <c r="A8714">
        <v>8713</v>
      </c>
      <c r="B8714" s="17">
        <f ca="1">'Monte Carlo VaR'!$C$17+_xlfn.NORM.S.INV(RAND())*'Monte Carlo VaR'!$C$18</f>
        <v>6.9424030126449571E-2</v>
      </c>
      <c r="C8714" s="18">
        <f t="shared" ca="1" si="136"/>
        <v>7.1890626716154538</v>
      </c>
      <c r="D8714" s="19">
        <f ca="1">'Monte Carlo VaR'!$B$9*(EXP(B8714)-1)</f>
        <v>9.7433366388404252</v>
      </c>
      <c r="E8714" t="str">
        <f ca="1">IF(B8714&lt;='Monte Carlo VaR'!$B$25,"YES ◀ TAIL","")</f>
        <v/>
      </c>
    </row>
    <row r="8715" spans="1:5" x14ac:dyDescent="0.2">
      <c r="A8715">
        <v>8714</v>
      </c>
      <c r="B8715" s="17">
        <f ca="1">'Monte Carlo VaR'!$C$17+_xlfn.NORM.S.INV(RAND())*'Monte Carlo VaR'!$C$18</f>
        <v>9.0036064220925721E-2</v>
      </c>
      <c r="C8715" s="18">
        <f t="shared" ca="1" si="136"/>
        <v>9.4213744959874557</v>
      </c>
      <c r="D8715" s="19">
        <f ca="1">'Monte Carlo VaR'!$B$9*(EXP(B8715)-1)</f>
        <v>12.768788854411799</v>
      </c>
      <c r="E8715" t="str">
        <f ca="1">IF(B8715&lt;='Monte Carlo VaR'!$B$25,"YES ◀ TAIL","")</f>
        <v/>
      </c>
    </row>
    <row r="8716" spans="1:5" x14ac:dyDescent="0.2">
      <c r="A8716">
        <v>8715</v>
      </c>
      <c r="B8716" s="17">
        <f ca="1">'Monte Carlo VaR'!$C$17+_xlfn.NORM.S.INV(RAND())*'Monte Carlo VaR'!$C$18</f>
        <v>0.28080252962902813</v>
      </c>
      <c r="C8716" s="18">
        <f t="shared" ca="1" si="136"/>
        <v>32.419208941228781</v>
      </c>
      <c r="D8716" s="19">
        <f ca="1">'Monte Carlo VaR'!$B$9*(EXP(B8716)-1)</f>
        <v>43.937753878047367</v>
      </c>
      <c r="E8716" t="str">
        <f ca="1">IF(B8716&lt;='Monte Carlo VaR'!$B$25,"YES ◀ TAIL","")</f>
        <v/>
      </c>
    </row>
    <row r="8717" spans="1:5" x14ac:dyDescent="0.2">
      <c r="A8717">
        <v>8716</v>
      </c>
      <c r="B8717" s="17">
        <f ca="1">'Monte Carlo VaR'!$C$17+_xlfn.NORM.S.INV(RAND())*'Monte Carlo VaR'!$C$18</f>
        <v>0.15970450840068737</v>
      </c>
      <c r="C8717" s="18">
        <f t="shared" ca="1" si="136"/>
        <v>17.316415961540233</v>
      </c>
      <c r="D8717" s="19">
        <f ca="1">'Monte Carlo VaR'!$B$9*(EXP(B8717)-1)</f>
        <v>23.468938552675478</v>
      </c>
      <c r="E8717" t="str">
        <f ca="1">IF(B8717&lt;='Monte Carlo VaR'!$B$25,"YES ◀ TAIL","")</f>
        <v/>
      </c>
    </row>
    <row r="8718" spans="1:5" x14ac:dyDescent="0.2">
      <c r="A8718">
        <v>8717</v>
      </c>
      <c r="B8718" s="17">
        <f ca="1">'Monte Carlo VaR'!$C$17+_xlfn.NORM.S.INV(RAND())*'Monte Carlo VaR'!$C$18</f>
        <v>-0.32250583502514463</v>
      </c>
      <c r="C8718" s="18">
        <f t="shared" ca="1" si="136"/>
        <v>-27.566829469912868</v>
      </c>
      <c r="D8718" s="19">
        <f ca="1">'Monte Carlo VaR'!$B$9*(EXP(B8718)-1)</f>
        <v>-37.361323980572912</v>
      </c>
      <c r="E8718" t="str">
        <f ca="1">IF(B8718&lt;='Monte Carlo VaR'!$B$25,"YES ◀ TAIL","")</f>
        <v>YES ◀ TAIL</v>
      </c>
    </row>
    <row r="8719" spans="1:5" x14ac:dyDescent="0.2">
      <c r="A8719">
        <v>8718</v>
      </c>
      <c r="B8719" s="17">
        <f ca="1">'Monte Carlo VaR'!$C$17+_xlfn.NORM.S.INV(RAND())*'Monte Carlo VaR'!$C$18</f>
        <v>0.14472796154781814</v>
      </c>
      <c r="C8719" s="18">
        <f t="shared" ca="1" si="136"/>
        <v>15.5725125825094</v>
      </c>
      <c r="D8719" s="19">
        <f ca="1">'Monte Carlo VaR'!$B$9*(EXP(B8719)-1)</f>
        <v>21.105426303074992</v>
      </c>
      <c r="E8719" t="str">
        <f ca="1">IF(B8719&lt;='Monte Carlo VaR'!$B$25,"YES ◀ TAIL","")</f>
        <v/>
      </c>
    </row>
    <row r="8720" spans="1:5" x14ac:dyDescent="0.2">
      <c r="A8720">
        <v>8719</v>
      </c>
      <c r="B8720" s="17">
        <f ca="1">'Monte Carlo VaR'!$C$17+_xlfn.NORM.S.INV(RAND())*'Monte Carlo VaR'!$C$18</f>
        <v>-8.2315251972160816E-2</v>
      </c>
      <c r="C8720" s="18">
        <f t="shared" ca="1" si="136"/>
        <v>-7.901842833058037</v>
      </c>
      <c r="D8720" s="19">
        <f ca="1">'Monte Carlo VaR'!$B$9*(EXP(B8720)-1)</f>
        <v>-10.709367591643558</v>
      </c>
      <c r="E8720" t="str">
        <f ca="1">IF(B8720&lt;='Monte Carlo VaR'!$B$25,"YES ◀ TAIL","")</f>
        <v/>
      </c>
    </row>
    <row r="8721" spans="1:5" x14ac:dyDescent="0.2">
      <c r="A8721">
        <v>8720</v>
      </c>
      <c r="B8721" s="17">
        <f ca="1">'Monte Carlo VaR'!$C$17+_xlfn.NORM.S.INV(RAND())*'Monte Carlo VaR'!$C$18</f>
        <v>-1.1390611653698313E-2</v>
      </c>
      <c r="C8721" s="18">
        <f t="shared" ca="1" si="136"/>
        <v>-1.1325984251399968</v>
      </c>
      <c r="D8721" s="19">
        <f ca="1">'Monte Carlo VaR'!$B$9*(EXP(B8721)-1)</f>
        <v>-1.5350106455922377</v>
      </c>
      <c r="E8721" t="str">
        <f ca="1">IF(B8721&lt;='Monte Carlo VaR'!$B$25,"YES ◀ TAIL","")</f>
        <v/>
      </c>
    </row>
    <row r="8722" spans="1:5" x14ac:dyDescent="0.2">
      <c r="A8722">
        <v>8721</v>
      </c>
      <c r="B8722" s="17">
        <f ca="1">'Monte Carlo VaR'!$C$17+_xlfn.NORM.S.INV(RAND())*'Monte Carlo VaR'!$C$18</f>
        <v>-3.481969049963049E-3</v>
      </c>
      <c r="C8722" s="18">
        <f t="shared" ca="1" si="136"/>
        <v>-0.34759140255719023</v>
      </c>
      <c r="D8722" s="19">
        <f ca="1">'Monte Carlo VaR'!$B$9*(EXP(B8722)-1)</f>
        <v>-0.47109062788575995</v>
      </c>
      <c r="E8722" t="str">
        <f ca="1">IF(B8722&lt;='Monte Carlo VaR'!$B$25,"YES ◀ TAIL","")</f>
        <v/>
      </c>
    </row>
    <row r="8723" spans="1:5" x14ac:dyDescent="0.2">
      <c r="A8723">
        <v>8722</v>
      </c>
      <c r="B8723" s="17">
        <f ca="1">'Monte Carlo VaR'!$C$17+_xlfn.NORM.S.INV(RAND())*'Monte Carlo VaR'!$C$18</f>
        <v>0.18172628871336666</v>
      </c>
      <c r="C8723" s="18">
        <f t="shared" ca="1" si="136"/>
        <v>19.928589086756745</v>
      </c>
      <c r="D8723" s="19">
        <f ca="1">'Monte Carlo VaR'!$B$9*(EXP(B8723)-1)</f>
        <v>27.009216789281414</v>
      </c>
      <c r="E8723" t="str">
        <f ca="1">IF(B8723&lt;='Monte Carlo VaR'!$B$25,"YES ◀ TAIL","")</f>
        <v/>
      </c>
    </row>
    <row r="8724" spans="1:5" x14ac:dyDescent="0.2">
      <c r="A8724">
        <v>8723</v>
      </c>
      <c r="B8724" s="17">
        <f ca="1">'Monte Carlo VaR'!$C$17+_xlfn.NORM.S.INV(RAND())*'Monte Carlo VaR'!$C$18</f>
        <v>0.14220998639726057</v>
      </c>
      <c r="C8724" s="18">
        <f t="shared" ca="1" si="136"/>
        <v>15.281869936779957</v>
      </c>
      <c r="D8724" s="19">
        <f ca="1">'Monte Carlo VaR'!$B$9*(EXP(B8724)-1)</f>
        <v>20.711518325317876</v>
      </c>
      <c r="E8724" t="str">
        <f ca="1">IF(B8724&lt;='Monte Carlo VaR'!$B$25,"YES ◀ TAIL","")</f>
        <v/>
      </c>
    </row>
    <row r="8725" spans="1:5" x14ac:dyDescent="0.2">
      <c r="A8725">
        <v>8724</v>
      </c>
      <c r="B8725" s="17">
        <f ca="1">'Monte Carlo VaR'!$C$17+_xlfn.NORM.S.INV(RAND())*'Monte Carlo VaR'!$C$18</f>
        <v>-1.7610818311992474E-2</v>
      </c>
      <c r="C8725" s="18">
        <f t="shared" ca="1" si="136"/>
        <v>-1.7456654163353957</v>
      </c>
      <c r="D8725" s="19">
        <f ca="1">'Monte Carlo VaR'!$B$9*(EXP(B8725)-1)</f>
        <v>-2.3659003387593618</v>
      </c>
      <c r="E8725" t="str">
        <f ca="1">IF(B8725&lt;='Monte Carlo VaR'!$B$25,"YES ◀ TAIL","")</f>
        <v/>
      </c>
    </row>
    <row r="8726" spans="1:5" x14ac:dyDescent="0.2">
      <c r="A8726">
        <v>8725</v>
      </c>
      <c r="B8726" s="17">
        <f ca="1">'Monte Carlo VaR'!$C$17+_xlfn.NORM.S.INV(RAND())*'Monte Carlo VaR'!$C$18</f>
        <v>9.1455330279616331E-2</v>
      </c>
      <c r="C8726" s="18">
        <f t="shared" ca="1" si="136"/>
        <v>9.5767827956805931</v>
      </c>
      <c r="D8726" s="19">
        <f ca="1">'Monte Carlo VaR'!$B$9*(EXP(B8726)-1)</f>
        <v>12.979413722985909</v>
      </c>
      <c r="E8726" t="str">
        <f ca="1">IF(B8726&lt;='Monte Carlo VaR'!$B$25,"YES ◀ TAIL","")</f>
        <v/>
      </c>
    </row>
    <row r="8727" spans="1:5" x14ac:dyDescent="0.2">
      <c r="A8727">
        <v>8726</v>
      </c>
      <c r="B8727" s="17">
        <f ca="1">'Monte Carlo VaR'!$C$17+_xlfn.NORM.S.INV(RAND())*'Monte Carlo VaR'!$C$18</f>
        <v>0.16405048515698545</v>
      </c>
      <c r="C8727" s="18">
        <f t="shared" ca="1" si="136"/>
        <v>17.827379892889496</v>
      </c>
      <c r="D8727" s="19">
        <f ca="1">'Monte Carlo VaR'!$B$9*(EXP(B8727)-1)</f>
        <v>24.161447968833134</v>
      </c>
      <c r="E8727" t="str">
        <f ca="1">IF(B8727&lt;='Monte Carlo VaR'!$B$25,"YES ◀ TAIL","")</f>
        <v/>
      </c>
    </row>
    <row r="8728" spans="1:5" x14ac:dyDescent="0.2">
      <c r="A8728">
        <v>8727</v>
      </c>
      <c r="B8728" s="17">
        <f ca="1">'Monte Carlo VaR'!$C$17+_xlfn.NORM.S.INV(RAND())*'Monte Carlo VaR'!$C$18</f>
        <v>-0.10155683655171695</v>
      </c>
      <c r="C8728" s="18">
        <f t="shared" ca="1" si="136"/>
        <v>-9.6570169953282043</v>
      </c>
      <c r="D8728" s="19">
        <f ca="1">'Monte Carlo VaR'!$B$9*(EXP(B8728)-1)</f>
        <v>-13.088155133768316</v>
      </c>
      <c r="E8728" t="str">
        <f ca="1">IF(B8728&lt;='Monte Carlo VaR'!$B$25,"YES ◀ TAIL","")</f>
        <v/>
      </c>
    </row>
    <row r="8729" spans="1:5" x14ac:dyDescent="0.2">
      <c r="A8729">
        <v>8728</v>
      </c>
      <c r="B8729" s="17">
        <f ca="1">'Monte Carlo VaR'!$C$17+_xlfn.NORM.S.INV(RAND())*'Monte Carlo VaR'!$C$18</f>
        <v>0.18200627405285663</v>
      </c>
      <c r="C8729" s="18">
        <f t="shared" ca="1" si="136"/>
        <v>19.962172034633909</v>
      </c>
      <c r="D8729" s="19">
        <f ca="1">'Monte Carlo VaR'!$B$9*(EXP(B8729)-1)</f>
        <v>27.054731758539333</v>
      </c>
      <c r="E8729" t="str">
        <f ca="1">IF(B8729&lt;='Monte Carlo VaR'!$B$25,"YES ◀ TAIL","")</f>
        <v/>
      </c>
    </row>
    <row r="8730" spans="1:5" x14ac:dyDescent="0.2">
      <c r="A8730">
        <v>8729</v>
      </c>
      <c r="B8730" s="17">
        <f ca="1">'Monte Carlo VaR'!$C$17+_xlfn.NORM.S.INV(RAND())*'Monte Carlo VaR'!$C$18</f>
        <v>0.11274137695156172</v>
      </c>
      <c r="C8730" s="18">
        <f t="shared" ca="1" si="136"/>
        <v>11.934240776551452</v>
      </c>
      <c r="D8730" s="19">
        <f ca="1">'Monte Carlo VaR'!$B$9*(EXP(B8730)-1)</f>
        <v>16.174476524460182</v>
      </c>
      <c r="E8730" t="str">
        <f ca="1">IF(B8730&lt;='Monte Carlo VaR'!$B$25,"YES ◀ TAIL","")</f>
        <v/>
      </c>
    </row>
    <row r="8731" spans="1:5" x14ac:dyDescent="0.2">
      <c r="A8731">
        <v>8730</v>
      </c>
      <c r="B8731" s="17">
        <f ca="1">'Monte Carlo VaR'!$C$17+_xlfn.NORM.S.INV(RAND())*'Monte Carlo VaR'!$C$18</f>
        <v>0.11981964586133018</v>
      </c>
      <c r="C8731" s="18">
        <f t="shared" ca="1" si="136"/>
        <v>12.729352119214576</v>
      </c>
      <c r="D8731" s="19">
        <f ca="1">'Monte Carlo VaR'!$B$9*(EXP(B8731)-1)</f>
        <v>17.252090927171515</v>
      </c>
      <c r="E8731" t="str">
        <f ca="1">IF(B8731&lt;='Monte Carlo VaR'!$B$25,"YES ◀ TAIL","")</f>
        <v/>
      </c>
    </row>
    <row r="8732" spans="1:5" x14ac:dyDescent="0.2">
      <c r="A8732">
        <v>8731</v>
      </c>
      <c r="B8732" s="17">
        <f ca="1">'Monte Carlo VaR'!$C$17+_xlfn.NORM.S.INV(RAND())*'Monte Carlo VaR'!$C$18</f>
        <v>8.0418479419908026E-2</v>
      </c>
      <c r="C8732" s="18">
        <f t="shared" ca="1" si="136"/>
        <v>8.3740495887203448</v>
      </c>
      <c r="D8732" s="19">
        <f ca="1">'Monte Carlo VaR'!$B$9*(EXP(B8732)-1)</f>
        <v>11.349349407592683</v>
      </c>
      <c r="E8732" t="str">
        <f ca="1">IF(B8732&lt;='Monte Carlo VaR'!$B$25,"YES ◀ TAIL","")</f>
        <v/>
      </c>
    </row>
    <row r="8733" spans="1:5" x14ac:dyDescent="0.2">
      <c r="A8733">
        <v>8732</v>
      </c>
      <c r="B8733" s="17">
        <f ca="1">'Monte Carlo VaR'!$C$17+_xlfn.NORM.S.INV(RAND())*'Monte Carlo VaR'!$C$18</f>
        <v>4.1747046290343884E-3</v>
      </c>
      <c r="C8733" s="18">
        <f t="shared" ca="1" si="136"/>
        <v>0.41834308473065462</v>
      </c>
      <c r="D8733" s="19">
        <f ca="1">'Monte Carlo VaR'!$B$9*(EXP(B8733)-1)</f>
        <v>0.56698038273545626</v>
      </c>
      <c r="E8733" t="str">
        <f ca="1">IF(B8733&lt;='Monte Carlo VaR'!$B$25,"YES ◀ TAIL","")</f>
        <v/>
      </c>
    </row>
    <row r="8734" spans="1:5" x14ac:dyDescent="0.2">
      <c r="A8734">
        <v>8733</v>
      </c>
      <c r="B8734" s="17">
        <f ca="1">'Monte Carlo VaR'!$C$17+_xlfn.NORM.S.INV(RAND())*'Monte Carlo VaR'!$C$18</f>
        <v>0.2167798685032169</v>
      </c>
      <c r="C8734" s="18">
        <f t="shared" ca="1" si="136"/>
        <v>24.207065316951027</v>
      </c>
      <c r="D8734" s="19">
        <f ca="1">'Monte Carlo VaR'!$B$9*(EXP(B8734)-1)</f>
        <v>32.807835624063728</v>
      </c>
      <c r="E8734" t="str">
        <f ca="1">IF(B8734&lt;='Monte Carlo VaR'!$B$25,"YES ◀ TAIL","")</f>
        <v/>
      </c>
    </row>
    <row r="8735" spans="1:5" x14ac:dyDescent="0.2">
      <c r="A8735">
        <v>8734</v>
      </c>
      <c r="B8735" s="17">
        <f ca="1">'Monte Carlo VaR'!$C$17+_xlfn.NORM.S.INV(RAND())*'Monte Carlo VaR'!$C$18</f>
        <v>4.9622559273534449E-2</v>
      </c>
      <c r="C8735" s="18">
        <f t="shared" ca="1" si="136"/>
        <v>5.0874378723104963</v>
      </c>
      <c r="D8735" s="19">
        <f ca="1">'Monte Carlo VaR'!$B$9*(EXP(B8735)-1)</f>
        <v>6.8950045483424161</v>
      </c>
      <c r="E8735" t="str">
        <f ca="1">IF(B8735&lt;='Monte Carlo VaR'!$B$25,"YES ◀ TAIL","")</f>
        <v/>
      </c>
    </row>
    <row r="8736" spans="1:5" x14ac:dyDescent="0.2">
      <c r="A8736">
        <v>8735</v>
      </c>
      <c r="B8736" s="17">
        <f ca="1">'Monte Carlo VaR'!$C$17+_xlfn.NORM.S.INV(RAND())*'Monte Carlo VaR'!$C$18</f>
        <v>0.2959765590629832</v>
      </c>
      <c r="C8736" s="18">
        <f t="shared" ca="1" si="136"/>
        <v>34.443864156116064</v>
      </c>
      <c r="D8736" s="19">
        <f ca="1">'Monte Carlo VaR'!$B$9*(EXP(B8736)-1)</f>
        <v>46.681769090784108</v>
      </c>
      <c r="E8736" t="str">
        <f ca="1">IF(B8736&lt;='Monte Carlo VaR'!$B$25,"YES ◀ TAIL","")</f>
        <v/>
      </c>
    </row>
    <row r="8737" spans="1:5" x14ac:dyDescent="0.2">
      <c r="A8737">
        <v>8736</v>
      </c>
      <c r="B8737" s="17">
        <f ca="1">'Monte Carlo VaR'!$C$17+_xlfn.NORM.S.INV(RAND())*'Monte Carlo VaR'!$C$18</f>
        <v>-7.2867125363296717E-2</v>
      </c>
      <c r="C8737" s="18">
        <f t="shared" ca="1" si="136"/>
        <v>-7.0275641394912718</v>
      </c>
      <c r="D8737" s="19">
        <f ca="1">'Monte Carlo VaR'!$B$9*(EXP(B8737)-1)</f>
        <v>-9.5244576782525208</v>
      </c>
      <c r="E8737" t="str">
        <f ca="1">IF(B8737&lt;='Monte Carlo VaR'!$B$25,"YES ◀ TAIL","")</f>
        <v/>
      </c>
    </row>
    <row r="8738" spans="1:5" x14ac:dyDescent="0.2">
      <c r="A8738">
        <v>8737</v>
      </c>
      <c r="B8738" s="17">
        <f ca="1">'Monte Carlo VaR'!$C$17+_xlfn.NORM.S.INV(RAND())*'Monte Carlo VaR'!$C$18</f>
        <v>1.1895035646365806E-2</v>
      </c>
      <c r="C8738" s="18">
        <f t="shared" ca="1" si="136"/>
        <v>1.1966062927511789</v>
      </c>
      <c r="D8738" s="19">
        <f ca="1">'Monte Carlo VaR'!$B$9*(EXP(B8738)-1)</f>
        <v>1.6217605085656728</v>
      </c>
      <c r="E8738" t="str">
        <f ca="1">IF(B8738&lt;='Monte Carlo VaR'!$B$25,"YES ◀ TAIL","")</f>
        <v/>
      </c>
    </row>
    <row r="8739" spans="1:5" x14ac:dyDescent="0.2">
      <c r="A8739">
        <v>8738</v>
      </c>
      <c r="B8739" s="17">
        <f ca="1">'Monte Carlo VaR'!$C$17+_xlfn.NORM.S.INV(RAND())*'Monte Carlo VaR'!$C$18</f>
        <v>0.25638986409894465</v>
      </c>
      <c r="C8739" s="18">
        <f t="shared" ca="1" si="136"/>
        <v>29.225643413514256</v>
      </c>
      <c r="D8739" s="19">
        <f ca="1">'Monte Carlo VaR'!$B$9*(EXP(B8739)-1)</f>
        <v>39.609514518335871</v>
      </c>
      <c r="E8739" t="str">
        <f ca="1">IF(B8739&lt;='Monte Carlo VaR'!$B$25,"YES ◀ TAIL","")</f>
        <v/>
      </c>
    </row>
    <row r="8740" spans="1:5" x14ac:dyDescent="0.2">
      <c r="A8740">
        <v>8739</v>
      </c>
      <c r="B8740" s="17">
        <f ca="1">'Monte Carlo VaR'!$C$17+_xlfn.NORM.S.INV(RAND())*'Monte Carlo VaR'!$C$18</f>
        <v>9.6589064698247434E-2</v>
      </c>
      <c r="C8740" s="18">
        <f t="shared" ca="1" si="136"/>
        <v>10.140767331752599</v>
      </c>
      <c r="D8740" s="19">
        <f ca="1">'Monte Carlo VaR'!$B$9*(EXP(B8740)-1)</f>
        <v>13.743781964724297</v>
      </c>
      <c r="E8740" t="str">
        <f ca="1">IF(B8740&lt;='Monte Carlo VaR'!$B$25,"YES ◀ TAIL","")</f>
        <v/>
      </c>
    </row>
    <row r="8741" spans="1:5" x14ac:dyDescent="0.2">
      <c r="A8741">
        <v>8740</v>
      </c>
      <c r="B8741" s="17">
        <f ca="1">'Monte Carlo VaR'!$C$17+_xlfn.NORM.S.INV(RAND())*'Monte Carlo VaR'!$C$18</f>
        <v>-9.536068247316308E-2</v>
      </c>
      <c r="C8741" s="18">
        <f t="shared" ca="1" si="136"/>
        <v>-9.0955001266909026</v>
      </c>
      <c r="D8741" s="19">
        <f ca="1">'Monte Carlo VaR'!$B$9*(EXP(B8741)-1)</f>
        <v>-12.327131321704181</v>
      </c>
      <c r="E8741" t="str">
        <f ca="1">IF(B8741&lt;='Monte Carlo VaR'!$B$25,"YES ◀ TAIL","")</f>
        <v/>
      </c>
    </row>
    <row r="8742" spans="1:5" x14ac:dyDescent="0.2">
      <c r="A8742">
        <v>8741</v>
      </c>
      <c r="B8742" s="17">
        <f ca="1">'Monte Carlo VaR'!$C$17+_xlfn.NORM.S.INV(RAND())*'Monte Carlo VaR'!$C$18</f>
        <v>3.3221056525466863E-2</v>
      </c>
      <c r="C8742" s="18">
        <f t="shared" ca="1" si="136"/>
        <v>3.3779037586999294</v>
      </c>
      <c r="D8742" s="19">
        <f ca="1">'Monte Carlo VaR'!$B$9*(EXP(B8742)-1)</f>
        <v>4.5780729641660143</v>
      </c>
      <c r="E8742" t="str">
        <f ca="1">IF(B8742&lt;='Monte Carlo VaR'!$B$25,"YES ◀ TAIL","")</f>
        <v/>
      </c>
    </row>
    <row r="8743" spans="1:5" x14ac:dyDescent="0.2">
      <c r="A8743">
        <v>8742</v>
      </c>
      <c r="B8743" s="17">
        <f ca="1">'Monte Carlo VaR'!$C$17+_xlfn.NORM.S.INV(RAND())*'Monte Carlo VaR'!$C$18</f>
        <v>2.3024034456470631E-2</v>
      </c>
      <c r="C8743" s="18">
        <f t="shared" ca="1" si="136"/>
        <v>2.3291133497870042</v>
      </c>
      <c r="D8743" s="19">
        <f ca="1">'Monte Carlo VaR'!$B$9*(EXP(B8743)-1)</f>
        <v>3.156647322966327</v>
      </c>
      <c r="E8743" t="str">
        <f ca="1">IF(B8743&lt;='Monte Carlo VaR'!$B$25,"YES ◀ TAIL","")</f>
        <v/>
      </c>
    </row>
    <row r="8744" spans="1:5" x14ac:dyDescent="0.2">
      <c r="A8744">
        <v>8743</v>
      </c>
      <c r="B8744" s="17">
        <f ca="1">'Monte Carlo VaR'!$C$17+_xlfn.NORM.S.INV(RAND())*'Monte Carlo VaR'!$C$18</f>
        <v>6.7349006487062643E-3</v>
      </c>
      <c r="C8744" s="18">
        <f t="shared" ca="1" si="136"/>
        <v>0.67576310925212546</v>
      </c>
      <c r="D8744" s="19">
        <f ca="1">'Monte Carlo VaR'!$B$9*(EXP(B8744)-1)</f>
        <v>0.91586174196940562</v>
      </c>
      <c r="E8744" t="str">
        <f ca="1">IF(B8744&lt;='Monte Carlo VaR'!$B$25,"YES ◀ TAIL","")</f>
        <v/>
      </c>
    </row>
    <row r="8745" spans="1:5" x14ac:dyDescent="0.2">
      <c r="A8745">
        <v>8744</v>
      </c>
      <c r="B8745" s="17">
        <f ca="1">'Monte Carlo VaR'!$C$17+_xlfn.NORM.S.INV(RAND())*'Monte Carlo VaR'!$C$18</f>
        <v>0.35610931351173386</v>
      </c>
      <c r="C8745" s="18">
        <f t="shared" ca="1" si="136"/>
        <v>42.776361358819237</v>
      </c>
      <c r="D8745" s="19">
        <f ca="1">'Monte Carlo VaR'!$B$9*(EXP(B8745)-1)</f>
        <v>57.974802549607709</v>
      </c>
      <c r="E8745" t="str">
        <f ca="1">IF(B8745&lt;='Monte Carlo VaR'!$B$25,"YES ◀ TAIL","")</f>
        <v/>
      </c>
    </row>
    <row r="8746" spans="1:5" x14ac:dyDescent="0.2">
      <c r="A8746">
        <v>8745</v>
      </c>
      <c r="B8746" s="17">
        <f ca="1">'Monte Carlo VaR'!$C$17+_xlfn.NORM.S.INV(RAND())*'Monte Carlo VaR'!$C$18</f>
        <v>-0.14489237190611243</v>
      </c>
      <c r="C8746" s="18">
        <f t="shared" ca="1" si="136"/>
        <v>-13.488460117837576</v>
      </c>
      <c r="D8746" s="19">
        <f ca="1">'Monte Carlo VaR'!$B$9*(EXP(B8746)-1)</f>
        <v>-18.280909997705265</v>
      </c>
      <c r="E8746" t="str">
        <f ca="1">IF(B8746&lt;='Monte Carlo VaR'!$B$25,"YES ◀ TAIL","")</f>
        <v/>
      </c>
    </row>
    <row r="8747" spans="1:5" x14ac:dyDescent="0.2">
      <c r="A8747">
        <v>8746</v>
      </c>
      <c r="B8747" s="17">
        <f ca="1">'Monte Carlo VaR'!$C$17+_xlfn.NORM.S.INV(RAND())*'Monte Carlo VaR'!$C$18</f>
        <v>2.1095859990099136E-3</v>
      </c>
      <c r="C8747" s="18">
        <f t="shared" ca="1" si="136"/>
        <v>0.21118127411128285</v>
      </c>
      <c r="D8747" s="19">
        <f ca="1">'Monte Carlo VaR'!$B$9*(EXP(B8747)-1)</f>
        <v>0.28621398080302163</v>
      </c>
      <c r="E8747" t="str">
        <f ca="1">IF(B8747&lt;='Monte Carlo VaR'!$B$25,"YES ◀ TAIL","")</f>
        <v/>
      </c>
    </row>
    <row r="8748" spans="1:5" x14ac:dyDescent="0.2">
      <c r="A8748">
        <v>8747</v>
      </c>
      <c r="B8748" s="17">
        <f ca="1">'Monte Carlo VaR'!$C$17+_xlfn.NORM.S.INV(RAND())*'Monte Carlo VaR'!$C$18</f>
        <v>0.28753227377026952</v>
      </c>
      <c r="C8748" s="18">
        <f t="shared" ca="1" si="136"/>
        <v>33.313361671700115</v>
      </c>
      <c r="D8748" s="19">
        <f ca="1">'Monte Carlo VaR'!$B$9*(EXP(B8748)-1)</f>
        <v>45.149599073655168</v>
      </c>
      <c r="E8748" t="str">
        <f ca="1">IF(B8748&lt;='Monte Carlo VaR'!$B$25,"YES ◀ TAIL","")</f>
        <v/>
      </c>
    </row>
    <row r="8749" spans="1:5" x14ac:dyDescent="0.2">
      <c r="A8749">
        <v>8748</v>
      </c>
      <c r="B8749" s="17">
        <f ca="1">'Monte Carlo VaR'!$C$17+_xlfn.NORM.S.INV(RAND())*'Monte Carlo VaR'!$C$18</f>
        <v>-2.5391677427772236E-2</v>
      </c>
      <c r="C8749" s="18">
        <f t="shared" ca="1" si="136"/>
        <v>-2.5072020047322119</v>
      </c>
      <c r="D8749" s="19">
        <f ca="1">'Monte Carlo VaR'!$B$9*(EXP(B8749)-1)</f>
        <v>-3.3980108770135669</v>
      </c>
      <c r="E8749" t="str">
        <f ca="1">IF(B8749&lt;='Monte Carlo VaR'!$B$25,"YES ◀ TAIL","")</f>
        <v/>
      </c>
    </row>
    <row r="8750" spans="1:5" x14ac:dyDescent="0.2">
      <c r="A8750">
        <v>8749</v>
      </c>
      <c r="B8750" s="17">
        <f ca="1">'Monte Carlo VaR'!$C$17+_xlfn.NORM.S.INV(RAND())*'Monte Carlo VaR'!$C$18</f>
        <v>-7.2315595284773895E-2</v>
      </c>
      <c r="C8750" s="18">
        <f t="shared" ca="1" si="136"/>
        <v>-6.9762729016106135</v>
      </c>
      <c r="D8750" s="19">
        <f ca="1">'Monte Carlo VaR'!$B$9*(EXP(B8750)-1)</f>
        <v>-9.4549426635528651</v>
      </c>
      <c r="E8750" t="str">
        <f ca="1">IF(B8750&lt;='Monte Carlo VaR'!$B$25,"YES ◀ TAIL","")</f>
        <v/>
      </c>
    </row>
    <row r="8751" spans="1:5" x14ac:dyDescent="0.2">
      <c r="A8751">
        <v>8750</v>
      </c>
      <c r="B8751" s="17">
        <f ca="1">'Monte Carlo VaR'!$C$17+_xlfn.NORM.S.INV(RAND())*'Monte Carlo VaR'!$C$18</f>
        <v>-0.19077852425085728</v>
      </c>
      <c r="C8751" s="18">
        <f t="shared" ca="1" si="136"/>
        <v>-17.368442325193389</v>
      </c>
      <c r="D8751" s="19">
        <f ca="1">'Monte Carlo VaR'!$B$9*(EXP(B8751)-1)</f>
        <v>-23.539449883334601</v>
      </c>
      <c r="E8751" t="str">
        <f ca="1">IF(B8751&lt;='Monte Carlo VaR'!$B$25,"YES ◀ TAIL","")</f>
        <v/>
      </c>
    </row>
    <row r="8752" spans="1:5" x14ac:dyDescent="0.2">
      <c r="A8752">
        <v>8751</v>
      </c>
      <c r="B8752" s="17">
        <f ca="1">'Monte Carlo VaR'!$C$17+_xlfn.NORM.S.INV(RAND())*'Monte Carlo VaR'!$C$18</f>
        <v>-9.3552511978077776E-2</v>
      </c>
      <c r="C8752" s="18">
        <f t="shared" ca="1" si="136"/>
        <v>-8.9309805972944805</v>
      </c>
      <c r="D8752" s="19">
        <f ca="1">'Monte Carlo VaR'!$B$9*(EXP(B8752)-1)</f>
        <v>-12.104158003513209</v>
      </c>
      <c r="E8752" t="str">
        <f ca="1">IF(B8752&lt;='Monte Carlo VaR'!$B$25,"YES ◀ TAIL","")</f>
        <v/>
      </c>
    </row>
    <row r="8753" spans="1:5" x14ac:dyDescent="0.2">
      <c r="A8753">
        <v>8752</v>
      </c>
      <c r="B8753" s="17">
        <f ca="1">'Monte Carlo VaR'!$C$17+_xlfn.NORM.S.INV(RAND())*'Monte Carlo VaR'!$C$18</f>
        <v>0.18126713389389792</v>
      </c>
      <c r="C8753" s="18">
        <f t="shared" ca="1" si="136"/>
        <v>19.8735359370122</v>
      </c>
      <c r="D8753" s="19">
        <f ca="1">'Monte Carlo VaR'!$B$9*(EXP(B8753)-1)</f>
        <v>26.934603255432634</v>
      </c>
      <c r="E8753" t="str">
        <f ca="1">IF(B8753&lt;='Monte Carlo VaR'!$B$25,"YES ◀ TAIL","")</f>
        <v/>
      </c>
    </row>
    <row r="8754" spans="1:5" x14ac:dyDescent="0.2">
      <c r="A8754">
        <v>8753</v>
      </c>
      <c r="B8754" s="17">
        <f ca="1">'Monte Carlo VaR'!$C$17+_xlfn.NORM.S.INV(RAND())*'Monte Carlo VaR'!$C$18</f>
        <v>5.9742703672398846E-2</v>
      </c>
      <c r="C8754" s="18">
        <f t="shared" ca="1" si="136"/>
        <v>6.1563375045939672</v>
      </c>
      <c r="D8754" s="19">
        <f ca="1">'Monte Carlo VaR'!$B$9*(EXP(B8754)-1)</f>
        <v>8.343684219976204</v>
      </c>
      <c r="E8754" t="str">
        <f ca="1">IF(B8754&lt;='Monte Carlo VaR'!$B$25,"YES ◀ TAIL","")</f>
        <v/>
      </c>
    </row>
    <row r="8755" spans="1:5" x14ac:dyDescent="0.2">
      <c r="A8755">
        <v>8754</v>
      </c>
      <c r="B8755" s="17">
        <f ca="1">'Monte Carlo VaR'!$C$17+_xlfn.NORM.S.INV(RAND())*'Monte Carlo VaR'!$C$18</f>
        <v>0.16654530677657514</v>
      </c>
      <c r="C8755" s="18">
        <f t="shared" ca="1" si="136"/>
        <v>18.121705179509995</v>
      </c>
      <c r="D8755" s="19">
        <f ca="1">'Monte Carlo VaR'!$B$9*(EXP(B8755)-1)</f>
        <v>24.560347029789895</v>
      </c>
      <c r="E8755" t="str">
        <f ca="1">IF(B8755&lt;='Monte Carlo VaR'!$B$25,"YES ◀ TAIL","")</f>
        <v/>
      </c>
    </row>
    <row r="8756" spans="1:5" x14ac:dyDescent="0.2">
      <c r="A8756">
        <v>8755</v>
      </c>
      <c r="B8756" s="17">
        <f ca="1">'Monte Carlo VaR'!$C$17+_xlfn.NORM.S.INV(RAND())*'Monte Carlo VaR'!$C$18</f>
        <v>0.32861501177271246</v>
      </c>
      <c r="C8756" s="18">
        <f t="shared" ca="1" si="136"/>
        <v>38.904298743788665</v>
      </c>
      <c r="D8756" s="19">
        <f ca="1">'Monte Carlo VaR'!$B$9*(EXP(B8756)-1)</f>
        <v>52.726996087456783</v>
      </c>
      <c r="E8756" t="str">
        <f ca="1">IF(B8756&lt;='Monte Carlo VaR'!$B$25,"YES ◀ TAIL","")</f>
        <v/>
      </c>
    </row>
    <row r="8757" spans="1:5" x14ac:dyDescent="0.2">
      <c r="A8757">
        <v>8756</v>
      </c>
      <c r="B8757" s="17">
        <f ca="1">'Monte Carlo VaR'!$C$17+_xlfn.NORM.S.INV(RAND())*'Monte Carlo VaR'!$C$18</f>
        <v>0.1888701032136485</v>
      </c>
      <c r="C8757" s="18">
        <f t="shared" ca="1" si="136"/>
        <v>20.788404203669518</v>
      </c>
      <c r="D8757" s="19">
        <f ca="1">'Monte Carlo VaR'!$B$9*(EXP(B8757)-1)</f>
        <v>28.174524217233301</v>
      </c>
      <c r="E8757" t="str">
        <f ca="1">IF(B8757&lt;='Monte Carlo VaR'!$B$25,"YES ◀ TAIL","")</f>
        <v/>
      </c>
    </row>
    <row r="8758" spans="1:5" x14ac:dyDescent="0.2">
      <c r="A8758">
        <v>8757</v>
      </c>
      <c r="B8758" s="17">
        <f ca="1">'Monte Carlo VaR'!$C$17+_xlfn.NORM.S.INV(RAND())*'Monte Carlo VaR'!$C$18</f>
        <v>0.18364359379128409</v>
      </c>
      <c r="C8758" s="18">
        <f t="shared" ca="1" si="136"/>
        <v>20.158749352816805</v>
      </c>
      <c r="D8758" s="19">
        <f ca="1">'Monte Carlo VaR'!$B$9*(EXP(B8758)-1)</f>
        <v>27.32115299787262</v>
      </c>
      <c r="E8758" t="str">
        <f ca="1">IF(B8758&lt;='Monte Carlo VaR'!$B$25,"YES ◀ TAIL","")</f>
        <v/>
      </c>
    </row>
    <row r="8759" spans="1:5" x14ac:dyDescent="0.2">
      <c r="A8759">
        <v>8758</v>
      </c>
      <c r="B8759" s="17">
        <f ca="1">'Monte Carlo VaR'!$C$17+_xlfn.NORM.S.INV(RAND())*'Monte Carlo VaR'!$C$18</f>
        <v>0.15617570342183834</v>
      </c>
      <c r="C8759" s="18">
        <f t="shared" ca="1" si="136"/>
        <v>16.903158789616455</v>
      </c>
      <c r="D8759" s="19">
        <f ca="1">'Monte Carlo VaR'!$B$9*(EXP(B8759)-1)</f>
        <v>22.908851107567184</v>
      </c>
      <c r="E8759" t="str">
        <f ca="1">IF(B8759&lt;='Monte Carlo VaR'!$B$25,"YES ◀ TAIL","")</f>
        <v/>
      </c>
    </row>
    <row r="8760" spans="1:5" x14ac:dyDescent="0.2">
      <c r="A8760">
        <v>8759</v>
      </c>
      <c r="B8760" s="17">
        <f ca="1">'Monte Carlo VaR'!$C$17+_xlfn.NORM.S.INV(RAND())*'Monte Carlo VaR'!$C$18</f>
        <v>3.3034507193078488E-2</v>
      </c>
      <c r="C8760" s="18">
        <f t="shared" ca="1" si="136"/>
        <v>3.3586204784674889</v>
      </c>
      <c r="D8760" s="19">
        <f ca="1">'Monte Carlo VaR'!$B$9*(EXP(B8760)-1)</f>
        <v>4.5519383344669881</v>
      </c>
      <c r="E8760" t="str">
        <f ca="1">IF(B8760&lt;='Monte Carlo VaR'!$B$25,"YES ◀ TAIL","")</f>
        <v/>
      </c>
    </row>
    <row r="8761" spans="1:5" x14ac:dyDescent="0.2">
      <c r="A8761">
        <v>8760</v>
      </c>
      <c r="B8761" s="17">
        <f ca="1">'Monte Carlo VaR'!$C$17+_xlfn.NORM.S.INV(RAND())*'Monte Carlo VaR'!$C$18</f>
        <v>0.21978747815541583</v>
      </c>
      <c r="C8761" s="18">
        <f t="shared" ca="1" si="136"/>
        <v>24.581194019997032</v>
      </c>
      <c r="D8761" s="19">
        <f ca="1">'Monte Carlo VaR'!$B$9*(EXP(B8761)-1)</f>
        <v>33.314892255301977</v>
      </c>
      <c r="E8761" t="str">
        <f ca="1">IF(B8761&lt;='Monte Carlo VaR'!$B$25,"YES ◀ TAIL","")</f>
        <v/>
      </c>
    </row>
    <row r="8762" spans="1:5" x14ac:dyDescent="0.2">
      <c r="A8762">
        <v>8761</v>
      </c>
      <c r="B8762" s="17">
        <f ca="1">'Monte Carlo VaR'!$C$17+_xlfn.NORM.S.INV(RAND())*'Monte Carlo VaR'!$C$18</f>
        <v>-0.28060287755514662</v>
      </c>
      <c r="C8762" s="18">
        <f t="shared" ca="1" si="136"/>
        <v>-24.467176627705211</v>
      </c>
      <c r="D8762" s="19">
        <f ca="1">'Monte Carlo VaR'!$B$9*(EXP(B8762)-1)</f>
        <v>-33.160364483528873</v>
      </c>
      <c r="E8762" t="str">
        <f ca="1">IF(B8762&lt;='Monte Carlo VaR'!$B$25,"YES ◀ TAIL","")</f>
        <v>YES ◀ TAIL</v>
      </c>
    </row>
    <row r="8763" spans="1:5" x14ac:dyDescent="0.2">
      <c r="A8763">
        <v>8762</v>
      </c>
      <c r="B8763" s="17">
        <f ca="1">'Monte Carlo VaR'!$C$17+_xlfn.NORM.S.INV(RAND())*'Monte Carlo VaR'!$C$18</f>
        <v>-0.13660883069831375</v>
      </c>
      <c r="C8763" s="18">
        <f t="shared" ca="1" si="136"/>
        <v>-12.768861916316954</v>
      </c>
      <c r="D8763" s="19">
        <f ca="1">'Monte Carlo VaR'!$B$9*(EXP(B8763)-1)</f>
        <v>-17.305638555184366</v>
      </c>
      <c r="E8763" t="str">
        <f ca="1">IF(B8763&lt;='Monte Carlo VaR'!$B$25,"YES ◀ TAIL","")</f>
        <v/>
      </c>
    </row>
    <row r="8764" spans="1:5" x14ac:dyDescent="0.2">
      <c r="A8764">
        <v>8763</v>
      </c>
      <c r="B8764" s="17">
        <f ca="1">'Monte Carlo VaR'!$C$17+_xlfn.NORM.S.INV(RAND())*'Monte Carlo VaR'!$C$18</f>
        <v>0.28530032448071846</v>
      </c>
      <c r="C8764" s="18">
        <f t="shared" ca="1" si="136"/>
        <v>33.016144818685824</v>
      </c>
      <c r="D8764" s="19">
        <f ca="1">'Monte Carlo VaR'!$B$9*(EXP(B8764)-1)</f>
        <v>44.746781072764897</v>
      </c>
      <c r="E8764" t="str">
        <f ca="1">IF(B8764&lt;='Monte Carlo VaR'!$B$25,"YES ◀ TAIL","")</f>
        <v/>
      </c>
    </row>
    <row r="8765" spans="1:5" x14ac:dyDescent="0.2">
      <c r="A8765">
        <v>8764</v>
      </c>
      <c r="B8765" s="17">
        <f ca="1">'Monte Carlo VaR'!$C$17+_xlfn.NORM.S.INV(RAND())*'Monte Carlo VaR'!$C$18</f>
        <v>-2.6363257936813933E-2</v>
      </c>
      <c r="C8765" s="18">
        <f t="shared" ca="1" si="136"/>
        <v>-2.6018781068609997</v>
      </c>
      <c r="D8765" s="19">
        <f ca="1">'Monte Carlo VaR'!$B$9*(EXP(B8765)-1)</f>
        <v>-3.526325398228713</v>
      </c>
      <c r="E8765" t="str">
        <f ca="1">IF(B8765&lt;='Monte Carlo VaR'!$B$25,"YES ◀ TAIL","")</f>
        <v/>
      </c>
    </row>
    <row r="8766" spans="1:5" x14ac:dyDescent="0.2">
      <c r="A8766">
        <v>8765</v>
      </c>
      <c r="B8766" s="17">
        <f ca="1">'Monte Carlo VaR'!$C$17+_xlfn.NORM.S.INV(RAND())*'Monte Carlo VaR'!$C$18</f>
        <v>2.3184735133583885E-2</v>
      </c>
      <c r="C8766" s="18">
        <f t="shared" ca="1" si="136"/>
        <v>2.3455590289712003</v>
      </c>
      <c r="D8766" s="19">
        <f ca="1">'Monte Carlo VaR'!$B$9*(EXP(B8766)-1)</f>
        <v>3.1789361519646677</v>
      </c>
      <c r="E8766" t="str">
        <f ca="1">IF(B8766&lt;='Monte Carlo VaR'!$B$25,"YES ◀ TAIL","")</f>
        <v/>
      </c>
    </row>
    <row r="8767" spans="1:5" x14ac:dyDescent="0.2">
      <c r="A8767">
        <v>8766</v>
      </c>
      <c r="B8767" s="17">
        <f ca="1">'Monte Carlo VaR'!$C$17+_xlfn.NORM.S.INV(RAND())*'Monte Carlo VaR'!$C$18</f>
        <v>5.6903287170519616E-2</v>
      </c>
      <c r="C8767" s="18">
        <f t="shared" ca="1" si="136"/>
        <v>5.8553429747471686</v>
      </c>
      <c r="D8767" s="19">
        <f ca="1">'Monte Carlo VaR'!$B$9*(EXP(B8767)-1)</f>
        <v>7.9357463336748379</v>
      </c>
      <c r="E8767" t="str">
        <f ca="1">IF(B8767&lt;='Monte Carlo VaR'!$B$25,"YES ◀ TAIL","")</f>
        <v/>
      </c>
    </row>
    <row r="8768" spans="1:5" x14ac:dyDescent="0.2">
      <c r="A8768">
        <v>8767</v>
      </c>
      <c r="B8768" s="17">
        <f ca="1">'Monte Carlo VaR'!$C$17+_xlfn.NORM.S.INV(RAND())*'Monte Carlo VaR'!$C$18</f>
        <v>4.4675388059920246E-2</v>
      </c>
      <c r="C8768" s="18">
        <f t="shared" ca="1" si="136"/>
        <v>4.5688361881272233</v>
      </c>
      <c r="D8768" s="19">
        <f ca="1">'Monte Carlo VaR'!$B$9*(EXP(B8768)-1)</f>
        <v>6.1921436857688255</v>
      </c>
      <c r="E8768" t="str">
        <f ca="1">IF(B8768&lt;='Monte Carlo VaR'!$B$25,"YES ◀ TAIL","")</f>
        <v/>
      </c>
    </row>
    <row r="8769" spans="1:5" x14ac:dyDescent="0.2">
      <c r="A8769">
        <v>8768</v>
      </c>
      <c r="B8769" s="17">
        <f ca="1">'Monte Carlo VaR'!$C$17+_xlfn.NORM.S.INV(RAND())*'Monte Carlo VaR'!$C$18</f>
        <v>9.8276237449477624E-2</v>
      </c>
      <c r="C8769" s="18">
        <f t="shared" ca="1" si="136"/>
        <v>10.326750682097142</v>
      </c>
      <c r="D8769" s="19">
        <f ca="1">'Monte Carlo VaR'!$B$9*(EXP(B8769)-1)</f>
        <v>13.995845199446256</v>
      </c>
      <c r="E8769" t="str">
        <f ca="1">IF(B8769&lt;='Monte Carlo VaR'!$B$25,"YES ◀ TAIL","")</f>
        <v/>
      </c>
    </row>
    <row r="8770" spans="1:5" x14ac:dyDescent="0.2">
      <c r="A8770">
        <v>8769</v>
      </c>
      <c r="B8770" s="17">
        <f ca="1">'Monte Carlo VaR'!$C$17+_xlfn.NORM.S.INV(RAND())*'Monte Carlo VaR'!$C$18</f>
        <v>0.15233168326643787</v>
      </c>
      <c r="C8770" s="18">
        <f t="shared" ca="1" si="136"/>
        <v>16.45464329459092</v>
      </c>
      <c r="D8770" s="19">
        <f ca="1">'Monte Carlo VaR'!$B$9*(EXP(B8770)-1)</f>
        <v>22.300978057159075</v>
      </c>
      <c r="E8770" t="str">
        <f ca="1">IF(B8770&lt;='Monte Carlo VaR'!$B$25,"YES ◀ TAIL","")</f>
        <v/>
      </c>
    </row>
    <row r="8771" spans="1:5" x14ac:dyDescent="0.2">
      <c r="A8771">
        <v>8770</v>
      </c>
      <c r="B8771" s="17">
        <f ca="1">'Monte Carlo VaR'!$C$17+_xlfn.NORM.S.INV(RAND())*'Monte Carlo VaR'!$C$18</f>
        <v>-1.4529816708054352E-2</v>
      </c>
      <c r="C8771" s="18">
        <f t="shared" ref="C8771:C8834" ca="1" si="137">(EXP(B8771)-1)*100</f>
        <v>-1.4424768314676761</v>
      </c>
      <c r="D8771" s="19">
        <f ca="1">'Monte Carlo VaR'!$B$9*(EXP(B8771)-1)</f>
        <v>-1.9549888496881416</v>
      </c>
      <c r="E8771" t="str">
        <f ca="1">IF(B8771&lt;='Monte Carlo VaR'!$B$25,"YES ◀ TAIL","")</f>
        <v/>
      </c>
    </row>
    <row r="8772" spans="1:5" x14ac:dyDescent="0.2">
      <c r="A8772">
        <v>8771</v>
      </c>
      <c r="B8772" s="17">
        <f ca="1">'Monte Carlo VaR'!$C$17+_xlfn.NORM.S.INV(RAND())*'Monte Carlo VaR'!$C$18</f>
        <v>6.3462831787042401E-3</v>
      </c>
      <c r="C8772" s="18">
        <f t="shared" ca="1" si="137"/>
        <v>0.63664635012237181</v>
      </c>
      <c r="D8772" s="19">
        <f ca="1">'Monte Carlo VaR'!$B$9*(EXP(B8772)-1)</f>
        <v>0.86284679832085054</v>
      </c>
      <c r="E8772" t="str">
        <f ca="1">IF(B8772&lt;='Monte Carlo VaR'!$B$25,"YES ◀ TAIL","")</f>
        <v/>
      </c>
    </row>
    <row r="8773" spans="1:5" x14ac:dyDescent="0.2">
      <c r="A8773">
        <v>8772</v>
      </c>
      <c r="B8773" s="17">
        <f ca="1">'Monte Carlo VaR'!$C$17+_xlfn.NORM.S.INV(RAND())*'Monte Carlo VaR'!$C$18</f>
        <v>-7.3435612168255046E-2</v>
      </c>
      <c r="C8773" s="18">
        <f t="shared" ca="1" si="137"/>
        <v>-7.0804027220612964</v>
      </c>
      <c r="D8773" s="19">
        <f ca="1">'Monte Carlo VaR'!$B$9*(EXP(B8773)-1)</f>
        <v>-9.5960698092096752</v>
      </c>
      <c r="E8773" t="str">
        <f ca="1">IF(B8773&lt;='Monte Carlo VaR'!$B$25,"YES ◀ TAIL","")</f>
        <v/>
      </c>
    </row>
    <row r="8774" spans="1:5" x14ac:dyDescent="0.2">
      <c r="A8774">
        <v>8773</v>
      </c>
      <c r="B8774" s="17">
        <f ca="1">'Monte Carlo VaR'!$C$17+_xlfn.NORM.S.INV(RAND())*'Monte Carlo VaR'!$C$18</f>
        <v>0.19283258584005153</v>
      </c>
      <c r="C8774" s="18">
        <f t="shared" ca="1" si="137"/>
        <v>21.267975676121488</v>
      </c>
      <c r="D8774" s="19">
        <f ca="1">'Monte Carlo VaR'!$B$9*(EXP(B8774)-1)</f>
        <v>28.824487433847452</v>
      </c>
      <c r="E8774" t="str">
        <f ca="1">IF(B8774&lt;='Monte Carlo VaR'!$B$25,"YES ◀ TAIL","")</f>
        <v/>
      </c>
    </row>
    <row r="8775" spans="1:5" x14ac:dyDescent="0.2">
      <c r="A8775">
        <v>8774</v>
      </c>
      <c r="B8775" s="17">
        <f ca="1">'Monte Carlo VaR'!$C$17+_xlfn.NORM.S.INV(RAND())*'Monte Carlo VaR'!$C$18</f>
        <v>0.18188229330834896</v>
      </c>
      <c r="C8775" s="18">
        <f t="shared" ca="1" si="137"/>
        <v>19.947299957176945</v>
      </c>
      <c r="D8775" s="19">
        <f ca="1">'Monte Carlo VaR'!$B$9*(EXP(B8775)-1)</f>
        <v>27.034575631961914</v>
      </c>
      <c r="E8775" t="str">
        <f ca="1">IF(B8775&lt;='Monte Carlo VaR'!$B$25,"YES ◀ TAIL","")</f>
        <v/>
      </c>
    </row>
    <row r="8776" spans="1:5" x14ac:dyDescent="0.2">
      <c r="A8776">
        <v>8775</v>
      </c>
      <c r="B8776" s="17">
        <f ca="1">'Monte Carlo VaR'!$C$17+_xlfn.NORM.S.INV(RAND())*'Monte Carlo VaR'!$C$18</f>
        <v>0.38504486829324069</v>
      </c>
      <c r="C8776" s="18">
        <f t="shared" ca="1" si="137"/>
        <v>46.968026200677862</v>
      </c>
      <c r="D8776" s="19">
        <f ca="1">'Monte Carlo VaR'!$B$9*(EXP(B8776)-1)</f>
        <v>63.655765909778701</v>
      </c>
      <c r="E8776" t="str">
        <f ca="1">IF(B8776&lt;='Monte Carlo VaR'!$B$25,"YES ◀ TAIL","")</f>
        <v/>
      </c>
    </row>
    <row r="8777" spans="1:5" x14ac:dyDescent="0.2">
      <c r="A8777">
        <v>8776</v>
      </c>
      <c r="B8777" s="17">
        <f ca="1">'Monte Carlo VaR'!$C$17+_xlfn.NORM.S.INV(RAND())*'Monte Carlo VaR'!$C$18</f>
        <v>8.5270736996026067E-2</v>
      </c>
      <c r="C8777" s="18">
        <f t="shared" ca="1" si="137"/>
        <v>8.9011862590835378</v>
      </c>
      <c r="D8777" s="19">
        <f ca="1">'Monte Carlo VaR'!$B$9*(EXP(B8777)-1)</f>
        <v>12.063777736935918</v>
      </c>
      <c r="E8777" t="str">
        <f ca="1">IF(B8777&lt;='Monte Carlo VaR'!$B$25,"YES ◀ TAIL","")</f>
        <v/>
      </c>
    </row>
    <row r="8778" spans="1:5" x14ac:dyDescent="0.2">
      <c r="A8778">
        <v>8777</v>
      </c>
      <c r="B8778" s="17">
        <f ca="1">'Monte Carlo VaR'!$C$17+_xlfn.NORM.S.INV(RAND())*'Monte Carlo VaR'!$C$18</f>
        <v>6.3428503875779529E-2</v>
      </c>
      <c r="C8778" s="18">
        <f t="shared" ca="1" si="137"/>
        <v>6.5483305151448734</v>
      </c>
      <c r="D8778" s="19">
        <f ca="1">'Monte Carlo VaR'!$B$9*(EXP(B8778)-1)</f>
        <v>8.8749523471758476</v>
      </c>
      <c r="E8778" t="str">
        <f ca="1">IF(B8778&lt;='Monte Carlo VaR'!$B$25,"YES ◀ TAIL","")</f>
        <v/>
      </c>
    </row>
    <row r="8779" spans="1:5" x14ac:dyDescent="0.2">
      <c r="A8779">
        <v>8778</v>
      </c>
      <c r="B8779" s="17">
        <f ca="1">'Monte Carlo VaR'!$C$17+_xlfn.NORM.S.INV(RAND())*'Monte Carlo VaR'!$C$18</f>
        <v>7.5500957528164228E-2</v>
      </c>
      <c r="C8779" s="18">
        <f t="shared" ca="1" si="137"/>
        <v>7.8424260339159391</v>
      </c>
      <c r="D8779" s="19">
        <f ca="1">'Monte Carlo VaR'!$B$9*(EXP(B8779)-1)</f>
        <v>10.628840003766273</v>
      </c>
      <c r="E8779" t="str">
        <f ca="1">IF(B8779&lt;='Monte Carlo VaR'!$B$25,"YES ◀ TAIL","")</f>
        <v/>
      </c>
    </row>
    <row r="8780" spans="1:5" x14ac:dyDescent="0.2">
      <c r="A8780">
        <v>8779</v>
      </c>
      <c r="B8780" s="17">
        <f ca="1">'Monte Carlo VaR'!$C$17+_xlfn.NORM.S.INV(RAND())*'Monte Carlo VaR'!$C$18</f>
        <v>-3.2678144537665738E-2</v>
      </c>
      <c r="C8780" s="18">
        <f t="shared" ca="1" si="137"/>
        <v>-3.2149982721054515</v>
      </c>
      <c r="D8780" s="19">
        <f ca="1">'Monte Carlo VaR'!$B$9*(EXP(B8780)-1)</f>
        <v>-4.3572871581845183</v>
      </c>
      <c r="E8780" t="str">
        <f ca="1">IF(B8780&lt;='Monte Carlo VaR'!$B$25,"YES ◀ TAIL","")</f>
        <v/>
      </c>
    </row>
    <row r="8781" spans="1:5" x14ac:dyDescent="0.2">
      <c r="A8781">
        <v>8780</v>
      </c>
      <c r="B8781" s="17">
        <f ca="1">'Monte Carlo VaR'!$C$17+_xlfn.NORM.S.INV(RAND())*'Monte Carlo VaR'!$C$18</f>
        <v>-0.23299861858141374</v>
      </c>
      <c r="C8781" s="18">
        <f t="shared" ca="1" si="137"/>
        <v>-20.78453321792605</v>
      </c>
      <c r="D8781" s="19">
        <f ca="1">'Monte Carlo VaR'!$B$9*(EXP(B8781)-1)</f>
        <v>-28.169277870255176</v>
      </c>
      <c r="E8781" t="str">
        <f ca="1">IF(B8781&lt;='Monte Carlo VaR'!$B$25,"YES ◀ TAIL","")</f>
        <v/>
      </c>
    </row>
    <row r="8782" spans="1:5" x14ac:dyDescent="0.2">
      <c r="A8782">
        <v>8781</v>
      </c>
      <c r="B8782" s="17">
        <f ca="1">'Monte Carlo VaR'!$C$17+_xlfn.NORM.S.INV(RAND())*'Monte Carlo VaR'!$C$18</f>
        <v>0.16442016945387866</v>
      </c>
      <c r="C8782" s="18">
        <f t="shared" ca="1" si="137"/>
        <v>17.870946877498817</v>
      </c>
      <c r="D8782" s="19">
        <f ca="1">'Monte Carlo VaR'!$B$9*(EXP(B8782)-1)</f>
        <v>24.220494303074148</v>
      </c>
      <c r="E8782" t="str">
        <f ca="1">IF(B8782&lt;='Monte Carlo VaR'!$B$25,"YES ◀ TAIL","")</f>
        <v/>
      </c>
    </row>
    <row r="8783" spans="1:5" x14ac:dyDescent="0.2">
      <c r="A8783">
        <v>8782</v>
      </c>
      <c r="B8783" s="17">
        <f ca="1">'Monte Carlo VaR'!$C$17+_xlfn.NORM.S.INV(RAND())*'Monte Carlo VaR'!$C$18</f>
        <v>0.15304395035577412</v>
      </c>
      <c r="C8783" s="18">
        <f t="shared" ca="1" si="137"/>
        <v>16.537619651566192</v>
      </c>
      <c r="D8783" s="19">
        <f ca="1">'Monte Carlo VaR'!$B$9*(EXP(B8783)-1)</f>
        <v>22.41343591376766</v>
      </c>
      <c r="E8783" t="str">
        <f ca="1">IF(B8783&lt;='Monte Carlo VaR'!$B$25,"YES ◀ TAIL","")</f>
        <v/>
      </c>
    </row>
    <row r="8784" spans="1:5" x14ac:dyDescent="0.2">
      <c r="A8784">
        <v>8783</v>
      </c>
      <c r="B8784" s="17">
        <f ca="1">'Monte Carlo VaR'!$C$17+_xlfn.NORM.S.INV(RAND())*'Monte Carlo VaR'!$C$18</f>
        <v>0.22883198599238264</v>
      </c>
      <c r="C8784" s="18">
        <f t="shared" ca="1" si="137"/>
        <v>25.713080568049527</v>
      </c>
      <c r="D8784" s="19">
        <f ca="1">'Monte Carlo VaR'!$B$9*(EXP(B8784)-1)</f>
        <v>34.848938093877528</v>
      </c>
      <c r="E8784" t="str">
        <f ca="1">IF(B8784&lt;='Monte Carlo VaR'!$B$25,"YES ◀ TAIL","")</f>
        <v/>
      </c>
    </row>
    <row r="8785" spans="1:5" x14ac:dyDescent="0.2">
      <c r="A8785">
        <v>8784</v>
      </c>
      <c r="B8785" s="17">
        <f ca="1">'Monte Carlo VaR'!$C$17+_xlfn.NORM.S.INV(RAND())*'Monte Carlo VaR'!$C$18</f>
        <v>0.24646774670138039</v>
      </c>
      <c r="C8785" s="18">
        <f t="shared" ca="1" si="137"/>
        <v>27.94979145237604</v>
      </c>
      <c r="D8785" s="19">
        <f ca="1">'Monte Carlo VaR'!$B$9*(EXP(B8785)-1)</f>
        <v>37.880352355405243</v>
      </c>
      <c r="E8785" t="str">
        <f ca="1">IF(B8785&lt;='Monte Carlo VaR'!$B$25,"YES ◀ TAIL","")</f>
        <v/>
      </c>
    </row>
    <row r="8786" spans="1:5" x14ac:dyDescent="0.2">
      <c r="A8786">
        <v>8785</v>
      </c>
      <c r="B8786" s="17">
        <f ca="1">'Monte Carlo VaR'!$C$17+_xlfn.NORM.S.INV(RAND())*'Monte Carlo VaR'!$C$18</f>
        <v>2.1704629277194472E-2</v>
      </c>
      <c r="C8786" s="18">
        <f t="shared" ca="1" si="137"/>
        <v>2.194188817279441</v>
      </c>
      <c r="D8786" s="19">
        <f ca="1">'Monte Carlo VaR'!$B$9*(EXP(B8786)-1)</f>
        <v>2.9737841040588266</v>
      </c>
      <c r="E8786" t="str">
        <f ca="1">IF(B8786&lt;='Monte Carlo VaR'!$B$25,"YES ◀ TAIL","")</f>
        <v/>
      </c>
    </row>
    <row r="8787" spans="1:5" x14ac:dyDescent="0.2">
      <c r="A8787">
        <v>8786</v>
      </c>
      <c r="B8787" s="17">
        <f ca="1">'Monte Carlo VaR'!$C$17+_xlfn.NORM.S.INV(RAND())*'Monte Carlo VaR'!$C$18</f>
        <v>-8.0626754041599233E-2</v>
      </c>
      <c r="C8787" s="18">
        <f t="shared" ca="1" si="137"/>
        <v>-7.746203924262951</v>
      </c>
      <c r="D8787" s="19">
        <f ca="1">'Monte Carlo VaR'!$B$9*(EXP(B8787)-1)</f>
        <v>-10.498430178553578</v>
      </c>
      <c r="E8787" t="str">
        <f ca="1">IF(B8787&lt;='Monte Carlo VaR'!$B$25,"YES ◀ TAIL","")</f>
        <v/>
      </c>
    </row>
    <row r="8788" spans="1:5" x14ac:dyDescent="0.2">
      <c r="A8788">
        <v>8787</v>
      </c>
      <c r="B8788" s="17">
        <f ca="1">'Monte Carlo VaR'!$C$17+_xlfn.NORM.S.INV(RAND())*'Monte Carlo VaR'!$C$18</f>
        <v>0.21173167688992806</v>
      </c>
      <c r="C8788" s="18">
        <f t="shared" ca="1" si="137"/>
        <v>23.581624252914036</v>
      </c>
      <c r="D8788" s="19">
        <f ca="1">'Monte Carlo VaR'!$B$9*(EXP(B8788)-1)</f>
        <v>31.960175349974392</v>
      </c>
      <c r="E8788" t="str">
        <f ca="1">IF(B8788&lt;='Monte Carlo VaR'!$B$25,"YES ◀ TAIL","")</f>
        <v/>
      </c>
    </row>
    <row r="8789" spans="1:5" x14ac:dyDescent="0.2">
      <c r="A8789">
        <v>8788</v>
      </c>
      <c r="B8789" s="17">
        <f ca="1">'Monte Carlo VaR'!$C$17+_xlfn.NORM.S.INV(RAND())*'Monte Carlo VaR'!$C$18</f>
        <v>5.817716773088729E-2</v>
      </c>
      <c r="C8789" s="18">
        <f t="shared" ca="1" si="137"/>
        <v>5.9902759643828629</v>
      </c>
      <c r="D8789" s="19">
        <f ca="1">'Monte Carlo VaR'!$B$9*(EXP(B8789)-1)</f>
        <v>8.1186210145280935</v>
      </c>
      <c r="E8789" t="str">
        <f ca="1">IF(B8789&lt;='Monte Carlo VaR'!$B$25,"YES ◀ TAIL","")</f>
        <v/>
      </c>
    </row>
    <row r="8790" spans="1:5" x14ac:dyDescent="0.2">
      <c r="A8790">
        <v>8789</v>
      </c>
      <c r="B8790" s="17">
        <f ca="1">'Monte Carlo VaR'!$C$17+_xlfn.NORM.S.INV(RAND())*'Monte Carlo VaR'!$C$18</f>
        <v>-0.1121813759922337</v>
      </c>
      <c r="C8790" s="18">
        <f t="shared" ca="1" si="137"/>
        <v>-10.611788595903782</v>
      </c>
      <c r="D8790" s="19">
        <f ca="1">'Monte Carlo VaR'!$B$9*(EXP(B8790)-1)</f>
        <v>-14.382157084028396</v>
      </c>
      <c r="E8790" t="str">
        <f ca="1">IF(B8790&lt;='Monte Carlo VaR'!$B$25,"YES ◀ TAIL","")</f>
        <v/>
      </c>
    </row>
    <row r="8791" spans="1:5" x14ac:dyDescent="0.2">
      <c r="A8791">
        <v>8790</v>
      </c>
      <c r="B8791" s="17">
        <f ca="1">'Monte Carlo VaR'!$C$17+_xlfn.NORM.S.INV(RAND())*'Monte Carlo VaR'!$C$18</f>
        <v>0.14249694908942684</v>
      </c>
      <c r="C8791" s="18">
        <f t="shared" ca="1" si="137"/>
        <v>15.314956279580926</v>
      </c>
      <c r="D8791" s="19">
        <f ca="1">'Monte Carlo VaR'!$B$9*(EXP(B8791)-1)</f>
        <v>20.756360245716031</v>
      </c>
      <c r="E8791" t="str">
        <f ca="1">IF(B8791&lt;='Monte Carlo VaR'!$B$25,"YES ◀ TAIL","")</f>
        <v/>
      </c>
    </row>
    <row r="8792" spans="1:5" x14ac:dyDescent="0.2">
      <c r="A8792">
        <v>8791</v>
      </c>
      <c r="B8792" s="17">
        <f ca="1">'Monte Carlo VaR'!$C$17+_xlfn.NORM.S.INV(RAND())*'Monte Carlo VaR'!$C$18</f>
        <v>-0.29044537522799374</v>
      </c>
      <c r="C8792" s="18">
        <f t="shared" ca="1" si="137"/>
        <v>-25.206961627701919</v>
      </c>
      <c r="D8792" s="19">
        <f ca="1">'Monte Carlo VaR'!$B$9*(EXP(B8792)-1)</f>
        <v>-34.16299509402441</v>
      </c>
      <c r="E8792" t="str">
        <f ca="1">IF(B8792&lt;='Monte Carlo VaR'!$B$25,"YES ◀ TAIL","")</f>
        <v>YES ◀ TAIL</v>
      </c>
    </row>
    <row r="8793" spans="1:5" x14ac:dyDescent="0.2">
      <c r="A8793">
        <v>8792</v>
      </c>
      <c r="B8793" s="17">
        <f ca="1">'Monte Carlo VaR'!$C$17+_xlfn.NORM.S.INV(RAND())*'Monte Carlo VaR'!$C$18</f>
        <v>-8.8316040607087934E-2</v>
      </c>
      <c r="C8793" s="18">
        <f t="shared" ca="1" si="137"/>
        <v>-8.45284951710582</v>
      </c>
      <c r="D8793" s="19">
        <f ca="1">'Monte Carlo VaR'!$B$9*(EXP(B8793)-1)</f>
        <v>-11.456146950533519</v>
      </c>
      <c r="E8793" t="str">
        <f ca="1">IF(B8793&lt;='Monte Carlo VaR'!$B$25,"YES ◀ TAIL","")</f>
        <v/>
      </c>
    </row>
    <row r="8794" spans="1:5" x14ac:dyDescent="0.2">
      <c r="A8794">
        <v>8793</v>
      </c>
      <c r="B8794" s="17">
        <f ca="1">'Monte Carlo VaR'!$C$17+_xlfn.NORM.S.INV(RAND())*'Monte Carlo VaR'!$C$18</f>
        <v>9.1210591930340507E-2</v>
      </c>
      <c r="C8794" s="18">
        <f t="shared" ca="1" si="137"/>
        <v>9.5499684361251234</v>
      </c>
      <c r="D8794" s="19">
        <f ca="1">'Monte Carlo VaR'!$B$9*(EXP(B8794)-1)</f>
        <v>12.943072221480378</v>
      </c>
      <c r="E8794" t="str">
        <f ca="1">IF(B8794&lt;='Monte Carlo VaR'!$B$25,"YES ◀ TAIL","")</f>
        <v/>
      </c>
    </row>
    <row r="8795" spans="1:5" x14ac:dyDescent="0.2">
      <c r="A8795">
        <v>8794</v>
      </c>
      <c r="B8795" s="17">
        <f ca="1">'Monte Carlo VaR'!$C$17+_xlfn.NORM.S.INV(RAND())*'Monte Carlo VaR'!$C$18</f>
        <v>0.41759920106430964</v>
      </c>
      <c r="C8795" s="18">
        <f t="shared" ca="1" si="137"/>
        <v>51.83120145957907</v>
      </c>
      <c r="D8795" s="19">
        <f ca="1">'Monte Carlo VaR'!$B$9*(EXP(B8795)-1)</f>
        <v>70.246827338167506</v>
      </c>
      <c r="E8795" t="str">
        <f ca="1">IF(B8795&lt;='Monte Carlo VaR'!$B$25,"YES ◀ TAIL","")</f>
        <v/>
      </c>
    </row>
    <row r="8796" spans="1:5" x14ac:dyDescent="0.2">
      <c r="A8796">
        <v>8795</v>
      </c>
      <c r="B8796" s="17">
        <f ca="1">'Monte Carlo VaR'!$C$17+_xlfn.NORM.S.INV(RAND())*'Monte Carlo VaR'!$C$18</f>
        <v>4.4895182928571011E-2</v>
      </c>
      <c r="C8796" s="18">
        <f t="shared" ca="1" si="137"/>
        <v>4.5918224077762027</v>
      </c>
      <c r="D8796" s="19">
        <f ca="1">'Monte Carlo VaR'!$B$9*(EXP(B8796)-1)</f>
        <v>6.2232969092590871</v>
      </c>
      <c r="E8796" t="str">
        <f ca="1">IF(B8796&lt;='Monte Carlo VaR'!$B$25,"YES ◀ TAIL","")</f>
        <v/>
      </c>
    </row>
    <row r="8797" spans="1:5" x14ac:dyDescent="0.2">
      <c r="A8797">
        <v>8796</v>
      </c>
      <c r="B8797" s="17">
        <f ca="1">'Monte Carlo VaR'!$C$17+_xlfn.NORM.S.INV(RAND())*'Monte Carlo VaR'!$C$18</f>
        <v>-0.12224622986924101</v>
      </c>
      <c r="C8797" s="18">
        <f t="shared" ca="1" si="137"/>
        <v>-11.506955463371449</v>
      </c>
      <c r="D8797" s="19">
        <f ca="1">'Monte Carlo VaR'!$B$9*(EXP(B8797)-1)</f>
        <v>-15.595376739507325</v>
      </c>
      <c r="E8797" t="str">
        <f ca="1">IF(B8797&lt;='Monte Carlo VaR'!$B$25,"YES ◀ TAIL","")</f>
        <v/>
      </c>
    </row>
    <row r="8798" spans="1:5" x14ac:dyDescent="0.2">
      <c r="A8798">
        <v>8797</v>
      </c>
      <c r="B8798" s="17">
        <f ca="1">'Monte Carlo VaR'!$C$17+_xlfn.NORM.S.INV(RAND())*'Monte Carlo VaR'!$C$18</f>
        <v>-0.15578142938295925</v>
      </c>
      <c r="C8798" s="18">
        <f t="shared" ca="1" si="137"/>
        <v>-14.425378909097464</v>
      </c>
      <c r="D8798" s="19">
        <f ca="1">'Monte Carlo VaR'!$B$9*(EXP(B8798)-1)</f>
        <v>-19.550716035499793</v>
      </c>
      <c r="E8798" t="str">
        <f ca="1">IF(B8798&lt;='Monte Carlo VaR'!$B$25,"YES ◀ TAIL","")</f>
        <v/>
      </c>
    </row>
    <row r="8799" spans="1:5" x14ac:dyDescent="0.2">
      <c r="A8799">
        <v>8798</v>
      </c>
      <c r="B8799" s="17">
        <f ca="1">'Monte Carlo VaR'!$C$17+_xlfn.NORM.S.INV(RAND())*'Monte Carlo VaR'!$C$18</f>
        <v>0.16122258887056404</v>
      </c>
      <c r="C8799" s="18">
        <f t="shared" ca="1" si="137"/>
        <v>17.494646971686411</v>
      </c>
      <c r="D8799" s="19">
        <f ca="1">'Monte Carlo VaR'!$B$9*(EXP(B8799)-1)</f>
        <v>23.710495040726595</v>
      </c>
      <c r="E8799" t="str">
        <f ca="1">IF(B8799&lt;='Monte Carlo VaR'!$B$25,"YES ◀ TAIL","")</f>
        <v/>
      </c>
    </row>
    <row r="8800" spans="1:5" x14ac:dyDescent="0.2">
      <c r="A8800">
        <v>8799</v>
      </c>
      <c r="B8800" s="17">
        <f ca="1">'Monte Carlo VaR'!$C$17+_xlfn.NORM.S.INV(RAND())*'Monte Carlo VaR'!$C$18</f>
        <v>9.9027377153286966E-2</v>
      </c>
      <c r="C8800" s="18">
        <f t="shared" ca="1" si="137"/>
        <v>10.409652616496112</v>
      </c>
      <c r="D8800" s="19">
        <f ca="1">'Monte Carlo VaR'!$B$9*(EXP(B8800)-1)</f>
        <v>14.108202191137181</v>
      </c>
      <c r="E8800" t="str">
        <f ca="1">IF(B8800&lt;='Monte Carlo VaR'!$B$25,"YES ◀ TAIL","")</f>
        <v/>
      </c>
    </row>
    <row r="8801" spans="1:5" x14ac:dyDescent="0.2">
      <c r="A8801">
        <v>8800</v>
      </c>
      <c r="B8801" s="17">
        <f ca="1">'Monte Carlo VaR'!$C$17+_xlfn.NORM.S.INV(RAND())*'Monte Carlo VaR'!$C$18</f>
        <v>5.3086227119029022E-2</v>
      </c>
      <c r="C8801" s="18">
        <f t="shared" ca="1" si="137"/>
        <v>5.4520569469889368</v>
      </c>
      <c r="D8801" s="19">
        <f ca="1">'Monte Carlo VaR'!$B$9*(EXP(B8801)-1)</f>
        <v>7.3891727802541061</v>
      </c>
      <c r="E8801" t="str">
        <f ca="1">IF(B8801&lt;='Monte Carlo VaR'!$B$25,"YES ◀ TAIL","")</f>
        <v/>
      </c>
    </row>
    <row r="8802" spans="1:5" x14ac:dyDescent="0.2">
      <c r="A8802">
        <v>8801</v>
      </c>
      <c r="B8802" s="17">
        <f ca="1">'Monte Carlo VaR'!$C$17+_xlfn.NORM.S.INV(RAND())*'Monte Carlo VaR'!$C$18</f>
        <v>-0.16752076722361481</v>
      </c>
      <c r="C8802" s="18">
        <f t="shared" ca="1" si="137"/>
        <v>-15.424094696091428</v>
      </c>
      <c r="D8802" s="19">
        <f ca="1">'Monte Carlo VaR'!$B$9*(EXP(B8802)-1)</f>
        <v>-20.904275541612712</v>
      </c>
      <c r="E8802" t="str">
        <f ca="1">IF(B8802&lt;='Monte Carlo VaR'!$B$25,"YES ◀ TAIL","")</f>
        <v/>
      </c>
    </row>
    <row r="8803" spans="1:5" x14ac:dyDescent="0.2">
      <c r="A8803">
        <v>8802</v>
      </c>
      <c r="B8803" s="17">
        <f ca="1">'Monte Carlo VaR'!$C$17+_xlfn.NORM.S.INV(RAND())*'Monte Carlo VaR'!$C$18</f>
        <v>2.2372213536454084E-2</v>
      </c>
      <c r="C8803" s="18">
        <f t="shared" ca="1" si="137"/>
        <v>2.2624348265678496</v>
      </c>
      <c r="D8803" s="19">
        <f ca="1">'Monte Carlo VaR'!$B$9*(EXP(B8803)-1)</f>
        <v>3.0662779204474067</v>
      </c>
      <c r="E8803" t="str">
        <f ca="1">IF(B8803&lt;='Monte Carlo VaR'!$B$25,"YES ◀ TAIL","")</f>
        <v/>
      </c>
    </row>
    <row r="8804" spans="1:5" x14ac:dyDescent="0.2">
      <c r="A8804">
        <v>8803</v>
      </c>
      <c r="B8804" s="17">
        <f ca="1">'Monte Carlo VaR'!$C$17+_xlfn.NORM.S.INV(RAND())*'Monte Carlo VaR'!$C$18</f>
        <v>-0.22996403081519295</v>
      </c>
      <c r="C8804" s="18">
        <f t="shared" ca="1" si="137"/>
        <v>-20.543781825669928</v>
      </c>
      <c r="D8804" s="19">
        <f ca="1">'Monte Carlo VaR'!$B$9*(EXP(B8804)-1)</f>
        <v>-27.842987508330452</v>
      </c>
      <c r="E8804" t="str">
        <f ca="1">IF(B8804&lt;='Monte Carlo VaR'!$B$25,"YES ◀ TAIL","")</f>
        <v/>
      </c>
    </row>
    <row r="8805" spans="1:5" x14ac:dyDescent="0.2">
      <c r="A8805">
        <v>8804</v>
      </c>
      <c r="B8805" s="17">
        <f ca="1">'Monte Carlo VaR'!$C$17+_xlfn.NORM.S.INV(RAND())*'Monte Carlo VaR'!$C$18</f>
        <v>-0.16888604220542064</v>
      </c>
      <c r="C8805" s="18">
        <f t="shared" ca="1" si="137"/>
        <v>-15.539485275806852</v>
      </c>
      <c r="D8805" s="19">
        <f ca="1">'Monte Carlo VaR'!$B$9*(EXP(B8805)-1)</f>
        <v>-21.060664394301028</v>
      </c>
      <c r="E8805" t="str">
        <f ca="1">IF(B8805&lt;='Monte Carlo VaR'!$B$25,"YES ◀ TAIL","")</f>
        <v/>
      </c>
    </row>
    <row r="8806" spans="1:5" x14ac:dyDescent="0.2">
      <c r="A8806">
        <v>8805</v>
      </c>
      <c r="B8806" s="17">
        <f ca="1">'Monte Carlo VaR'!$C$17+_xlfn.NORM.S.INV(RAND())*'Monte Carlo VaR'!$C$18</f>
        <v>0.22881190851222633</v>
      </c>
      <c r="C8806" s="18">
        <f t="shared" ca="1" si="137"/>
        <v>25.710556591506673</v>
      </c>
      <c r="D8806" s="19">
        <f ca="1">'Monte Carlo VaR'!$B$9*(EXP(B8806)-1)</f>
        <v>34.845517348468995</v>
      </c>
      <c r="E8806" t="str">
        <f ca="1">IF(B8806&lt;='Monte Carlo VaR'!$B$25,"YES ◀ TAIL","")</f>
        <v/>
      </c>
    </row>
    <row r="8807" spans="1:5" x14ac:dyDescent="0.2">
      <c r="A8807">
        <v>8806</v>
      </c>
      <c r="B8807" s="17">
        <f ca="1">'Monte Carlo VaR'!$C$17+_xlfn.NORM.S.INV(RAND())*'Monte Carlo VaR'!$C$18</f>
        <v>-0.16987774335360339</v>
      </c>
      <c r="C8807" s="18">
        <f t="shared" ca="1" si="137"/>
        <v>-15.623203346720228</v>
      </c>
      <c r="D8807" s="19">
        <f ca="1">'Monte Carlo VaR'!$B$9*(EXP(B8807)-1)</f>
        <v>-21.174127495809923</v>
      </c>
      <c r="E8807" t="str">
        <f ca="1">IF(B8807&lt;='Monte Carlo VaR'!$B$25,"YES ◀ TAIL","")</f>
        <v/>
      </c>
    </row>
    <row r="8808" spans="1:5" x14ac:dyDescent="0.2">
      <c r="A8808">
        <v>8807</v>
      </c>
      <c r="B8808" s="17">
        <f ca="1">'Monte Carlo VaR'!$C$17+_xlfn.NORM.S.INV(RAND())*'Monte Carlo VaR'!$C$18</f>
        <v>0.18777500453828272</v>
      </c>
      <c r="C8808" s="18">
        <f t="shared" ca="1" si="137"/>
        <v>20.656201383005346</v>
      </c>
      <c r="D8808" s="19">
        <f ca="1">'Monte Carlo VaR'!$B$9*(EXP(B8808)-1)</f>
        <v>27.995349734387144</v>
      </c>
      <c r="E8808" t="str">
        <f ca="1">IF(B8808&lt;='Monte Carlo VaR'!$B$25,"YES ◀ TAIL","")</f>
        <v/>
      </c>
    </row>
    <row r="8809" spans="1:5" x14ac:dyDescent="0.2">
      <c r="A8809">
        <v>8808</v>
      </c>
      <c r="B8809" s="17">
        <f ca="1">'Monte Carlo VaR'!$C$17+_xlfn.NORM.S.INV(RAND())*'Monte Carlo VaR'!$C$18</f>
        <v>-0.2347558224941379</v>
      </c>
      <c r="C8809" s="18">
        <f t="shared" ca="1" si="137"/>
        <v>-20.923608718311016</v>
      </c>
      <c r="D8809" s="19">
        <f ca="1">'Monte Carlo VaR'!$B$9*(EXP(B8809)-1)</f>
        <v>-28.357766895926918</v>
      </c>
      <c r="E8809" t="str">
        <f ca="1">IF(B8809&lt;='Monte Carlo VaR'!$B$25,"YES ◀ TAIL","")</f>
        <v/>
      </c>
    </row>
    <row r="8810" spans="1:5" x14ac:dyDescent="0.2">
      <c r="A8810">
        <v>8809</v>
      </c>
      <c r="B8810" s="17">
        <f ca="1">'Monte Carlo VaR'!$C$17+_xlfn.NORM.S.INV(RAND())*'Monte Carlo VaR'!$C$18</f>
        <v>0.27710102638860662</v>
      </c>
      <c r="C8810" s="18">
        <f t="shared" ca="1" si="137"/>
        <v>31.929964838154689</v>
      </c>
      <c r="D8810" s="19">
        <f ca="1">'Monte Carlo VaR'!$B$9*(EXP(B8810)-1)</f>
        <v>43.274681345151052</v>
      </c>
      <c r="E8810" t="str">
        <f ca="1">IF(B8810&lt;='Monte Carlo VaR'!$B$25,"YES ◀ TAIL","")</f>
        <v/>
      </c>
    </row>
    <row r="8811" spans="1:5" x14ac:dyDescent="0.2">
      <c r="A8811">
        <v>8810</v>
      </c>
      <c r="B8811" s="17">
        <f ca="1">'Monte Carlo VaR'!$C$17+_xlfn.NORM.S.INV(RAND())*'Monte Carlo VaR'!$C$18</f>
        <v>0.16925710419480139</v>
      </c>
      <c r="C8811" s="18">
        <f t="shared" ca="1" si="137"/>
        <v>18.44246203188802</v>
      </c>
      <c r="D8811" s="19">
        <f ca="1">'Monte Carlo VaR'!$B$9*(EXP(B8811)-1)</f>
        <v>24.995068791817832</v>
      </c>
      <c r="E8811" t="str">
        <f ca="1">IF(B8811&lt;='Monte Carlo VaR'!$B$25,"YES ◀ TAIL","")</f>
        <v/>
      </c>
    </row>
    <row r="8812" spans="1:5" x14ac:dyDescent="0.2">
      <c r="A8812">
        <v>8811</v>
      </c>
      <c r="B8812" s="17">
        <f ca="1">'Monte Carlo VaR'!$C$17+_xlfn.NORM.S.INV(RAND())*'Monte Carlo VaR'!$C$18</f>
        <v>0.20565110296126377</v>
      </c>
      <c r="C8812" s="18">
        <f t="shared" ca="1" si="137"/>
        <v>22.832457041994104</v>
      </c>
      <c r="D8812" s="19">
        <f ca="1">'Monte Carlo VaR'!$B$9*(EXP(B8812)-1)</f>
        <v>30.94482902901461</v>
      </c>
      <c r="E8812" t="str">
        <f ca="1">IF(B8812&lt;='Monte Carlo VaR'!$B$25,"YES ◀ TAIL","")</f>
        <v/>
      </c>
    </row>
    <row r="8813" spans="1:5" x14ac:dyDescent="0.2">
      <c r="A8813">
        <v>8812</v>
      </c>
      <c r="B8813" s="17">
        <f ca="1">'Monte Carlo VaR'!$C$17+_xlfn.NORM.S.INV(RAND())*'Monte Carlo VaR'!$C$18</f>
        <v>0.28542801076396096</v>
      </c>
      <c r="C8813" s="18">
        <f t="shared" ca="1" si="137"/>
        <v>33.03313024020855</v>
      </c>
      <c r="D8813" s="19">
        <f ca="1">'Monte Carlo VaR'!$B$9*(EXP(B8813)-1)</f>
        <v>44.769801414554649</v>
      </c>
      <c r="E8813" t="str">
        <f ca="1">IF(B8813&lt;='Monte Carlo VaR'!$B$25,"YES ◀ TAIL","")</f>
        <v/>
      </c>
    </row>
    <row r="8814" spans="1:5" x14ac:dyDescent="0.2">
      <c r="A8814">
        <v>8813</v>
      </c>
      <c r="B8814" s="17">
        <f ca="1">'Monte Carlo VaR'!$C$17+_xlfn.NORM.S.INV(RAND())*'Monte Carlo VaR'!$C$18</f>
        <v>-0.27181317699096069</v>
      </c>
      <c r="C8814" s="18">
        <f t="shared" ca="1" si="137"/>
        <v>-23.800339370839076</v>
      </c>
      <c r="D8814" s="19">
        <f ca="1">'Monte Carlo VaR'!$B$9*(EXP(B8814)-1)</f>
        <v>-32.256599949298199</v>
      </c>
      <c r="E8814" t="str">
        <f ca="1">IF(B8814&lt;='Monte Carlo VaR'!$B$25,"YES ◀ TAIL","")</f>
        <v>YES ◀ TAIL</v>
      </c>
    </row>
    <row r="8815" spans="1:5" x14ac:dyDescent="0.2">
      <c r="A8815">
        <v>8814</v>
      </c>
      <c r="B8815" s="17">
        <f ca="1">'Monte Carlo VaR'!$C$17+_xlfn.NORM.S.INV(RAND())*'Monte Carlo VaR'!$C$18</f>
        <v>0.18420206443548265</v>
      </c>
      <c r="C8815" s="18">
        <f t="shared" ca="1" si="137"/>
        <v>20.225873228586423</v>
      </c>
      <c r="D8815" s="19">
        <f ca="1">'Monte Carlo VaR'!$B$9*(EXP(B8815)-1)</f>
        <v>27.412125986703177</v>
      </c>
      <c r="E8815" t="str">
        <f ca="1">IF(B8815&lt;='Monte Carlo VaR'!$B$25,"YES ◀ TAIL","")</f>
        <v/>
      </c>
    </row>
    <row r="8816" spans="1:5" x14ac:dyDescent="0.2">
      <c r="A8816">
        <v>8815</v>
      </c>
      <c r="B8816" s="17">
        <f ca="1">'Monte Carlo VaR'!$C$17+_xlfn.NORM.S.INV(RAND())*'Monte Carlo VaR'!$C$18</f>
        <v>0.35080275199909877</v>
      </c>
      <c r="C8816" s="18">
        <f t="shared" ca="1" si="137"/>
        <v>42.020716525832633</v>
      </c>
      <c r="D8816" s="19">
        <f ca="1">'Monte Carlo VaR'!$B$9*(EXP(B8816)-1)</f>
        <v>56.950677107460969</v>
      </c>
      <c r="E8816" t="str">
        <f ca="1">IF(B8816&lt;='Monte Carlo VaR'!$B$25,"YES ◀ TAIL","")</f>
        <v/>
      </c>
    </row>
    <row r="8817" spans="1:5" x14ac:dyDescent="0.2">
      <c r="A8817">
        <v>8816</v>
      </c>
      <c r="B8817" s="17">
        <f ca="1">'Monte Carlo VaR'!$C$17+_xlfn.NORM.S.INV(RAND())*'Monte Carlo VaR'!$C$18</f>
        <v>-0.12132965036798897</v>
      </c>
      <c r="C8817" s="18">
        <f t="shared" ca="1" si="137"/>
        <v>-11.42580736908706</v>
      </c>
      <c r="D8817" s="19">
        <f ca="1">'Monte Carlo VaR'!$B$9*(EXP(B8817)-1)</f>
        <v>-15.485396727323693</v>
      </c>
      <c r="E8817" t="str">
        <f ca="1">IF(B8817&lt;='Monte Carlo VaR'!$B$25,"YES ◀ TAIL","")</f>
        <v/>
      </c>
    </row>
    <row r="8818" spans="1:5" x14ac:dyDescent="0.2">
      <c r="A8818">
        <v>8817</v>
      </c>
      <c r="B8818" s="17">
        <f ca="1">'Monte Carlo VaR'!$C$17+_xlfn.NORM.S.INV(RAND())*'Monte Carlo VaR'!$C$18</f>
        <v>0.22056567481914813</v>
      </c>
      <c r="C8818" s="18">
        <f t="shared" ca="1" si="137"/>
        <v>24.678180421899889</v>
      </c>
      <c r="D8818" s="19">
        <f ca="1">'Monte Carlo VaR'!$B$9*(EXP(B8818)-1)</f>
        <v>33.446337925800918</v>
      </c>
      <c r="E8818" t="str">
        <f ca="1">IF(B8818&lt;='Monte Carlo VaR'!$B$25,"YES ◀ TAIL","")</f>
        <v/>
      </c>
    </row>
    <row r="8819" spans="1:5" x14ac:dyDescent="0.2">
      <c r="A8819">
        <v>8818</v>
      </c>
      <c r="B8819" s="17">
        <f ca="1">'Monte Carlo VaR'!$C$17+_xlfn.NORM.S.INV(RAND())*'Monte Carlo VaR'!$C$18</f>
        <v>0.33062837412506263</v>
      </c>
      <c r="C8819" s="18">
        <f t="shared" ca="1" si="137"/>
        <v>39.184245151671625</v>
      </c>
      <c r="D8819" s="19">
        <f ca="1">'Monte Carlo VaR'!$B$9*(EXP(B8819)-1)</f>
        <v>53.106407454060559</v>
      </c>
      <c r="E8819" t="str">
        <f ca="1">IF(B8819&lt;='Monte Carlo VaR'!$B$25,"YES ◀ TAIL","")</f>
        <v/>
      </c>
    </row>
    <row r="8820" spans="1:5" x14ac:dyDescent="0.2">
      <c r="A8820">
        <v>8819</v>
      </c>
      <c r="B8820" s="17">
        <f ca="1">'Monte Carlo VaR'!$C$17+_xlfn.NORM.S.INV(RAND())*'Monte Carlo VaR'!$C$18</f>
        <v>0.23181342501350233</v>
      </c>
      <c r="C8820" s="18">
        <f t="shared" ca="1" si="137"/>
        <v>26.088445738051735</v>
      </c>
      <c r="D8820" s="19">
        <f ca="1">'Monte Carlo VaR'!$B$9*(EXP(B8820)-1)</f>
        <v>35.357670508781517</v>
      </c>
      <c r="E8820" t="str">
        <f ca="1">IF(B8820&lt;='Monte Carlo VaR'!$B$25,"YES ◀ TAIL","")</f>
        <v/>
      </c>
    </row>
    <row r="8821" spans="1:5" x14ac:dyDescent="0.2">
      <c r="A8821">
        <v>8820</v>
      </c>
      <c r="B8821" s="17">
        <f ca="1">'Monte Carlo VaR'!$C$17+_xlfn.NORM.S.INV(RAND())*'Monte Carlo VaR'!$C$18</f>
        <v>0.1427487681022056</v>
      </c>
      <c r="C8821" s="18">
        <f t="shared" ca="1" si="137"/>
        <v>15.343998434559802</v>
      </c>
      <c r="D8821" s="19">
        <f ca="1">'Monte Carlo VaR'!$B$9*(EXP(B8821)-1)</f>
        <v>20.795721078358902</v>
      </c>
      <c r="E8821" t="str">
        <f ca="1">IF(B8821&lt;='Monte Carlo VaR'!$B$25,"YES ◀ TAIL","")</f>
        <v/>
      </c>
    </row>
    <row r="8822" spans="1:5" x14ac:dyDescent="0.2">
      <c r="A8822">
        <v>8821</v>
      </c>
      <c r="B8822" s="17">
        <f ca="1">'Monte Carlo VaR'!$C$17+_xlfn.NORM.S.INV(RAND())*'Monte Carlo VaR'!$C$18</f>
        <v>0.12555350148505823</v>
      </c>
      <c r="C8822" s="18">
        <f t="shared" ca="1" si="137"/>
        <v>13.377582602830618</v>
      </c>
      <c r="D8822" s="19">
        <f ca="1">'Monte Carlo VaR'!$B$9*(EXP(B8822)-1)</f>
        <v>18.130637701616337</v>
      </c>
      <c r="E8822" t="str">
        <f ca="1">IF(B8822&lt;='Monte Carlo VaR'!$B$25,"YES ◀ TAIL","")</f>
        <v/>
      </c>
    </row>
    <row r="8823" spans="1:5" x14ac:dyDescent="0.2">
      <c r="A8823">
        <v>8822</v>
      </c>
      <c r="B8823" s="17">
        <f ca="1">'Monte Carlo VaR'!$C$17+_xlfn.NORM.S.INV(RAND())*'Monte Carlo VaR'!$C$18</f>
        <v>8.3599901313722483E-2</v>
      </c>
      <c r="C8823" s="18">
        <f t="shared" ca="1" si="137"/>
        <v>8.7193821958897466</v>
      </c>
      <c r="D8823" s="19">
        <f ca="1">'Monte Carlo VaR'!$B$9*(EXP(B8823)-1)</f>
        <v>11.817378690089374</v>
      </c>
      <c r="E8823" t="str">
        <f ca="1">IF(B8823&lt;='Monte Carlo VaR'!$B$25,"YES ◀ TAIL","")</f>
        <v/>
      </c>
    </row>
    <row r="8824" spans="1:5" x14ac:dyDescent="0.2">
      <c r="A8824">
        <v>8823</v>
      </c>
      <c r="B8824" s="17">
        <f ca="1">'Monte Carlo VaR'!$C$17+_xlfn.NORM.S.INV(RAND())*'Monte Carlo VaR'!$C$18</f>
        <v>-2.4796197683390697E-2</v>
      </c>
      <c r="C8824" s="18">
        <f t="shared" ca="1" si="137"/>
        <v>-2.449129729587185</v>
      </c>
      <c r="D8824" s="19">
        <f ca="1">'Monte Carlo VaR'!$B$9*(EXP(B8824)-1)</f>
        <v>-3.3193055225095121</v>
      </c>
      <c r="E8824" t="str">
        <f ca="1">IF(B8824&lt;='Monte Carlo VaR'!$B$25,"YES ◀ TAIL","")</f>
        <v/>
      </c>
    </row>
    <row r="8825" spans="1:5" x14ac:dyDescent="0.2">
      <c r="A8825">
        <v>8824</v>
      </c>
      <c r="B8825" s="17">
        <f ca="1">'Monte Carlo VaR'!$C$17+_xlfn.NORM.S.INV(RAND())*'Monte Carlo VaR'!$C$18</f>
        <v>0.13291457222029618</v>
      </c>
      <c r="C8825" s="18">
        <f t="shared" ca="1" si="137"/>
        <v>14.215242261756767</v>
      </c>
      <c r="D8825" s="19">
        <f ca="1">'Monte Carlo VaR'!$B$9*(EXP(B8825)-1)</f>
        <v>19.265917837358945</v>
      </c>
      <c r="E8825" t="str">
        <f ca="1">IF(B8825&lt;='Monte Carlo VaR'!$B$25,"YES ◀ TAIL","")</f>
        <v/>
      </c>
    </row>
    <row r="8826" spans="1:5" x14ac:dyDescent="0.2">
      <c r="A8826">
        <v>8825</v>
      </c>
      <c r="B8826" s="17">
        <f ca="1">'Monte Carlo VaR'!$C$17+_xlfn.NORM.S.INV(RAND())*'Monte Carlo VaR'!$C$18</f>
        <v>0.26572651188307445</v>
      </c>
      <c r="C8826" s="18">
        <f t="shared" ca="1" si="137"/>
        <v>30.43782779425117</v>
      </c>
      <c r="D8826" s="19">
        <f ca="1">'Monte Carlo VaR'!$B$9*(EXP(B8826)-1)</f>
        <v>41.252388009548611</v>
      </c>
      <c r="E8826" t="str">
        <f ca="1">IF(B8826&lt;='Monte Carlo VaR'!$B$25,"YES ◀ TAIL","")</f>
        <v/>
      </c>
    </row>
    <row r="8827" spans="1:5" x14ac:dyDescent="0.2">
      <c r="A8827">
        <v>8826</v>
      </c>
      <c r="B8827" s="17">
        <f ca="1">'Monte Carlo VaR'!$C$17+_xlfn.NORM.S.INV(RAND())*'Monte Carlo VaR'!$C$18</f>
        <v>0.31648463801276694</v>
      </c>
      <c r="C8827" s="18">
        <f t="shared" ca="1" si="137"/>
        <v>37.229516089355009</v>
      </c>
      <c r="D8827" s="19">
        <f ca="1">'Monte Carlo VaR'!$B$9*(EXP(B8827)-1)</f>
        <v>50.45716315590284</v>
      </c>
      <c r="E8827" t="str">
        <f ca="1">IF(B8827&lt;='Monte Carlo VaR'!$B$25,"YES ◀ TAIL","")</f>
        <v/>
      </c>
    </row>
    <row r="8828" spans="1:5" x14ac:dyDescent="0.2">
      <c r="A8828">
        <v>8827</v>
      </c>
      <c r="B8828" s="17">
        <f ca="1">'Monte Carlo VaR'!$C$17+_xlfn.NORM.S.INV(RAND())*'Monte Carlo VaR'!$C$18</f>
        <v>-0.20622349218176789</v>
      </c>
      <c r="C8828" s="18">
        <f t="shared" ca="1" si="137"/>
        <v>-18.634878872343208</v>
      </c>
      <c r="D8828" s="19">
        <f ca="1">'Monte Carlo VaR'!$B$9*(EXP(B8828)-1)</f>
        <v>-25.255851335686749</v>
      </c>
      <c r="E8828" t="str">
        <f ca="1">IF(B8828&lt;='Monte Carlo VaR'!$B$25,"YES ◀ TAIL","")</f>
        <v/>
      </c>
    </row>
    <row r="8829" spans="1:5" x14ac:dyDescent="0.2">
      <c r="A8829">
        <v>8828</v>
      </c>
      <c r="B8829" s="17">
        <f ca="1">'Monte Carlo VaR'!$C$17+_xlfn.NORM.S.INV(RAND())*'Monte Carlo VaR'!$C$18</f>
        <v>0.20681208926685191</v>
      </c>
      <c r="C8829" s="18">
        <f t="shared" ca="1" si="137"/>
        <v>22.975146656818502</v>
      </c>
      <c r="D8829" s="19">
        <f ca="1">'Monte Carlo VaR'!$B$9*(EXP(B8829)-1)</f>
        <v>31.138216263986116</v>
      </c>
      <c r="E8829" t="str">
        <f ca="1">IF(B8829&lt;='Monte Carlo VaR'!$B$25,"YES ◀ TAIL","")</f>
        <v/>
      </c>
    </row>
    <row r="8830" spans="1:5" x14ac:dyDescent="0.2">
      <c r="A8830">
        <v>8829</v>
      </c>
      <c r="B8830" s="17">
        <f ca="1">'Monte Carlo VaR'!$C$17+_xlfn.NORM.S.INV(RAND())*'Monte Carlo VaR'!$C$18</f>
        <v>-0.12504758642806196</v>
      </c>
      <c r="C8830" s="18">
        <f t="shared" ca="1" si="137"/>
        <v>-11.754509129159718</v>
      </c>
      <c r="D8830" s="19">
        <f ca="1">'Monte Carlo VaR'!$B$9*(EXP(B8830)-1)</f>
        <v>-15.930886222750166</v>
      </c>
      <c r="E8830" t="str">
        <f ca="1">IF(B8830&lt;='Monte Carlo VaR'!$B$25,"YES ◀ TAIL","")</f>
        <v/>
      </c>
    </row>
    <row r="8831" spans="1:5" x14ac:dyDescent="0.2">
      <c r="A8831">
        <v>8830</v>
      </c>
      <c r="B8831" s="17">
        <f ca="1">'Monte Carlo VaR'!$C$17+_xlfn.NORM.S.INV(RAND())*'Monte Carlo VaR'!$C$18</f>
        <v>-8.3981574386593691E-2</v>
      </c>
      <c r="C8831" s="18">
        <f t="shared" ca="1" si="137"/>
        <v>-8.0551802663920924</v>
      </c>
      <c r="D8831" s="19">
        <f ca="1">'Monte Carlo VaR'!$B$9*(EXP(B8831)-1)</f>
        <v>-10.917185815041202</v>
      </c>
      <c r="E8831" t="str">
        <f ca="1">IF(B8831&lt;='Monte Carlo VaR'!$B$25,"YES ◀ TAIL","")</f>
        <v/>
      </c>
    </row>
    <row r="8832" spans="1:5" x14ac:dyDescent="0.2">
      <c r="A8832">
        <v>8831</v>
      </c>
      <c r="B8832" s="17">
        <f ca="1">'Monte Carlo VaR'!$C$17+_xlfn.NORM.S.INV(RAND())*'Monte Carlo VaR'!$C$18</f>
        <v>-0.124886228443204</v>
      </c>
      <c r="C8832" s="18">
        <f t="shared" ca="1" si="137"/>
        <v>-11.740268865720783</v>
      </c>
      <c r="D8832" s="19">
        <f ca="1">'Monte Carlo VaR'!$B$9*(EXP(B8832)-1)</f>
        <v>-15.911586393711376</v>
      </c>
      <c r="E8832" t="str">
        <f ca="1">IF(B8832&lt;='Monte Carlo VaR'!$B$25,"YES ◀ TAIL","")</f>
        <v/>
      </c>
    </row>
    <row r="8833" spans="1:5" x14ac:dyDescent="0.2">
      <c r="A8833">
        <v>8832</v>
      </c>
      <c r="B8833" s="17">
        <f ca="1">'Monte Carlo VaR'!$C$17+_xlfn.NORM.S.INV(RAND())*'Monte Carlo VaR'!$C$18</f>
        <v>6.8558459364877866E-2</v>
      </c>
      <c r="C8833" s="18">
        <f t="shared" ca="1" si="137"/>
        <v>7.0963230951297085</v>
      </c>
      <c r="D8833" s="19">
        <f ca="1">'Monte Carlo VaR'!$B$9*(EXP(B8833)-1)</f>
        <v>9.6176466908292948</v>
      </c>
      <c r="E8833" t="str">
        <f ca="1">IF(B8833&lt;='Monte Carlo VaR'!$B$25,"YES ◀ TAIL","")</f>
        <v/>
      </c>
    </row>
    <row r="8834" spans="1:5" x14ac:dyDescent="0.2">
      <c r="A8834">
        <v>8833</v>
      </c>
      <c r="B8834" s="17">
        <f ca="1">'Monte Carlo VaR'!$C$17+_xlfn.NORM.S.INV(RAND())*'Monte Carlo VaR'!$C$18</f>
        <v>0.16487302124043329</v>
      </c>
      <c r="C8834" s="18">
        <f t="shared" ca="1" si="137"/>
        <v>17.924337034376727</v>
      </c>
      <c r="D8834" s="19">
        <f ca="1">'Monte Carlo VaR'!$B$9*(EXP(B8834)-1)</f>
        <v>24.292853982690776</v>
      </c>
      <c r="E8834" t="str">
        <f ca="1">IF(B8834&lt;='Monte Carlo VaR'!$B$25,"YES ◀ TAIL","")</f>
        <v/>
      </c>
    </row>
    <row r="8835" spans="1:5" x14ac:dyDescent="0.2">
      <c r="A8835">
        <v>8834</v>
      </c>
      <c r="B8835" s="17">
        <f ca="1">'Monte Carlo VaR'!$C$17+_xlfn.NORM.S.INV(RAND())*'Monte Carlo VaR'!$C$18</f>
        <v>-1.9685593998539377E-2</v>
      </c>
      <c r="C8835" s="18">
        <f t="shared" ref="C8835:C8898" ca="1" si="138">(EXP(B8835)-1)*100</f>
        <v>-1.9493097895780465</v>
      </c>
      <c r="D8835" s="19">
        <f ca="1">'Monte Carlo VaR'!$B$9*(EXP(B8835)-1)</f>
        <v>-2.6418995578151265</v>
      </c>
      <c r="E8835" t="str">
        <f ca="1">IF(B8835&lt;='Monte Carlo VaR'!$B$25,"YES ◀ TAIL","")</f>
        <v/>
      </c>
    </row>
    <row r="8836" spans="1:5" x14ac:dyDescent="0.2">
      <c r="A8836">
        <v>8835</v>
      </c>
      <c r="B8836" s="17">
        <f ca="1">'Monte Carlo VaR'!$C$17+_xlfn.NORM.S.INV(RAND())*'Monte Carlo VaR'!$C$18</f>
        <v>0.32783227945357435</v>
      </c>
      <c r="C8836" s="18">
        <f t="shared" ca="1" si="138"/>
        <v>38.795616400035037</v>
      </c>
      <c r="D8836" s="19">
        <f ca="1">'Monte Carlo VaR'!$B$9*(EXP(B8836)-1)</f>
        <v>52.579698906967486</v>
      </c>
      <c r="E8836" t="str">
        <f ca="1">IF(B8836&lt;='Monte Carlo VaR'!$B$25,"YES ◀ TAIL","")</f>
        <v/>
      </c>
    </row>
    <row r="8837" spans="1:5" x14ac:dyDescent="0.2">
      <c r="A8837">
        <v>8836</v>
      </c>
      <c r="B8837" s="17">
        <f ca="1">'Monte Carlo VaR'!$C$17+_xlfn.NORM.S.INV(RAND())*'Monte Carlo VaR'!$C$18</f>
        <v>0.10831261133839062</v>
      </c>
      <c r="C8837" s="18">
        <f t="shared" ca="1" si="138"/>
        <v>11.439606378448763</v>
      </c>
      <c r="D8837" s="19">
        <f ca="1">'Monte Carlo VaR'!$B$9*(EXP(B8837)-1)</f>
        <v>15.504098524711608</v>
      </c>
      <c r="E8837" t="str">
        <f ca="1">IF(B8837&lt;='Monte Carlo VaR'!$B$25,"YES ◀ TAIL","")</f>
        <v/>
      </c>
    </row>
    <row r="8838" spans="1:5" x14ac:dyDescent="0.2">
      <c r="A8838">
        <v>8837</v>
      </c>
      <c r="B8838" s="17">
        <f ca="1">'Monte Carlo VaR'!$C$17+_xlfn.NORM.S.INV(RAND())*'Monte Carlo VaR'!$C$18</f>
        <v>0.15575728219332058</v>
      </c>
      <c r="C8838" s="18">
        <f t="shared" ca="1" si="138"/>
        <v>16.854254258358626</v>
      </c>
      <c r="D8838" s="19">
        <f ca="1">'Monte Carlo VaR'!$B$9*(EXP(B8838)-1)</f>
        <v>22.842570796353446</v>
      </c>
      <c r="E8838" t="str">
        <f ca="1">IF(B8838&lt;='Monte Carlo VaR'!$B$25,"YES ◀ TAIL","")</f>
        <v/>
      </c>
    </row>
    <row r="8839" spans="1:5" x14ac:dyDescent="0.2">
      <c r="A8839">
        <v>8838</v>
      </c>
      <c r="B8839" s="17">
        <f ca="1">'Monte Carlo VaR'!$C$17+_xlfn.NORM.S.INV(RAND())*'Monte Carlo VaR'!$C$18</f>
        <v>0.3169099683383001</v>
      </c>
      <c r="C8839" s="18">
        <f t="shared" ca="1" si="138"/>
        <v>37.287896378679662</v>
      </c>
      <c r="D8839" s="19">
        <f ca="1">'Monte Carlo VaR'!$B$9*(EXP(B8839)-1)</f>
        <v>50.53628596202455</v>
      </c>
      <c r="E8839" t="str">
        <f ca="1">IF(B8839&lt;='Monte Carlo VaR'!$B$25,"YES ◀ TAIL","")</f>
        <v/>
      </c>
    </row>
    <row r="8840" spans="1:5" x14ac:dyDescent="0.2">
      <c r="A8840">
        <v>8839</v>
      </c>
      <c r="B8840" s="17">
        <f ca="1">'Monte Carlo VaR'!$C$17+_xlfn.NORM.S.INV(RAND())*'Monte Carlo VaR'!$C$18</f>
        <v>-5.6075776911093056E-2</v>
      </c>
      <c r="C8840" s="18">
        <f t="shared" ca="1" si="138"/>
        <v>-5.4532511429998483</v>
      </c>
      <c r="D8840" s="19">
        <f ca="1">'Monte Carlo VaR'!$B$9*(EXP(B8840)-1)</f>
        <v>-7.3907912741076949</v>
      </c>
      <c r="E8840" t="str">
        <f ca="1">IF(B8840&lt;='Monte Carlo VaR'!$B$25,"YES ◀ TAIL","")</f>
        <v/>
      </c>
    </row>
    <row r="8841" spans="1:5" x14ac:dyDescent="0.2">
      <c r="A8841">
        <v>8840</v>
      </c>
      <c r="B8841" s="17">
        <f ca="1">'Monte Carlo VaR'!$C$17+_xlfn.NORM.S.INV(RAND())*'Monte Carlo VaR'!$C$18</f>
        <v>-0.10597571253125994</v>
      </c>
      <c r="C8841" s="18">
        <f t="shared" ca="1" si="138"/>
        <v>-10.05535069107728</v>
      </c>
      <c r="D8841" s="19">
        <f ca="1">'Monte Carlo VaR'!$B$9*(EXP(B8841)-1)</f>
        <v>-13.628016791617039</v>
      </c>
      <c r="E8841" t="str">
        <f ca="1">IF(B8841&lt;='Monte Carlo VaR'!$B$25,"YES ◀ TAIL","")</f>
        <v/>
      </c>
    </row>
    <row r="8842" spans="1:5" x14ac:dyDescent="0.2">
      <c r="A8842">
        <v>8841</v>
      </c>
      <c r="B8842" s="17">
        <f ca="1">'Monte Carlo VaR'!$C$17+_xlfn.NORM.S.INV(RAND())*'Monte Carlo VaR'!$C$18</f>
        <v>0.22533776620747892</v>
      </c>
      <c r="C8842" s="18">
        <f t="shared" ca="1" si="138"/>
        <v>25.274577993054727</v>
      </c>
      <c r="D8842" s="19">
        <f ca="1">'Monte Carlo VaR'!$B$9*(EXP(B8842)-1)</f>
        <v>34.254635553987072</v>
      </c>
      <c r="E8842" t="str">
        <f ca="1">IF(B8842&lt;='Monte Carlo VaR'!$B$25,"YES ◀ TAIL","")</f>
        <v/>
      </c>
    </row>
    <row r="8843" spans="1:5" x14ac:dyDescent="0.2">
      <c r="A8843">
        <v>8842</v>
      </c>
      <c r="B8843" s="17">
        <f ca="1">'Monte Carlo VaR'!$C$17+_xlfn.NORM.S.INV(RAND())*'Monte Carlo VaR'!$C$18</f>
        <v>-6.6154817932325208E-2</v>
      </c>
      <c r="C8843" s="18">
        <f t="shared" ca="1" si="138"/>
        <v>-6.4014054334886055</v>
      </c>
      <c r="D8843" s="19">
        <f ca="1">'Monte Carlo VaR'!$B$9*(EXP(B8843)-1)</f>
        <v>-8.6758247840071068</v>
      </c>
      <c r="E8843" t="str">
        <f ca="1">IF(B8843&lt;='Monte Carlo VaR'!$B$25,"YES ◀ TAIL","")</f>
        <v/>
      </c>
    </row>
    <row r="8844" spans="1:5" x14ac:dyDescent="0.2">
      <c r="A8844">
        <v>8843</v>
      </c>
      <c r="B8844" s="17">
        <f ca="1">'Monte Carlo VaR'!$C$17+_xlfn.NORM.S.INV(RAND())*'Monte Carlo VaR'!$C$18</f>
        <v>-0.14530131272066638</v>
      </c>
      <c r="C8844" s="18">
        <f t="shared" ca="1" si="138"/>
        <v>-13.523830984636831</v>
      </c>
      <c r="D8844" s="19">
        <f ca="1">'Monte Carlo VaR'!$B$9*(EXP(B8844)-1)</f>
        <v>-18.328848133478296</v>
      </c>
      <c r="E8844" t="str">
        <f ca="1">IF(B8844&lt;='Monte Carlo VaR'!$B$25,"YES ◀ TAIL","")</f>
        <v/>
      </c>
    </row>
    <row r="8845" spans="1:5" x14ac:dyDescent="0.2">
      <c r="A8845">
        <v>8844</v>
      </c>
      <c r="B8845" s="17">
        <f ca="1">'Monte Carlo VaR'!$C$17+_xlfn.NORM.S.INV(RAND())*'Monte Carlo VaR'!$C$18</f>
        <v>0.13950223612582219</v>
      </c>
      <c r="C8845" s="18">
        <f t="shared" ca="1" si="138"/>
        <v>14.970137659212401</v>
      </c>
      <c r="D8845" s="19">
        <f ca="1">'Monte Carlo VaR'!$B$9*(EXP(B8845)-1)</f>
        <v>20.289027569530568</v>
      </c>
      <c r="E8845" t="str">
        <f ca="1">IF(B8845&lt;='Monte Carlo VaR'!$B$25,"YES ◀ TAIL","")</f>
        <v/>
      </c>
    </row>
    <row r="8846" spans="1:5" x14ac:dyDescent="0.2">
      <c r="A8846">
        <v>8845</v>
      </c>
      <c r="B8846" s="17">
        <f ca="1">'Monte Carlo VaR'!$C$17+_xlfn.NORM.S.INV(RAND())*'Monte Carlo VaR'!$C$18</f>
        <v>0.137915154588164</v>
      </c>
      <c r="C8846" s="18">
        <f t="shared" ca="1" si="138"/>
        <v>14.787815394771208</v>
      </c>
      <c r="D8846" s="19">
        <f ca="1">'Monte Carlo VaR'!$B$9*(EXP(B8846)-1)</f>
        <v>20.041926204533418</v>
      </c>
      <c r="E8846" t="str">
        <f ca="1">IF(B8846&lt;='Monte Carlo VaR'!$B$25,"YES ◀ TAIL","")</f>
        <v/>
      </c>
    </row>
    <row r="8847" spans="1:5" x14ac:dyDescent="0.2">
      <c r="A8847">
        <v>8846</v>
      </c>
      <c r="B8847" s="17">
        <f ca="1">'Monte Carlo VaR'!$C$17+_xlfn.NORM.S.INV(RAND())*'Monte Carlo VaR'!$C$18</f>
        <v>7.6675078640653441E-2</v>
      </c>
      <c r="C8847" s="18">
        <f t="shared" ca="1" si="138"/>
        <v>7.9691204658934645</v>
      </c>
      <c r="D8847" s="19">
        <f ca="1">'Monte Carlo VaR'!$B$9*(EXP(B8847)-1)</f>
        <v>10.800548967425412</v>
      </c>
      <c r="E8847" t="str">
        <f ca="1">IF(B8847&lt;='Monte Carlo VaR'!$B$25,"YES ◀ TAIL","")</f>
        <v/>
      </c>
    </row>
    <row r="8848" spans="1:5" x14ac:dyDescent="0.2">
      <c r="A8848">
        <v>8847</v>
      </c>
      <c r="B8848" s="17">
        <f ca="1">'Monte Carlo VaR'!$C$17+_xlfn.NORM.S.INV(RAND())*'Monte Carlo VaR'!$C$18</f>
        <v>-0.22637494006133607</v>
      </c>
      <c r="C8848" s="18">
        <f t="shared" ca="1" si="138"/>
        <v>-20.258093874367521</v>
      </c>
      <c r="D8848" s="19">
        <f ca="1">'Monte Carlo VaR'!$B$9*(EXP(B8848)-1)</f>
        <v>-27.455794627930302</v>
      </c>
      <c r="E8848" t="str">
        <f ca="1">IF(B8848&lt;='Monte Carlo VaR'!$B$25,"YES ◀ TAIL","")</f>
        <v/>
      </c>
    </row>
    <row r="8849" spans="1:5" x14ac:dyDescent="0.2">
      <c r="A8849">
        <v>8848</v>
      </c>
      <c r="B8849" s="17">
        <f ca="1">'Monte Carlo VaR'!$C$17+_xlfn.NORM.S.INV(RAND())*'Monte Carlo VaR'!$C$18</f>
        <v>-7.9410991191934122E-3</v>
      </c>
      <c r="C8849" s="18">
        <f t="shared" ca="1" si="138"/>
        <v>-0.7909651888498459</v>
      </c>
      <c r="D8849" s="19">
        <f ca="1">'Monte Carlo VaR'!$B$9*(EXP(B8849)-1)</f>
        <v>-1.0719951204481961</v>
      </c>
      <c r="E8849" t="str">
        <f ca="1">IF(B8849&lt;='Monte Carlo VaR'!$B$25,"YES ◀ TAIL","")</f>
        <v/>
      </c>
    </row>
    <row r="8850" spans="1:5" x14ac:dyDescent="0.2">
      <c r="A8850">
        <v>8849</v>
      </c>
      <c r="B8850" s="17">
        <f ca="1">'Monte Carlo VaR'!$C$17+_xlfn.NORM.S.INV(RAND())*'Monte Carlo VaR'!$C$18</f>
        <v>0.30256638171413719</v>
      </c>
      <c r="C8850" s="18">
        <f t="shared" ca="1" si="138"/>
        <v>35.332750963937663</v>
      </c>
      <c r="D8850" s="19">
        <f ca="1">'Monte Carlo VaR'!$B$9*(EXP(B8850)-1)</f>
        <v>47.886477381424719</v>
      </c>
      <c r="E8850" t="str">
        <f ca="1">IF(B8850&lt;='Monte Carlo VaR'!$B$25,"YES ◀ TAIL","")</f>
        <v/>
      </c>
    </row>
    <row r="8851" spans="1:5" x14ac:dyDescent="0.2">
      <c r="A8851">
        <v>8850</v>
      </c>
      <c r="B8851" s="17">
        <f ca="1">'Monte Carlo VaR'!$C$17+_xlfn.NORM.S.INV(RAND())*'Monte Carlo VaR'!$C$18</f>
        <v>-7.0663025496355975E-3</v>
      </c>
      <c r="C8851" s="18">
        <f t="shared" ca="1" si="138"/>
        <v>-0.70413949365484285</v>
      </c>
      <c r="D8851" s="19">
        <f ca="1">'Monte Carlo VaR'!$B$9*(EXP(B8851)-1)</f>
        <v>-0.95432025575040857</v>
      </c>
      <c r="E8851" t="str">
        <f ca="1">IF(B8851&lt;='Monte Carlo VaR'!$B$25,"YES ◀ TAIL","")</f>
        <v/>
      </c>
    </row>
    <row r="8852" spans="1:5" x14ac:dyDescent="0.2">
      <c r="A8852">
        <v>8851</v>
      </c>
      <c r="B8852" s="17">
        <f ca="1">'Monte Carlo VaR'!$C$17+_xlfn.NORM.S.INV(RAND())*'Monte Carlo VaR'!$C$18</f>
        <v>-2.1834719293752816E-2</v>
      </c>
      <c r="C8852" s="18">
        <f t="shared" ca="1" si="138"/>
        <v>-2.1598067349482664</v>
      </c>
      <c r="D8852" s="19">
        <f ca="1">'Monte Carlo VaR'!$B$9*(EXP(B8852)-1)</f>
        <v>-2.9271860678753856</v>
      </c>
      <c r="E8852" t="str">
        <f ca="1">IF(B8852&lt;='Monte Carlo VaR'!$B$25,"YES ◀ TAIL","")</f>
        <v/>
      </c>
    </row>
    <row r="8853" spans="1:5" x14ac:dyDescent="0.2">
      <c r="A8853">
        <v>8852</v>
      </c>
      <c r="B8853" s="17">
        <f ca="1">'Monte Carlo VaR'!$C$17+_xlfn.NORM.S.INV(RAND())*'Monte Carlo VaR'!$C$18</f>
        <v>-0.11526388544352699</v>
      </c>
      <c r="C8853" s="18">
        <f t="shared" ca="1" si="138"/>
        <v>-10.886904361075246</v>
      </c>
      <c r="D8853" s="19">
        <f ca="1">'Monte Carlo VaR'!$B$9*(EXP(B8853)-1)</f>
        <v>-14.755021480565279</v>
      </c>
      <c r="E8853" t="str">
        <f ca="1">IF(B8853&lt;='Monte Carlo VaR'!$B$25,"YES ◀ TAIL","")</f>
        <v/>
      </c>
    </row>
    <row r="8854" spans="1:5" x14ac:dyDescent="0.2">
      <c r="A8854">
        <v>8853</v>
      </c>
      <c r="B8854" s="17">
        <f ca="1">'Monte Carlo VaR'!$C$17+_xlfn.NORM.S.INV(RAND())*'Monte Carlo VaR'!$C$18</f>
        <v>0.34967010245670099</v>
      </c>
      <c r="C8854" s="18">
        <f t="shared" ca="1" si="138"/>
        <v>41.859947890696581</v>
      </c>
      <c r="D8854" s="19">
        <f ca="1">'Monte Carlo VaR'!$B$9*(EXP(B8854)-1)</f>
        <v>56.732787376261079</v>
      </c>
      <c r="E8854" t="str">
        <f ca="1">IF(B8854&lt;='Monte Carlo VaR'!$B$25,"YES ◀ TAIL","")</f>
        <v/>
      </c>
    </row>
    <row r="8855" spans="1:5" x14ac:dyDescent="0.2">
      <c r="A8855">
        <v>8854</v>
      </c>
      <c r="B8855" s="17">
        <f ca="1">'Monte Carlo VaR'!$C$17+_xlfn.NORM.S.INV(RAND())*'Monte Carlo VaR'!$C$18</f>
        <v>0.31718624699601655</v>
      </c>
      <c r="C8855" s="18">
        <f t="shared" ca="1" si="138"/>
        <v>37.325831334479929</v>
      </c>
      <c r="D8855" s="19">
        <f ca="1">'Monte Carlo VaR'!$B$9*(EXP(B8855)-1)</f>
        <v>50.587699207620652</v>
      </c>
      <c r="E8855" t="str">
        <f ca="1">IF(B8855&lt;='Monte Carlo VaR'!$B$25,"YES ◀ TAIL","")</f>
        <v/>
      </c>
    </row>
    <row r="8856" spans="1:5" x14ac:dyDescent="0.2">
      <c r="A8856">
        <v>8855</v>
      </c>
      <c r="B8856" s="17">
        <f ca="1">'Monte Carlo VaR'!$C$17+_xlfn.NORM.S.INV(RAND())*'Monte Carlo VaR'!$C$18</f>
        <v>0.16073288764709709</v>
      </c>
      <c r="C8856" s="18">
        <f t="shared" ca="1" si="138"/>
        <v>17.437123785050535</v>
      </c>
      <c r="D8856" s="19">
        <f ca="1">'Monte Carlo VaR'!$B$9*(EXP(B8856)-1)</f>
        <v>23.63253386587899</v>
      </c>
      <c r="E8856" t="str">
        <f ca="1">IF(B8856&lt;='Monte Carlo VaR'!$B$25,"YES ◀ TAIL","")</f>
        <v/>
      </c>
    </row>
    <row r="8857" spans="1:5" x14ac:dyDescent="0.2">
      <c r="A8857">
        <v>8856</v>
      </c>
      <c r="B8857" s="17">
        <f ca="1">'Monte Carlo VaR'!$C$17+_xlfn.NORM.S.INV(RAND())*'Monte Carlo VaR'!$C$18</f>
        <v>0.34311524804265348</v>
      </c>
      <c r="C8857" s="18">
        <f t="shared" ca="1" si="138"/>
        <v>40.9331175226759</v>
      </c>
      <c r="D8857" s="19">
        <f ca="1">'Monte Carlo VaR'!$B$9*(EXP(B8857)-1)</f>
        <v>55.476654178482647</v>
      </c>
      <c r="E8857" t="str">
        <f ca="1">IF(B8857&lt;='Monte Carlo VaR'!$B$25,"YES ◀ TAIL","")</f>
        <v/>
      </c>
    </row>
    <row r="8858" spans="1:5" x14ac:dyDescent="0.2">
      <c r="A8858">
        <v>8857</v>
      </c>
      <c r="B8858" s="17">
        <f ca="1">'Monte Carlo VaR'!$C$17+_xlfn.NORM.S.INV(RAND())*'Monte Carlo VaR'!$C$18</f>
        <v>-0.33221469833713607</v>
      </c>
      <c r="C8858" s="18">
        <f t="shared" ca="1" si="138"/>
        <v>-28.266670394544924</v>
      </c>
      <c r="D8858" s="19">
        <f ca="1">'Monte Carlo VaR'!$B$9*(EXP(B8858)-1)</f>
        <v>-38.309818385726736</v>
      </c>
      <c r="E8858" t="str">
        <f ca="1">IF(B8858&lt;='Monte Carlo VaR'!$B$25,"YES ◀ TAIL","")</f>
        <v>YES ◀ TAIL</v>
      </c>
    </row>
    <row r="8859" spans="1:5" x14ac:dyDescent="0.2">
      <c r="A8859">
        <v>8858</v>
      </c>
      <c r="B8859" s="17">
        <f ca="1">'Monte Carlo VaR'!$C$17+_xlfn.NORM.S.INV(RAND())*'Monte Carlo VaR'!$C$18</f>
        <v>5.7978652389189519E-2</v>
      </c>
      <c r="C8859" s="18">
        <f t="shared" ca="1" si="138"/>
        <v>5.9692373568454249</v>
      </c>
      <c r="D8859" s="19">
        <f ca="1">'Monte Carlo VaR'!$B$9*(EXP(B8859)-1)</f>
        <v>8.090107389732605</v>
      </c>
      <c r="E8859" t="str">
        <f ca="1">IF(B8859&lt;='Monte Carlo VaR'!$B$25,"YES ◀ TAIL","")</f>
        <v/>
      </c>
    </row>
    <row r="8860" spans="1:5" x14ac:dyDescent="0.2">
      <c r="A8860">
        <v>8859</v>
      </c>
      <c r="B8860" s="17">
        <f ca="1">'Monte Carlo VaR'!$C$17+_xlfn.NORM.S.INV(RAND())*'Monte Carlo VaR'!$C$18</f>
        <v>7.039409660181295E-3</v>
      </c>
      <c r="C8860" s="18">
        <f t="shared" ca="1" si="138"/>
        <v>0.70642445444706325</v>
      </c>
      <c r="D8860" s="19">
        <f ca="1">'Monte Carlo VaR'!$B$9*(EXP(B8860)-1)</f>
        <v>0.95741706311210484</v>
      </c>
      <c r="E8860" t="str">
        <f ca="1">IF(B8860&lt;='Monte Carlo VaR'!$B$25,"YES ◀ TAIL","")</f>
        <v/>
      </c>
    </row>
    <row r="8861" spans="1:5" x14ac:dyDescent="0.2">
      <c r="A8861">
        <v>8860</v>
      </c>
      <c r="B8861" s="17">
        <f ca="1">'Monte Carlo VaR'!$C$17+_xlfn.NORM.S.INV(RAND())*'Monte Carlo VaR'!$C$18</f>
        <v>0.13915956221780978</v>
      </c>
      <c r="C8861" s="18">
        <f t="shared" ca="1" si="138"/>
        <v>14.930747142272649</v>
      </c>
      <c r="D8861" s="19">
        <f ca="1">'Monte Carlo VaR'!$B$9*(EXP(B8861)-1)</f>
        <v>20.235641601922122</v>
      </c>
      <c r="E8861" t="str">
        <f ca="1">IF(B8861&lt;='Monte Carlo VaR'!$B$25,"YES ◀ TAIL","")</f>
        <v/>
      </c>
    </row>
    <row r="8862" spans="1:5" x14ac:dyDescent="0.2">
      <c r="A8862">
        <v>8861</v>
      </c>
      <c r="B8862" s="17">
        <f ca="1">'Monte Carlo VaR'!$C$17+_xlfn.NORM.S.INV(RAND())*'Monte Carlo VaR'!$C$18</f>
        <v>-0.18939225246844033</v>
      </c>
      <c r="C8862" s="18">
        <f t="shared" ca="1" si="138"/>
        <v>-17.253813093174131</v>
      </c>
      <c r="D8862" s="19">
        <f ca="1">'Monte Carlo VaR'!$B$9*(EXP(B8862)-1)</f>
        <v>-23.384092885178898</v>
      </c>
      <c r="E8862" t="str">
        <f ca="1">IF(B8862&lt;='Monte Carlo VaR'!$B$25,"YES ◀ TAIL","")</f>
        <v/>
      </c>
    </row>
    <row r="8863" spans="1:5" x14ac:dyDescent="0.2">
      <c r="A8863">
        <v>8862</v>
      </c>
      <c r="B8863" s="17">
        <f ca="1">'Monte Carlo VaR'!$C$17+_xlfn.NORM.S.INV(RAND())*'Monte Carlo VaR'!$C$18</f>
        <v>0.20529113485604955</v>
      </c>
      <c r="C8863" s="18">
        <f t="shared" ca="1" si="138"/>
        <v>22.788249232351987</v>
      </c>
      <c r="D8863" s="19">
        <f ca="1">'Monte Carlo VaR'!$B$9*(EXP(B8863)-1)</f>
        <v>30.884914184606647</v>
      </c>
      <c r="E8863" t="str">
        <f ca="1">IF(B8863&lt;='Monte Carlo VaR'!$B$25,"YES ◀ TAIL","")</f>
        <v/>
      </c>
    </row>
    <row r="8864" spans="1:5" x14ac:dyDescent="0.2">
      <c r="A8864">
        <v>8863</v>
      </c>
      <c r="B8864" s="17">
        <f ca="1">'Monte Carlo VaR'!$C$17+_xlfn.NORM.S.INV(RAND())*'Monte Carlo VaR'!$C$18</f>
        <v>0.48628822781242292</v>
      </c>
      <c r="C8864" s="18">
        <f t="shared" ca="1" si="138"/>
        <v>62.626866452606379</v>
      </c>
      <c r="D8864" s="19">
        <f ca="1">'Monte Carlo VaR'!$B$9*(EXP(B8864)-1)</f>
        <v>84.87819210321743</v>
      </c>
      <c r="E8864" t="str">
        <f ca="1">IF(B8864&lt;='Monte Carlo VaR'!$B$25,"YES ◀ TAIL","")</f>
        <v/>
      </c>
    </row>
    <row r="8865" spans="1:5" x14ac:dyDescent="0.2">
      <c r="A8865">
        <v>8864</v>
      </c>
      <c r="B8865" s="17">
        <f ca="1">'Monte Carlo VaR'!$C$17+_xlfn.NORM.S.INV(RAND())*'Monte Carlo VaR'!$C$18</f>
        <v>0.26433924921232022</v>
      </c>
      <c r="C8865" s="18">
        <f t="shared" ca="1" si="138"/>
        <v>30.257001720528855</v>
      </c>
      <c r="D8865" s="19">
        <f ca="1">'Monte Carlo VaR'!$B$9*(EXP(B8865)-1)</f>
        <v>41.007314431832754</v>
      </c>
      <c r="E8865" t="str">
        <f ca="1">IF(B8865&lt;='Monte Carlo VaR'!$B$25,"YES ◀ TAIL","")</f>
        <v/>
      </c>
    </row>
    <row r="8866" spans="1:5" x14ac:dyDescent="0.2">
      <c r="A8866">
        <v>8865</v>
      </c>
      <c r="B8866" s="17">
        <f ca="1">'Monte Carlo VaR'!$C$17+_xlfn.NORM.S.INV(RAND())*'Monte Carlo VaR'!$C$18</f>
        <v>-0.30216906806227756</v>
      </c>
      <c r="C8866" s="18">
        <f t="shared" ca="1" si="138"/>
        <v>-26.078692299843929</v>
      </c>
      <c r="D8866" s="19">
        <f ca="1">'Monte Carlo VaR'!$B$9*(EXP(B8866)-1)</f>
        <v>-35.344451673978483</v>
      </c>
      <c r="E8866" t="str">
        <f ca="1">IF(B8866&lt;='Monte Carlo VaR'!$B$25,"YES ◀ TAIL","")</f>
        <v>YES ◀ TAIL</v>
      </c>
    </row>
    <row r="8867" spans="1:5" x14ac:dyDescent="0.2">
      <c r="A8867">
        <v>8866</v>
      </c>
      <c r="B8867" s="17">
        <f ca="1">'Monte Carlo VaR'!$C$17+_xlfn.NORM.S.INV(RAND())*'Monte Carlo VaR'!$C$18</f>
        <v>0.51545883013986082</v>
      </c>
      <c r="C8867" s="18">
        <f t="shared" ca="1" si="138"/>
        <v>67.440659378378726</v>
      </c>
      <c r="D8867" s="19">
        <f ca="1">'Monte Carlo VaR'!$B$9*(EXP(B8867)-1)</f>
        <v>91.402325655516691</v>
      </c>
      <c r="E8867" t="str">
        <f ca="1">IF(B8867&lt;='Monte Carlo VaR'!$B$25,"YES ◀ TAIL","")</f>
        <v/>
      </c>
    </row>
    <row r="8868" spans="1:5" x14ac:dyDescent="0.2">
      <c r="A8868">
        <v>8867</v>
      </c>
      <c r="B8868" s="17">
        <f ca="1">'Monte Carlo VaR'!$C$17+_xlfn.NORM.S.INV(RAND())*'Monte Carlo VaR'!$C$18</f>
        <v>2.3898170376924696E-3</v>
      </c>
      <c r="C8868" s="18">
        <f t="shared" ca="1" si="138"/>
        <v>0.23926749265863467</v>
      </c>
      <c r="D8868" s="19">
        <f ca="1">'Monte Carlo VaR'!$B$9*(EXP(B8868)-1)</f>
        <v>0.32427923280024756</v>
      </c>
      <c r="E8868" t="str">
        <f ca="1">IF(B8868&lt;='Monte Carlo VaR'!$B$25,"YES ◀ TAIL","")</f>
        <v/>
      </c>
    </row>
    <row r="8869" spans="1:5" x14ac:dyDescent="0.2">
      <c r="A8869">
        <v>8868</v>
      </c>
      <c r="B8869" s="17">
        <f ca="1">'Monte Carlo VaR'!$C$17+_xlfn.NORM.S.INV(RAND())*'Monte Carlo VaR'!$C$18</f>
        <v>9.4054236260558546E-2</v>
      </c>
      <c r="C8869" s="18">
        <f t="shared" ca="1" si="138"/>
        <v>9.8619329305567938</v>
      </c>
      <c r="D8869" s="19">
        <f ca="1">'Monte Carlo VaR'!$B$9*(EXP(B8869)-1)</f>
        <v>13.365877700783622</v>
      </c>
      <c r="E8869" t="str">
        <f ca="1">IF(B8869&lt;='Monte Carlo VaR'!$B$25,"YES ◀ TAIL","")</f>
        <v/>
      </c>
    </row>
    <row r="8870" spans="1:5" x14ac:dyDescent="0.2">
      <c r="A8870">
        <v>8869</v>
      </c>
      <c r="B8870" s="17">
        <f ca="1">'Monte Carlo VaR'!$C$17+_xlfn.NORM.S.INV(RAND())*'Monte Carlo VaR'!$C$18</f>
        <v>-0.24185549224127945</v>
      </c>
      <c r="C8870" s="18">
        <f t="shared" ca="1" si="138"/>
        <v>-21.483036754212314</v>
      </c>
      <c r="D8870" s="19">
        <f ca="1">'Monte Carlo VaR'!$B$9*(EXP(B8870)-1)</f>
        <v>-29.115959712983951</v>
      </c>
      <c r="E8870" t="str">
        <f ca="1">IF(B8870&lt;='Monte Carlo VaR'!$B$25,"YES ◀ TAIL","")</f>
        <v/>
      </c>
    </row>
    <row r="8871" spans="1:5" x14ac:dyDescent="0.2">
      <c r="A8871">
        <v>8870</v>
      </c>
      <c r="B8871" s="17">
        <f ca="1">'Monte Carlo VaR'!$C$17+_xlfn.NORM.S.INV(RAND())*'Monte Carlo VaR'!$C$18</f>
        <v>3.8472918106364717E-2</v>
      </c>
      <c r="C8871" s="18">
        <f t="shared" ca="1" si="138"/>
        <v>3.9222583861403093</v>
      </c>
      <c r="D8871" s="19">
        <f ca="1">'Monte Carlo VaR'!$B$9*(EXP(B8871)-1)</f>
        <v>5.3158367907359612</v>
      </c>
      <c r="E8871" t="str">
        <f ca="1">IF(B8871&lt;='Monte Carlo VaR'!$B$25,"YES ◀ TAIL","")</f>
        <v/>
      </c>
    </row>
    <row r="8872" spans="1:5" x14ac:dyDescent="0.2">
      <c r="A8872">
        <v>8871</v>
      </c>
      <c r="B8872" s="17">
        <f ca="1">'Monte Carlo VaR'!$C$17+_xlfn.NORM.S.INV(RAND())*'Monte Carlo VaR'!$C$18</f>
        <v>-3.9262091428318907E-2</v>
      </c>
      <c r="C8872" s="18">
        <f t="shared" ca="1" si="138"/>
        <v>-3.8501324441315932</v>
      </c>
      <c r="D8872" s="19">
        <f ca="1">'Monte Carlo VaR'!$B$9*(EXP(B8872)-1)</f>
        <v>-5.218084501531548</v>
      </c>
      <c r="E8872" t="str">
        <f ca="1">IF(B8872&lt;='Monte Carlo VaR'!$B$25,"YES ◀ TAIL","")</f>
        <v/>
      </c>
    </row>
    <row r="8873" spans="1:5" x14ac:dyDescent="0.2">
      <c r="A8873">
        <v>8872</v>
      </c>
      <c r="B8873" s="17">
        <f ca="1">'Monte Carlo VaR'!$C$17+_xlfn.NORM.S.INV(RAND())*'Monte Carlo VaR'!$C$18</f>
        <v>-0.24388442739043004</v>
      </c>
      <c r="C8873" s="18">
        <f t="shared" ca="1" si="138"/>
        <v>-21.642181079394518</v>
      </c>
      <c r="D8873" s="19">
        <f ca="1">'Monte Carlo VaR'!$B$9*(EXP(B8873)-1)</f>
        <v>-29.33164801690339</v>
      </c>
      <c r="E8873" t="str">
        <f ca="1">IF(B8873&lt;='Monte Carlo VaR'!$B$25,"YES ◀ TAIL","")</f>
        <v/>
      </c>
    </row>
    <row r="8874" spans="1:5" x14ac:dyDescent="0.2">
      <c r="A8874">
        <v>8873</v>
      </c>
      <c r="B8874" s="17">
        <f ca="1">'Monte Carlo VaR'!$C$17+_xlfn.NORM.S.INV(RAND())*'Monte Carlo VaR'!$C$18</f>
        <v>0.13941830352646717</v>
      </c>
      <c r="C8874" s="18">
        <f t="shared" ca="1" si="138"/>
        <v>14.960488321663124</v>
      </c>
      <c r="D8874" s="19">
        <f ca="1">'Monte Carlo VaR'!$B$9*(EXP(B8874)-1)</f>
        <v>20.275949822350032</v>
      </c>
      <c r="E8874" t="str">
        <f ca="1">IF(B8874&lt;='Monte Carlo VaR'!$B$25,"YES ◀ TAIL","")</f>
        <v/>
      </c>
    </row>
    <row r="8875" spans="1:5" x14ac:dyDescent="0.2">
      <c r="A8875">
        <v>8874</v>
      </c>
      <c r="B8875" s="17">
        <f ca="1">'Monte Carlo VaR'!$C$17+_xlfn.NORM.S.INV(RAND())*'Monte Carlo VaR'!$C$18</f>
        <v>2.2702801578182906E-2</v>
      </c>
      <c r="C8875" s="18">
        <f t="shared" ca="1" si="138"/>
        <v>2.2962471533070961</v>
      </c>
      <c r="D8875" s="19">
        <f ca="1">'Monte Carlo VaR'!$B$9*(EXP(B8875)-1)</f>
        <v>3.1121037668771074</v>
      </c>
      <c r="E8875" t="str">
        <f ca="1">IF(B8875&lt;='Monte Carlo VaR'!$B$25,"YES ◀ TAIL","")</f>
        <v/>
      </c>
    </row>
    <row r="8876" spans="1:5" x14ac:dyDescent="0.2">
      <c r="A8876">
        <v>8875</v>
      </c>
      <c r="B8876" s="17">
        <f ca="1">'Monte Carlo VaR'!$C$17+_xlfn.NORM.S.INV(RAND())*'Monte Carlo VaR'!$C$18</f>
        <v>0.31091638074403188</v>
      </c>
      <c r="C8876" s="18">
        <f t="shared" ca="1" si="138"/>
        <v>36.467510329822538</v>
      </c>
      <c r="D8876" s="19">
        <f ca="1">'Monte Carlo VaR'!$B$9*(EXP(B8876)-1)</f>
        <v>49.42441675000849</v>
      </c>
      <c r="E8876" t="str">
        <f ca="1">IF(B8876&lt;='Monte Carlo VaR'!$B$25,"YES ◀ TAIL","")</f>
        <v/>
      </c>
    </row>
    <row r="8877" spans="1:5" x14ac:dyDescent="0.2">
      <c r="A8877">
        <v>8876</v>
      </c>
      <c r="B8877" s="17">
        <f ca="1">'Monte Carlo VaR'!$C$17+_xlfn.NORM.S.INV(RAND())*'Monte Carlo VaR'!$C$18</f>
        <v>0.3602802488240992</v>
      </c>
      <c r="C8877" s="18">
        <f t="shared" ca="1" si="138"/>
        <v>43.373115973499466</v>
      </c>
      <c r="D8877" s="19">
        <f ca="1">'Monte Carlo VaR'!$B$9*(EXP(B8877)-1)</f>
        <v>58.783584078883827</v>
      </c>
      <c r="E8877" t="str">
        <f ca="1">IF(B8877&lt;='Monte Carlo VaR'!$B$25,"YES ◀ TAIL","")</f>
        <v/>
      </c>
    </row>
    <row r="8878" spans="1:5" x14ac:dyDescent="0.2">
      <c r="A8878">
        <v>8877</v>
      </c>
      <c r="B8878" s="17">
        <f ca="1">'Monte Carlo VaR'!$C$17+_xlfn.NORM.S.INV(RAND())*'Monte Carlo VaR'!$C$18</f>
        <v>0.20730354582143656</v>
      </c>
      <c r="C8878" s="18">
        <f t="shared" ca="1" si="138"/>
        <v>23.035598452192808</v>
      </c>
      <c r="D8878" s="19">
        <f ca="1">'Monte Carlo VaR'!$B$9*(EXP(B8878)-1)</f>
        <v>31.220146582256913</v>
      </c>
      <c r="E8878" t="str">
        <f ca="1">IF(B8878&lt;='Monte Carlo VaR'!$B$25,"YES ◀ TAIL","")</f>
        <v/>
      </c>
    </row>
    <row r="8879" spans="1:5" x14ac:dyDescent="0.2">
      <c r="A8879">
        <v>8878</v>
      </c>
      <c r="B8879" s="17">
        <f ca="1">'Monte Carlo VaR'!$C$17+_xlfn.NORM.S.INV(RAND())*'Monte Carlo VaR'!$C$18</f>
        <v>-0.23195380526781173</v>
      </c>
      <c r="C8879" s="18">
        <f t="shared" ca="1" si="138"/>
        <v>-20.701724591344238</v>
      </c>
      <c r="D8879" s="19">
        <f ca="1">'Monte Carlo VaR'!$B$9*(EXP(B8879)-1)</f>
        <v>-28.057047338648847</v>
      </c>
      <c r="E8879" t="str">
        <f ca="1">IF(B8879&lt;='Monte Carlo VaR'!$B$25,"YES ◀ TAIL","")</f>
        <v/>
      </c>
    </row>
    <row r="8880" spans="1:5" x14ac:dyDescent="0.2">
      <c r="A8880">
        <v>8879</v>
      </c>
      <c r="B8880" s="17">
        <f ca="1">'Monte Carlo VaR'!$C$17+_xlfn.NORM.S.INV(RAND())*'Monte Carlo VaR'!$C$18</f>
        <v>0.15629027230655773</v>
      </c>
      <c r="C8880" s="18">
        <f t="shared" ca="1" si="138"/>
        <v>16.916553021405601</v>
      </c>
      <c r="D8880" s="19">
        <f ca="1">'Monte Carlo VaR'!$B$9*(EXP(B8880)-1)</f>
        <v>22.927004309911009</v>
      </c>
      <c r="E8880" t="str">
        <f ca="1">IF(B8880&lt;='Monte Carlo VaR'!$B$25,"YES ◀ TAIL","")</f>
        <v/>
      </c>
    </row>
    <row r="8881" spans="1:5" x14ac:dyDescent="0.2">
      <c r="A8881">
        <v>8880</v>
      </c>
      <c r="B8881" s="17">
        <f ca="1">'Monte Carlo VaR'!$C$17+_xlfn.NORM.S.INV(RAND())*'Monte Carlo VaR'!$C$18</f>
        <v>-4.0237596241107149E-2</v>
      </c>
      <c r="C8881" s="18">
        <f t="shared" ca="1" si="138"/>
        <v>-3.9438813689832375</v>
      </c>
      <c r="D8881" s="19">
        <f ca="1">'Monte Carlo VaR'!$B$9*(EXP(B8881)-1)</f>
        <v>-5.3451424193829817</v>
      </c>
      <c r="E8881" t="str">
        <f ca="1">IF(B8881&lt;='Monte Carlo VaR'!$B$25,"YES ◀ TAIL","")</f>
        <v/>
      </c>
    </row>
    <row r="8882" spans="1:5" x14ac:dyDescent="0.2">
      <c r="A8882">
        <v>8881</v>
      </c>
      <c r="B8882" s="17">
        <f ca="1">'Monte Carlo VaR'!$C$17+_xlfn.NORM.S.INV(RAND())*'Monte Carlo VaR'!$C$18</f>
        <v>8.4436698413829447E-2</v>
      </c>
      <c r="C8882" s="18">
        <f t="shared" ca="1" si="138"/>
        <v>8.8103963345094183</v>
      </c>
      <c r="D8882" s="19">
        <f ca="1">'Monte Carlo VaR'!$B$9*(EXP(B8882)-1)</f>
        <v>11.940730152160615</v>
      </c>
      <c r="E8882" t="str">
        <f ca="1">IF(B8882&lt;='Monte Carlo VaR'!$B$25,"YES ◀ TAIL","")</f>
        <v/>
      </c>
    </row>
    <row r="8883" spans="1:5" x14ac:dyDescent="0.2">
      <c r="A8883">
        <v>8882</v>
      </c>
      <c r="B8883" s="17">
        <f ca="1">'Monte Carlo VaR'!$C$17+_xlfn.NORM.S.INV(RAND())*'Monte Carlo VaR'!$C$18</f>
        <v>0.14831133408987454</v>
      </c>
      <c r="C8883" s="18">
        <f t="shared" ca="1" si="138"/>
        <v>15.987394845625701</v>
      </c>
      <c r="D8883" s="19">
        <f ca="1">'Monte Carlo VaR'!$B$9*(EXP(B8883)-1)</f>
        <v>21.667716234276515</v>
      </c>
      <c r="E8883" t="str">
        <f ca="1">IF(B8883&lt;='Monte Carlo VaR'!$B$25,"YES ◀ TAIL","")</f>
        <v/>
      </c>
    </row>
    <row r="8884" spans="1:5" x14ac:dyDescent="0.2">
      <c r="A8884">
        <v>8883</v>
      </c>
      <c r="B8884" s="17">
        <f ca="1">'Monte Carlo VaR'!$C$17+_xlfn.NORM.S.INV(RAND())*'Monte Carlo VaR'!$C$18</f>
        <v>0.15172072400877754</v>
      </c>
      <c r="C8884" s="18">
        <f t="shared" ca="1" si="138"/>
        <v>16.383515982329989</v>
      </c>
      <c r="D8884" s="19">
        <f ca="1">'Monte Carlo VaR'!$B$9*(EXP(B8884)-1)</f>
        <v>22.204579210851833</v>
      </c>
      <c r="E8884" t="str">
        <f ca="1">IF(B8884&lt;='Monte Carlo VaR'!$B$25,"YES ◀ TAIL","")</f>
        <v/>
      </c>
    </row>
    <row r="8885" spans="1:5" x14ac:dyDescent="0.2">
      <c r="A8885">
        <v>8884</v>
      </c>
      <c r="B8885" s="17">
        <f ca="1">'Monte Carlo VaR'!$C$17+_xlfn.NORM.S.INV(RAND())*'Monte Carlo VaR'!$C$18</f>
        <v>-7.2871125555663829E-3</v>
      </c>
      <c r="C8885" s="18">
        <f t="shared" ca="1" si="138"/>
        <v>-0.72606259269325513</v>
      </c>
      <c r="D8885" s="19">
        <f ca="1">'Monte Carlo VaR'!$B$9*(EXP(B8885)-1)</f>
        <v>-0.98403263187716872</v>
      </c>
      <c r="E8885" t="str">
        <f ca="1">IF(B8885&lt;='Monte Carlo VaR'!$B$25,"YES ◀ TAIL","")</f>
        <v/>
      </c>
    </row>
    <row r="8886" spans="1:5" x14ac:dyDescent="0.2">
      <c r="A8886">
        <v>8885</v>
      </c>
      <c r="B8886" s="17">
        <f ca="1">'Monte Carlo VaR'!$C$17+_xlfn.NORM.S.INV(RAND())*'Monte Carlo VaR'!$C$18</f>
        <v>3.0888114911887463E-3</v>
      </c>
      <c r="C8886" s="18">
        <f t="shared" ca="1" si="138"/>
        <v>0.30935867847976528</v>
      </c>
      <c r="D8886" s="19">
        <f ca="1">'Monte Carlo VaR'!$B$9*(EXP(B8886)-1)</f>
        <v>0.41927381694362587</v>
      </c>
      <c r="E8886" t="str">
        <f ca="1">IF(B8886&lt;='Monte Carlo VaR'!$B$25,"YES ◀ TAIL","")</f>
        <v/>
      </c>
    </row>
    <row r="8887" spans="1:5" x14ac:dyDescent="0.2">
      <c r="A8887">
        <v>8886</v>
      </c>
      <c r="B8887" s="17">
        <f ca="1">'Monte Carlo VaR'!$C$17+_xlfn.NORM.S.INV(RAND())*'Monte Carlo VaR'!$C$18</f>
        <v>9.2546711264627574E-2</v>
      </c>
      <c r="C8887" s="18">
        <f t="shared" ca="1" si="138"/>
        <v>9.6964380957051954</v>
      </c>
      <c r="D8887" s="19">
        <f ca="1">'Monte Carlo VaR'!$B$9*(EXP(B8887)-1)</f>
        <v>13.141582551109252</v>
      </c>
      <c r="E8887" t="str">
        <f ca="1">IF(B8887&lt;='Monte Carlo VaR'!$B$25,"YES ◀ TAIL","")</f>
        <v/>
      </c>
    </row>
    <row r="8888" spans="1:5" x14ac:dyDescent="0.2">
      <c r="A8888">
        <v>8887</v>
      </c>
      <c r="B8888" s="17">
        <f ca="1">'Monte Carlo VaR'!$C$17+_xlfn.NORM.S.INV(RAND())*'Monte Carlo VaR'!$C$18</f>
        <v>0.12838008962702308</v>
      </c>
      <c r="C8888" s="18">
        <f t="shared" ca="1" si="138"/>
        <v>13.698507681219031</v>
      </c>
      <c r="D8888" s="19">
        <f ca="1">'Monte Carlo VaR'!$B$9*(EXP(B8888)-1)</f>
        <v>18.565587460356152</v>
      </c>
      <c r="E8888" t="str">
        <f ca="1">IF(B8888&lt;='Monte Carlo VaR'!$B$25,"YES ◀ TAIL","")</f>
        <v/>
      </c>
    </row>
    <row r="8889" spans="1:5" x14ac:dyDescent="0.2">
      <c r="A8889">
        <v>8888</v>
      </c>
      <c r="B8889" s="17">
        <f ca="1">'Monte Carlo VaR'!$C$17+_xlfn.NORM.S.INV(RAND())*'Monte Carlo VaR'!$C$18</f>
        <v>0.15448883893297813</v>
      </c>
      <c r="C8889" s="18">
        <f t="shared" ca="1" si="138"/>
        <v>16.706125233594825</v>
      </c>
      <c r="D8889" s="19">
        <f ca="1">'Monte Carlo VaR'!$B$9*(EXP(B8889)-1)</f>
        <v>22.641811529091068</v>
      </c>
      <c r="E8889" t="str">
        <f ca="1">IF(B8889&lt;='Monte Carlo VaR'!$B$25,"YES ◀ TAIL","")</f>
        <v/>
      </c>
    </row>
    <row r="8890" spans="1:5" x14ac:dyDescent="0.2">
      <c r="A8890">
        <v>8889</v>
      </c>
      <c r="B8890" s="17">
        <f ca="1">'Monte Carlo VaR'!$C$17+_xlfn.NORM.S.INV(RAND())*'Monte Carlo VaR'!$C$18</f>
        <v>0.10664087042747691</v>
      </c>
      <c r="C8890" s="18">
        <f t="shared" ca="1" si="138"/>
        <v>11.253463863749635</v>
      </c>
      <c r="D8890" s="19">
        <f ca="1">'Monte Carlo VaR'!$B$9*(EXP(B8890)-1)</f>
        <v>15.251819574539882</v>
      </c>
      <c r="E8890" t="str">
        <f ca="1">IF(B8890&lt;='Monte Carlo VaR'!$B$25,"YES ◀ TAIL","")</f>
        <v/>
      </c>
    </row>
    <row r="8891" spans="1:5" x14ac:dyDescent="0.2">
      <c r="A8891">
        <v>8890</v>
      </c>
      <c r="B8891" s="17">
        <f ca="1">'Monte Carlo VaR'!$C$17+_xlfn.NORM.S.INV(RAND())*'Monte Carlo VaR'!$C$18</f>
        <v>-9.2061241305989028E-3</v>
      </c>
      <c r="C8891" s="18">
        <f t="shared" ca="1" si="138"/>
        <v>-0.9163877511781604</v>
      </c>
      <c r="D8891" s="19">
        <f ca="1">'Monte Carlo VaR'!$B$9*(EXP(B8891)-1)</f>
        <v>-1.2419803191717609</v>
      </c>
      <c r="E8891" t="str">
        <f ca="1">IF(B8891&lt;='Monte Carlo VaR'!$B$25,"YES ◀ TAIL","")</f>
        <v/>
      </c>
    </row>
    <row r="8892" spans="1:5" x14ac:dyDescent="0.2">
      <c r="A8892">
        <v>8891</v>
      </c>
      <c r="B8892" s="17">
        <f ca="1">'Monte Carlo VaR'!$C$17+_xlfn.NORM.S.INV(RAND())*'Monte Carlo VaR'!$C$18</f>
        <v>0.16242138690436375</v>
      </c>
      <c r="C8892" s="18">
        <f t="shared" ca="1" si="138"/>
        <v>17.635583783966236</v>
      </c>
      <c r="D8892" s="19">
        <f ca="1">'Monte Carlo VaR'!$B$9*(EXP(B8892)-1)</f>
        <v>23.901506702409439</v>
      </c>
      <c r="E8892" t="str">
        <f ca="1">IF(B8892&lt;='Monte Carlo VaR'!$B$25,"YES ◀ TAIL","")</f>
        <v/>
      </c>
    </row>
    <row r="8893" spans="1:5" x14ac:dyDescent="0.2">
      <c r="A8893">
        <v>8892</v>
      </c>
      <c r="B8893" s="17">
        <f ca="1">'Monte Carlo VaR'!$C$17+_xlfn.NORM.S.INV(RAND())*'Monte Carlo VaR'!$C$18</f>
        <v>-8.858944273382964E-2</v>
      </c>
      <c r="C8893" s="18">
        <f t="shared" ca="1" si="138"/>
        <v>-8.4778752815404914</v>
      </c>
      <c r="D8893" s="19">
        <f ca="1">'Monte Carlo VaR'!$B$9*(EXP(B8893)-1)</f>
        <v>-11.490064369071829</v>
      </c>
      <c r="E8893" t="str">
        <f ca="1">IF(B8893&lt;='Monte Carlo VaR'!$B$25,"YES ◀ TAIL","")</f>
        <v/>
      </c>
    </row>
    <row r="8894" spans="1:5" x14ac:dyDescent="0.2">
      <c r="A8894">
        <v>8893</v>
      </c>
      <c r="B8894" s="17">
        <f ca="1">'Monte Carlo VaR'!$C$17+_xlfn.NORM.S.INV(RAND())*'Monte Carlo VaR'!$C$18</f>
        <v>0.16819085847878867</v>
      </c>
      <c r="C8894" s="18">
        <f t="shared" ca="1" si="138"/>
        <v>18.316240567658504</v>
      </c>
      <c r="D8894" s="19">
        <f ca="1">'Monte Carlo VaR'!$B$9*(EXP(B8894)-1)</f>
        <v>24.824000841347569</v>
      </c>
      <c r="E8894" t="str">
        <f ca="1">IF(B8894&lt;='Monte Carlo VaR'!$B$25,"YES ◀ TAIL","")</f>
        <v/>
      </c>
    </row>
    <row r="8895" spans="1:5" x14ac:dyDescent="0.2">
      <c r="A8895">
        <v>8894</v>
      </c>
      <c r="B8895" s="17">
        <f ca="1">'Monte Carlo VaR'!$C$17+_xlfn.NORM.S.INV(RAND())*'Monte Carlo VaR'!$C$18</f>
        <v>0.29045161517963758</v>
      </c>
      <c r="C8895" s="18">
        <f t="shared" ca="1" si="138"/>
        <v>33.703117527245105</v>
      </c>
      <c r="D8895" s="19">
        <f ca="1">'Monte Carlo VaR'!$B$9*(EXP(B8895)-1)</f>
        <v>45.677835184675295</v>
      </c>
      <c r="E8895" t="str">
        <f ca="1">IF(B8895&lt;='Monte Carlo VaR'!$B$25,"YES ◀ TAIL","")</f>
        <v/>
      </c>
    </row>
    <row r="8896" spans="1:5" x14ac:dyDescent="0.2">
      <c r="A8896">
        <v>8895</v>
      </c>
      <c r="B8896" s="17">
        <f ca="1">'Monte Carlo VaR'!$C$17+_xlfn.NORM.S.INV(RAND())*'Monte Carlo VaR'!$C$18</f>
        <v>-0.32227121317704716</v>
      </c>
      <c r="C8896" s="18">
        <f t="shared" ca="1" si="138"/>
        <v>-27.549833071794328</v>
      </c>
      <c r="D8896" s="19">
        <f ca="1">'Monte Carlo VaR'!$B$9*(EXP(B8896)-1)</f>
        <v>-37.338288762202851</v>
      </c>
      <c r="E8896" t="str">
        <f ca="1">IF(B8896&lt;='Monte Carlo VaR'!$B$25,"YES ◀ TAIL","")</f>
        <v>YES ◀ TAIL</v>
      </c>
    </row>
    <row r="8897" spans="1:5" x14ac:dyDescent="0.2">
      <c r="A8897">
        <v>8896</v>
      </c>
      <c r="B8897" s="17">
        <f ca="1">'Monte Carlo VaR'!$C$17+_xlfn.NORM.S.INV(RAND())*'Monte Carlo VaR'!$C$18</f>
        <v>4.6508071884417732E-2</v>
      </c>
      <c r="C8897" s="18">
        <f t="shared" ca="1" si="138"/>
        <v>4.7606535193272626</v>
      </c>
      <c r="D8897" s="19">
        <f ca="1">'Monte Carlo VaR'!$B$9*(EXP(B8897)-1)</f>
        <v>6.4521137147442387</v>
      </c>
      <c r="E8897" t="str">
        <f ca="1">IF(B8897&lt;='Monte Carlo VaR'!$B$25,"YES ◀ TAIL","")</f>
        <v/>
      </c>
    </row>
    <row r="8898" spans="1:5" x14ac:dyDescent="0.2">
      <c r="A8898">
        <v>8897</v>
      </c>
      <c r="B8898" s="17">
        <f ca="1">'Monte Carlo VaR'!$C$17+_xlfn.NORM.S.INV(RAND())*'Monte Carlo VaR'!$C$18</f>
        <v>3.0239727198875438E-2</v>
      </c>
      <c r="C8898" s="18">
        <f t="shared" ca="1" si="138"/>
        <v>3.0701591544538998</v>
      </c>
      <c r="D8898" s="19">
        <f ca="1">'Monte Carlo VaR'!$B$9*(EXP(B8898)-1)</f>
        <v>4.1609867020313702</v>
      </c>
      <c r="E8898" t="str">
        <f ca="1">IF(B8898&lt;='Monte Carlo VaR'!$B$25,"YES ◀ TAIL","")</f>
        <v/>
      </c>
    </row>
    <row r="8899" spans="1:5" x14ac:dyDescent="0.2">
      <c r="A8899">
        <v>8898</v>
      </c>
      <c r="B8899" s="17">
        <f ca="1">'Monte Carlo VaR'!$C$17+_xlfn.NORM.S.INV(RAND())*'Monte Carlo VaR'!$C$18</f>
        <v>-4.5028328316006491E-2</v>
      </c>
      <c r="C8899" s="18">
        <f t="shared" ref="C8899:C8962" ca="1" si="139">(EXP(B8899)-1)*100</f>
        <v>-4.4029599582079637</v>
      </c>
      <c r="D8899" s="19">
        <f ca="1">'Monte Carlo VaR'!$B$9*(EXP(B8899)-1)</f>
        <v>-5.9673316313592535</v>
      </c>
      <c r="E8899" t="str">
        <f ca="1">IF(B8899&lt;='Monte Carlo VaR'!$B$25,"YES ◀ TAIL","")</f>
        <v/>
      </c>
    </row>
    <row r="8900" spans="1:5" x14ac:dyDescent="0.2">
      <c r="A8900">
        <v>8899</v>
      </c>
      <c r="B8900" s="17">
        <f ca="1">'Monte Carlo VaR'!$C$17+_xlfn.NORM.S.INV(RAND())*'Monte Carlo VaR'!$C$18</f>
        <v>0.17755751536004816</v>
      </c>
      <c r="C8900" s="18">
        <f t="shared" ca="1" si="139"/>
        <v>19.429674633449046</v>
      </c>
      <c r="D8900" s="19">
        <f ca="1">'Monte Carlo VaR'!$B$9*(EXP(B8900)-1)</f>
        <v>26.333038030713492</v>
      </c>
      <c r="E8900" t="str">
        <f ca="1">IF(B8900&lt;='Monte Carlo VaR'!$B$25,"YES ◀ TAIL","")</f>
        <v/>
      </c>
    </row>
    <row r="8901" spans="1:5" x14ac:dyDescent="0.2">
      <c r="A8901">
        <v>8900</v>
      </c>
      <c r="B8901" s="17">
        <f ca="1">'Monte Carlo VaR'!$C$17+_xlfn.NORM.S.INV(RAND())*'Monte Carlo VaR'!$C$18</f>
        <v>4.9316348103845359E-2</v>
      </c>
      <c r="C8901" s="18">
        <f t="shared" ca="1" si="139"/>
        <v>5.055263851313696</v>
      </c>
      <c r="D8901" s="19">
        <f ca="1">'Monte Carlo VaR'!$B$9*(EXP(B8901)-1)</f>
        <v>6.8513990976854524</v>
      </c>
      <c r="E8901" t="str">
        <f ca="1">IF(B8901&lt;='Monte Carlo VaR'!$B$25,"YES ◀ TAIL","")</f>
        <v/>
      </c>
    </row>
    <row r="8902" spans="1:5" x14ac:dyDescent="0.2">
      <c r="A8902">
        <v>8901</v>
      </c>
      <c r="B8902" s="17">
        <f ca="1">'Monte Carlo VaR'!$C$17+_xlfn.NORM.S.INV(RAND())*'Monte Carlo VaR'!$C$18</f>
        <v>0.16602190654569271</v>
      </c>
      <c r="C8902" s="18">
        <f t="shared" ca="1" si="139"/>
        <v>18.05989642851511</v>
      </c>
      <c r="D8902" s="19">
        <f ca="1">'Monte Carlo VaR'!$B$9*(EXP(B8902)-1)</f>
        <v>24.476577629566528</v>
      </c>
      <c r="E8902" t="str">
        <f ca="1">IF(B8902&lt;='Monte Carlo VaR'!$B$25,"YES ◀ TAIL","")</f>
        <v/>
      </c>
    </row>
    <row r="8903" spans="1:5" x14ac:dyDescent="0.2">
      <c r="A8903">
        <v>8902</v>
      </c>
      <c r="B8903" s="17">
        <f ca="1">'Monte Carlo VaR'!$C$17+_xlfn.NORM.S.INV(RAND())*'Monte Carlo VaR'!$C$18</f>
        <v>-2.3511167052391091E-2</v>
      </c>
      <c r="C8903" s="18">
        <f t="shared" ca="1" si="139"/>
        <v>-2.323693295640239</v>
      </c>
      <c r="D8903" s="19">
        <f ca="1">'Monte Carlo VaR'!$B$9*(EXP(B8903)-1)</f>
        <v>-3.1493015235812161</v>
      </c>
      <c r="E8903" t="str">
        <f ca="1">IF(B8903&lt;='Monte Carlo VaR'!$B$25,"YES ◀ TAIL","")</f>
        <v/>
      </c>
    </row>
    <row r="8904" spans="1:5" x14ac:dyDescent="0.2">
      <c r="A8904">
        <v>8903</v>
      </c>
      <c r="B8904" s="17">
        <f ca="1">'Monte Carlo VaR'!$C$17+_xlfn.NORM.S.INV(RAND())*'Monte Carlo VaR'!$C$18</f>
        <v>0.11031799088043664</v>
      </c>
      <c r="C8904" s="18">
        <f t="shared" ca="1" si="139"/>
        <v>11.663309314930604</v>
      </c>
      <c r="D8904" s="19">
        <f ca="1">'Monte Carlo VaR'!$B$9*(EXP(B8904)-1)</f>
        <v>15.807283114525447</v>
      </c>
      <c r="E8904" t="str">
        <f ca="1">IF(B8904&lt;='Monte Carlo VaR'!$B$25,"YES ◀ TAIL","")</f>
        <v/>
      </c>
    </row>
    <row r="8905" spans="1:5" x14ac:dyDescent="0.2">
      <c r="A8905">
        <v>8904</v>
      </c>
      <c r="B8905" s="17">
        <f ca="1">'Monte Carlo VaR'!$C$17+_xlfn.NORM.S.INV(RAND())*'Monte Carlo VaR'!$C$18</f>
        <v>0.3250287780425079</v>
      </c>
      <c r="C8905" s="18">
        <f t="shared" ca="1" si="139"/>
        <v>38.407047624662958</v>
      </c>
      <c r="D8905" s="19">
        <f ca="1">'Monte Carlo VaR'!$B$9*(EXP(B8905)-1)</f>
        <v>52.053071645705707</v>
      </c>
      <c r="E8905" t="str">
        <f ca="1">IF(B8905&lt;='Monte Carlo VaR'!$B$25,"YES ◀ TAIL","")</f>
        <v/>
      </c>
    </row>
    <row r="8906" spans="1:5" x14ac:dyDescent="0.2">
      <c r="A8906">
        <v>8905</v>
      </c>
      <c r="B8906" s="17">
        <f ca="1">'Monte Carlo VaR'!$C$17+_xlfn.NORM.S.INV(RAND())*'Monte Carlo VaR'!$C$18</f>
        <v>0.43230388583260831</v>
      </c>
      <c r="C8906" s="18">
        <f t="shared" ca="1" si="139"/>
        <v>54.080327230965317</v>
      </c>
      <c r="D8906" s="19">
        <f ca="1">'Monte Carlo VaR'!$B$9*(EXP(B8906)-1)</f>
        <v>73.295067496127302</v>
      </c>
      <c r="E8906" t="str">
        <f ca="1">IF(B8906&lt;='Monte Carlo VaR'!$B$25,"YES ◀ TAIL","")</f>
        <v/>
      </c>
    </row>
    <row r="8907" spans="1:5" x14ac:dyDescent="0.2">
      <c r="A8907">
        <v>8906</v>
      </c>
      <c r="B8907" s="17">
        <f ca="1">'Monte Carlo VaR'!$C$17+_xlfn.NORM.S.INV(RAND())*'Monte Carlo VaR'!$C$18</f>
        <v>0.1057144241447899</v>
      </c>
      <c r="C8907" s="18">
        <f t="shared" ca="1" si="139"/>
        <v>11.150441235551201</v>
      </c>
      <c r="D8907" s="19">
        <f ca="1">'Monte Carlo VaR'!$B$9*(EXP(B8907)-1)</f>
        <v>15.112193006542542</v>
      </c>
      <c r="E8907" t="str">
        <f ca="1">IF(B8907&lt;='Monte Carlo VaR'!$B$25,"YES ◀ TAIL","")</f>
        <v/>
      </c>
    </row>
    <row r="8908" spans="1:5" x14ac:dyDescent="0.2">
      <c r="A8908">
        <v>8907</v>
      </c>
      <c r="B8908" s="17">
        <f ca="1">'Monte Carlo VaR'!$C$17+_xlfn.NORM.S.INV(RAND())*'Monte Carlo VaR'!$C$18</f>
        <v>-4.680830968320808E-2</v>
      </c>
      <c r="C8908" s="18">
        <f t="shared" ca="1" si="139"/>
        <v>-4.5729695563962114</v>
      </c>
      <c r="D8908" s="19">
        <f ca="1">'Monte Carlo VaR'!$B$9*(EXP(B8908)-1)</f>
        <v>-6.1977456397837853</v>
      </c>
      <c r="E8908" t="str">
        <f ca="1">IF(B8908&lt;='Monte Carlo VaR'!$B$25,"YES ◀ TAIL","")</f>
        <v/>
      </c>
    </row>
    <row r="8909" spans="1:5" x14ac:dyDescent="0.2">
      <c r="A8909">
        <v>8908</v>
      </c>
      <c r="B8909" s="17">
        <f ca="1">'Monte Carlo VaR'!$C$17+_xlfn.NORM.S.INV(RAND())*'Monte Carlo VaR'!$C$18</f>
        <v>-5.5169051847655567E-2</v>
      </c>
      <c r="C8909" s="18">
        <f t="shared" ca="1" si="139"/>
        <v>-5.3674843585742487</v>
      </c>
      <c r="D8909" s="19">
        <f ca="1">'Monte Carlo VaR'!$B$9*(EXP(B8909)-1)</f>
        <v>-7.2745515511756791</v>
      </c>
      <c r="E8909" t="str">
        <f ca="1">IF(B8909&lt;='Monte Carlo VaR'!$B$25,"YES ◀ TAIL","")</f>
        <v/>
      </c>
    </row>
    <row r="8910" spans="1:5" x14ac:dyDescent="0.2">
      <c r="A8910">
        <v>8909</v>
      </c>
      <c r="B8910" s="17">
        <f ca="1">'Monte Carlo VaR'!$C$17+_xlfn.NORM.S.INV(RAND())*'Monte Carlo VaR'!$C$18</f>
        <v>-0.28763222199003519</v>
      </c>
      <c r="C8910" s="18">
        <f t="shared" ca="1" si="139"/>
        <v>-24.996261122177454</v>
      </c>
      <c r="D8910" s="19">
        <f ca="1">'Monte Carlo VaR'!$B$9*(EXP(B8910)-1)</f>
        <v>-33.877432698887105</v>
      </c>
      <c r="E8910" t="str">
        <f ca="1">IF(B8910&lt;='Monte Carlo VaR'!$B$25,"YES ◀ TAIL","")</f>
        <v>YES ◀ TAIL</v>
      </c>
    </row>
    <row r="8911" spans="1:5" x14ac:dyDescent="0.2">
      <c r="A8911">
        <v>8910</v>
      </c>
      <c r="B8911" s="17">
        <f ca="1">'Monte Carlo VaR'!$C$17+_xlfn.NORM.S.INV(RAND())*'Monte Carlo VaR'!$C$18</f>
        <v>-0.14237507961988277</v>
      </c>
      <c r="C8911" s="18">
        <f t="shared" ca="1" si="139"/>
        <v>-13.27041095422733</v>
      </c>
      <c r="D8911" s="19">
        <f ca="1">'Monte Carlo VaR'!$B$9*(EXP(B8911)-1)</f>
        <v>-17.985387966264302</v>
      </c>
      <c r="E8911" t="str">
        <f ca="1">IF(B8911&lt;='Monte Carlo VaR'!$B$25,"YES ◀ TAIL","")</f>
        <v/>
      </c>
    </row>
    <row r="8912" spans="1:5" x14ac:dyDescent="0.2">
      <c r="A8912">
        <v>8911</v>
      </c>
      <c r="B8912" s="17">
        <f ca="1">'Monte Carlo VaR'!$C$17+_xlfn.NORM.S.INV(RAND())*'Monte Carlo VaR'!$C$18</f>
        <v>6.3860683099100618E-2</v>
      </c>
      <c r="C8912" s="18">
        <f t="shared" ca="1" si="139"/>
        <v>6.5943884417956733</v>
      </c>
      <c r="D8912" s="19">
        <f ca="1">'Monte Carlo VaR'!$B$9*(EXP(B8912)-1)</f>
        <v>8.9373746551656765</v>
      </c>
      <c r="E8912" t="str">
        <f ca="1">IF(B8912&lt;='Monte Carlo VaR'!$B$25,"YES ◀ TAIL","")</f>
        <v/>
      </c>
    </row>
    <row r="8913" spans="1:5" x14ac:dyDescent="0.2">
      <c r="A8913">
        <v>8912</v>
      </c>
      <c r="B8913" s="17">
        <f ca="1">'Monte Carlo VaR'!$C$17+_xlfn.NORM.S.INV(RAND())*'Monte Carlo VaR'!$C$18</f>
        <v>0.2254874083544508</v>
      </c>
      <c r="C8913" s="18">
        <f t="shared" ca="1" si="139"/>
        <v>25.293325752559113</v>
      </c>
      <c r="D8913" s="19">
        <f ca="1">'Monte Carlo VaR'!$B$9*(EXP(B8913)-1)</f>
        <v>34.280044392443372</v>
      </c>
      <c r="E8913" t="str">
        <f ca="1">IF(B8913&lt;='Monte Carlo VaR'!$B$25,"YES ◀ TAIL","")</f>
        <v/>
      </c>
    </row>
    <row r="8914" spans="1:5" x14ac:dyDescent="0.2">
      <c r="A8914">
        <v>8913</v>
      </c>
      <c r="B8914" s="17">
        <f ca="1">'Monte Carlo VaR'!$C$17+_xlfn.NORM.S.INV(RAND())*'Monte Carlo VaR'!$C$18</f>
        <v>-8.3477057078631137E-2</v>
      </c>
      <c r="C8914" s="18">
        <f t="shared" ca="1" si="139"/>
        <v>-8.0087808097787256</v>
      </c>
      <c r="D8914" s="19">
        <f ca="1">'Monte Carlo VaR'!$B$9*(EXP(B8914)-1)</f>
        <v>-10.854300631493107</v>
      </c>
      <c r="E8914" t="str">
        <f ca="1">IF(B8914&lt;='Monte Carlo VaR'!$B$25,"YES ◀ TAIL","")</f>
        <v/>
      </c>
    </row>
    <row r="8915" spans="1:5" x14ac:dyDescent="0.2">
      <c r="A8915">
        <v>8914</v>
      </c>
      <c r="B8915" s="17">
        <f ca="1">'Monte Carlo VaR'!$C$17+_xlfn.NORM.S.INV(RAND())*'Monte Carlo VaR'!$C$18</f>
        <v>0.40544532484057283</v>
      </c>
      <c r="C8915" s="18">
        <f t="shared" ca="1" si="139"/>
        <v>49.997032539214395</v>
      </c>
      <c r="D8915" s="19">
        <f ca="1">'Monte Carlo VaR'!$B$9*(EXP(B8915)-1)</f>
        <v>67.760978200397261</v>
      </c>
      <c r="E8915" t="str">
        <f ca="1">IF(B8915&lt;='Monte Carlo VaR'!$B$25,"YES ◀ TAIL","")</f>
        <v/>
      </c>
    </row>
    <row r="8916" spans="1:5" x14ac:dyDescent="0.2">
      <c r="A8916">
        <v>8915</v>
      </c>
      <c r="B8916" s="17">
        <f ca="1">'Monte Carlo VaR'!$C$17+_xlfn.NORM.S.INV(RAND())*'Monte Carlo VaR'!$C$18</f>
        <v>-0.12771097700510464</v>
      </c>
      <c r="C8916" s="18">
        <f t="shared" ca="1" si="139"/>
        <v>-11.989228624414194</v>
      </c>
      <c r="D8916" s="19">
        <f ca="1">'Monte Carlo VaR'!$B$9*(EXP(B8916)-1)</f>
        <v>-16.249001554668556</v>
      </c>
      <c r="E8916" t="str">
        <f ca="1">IF(B8916&lt;='Monte Carlo VaR'!$B$25,"YES ◀ TAIL","")</f>
        <v/>
      </c>
    </row>
    <row r="8917" spans="1:5" x14ac:dyDescent="0.2">
      <c r="A8917">
        <v>8916</v>
      </c>
      <c r="B8917" s="17">
        <f ca="1">'Monte Carlo VaR'!$C$17+_xlfn.NORM.S.INV(RAND())*'Monte Carlo VaR'!$C$18</f>
        <v>-5.8862011686314789E-2</v>
      </c>
      <c r="C8917" s="18">
        <f t="shared" ca="1" si="139"/>
        <v>-5.7163139350178138</v>
      </c>
      <c r="D8917" s="19">
        <f ca="1">'Monte Carlo VaR'!$B$9*(EXP(B8917)-1)</f>
        <v>-7.7473202761296429</v>
      </c>
      <c r="E8917" t="str">
        <f ca="1">IF(B8917&lt;='Monte Carlo VaR'!$B$25,"YES ◀ TAIL","")</f>
        <v/>
      </c>
    </row>
    <row r="8918" spans="1:5" x14ac:dyDescent="0.2">
      <c r="A8918">
        <v>8917</v>
      </c>
      <c r="B8918" s="17">
        <f ca="1">'Monte Carlo VaR'!$C$17+_xlfn.NORM.S.INV(RAND())*'Monte Carlo VaR'!$C$18</f>
        <v>0.14741061516789211</v>
      </c>
      <c r="C8918" s="18">
        <f t="shared" ca="1" si="139"/>
        <v>15.882969840225902</v>
      </c>
      <c r="D8918" s="19">
        <f ca="1">'Monte Carlo VaR'!$B$9*(EXP(B8918)-1)</f>
        <v>21.526189024458166</v>
      </c>
      <c r="E8918" t="str">
        <f ca="1">IF(B8918&lt;='Monte Carlo VaR'!$B$25,"YES ◀ TAIL","")</f>
        <v/>
      </c>
    </row>
    <row r="8919" spans="1:5" x14ac:dyDescent="0.2">
      <c r="A8919">
        <v>8918</v>
      </c>
      <c r="B8919" s="17">
        <f ca="1">'Monte Carlo VaR'!$C$17+_xlfn.NORM.S.INV(RAND())*'Monte Carlo VaR'!$C$18</f>
        <v>-0.13518521548312912</v>
      </c>
      <c r="C8919" s="18">
        <f t="shared" ca="1" si="139"/>
        <v>-12.644589904127768</v>
      </c>
      <c r="D8919" s="19">
        <f ca="1">'Monte Carlo VaR'!$B$9*(EXP(B8919)-1)</f>
        <v>-17.137212697064363</v>
      </c>
      <c r="E8919" t="str">
        <f ca="1">IF(B8919&lt;='Monte Carlo VaR'!$B$25,"YES ◀ TAIL","")</f>
        <v/>
      </c>
    </row>
    <row r="8920" spans="1:5" x14ac:dyDescent="0.2">
      <c r="A8920">
        <v>8919</v>
      </c>
      <c r="B8920" s="17">
        <f ca="1">'Monte Carlo VaR'!$C$17+_xlfn.NORM.S.INV(RAND())*'Monte Carlo VaR'!$C$18</f>
        <v>-0.34837189736508534</v>
      </c>
      <c r="C8920" s="18">
        <f t="shared" ca="1" si="139"/>
        <v>-29.416367127378386</v>
      </c>
      <c r="D8920" s="19">
        <f ca="1">'Monte Carlo VaR'!$B$9*(EXP(B8920)-1)</f>
        <v>-39.868002367735926</v>
      </c>
      <c r="E8920" t="str">
        <f ca="1">IF(B8920&lt;='Monte Carlo VaR'!$B$25,"YES ◀ TAIL","")</f>
        <v>YES ◀ TAIL</v>
      </c>
    </row>
    <row r="8921" spans="1:5" x14ac:dyDescent="0.2">
      <c r="A8921">
        <v>8920</v>
      </c>
      <c r="B8921" s="17">
        <f ca="1">'Monte Carlo VaR'!$C$17+_xlfn.NORM.S.INV(RAND())*'Monte Carlo VaR'!$C$18</f>
        <v>0.19999845381851555</v>
      </c>
      <c r="C8921" s="18">
        <f t="shared" ca="1" si="139"/>
        <v>22.140086965130013</v>
      </c>
      <c r="D8921" s="19">
        <f ca="1">'Monte Carlo VaR'!$B$9*(EXP(B8921)-1)</f>
        <v>30.006459863840707</v>
      </c>
      <c r="E8921" t="str">
        <f ca="1">IF(B8921&lt;='Monte Carlo VaR'!$B$25,"YES ◀ TAIL","")</f>
        <v/>
      </c>
    </row>
    <row r="8922" spans="1:5" x14ac:dyDescent="0.2">
      <c r="A8922">
        <v>8921</v>
      </c>
      <c r="B8922" s="17">
        <f ca="1">'Monte Carlo VaR'!$C$17+_xlfn.NORM.S.INV(RAND())*'Monte Carlo VaR'!$C$18</f>
        <v>-1.6483127954964566E-2</v>
      </c>
      <c r="C8922" s="18">
        <f t="shared" ca="1" si="139"/>
        <v>-1.6348024528903604</v>
      </c>
      <c r="D8922" s="19">
        <f ca="1">'Monte Carlo VaR'!$B$9*(EXP(B8922)-1)</f>
        <v>-2.2156477644023056</v>
      </c>
      <c r="E8922" t="str">
        <f ca="1">IF(B8922&lt;='Monte Carlo VaR'!$B$25,"YES ◀ TAIL","")</f>
        <v/>
      </c>
    </row>
    <row r="8923" spans="1:5" x14ac:dyDescent="0.2">
      <c r="A8923">
        <v>8922</v>
      </c>
      <c r="B8923" s="17">
        <f ca="1">'Monte Carlo VaR'!$C$17+_xlfn.NORM.S.INV(RAND())*'Monte Carlo VaR'!$C$18</f>
        <v>0.31847594223222542</v>
      </c>
      <c r="C8923" s="18">
        <f t="shared" ca="1" si="139"/>
        <v>37.503054062049415</v>
      </c>
      <c r="D8923" s="19">
        <f ca="1">'Monte Carlo VaR'!$B$9*(EXP(B8923)-1)</f>
        <v>50.82788917029557</v>
      </c>
      <c r="E8923" t="str">
        <f ca="1">IF(B8923&lt;='Monte Carlo VaR'!$B$25,"YES ◀ TAIL","")</f>
        <v/>
      </c>
    </row>
    <row r="8924" spans="1:5" x14ac:dyDescent="0.2">
      <c r="A8924">
        <v>8923</v>
      </c>
      <c r="B8924" s="17">
        <f ca="1">'Monte Carlo VaR'!$C$17+_xlfn.NORM.S.INV(RAND())*'Monte Carlo VaR'!$C$18</f>
        <v>-9.0285534328596859E-2</v>
      </c>
      <c r="C8924" s="18">
        <f t="shared" ca="1" si="139"/>
        <v>-8.6329736203350151</v>
      </c>
      <c r="D8924" s="19">
        <f ca="1">'Monte Carlo VaR'!$B$9*(EXP(B8924)-1)</f>
        <v>-11.700269147640046</v>
      </c>
      <c r="E8924" t="str">
        <f ca="1">IF(B8924&lt;='Monte Carlo VaR'!$B$25,"YES ◀ TAIL","")</f>
        <v/>
      </c>
    </row>
    <row r="8925" spans="1:5" x14ac:dyDescent="0.2">
      <c r="A8925">
        <v>8924</v>
      </c>
      <c r="B8925" s="17">
        <f ca="1">'Monte Carlo VaR'!$C$17+_xlfn.NORM.S.INV(RAND())*'Monte Carlo VaR'!$C$18</f>
        <v>8.3705457890799639E-2</v>
      </c>
      <c r="C8925" s="18">
        <f t="shared" ca="1" si="139"/>
        <v>8.7308588474436455</v>
      </c>
      <c r="D8925" s="19">
        <f ca="1">'Monte Carlo VaR'!$B$9*(EXP(B8925)-1)</f>
        <v>11.832932995940373</v>
      </c>
      <c r="E8925" t="str">
        <f ca="1">IF(B8925&lt;='Monte Carlo VaR'!$B$25,"YES ◀ TAIL","")</f>
        <v/>
      </c>
    </row>
    <row r="8926" spans="1:5" x14ac:dyDescent="0.2">
      <c r="A8926">
        <v>8925</v>
      </c>
      <c r="B8926" s="17">
        <f ca="1">'Monte Carlo VaR'!$C$17+_xlfn.NORM.S.INV(RAND())*'Monte Carlo VaR'!$C$18</f>
        <v>8.6805236777090511E-2</v>
      </c>
      <c r="C8926" s="18">
        <f t="shared" ca="1" si="139"/>
        <v>9.0684233854066765</v>
      </c>
      <c r="D8926" s="19">
        <f ca="1">'Monte Carlo VaR'!$B$9*(EXP(B8926)-1)</f>
        <v>12.290434214241669</v>
      </c>
      <c r="E8926" t="str">
        <f ca="1">IF(B8926&lt;='Monte Carlo VaR'!$B$25,"YES ◀ TAIL","")</f>
        <v/>
      </c>
    </row>
    <row r="8927" spans="1:5" x14ac:dyDescent="0.2">
      <c r="A8927">
        <v>8926</v>
      </c>
      <c r="B8927" s="17">
        <f ca="1">'Monte Carlo VaR'!$C$17+_xlfn.NORM.S.INV(RAND())*'Monte Carlo VaR'!$C$18</f>
        <v>-0.16782950079100883</v>
      </c>
      <c r="C8927" s="18">
        <f t="shared" ca="1" si="139"/>
        <v>-15.450202086730192</v>
      </c>
      <c r="D8927" s="19">
        <f ca="1">'Monte Carlo VaR'!$B$9*(EXP(B8927)-1)</f>
        <v>-20.939658888145427</v>
      </c>
      <c r="E8927" t="str">
        <f ca="1">IF(B8927&lt;='Monte Carlo VaR'!$B$25,"YES ◀ TAIL","")</f>
        <v/>
      </c>
    </row>
    <row r="8928" spans="1:5" x14ac:dyDescent="0.2">
      <c r="A8928">
        <v>8927</v>
      </c>
      <c r="B8928" s="17">
        <f ca="1">'Monte Carlo VaR'!$C$17+_xlfn.NORM.S.INV(RAND())*'Monte Carlo VaR'!$C$18</f>
        <v>0.15794674752474056</v>
      </c>
      <c r="C8928" s="18">
        <f t="shared" ca="1" si="139"/>
        <v>17.110382886944354</v>
      </c>
      <c r="D8928" s="19">
        <f ca="1">'Monte Carlo VaR'!$B$9*(EXP(B8928)-1)</f>
        <v>23.189701926675681</v>
      </c>
      <c r="E8928" t="str">
        <f ca="1">IF(B8928&lt;='Monte Carlo VaR'!$B$25,"YES ◀ TAIL","")</f>
        <v/>
      </c>
    </row>
    <row r="8929" spans="1:5" x14ac:dyDescent="0.2">
      <c r="A8929">
        <v>8928</v>
      </c>
      <c r="B8929" s="17">
        <f ca="1">'Monte Carlo VaR'!$C$17+_xlfn.NORM.S.INV(RAND())*'Monte Carlo VaR'!$C$18</f>
        <v>0.48101300236433536</v>
      </c>
      <c r="C8929" s="18">
        <f t="shared" ca="1" si="139"/>
        <v>61.771231884991408</v>
      </c>
      <c r="D8929" s="19">
        <f ca="1">'Monte Carlo VaR'!$B$9*(EXP(B8929)-1)</f>
        <v>83.718550573728848</v>
      </c>
      <c r="E8929" t="str">
        <f ca="1">IF(B8929&lt;='Monte Carlo VaR'!$B$25,"YES ◀ TAIL","")</f>
        <v/>
      </c>
    </row>
    <row r="8930" spans="1:5" x14ac:dyDescent="0.2">
      <c r="A8930">
        <v>8929</v>
      </c>
      <c r="B8930" s="17">
        <f ca="1">'Monte Carlo VaR'!$C$17+_xlfn.NORM.S.INV(RAND())*'Monte Carlo VaR'!$C$18</f>
        <v>8.716106054250769E-2</v>
      </c>
      <c r="C8930" s="18">
        <f t="shared" ca="1" si="139"/>
        <v>9.1072394279294357</v>
      </c>
      <c r="D8930" s="19">
        <f ca="1">'Monte Carlo VaR'!$B$9*(EXP(B8930)-1)</f>
        <v>12.343041596672766</v>
      </c>
      <c r="E8930" t="str">
        <f ca="1">IF(B8930&lt;='Monte Carlo VaR'!$B$25,"YES ◀ TAIL","")</f>
        <v/>
      </c>
    </row>
    <row r="8931" spans="1:5" x14ac:dyDescent="0.2">
      <c r="A8931">
        <v>8930</v>
      </c>
      <c r="B8931" s="17">
        <f ca="1">'Monte Carlo VaR'!$C$17+_xlfn.NORM.S.INV(RAND())*'Monte Carlo VaR'!$C$18</f>
        <v>0.13415007196229317</v>
      </c>
      <c r="C8931" s="18">
        <f t="shared" ca="1" si="139"/>
        <v>14.35644237249214</v>
      </c>
      <c r="D8931" s="19">
        <f ca="1">'Monte Carlo VaR'!$B$9*(EXP(B8931)-1)</f>
        <v>19.457286347438597</v>
      </c>
      <c r="E8931" t="str">
        <f ca="1">IF(B8931&lt;='Monte Carlo VaR'!$B$25,"YES ◀ TAIL","")</f>
        <v/>
      </c>
    </row>
    <row r="8932" spans="1:5" x14ac:dyDescent="0.2">
      <c r="A8932">
        <v>8931</v>
      </c>
      <c r="B8932" s="17">
        <f ca="1">'Monte Carlo VaR'!$C$17+_xlfn.NORM.S.INV(RAND())*'Monte Carlo VaR'!$C$18</f>
        <v>-0.30445349296396235</v>
      </c>
      <c r="C8932" s="18">
        <f t="shared" ca="1" si="139"/>
        <v>-26.247367239948673</v>
      </c>
      <c r="D8932" s="19">
        <f ca="1">'Monte Carlo VaR'!$B$9*(EXP(B8932)-1)</f>
        <v>-35.573056820302433</v>
      </c>
      <c r="E8932" t="str">
        <f ca="1">IF(B8932&lt;='Monte Carlo VaR'!$B$25,"YES ◀ TAIL","")</f>
        <v>YES ◀ TAIL</v>
      </c>
    </row>
    <row r="8933" spans="1:5" x14ac:dyDescent="0.2">
      <c r="A8933">
        <v>8932</v>
      </c>
      <c r="B8933" s="17">
        <f ca="1">'Monte Carlo VaR'!$C$17+_xlfn.NORM.S.INV(RAND())*'Monte Carlo VaR'!$C$18</f>
        <v>-8.8964717394821993E-2</v>
      </c>
      <c r="C8933" s="18">
        <f t="shared" ca="1" si="139"/>
        <v>-8.5122147720941612</v>
      </c>
      <c r="D8933" s="19">
        <f ca="1">'Monte Carlo VaR'!$B$9*(EXP(B8933)-1)</f>
        <v>-11.536604680619218</v>
      </c>
      <c r="E8933" t="str">
        <f ca="1">IF(B8933&lt;='Monte Carlo VaR'!$B$25,"YES ◀ TAIL","")</f>
        <v/>
      </c>
    </row>
    <row r="8934" spans="1:5" x14ac:dyDescent="0.2">
      <c r="A8934">
        <v>8933</v>
      </c>
      <c r="B8934" s="17">
        <f ca="1">'Monte Carlo VaR'!$C$17+_xlfn.NORM.S.INV(RAND())*'Monte Carlo VaR'!$C$18</f>
        <v>8.1436140992299913E-2</v>
      </c>
      <c r="C8934" s="18">
        <f t="shared" ca="1" si="139"/>
        <v>8.4843938314560283</v>
      </c>
      <c r="D8934" s="19">
        <f ca="1">'Monte Carlo VaR'!$B$9*(EXP(B8934)-1)</f>
        <v>11.498898959772355</v>
      </c>
      <c r="E8934" t="str">
        <f ca="1">IF(B8934&lt;='Monte Carlo VaR'!$B$25,"YES ◀ TAIL","")</f>
        <v/>
      </c>
    </row>
    <row r="8935" spans="1:5" x14ac:dyDescent="0.2">
      <c r="A8935">
        <v>8934</v>
      </c>
      <c r="B8935" s="17">
        <f ca="1">'Monte Carlo VaR'!$C$17+_xlfn.NORM.S.INV(RAND())*'Monte Carlo VaR'!$C$18</f>
        <v>0.21214830781894034</v>
      </c>
      <c r="C8935" s="18">
        <f t="shared" ca="1" si="139"/>
        <v>23.633122907056503</v>
      </c>
      <c r="D8935" s="19">
        <f ca="1">'Monte Carlo VaR'!$B$9*(EXP(B8935)-1)</f>
        <v>32.029971475933678</v>
      </c>
      <c r="E8935" t="str">
        <f ca="1">IF(B8935&lt;='Monte Carlo VaR'!$B$25,"YES ◀ TAIL","")</f>
        <v/>
      </c>
    </row>
    <row r="8936" spans="1:5" x14ac:dyDescent="0.2">
      <c r="A8936">
        <v>8935</v>
      </c>
      <c r="B8936" s="17">
        <f ca="1">'Monte Carlo VaR'!$C$17+_xlfn.NORM.S.INV(RAND())*'Monte Carlo VaR'!$C$18</f>
        <v>0.24377024013315896</v>
      </c>
      <c r="C8936" s="18">
        <f t="shared" ca="1" si="139"/>
        <v>27.605111147230922</v>
      </c>
      <c r="D8936" s="19">
        <f ca="1">'Monte Carlo VaR'!$B$9*(EXP(B8936)-1)</f>
        <v>37.413207137842065</v>
      </c>
      <c r="E8936" t="str">
        <f ca="1">IF(B8936&lt;='Monte Carlo VaR'!$B$25,"YES ◀ TAIL","")</f>
        <v/>
      </c>
    </row>
    <row r="8937" spans="1:5" x14ac:dyDescent="0.2">
      <c r="A8937">
        <v>8936</v>
      </c>
      <c r="B8937" s="17">
        <f ca="1">'Monte Carlo VaR'!$C$17+_xlfn.NORM.S.INV(RAND())*'Monte Carlo VaR'!$C$18</f>
        <v>3.2530286416327631E-2</v>
      </c>
      <c r="C8937" s="18">
        <f t="shared" ca="1" si="139"/>
        <v>3.306518051232965</v>
      </c>
      <c r="D8937" s="19">
        <f ca="1">'Monte Carlo VaR'!$B$9*(EXP(B8937)-1)</f>
        <v>4.4813239148360378</v>
      </c>
      <c r="E8937" t="str">
        <f ca="1">IF(B8937&lt;='Monte Carlo VaR'!$B$25,"YES ◀ TAIL","")</f>
        <v/>
      </c>
    </row>
    <row r="8938" spans="1:5" x14ac:dyDescent="0.2">
      <c r="A8938">
        <v>8937</v>
      </c>
      <c r="B8938" s="17">
        <f ca="1">'Monte Carlo VaR'!$C$17+_xlfn.NORM.S.INV(RAND())*'Monte Carlo VaR'!$C$18</f>
        <v>0.10500357908770848</v>
      </c>
      <c r="C8938" s="18">
        <f t="shared" ca="1" si="139"/>
        <v>11.071458569351256</v>
      </c>
      <c r="D8938" s="19">
        <f ca="1">'Monte Carlo VaR'!$B$9*(EXP(B8938)-1)</f>
        <v>15.005147799041756</v>
      </c>
      <c r="E8938" t="str">
        <f ca="1">IF(B8938&lt;='Monte Carlo VaR'!$B$25,"YES ◀ TAIL","")</f>
        <v/>
      </c>
    </row>
    <row r="8939" spans="1:5" x14ac:dyDescent="0.2">
      <c r="A8939">
        <v>8938</v>
      </c>
      <c r="B8939" s="17">
        <f ca="1">'Monte Carlo VaR'!$C$17+_xlfn.NORM.S.INV(RAND())*'Monte Carlo VaR'!$C$18</f>
        <v>0.34019639714958216</v>
      </c>
      <c r="C8939" s="18">
        <f t="shared" ca="1" si="139"/>
        <v>40.522354536317387</v>
      </c>
      <c r="D8939" s="19">
        <f ca="1">'Monte Carlo VaR'!$B$9*(EXP(B8939)-1)</f>
        <v>54.919947103070953</v>
      </c>
      <c r="E8939" t="str">
        <f ca="1">IF(B8939&lt;='Monte Carlo VaR'!$B$25,"YES ◀ TAIL","")</f>
        <v/>
      </c>
    </row>
    <row r="8940" spans="1:5" x14ac:dyDescent="0.2">
      <c r="A8940">
        <v>8939</v>
      </c>
      <c r="B8940" s="17">
        <f ca="1">'Monte Carlo VaR'!$C$17+_xlfn.NORM.S.INV(RAND())*'Monte Carlo VaR'!$C$18</f>
        <v>-0.13619731349868036</v>
      </c>
      <c r="C8940" s="18">
        <f t="shared" ca="1" si="139"/>
        <v>-12.732957415498802</v>
      </c>
      <c r="D8940" s="19">
        <f ca="1">'Monte Carlo VaR'!$B$9*(EXP(B8940)-1)</f>
        <v>-17.256977185225526</v>
      </c>
      <c r="E8940" t="str">
        <f ca="1">IF(B8940&lt;='Monte Carlo VaR'!$B$25,"YES ◀ TAIL","")</f>
        <v/>
      </c>
    </row>
    <row r="8941" spans="1:5" x14ac:dyDescent="0.2">
      <c r="A8941">
        <v>8940</v>
      </c>
      <c r="B8941" s="17">
        <f ca="1">'Monte Carlo VaR'!$C$17+_xlfn.NORM.S.INV(RAND())*'Monte Carlo VaR'!$C$18</f>
        <v>1.918476602781196E-2</v>
      </c>
      <c r="C8941" s="18">
        <f t="shared" ca="1" si="139"/>
        <v>1.9369976159972158</v>
      </c>
      <c r="D8941" s="19">
        <f ca="1">'Monte Carlo VaR'!$B$9*(EXP(B8941)-1)</f>
        <v>2.6252128689610266</v>
      </c>
      <c r="E8941" t="str">
        <f ca="1">IF(B8941&lt;='Monte Carlo VaR'!$B$25,"YES ◀ TAIL","")</f>
        <v/>
      </c>
    </row>
    <row r="8942" spans="1:5" x14ac:dyDescent="0.2">
      <c r="A8942">
        <v>8941</v>
      </c>
      <c r="B8942" s="17">
        <f ca="1">'Monte Carlo VaR'!$C$17+_xlfn.NORM.S.INV(RAND())*'Monte Carlo VaR'!$C$18</f>
        <v>2.6713876229622027E-2</v>
      </c>
      <c r="C8942" s="18">
        <f t="shared" ca="1" si="139"/>
        <v>2.7073890463850558</v>
      </c>
      <c r="D8942" s="19">
        <f ca="1">'Monte Carlo VaR'!$B$9*(EXP(B8942)-1)</f>
        <v>3.6693243745656661</v>
      </c>
      <c r="E8942" t="str">
        <f ca="1">IF(B8942&lt;='Monte Carlo VaR'!$B$25,"YES ◀ TAIL","")</f>
        <v/>
      </c>
    </row>
    <row r="8943" spans="1:5" x14ac:dyDescent="0.2">
      <c r="A8943">
        <v>8942</v>
      </c>
      <c r="B8943" s="17">
        <f ca="1">'Monte Carlo VaR'!$C$17+_xlfn.NORM.S.INV(RAND())*'Monte Carlo VaR'!$C$18</f>
        <v>-0.15413559604424704</v>
      </c>
      <c r="C8943" s="18">
        <f t="shared" ca="1" si="139"/>
        <v>-14.28442138027668</v>
      </c>
      <c r="D8943" s="19">
        <f ca="1">'Monte Carlo VaR'!$B$9*(EXP(B8943)-1)</f>
        <v>-19.359676296688985</v>
      </c>
      <c r="E8943" t="str">
        <f ca="1">IF(B8943&lt;='Monte Carlo VaR'!$B$25,"YES ◀ TAIL","")</f>
        <v/>
      </c>
    </row>
    <row r="8944" spans="1:5" x14ac:dyDescent="0.2">
      <c r="A8944">
        <v>8943</v>
      </c>
      <c r="B8944" s="17">
        <f ca="1">'Monte Carlo VaR'!$C$17+_xlfn.NORM.S.INV(RAND())*'Monte Carlo VaR'!$C$18</f>
        <v>3.0199554135374704E-2</v>
      </c>
      <c r="C8944" s="18">
        <f t="shared" ca="1" si="139"/>
        <v>3.066018593575226</v>
      </c>
      <c r="D8944" s="19">
        <f ca="1">'Monte Carlo VaR'!$B$9*(EXP(B8944)-1)</f>
        <v>4.155374999872504</v>
      </c>
      <c r="E8944" t="str">
        <f ca="1">IF(B8944&lt;='Monte Carlo VaR'!$B$25,"YES ◀ TAIL","")</f>
        <v/>
      </c>
    </row>
    <row r="8945" spans="1:5" x14ac:dyDescent="0.2">
      <c r="A8945">
        <v>8944</v>
      </c>
      <c r="B8945" s="17">
        <f ca="1">'Monte Carlo VaR'!$C$17+_xlfn.NORM.S.INV(RAND())*'Monte Carlo VaR'!$C$18</f>
        <v>0.19354339726687175</v>
      </c>
      <c r="C8945" s="18">
        <f t="shared" ca="1" si="139"/>
        <v>21.354204981696668</v>
      </c>
      <c r="D8945" s="19">
        <f ca="1">'Monte Carlo VaR'!$B$9*(EXP(B8945)-1)</f>
        <v>28.941354011693495</v>
      </c>
      <c r="E8945" t="str">
        <f ca="1">IF(B8945&lt;='Monte Carlo VaR'!$B$25,"YES ◀ TAIL","")</f>
        <v/>
      </c>
    </row>
    <row r="8946" spans="1:5" x14ac:dyDescent="0.2">
      <c r="A8946">
        <v>8945</v>
      </c>
      <c r="B8946" s="17">
        <f ca="1">'Monte Carlo VaR'!$C$17+_xlfn.NORM.S.INV(RAND())*'Monte Carlo VaR'!$C$18</f>
        <v>-5.382024685569041E-2</v>
      </c>
      <c r="C8946" s="18">
        <f t="shared" ca="1" si="139"/>
        <v>-5.2397574290790168</v>
      </c>
      <c r="D8946" s="19">
        <f ca="1">'Monte Carlo VaR'!$B$9*(EXP(B8946)-1)</f>
        <v>-7.1014432436307917</v>
      </c>
      <c r="E8946" t="str">
        <f ca="1">IF(B8946&lt;='Monte Carlo VaR'!$B$25,"YES ◀ TAIL","")</f>
        <v/>
      </c>
    </row>
    <row r="8947" spans="1:5" x14ac:dyDescent="0.2">
      <c r="A8947">
        <v>8946</v>
      </c>
      <c r="B8947" s="17">
        <f ca="1">'Monte Carlo VaR'!$C$17+_xlfn.NORM.S.INV(RAND())*'Monte Carlo VaR'!$C$18</f>
        <v>0.29400953043860267</v>
      </c>
      <c r="C8947" s="18">
        <f t="shared" ca="1" si="139"/>
        <v>34.179669151702008</v>
      </c>
      <c r="D8947" s="19">
        <f ca="1">'Monte Carlo VaR'!$B$9*(EXP(B8947)-1)</f>
        <v>46.323705601301732</v>
      </c>
      <c r="E8947" t="str">
        <f ca="1">IF(B8947&lt;='Monte Carlo VaR'!$B$25,"YES ◀ TAIL","")</f>
        <v/>
      </c>
    </row>
    <row r="8948" spans="1:5" x14ac:dyDescent="0.2">
      <c r="A8948">
        <v>8947</v>
      </c>
      <c r="B8948" s="17">
        <f ca="1">'Monte Carlo VaR'!$C$17+_xlfn.NORM.S.INV(RAND())*'Monte Carlo VaR'!$C$18</f>
        <v>4.9796385434521626E-2</v>
      </c>
      <c r="C8948" s="18">
        <f t="shared" ca="1" si="139"/>
        <v>5.1057064059323531</v>
      </c>
      <c r="D8948" s="19">
        <f ca="1">'Monte Carlo VaR'!$B$9*(EXP(B8948)-1)</f>
        <v>6.9197638919601179</v>
      </c>
      <c r="E8948" t="str">
        <f ca="1">IF(B8948&lt;='Monte Carlo VaR'!$B$25,"YES ◀ TAIL","")</f>
        <v/>
      </c>
    </row>
    <row r="8949" spans="1:5" x14ac:dyDescent="0.2">
      <c r="A8949">
        <v>8948</v>
      </c>
      <c r="B8949" s="17">
        <f ca="1">'Monte Carlo VaR'!$C$17+_xlfn.NORM.S.INV(RAND())*'Monte Carlo VaR'!$C$18</f>
        <v>-5.8079492629717108E-2</v>
      </c>
      <c r="C8949" s="18">
        <f t="shared" ca="1" si="139"/>
        <v>-5.6425062797635706</v>
      </c>
      <c r="D8949" s="19">
        <f ca="1">'Monte Carlo VaR'!$B$9*(EXP(B8949)-1)</f>
        <v>-7.6472887609635674</v>
      </c>
      <c r="E8949" t="str">
        <f ca="1">IF(B8949&lt;='Monte Carlo VaR'!$B$25,"YES ◀ TAIL","")</f>
        <v/>
      </c>
    </row>
    <row r="8950" spans="1:5" x14ac:dyDescent="0.2">
      <c r="A8950">
        <v>8949</v>
      </c>
      <c r="B8950" s="17">
        <f ca="1">'Monte Carlo VaR'!$C$17+_xlfn.NORM.S.INV(RAND())*'Monte Carlo VaR'!$C$18</f>
        <v>-0.3875267133858491</v>
      </c>
      <c r="C8950" s="18">
        <f t="shared" ca="1" si="139"/>
        <v>-32.126649726070902</v>
      </c>
      <c r="D8950" s="19">
        <f ca="1">'Monte Carlo VaR'!$B$9*(EXP(B8950)-1)</f>
        <v>-43.54124837374389</v>
      </c>
      <c r="E8950" t="str">
        <f ca="1">IF(B8950&lt;='Monte Carlo VaR'!$B$25,"YES ◀ TAIL","")</f>
        <v>YES ◀ TAIL</v>
      </c>
    </row>
    <row r="8951" spans="1:5" x14ac:dyDescent="0.2">
      <c r="A8951">
        <v>8950</v>
      </c>
      <c r="B8951" s="17">
        <f ca="1">'Monte Carlo VaR'!$C$17+_xlfn.NORM.S.INV(RAND())*'Monte Carlo VaR'!$C$18</f>
        <v>-0.23595366286902986</v>
      </c>
      <c r="C8951" s="18">
        <f t="shared" ca="1" si="139"/>
        <v>-21.018272904877765</v>
      </c>
      <c r="D8951" s="19">
        <f ca="1">'Monte Carlo VaR'!$B$9*(EXP(B8951)-1)</f>
        <v>-28.486065267980837</v>
      </c>
      <c r="E8951" t="str">
        <f ca="1">IF(B8951&lt;='Monte Carlo VaR'!$B$25,"YES ◀ TAIL","")</f>
        <v/>
      </c>
    </row>
    <row r="8952" spans="1:5" x14ac:dyDescent="0.2">
      <c r="A8952">
        <v>8951</v>
      </c>
      <c r="B8952" s="17">
        <f ca="1">'Monte Carlo VaR'!$C$17+_xlfn.NORM.S.INV(RAND())*'Monte Carlo VaR'!$C$18</f>
        <v>0.13388224532142814</v>
      </c>
      <c r="C8952" s="18">
        <f t="shared" ca="1" si="139"/>
        <v>14.325818771761355</v>
      </c>
      <c r="D8952" s="19">
        <f ca="1">'Monte Carlo VaR'!$B$9*(EXP(B8952)-1)</f>
        <v>19.415782181368165</v>
      </c>
      <c r="E8952" t="str">
        <f ca="1">IF(B8952&lt;='Monte Carlo VaR'!$B$25,"YES ◀ TAIL","")</f>
        <v/>
      </c>
    </row>
    <row r="8953" spans="1:5" x14ac:dyDescent="0.2">
      <c r="A8953">
        <v>8952</v>
      </c>
      <c r="B8953" s="17">
        <f ca="1">'Monte Carlo VaR'!$C$17+_xlfn.NORM.S.INV(RAND())*'Monte Carlo VaR'!$C$18</f>
        <v>-2.6735217371986322E-2</v>
      </c>
      <c r="C8953" s="18">
        <f t="shared" ca="1" si="139"/>
        <v>-2.6380995204013491</v>
      </c>
      <c r="D8953" s="19">
        <f ca="1">'Monte Carlo VaR'!$B$9*(EXP(B8953)-1)</f>
        <v>-3.5754162799999483</v>
      </c>
      <c r="E8953" t="str">
        <f ca="1">IF(B8953&lt;='Monte Carlo VaR'!$B$25,"YES ◀ TAIL","")</f>
        <v/>
      </c>
    </row>
    <row r="8954" spans="1:5" x14ac:dyDescent="0.2">
      <c r="A8954">
        <v>8953</v>
      </c>
      <c r="B8954" s="17">
        <f ca="1">'Monte Carlo VaR'!$C$17+_xlfn.NORM.S.INV(RAND())*'Monte Carlo VaR'!$C$18</f>
        <v>-5.4720425679600865E-2</v>
      </c>
      <c r="C8954" s="18">
        <f t="shared" ca="1" si="139"/>
        <v>-5.3250202111570051</v>
      </c>
      <c r="D8954" s="19">
        <f ca="1">'Monte Carlo VaR'!$B$9*(EXP(B8954)-1)</f>
        <v>-7.2169998921810894</v>
      </c>
      <c r="E8954" t="str">
        <f ca="1">IF(B8954&lt;='Monte Carlo VaR'!$B$25,"YES ◀ TAIL","")</f>
        <v/>
      </c>
    </row>
    <row r="8955" spans="1:5" x14ac:dyDescent="0.2">
      <c r="A8955">
        <v>8954</v>
      </c>
      <c r="B8955" s="17">
        <f ca="1">'Monte Carlo VaR'!$C$17+_xlfn.NORM.S.INV(RAND())*'Monte Carlo VaR'!$C$18</f>
        <v>0.19070254541572601</v>
      </c>
      <c r="C8955" s="18">
        <f t="shared" ca="1" si="139"/>
        <v>21.00994489131509</v>
      </c>
      <c r="D8955" s="19">
        <f ca="1">'Monte Carlo VaR'!$B$9*(EXP(B8955)-1)</f>
        <v>28.474778311199344</v>
      </c>
      <c r="E8955" t="str">
        <f ca="1">IF(B8955&lt;='Monte Carlo VaR'!$B$25,"YES ◀ TAIL","")</f>
        <v/>
      </c>
    </row>
    <row r="8956" spans="1:5" x14ac:dyDescent="0.2">
      <c r="A8956">
        <v>8955</v>
      </c>
      <c r="B8956" s="17">
        <f ca="1">'Monte Carlo VaR'!$C$17+_xlfn.NORM.S.INV(RAND())*'Monte Carlo VaR'!$C$18</f>
        <v>-8.9124197860692631E-2</v>
      </c>
      <c r="C8956" s="18">
        <f t="shared" ca="1" si="139"/>
        <v>-8.5268041233146015</v>
      </c>
      <c r="D8956" s="19">
        <f ca="1">'Monte Carlo VaR'!$B$9*(EXP(B8956)-1)</f>
        <v>-11.55637762832828</v>
      </c>
      <c r="E8956" t="str">
        <f ca="1">IF(B8956&lt;='Monte Carlo VaR'!$B$25,"YES ◀ TAIL","")</f>
        <v/>
      </c>
    </row>
    <row r="8957" spans="1:5" x14ac:dyDescent="0.2">
      <c r="A8957">
        <v>8956</v>
      </c>
      <c r="B8957" s="17">
        <f ca="1">'Monte Carlo VaR'!$C$17+_xlfn.NORM.S.INV(RAND())*'Monte Carlo VaR'!$C$18</f>
        <v>9.4751223738234427E-2</v>
      </c>
      <c r="C8957" s="18">
        <f t="shared" ca="1" si="139"/>
        <v>9.9385320132824528</v>
      </c>
      <c r="D8957" s="19">
        <f ca="1">'Monte Carlo VaR'!$B$9*(EXP(B8957)-1)</f>
        <v>13.469692437601708</v>
      </c>
      <c r="E8957" t="str">
        <f ca="1">IF(B8957&lt;='Monte Carlo VaR'!$B$25,"YES ◀ TAIL","")</f>
        <v/>
      </c>
    </row>
    <row r="8958" spans="1:5" x14ac:dyDescent="0.2">
      <c r="A8958">
        <v>8957</v>
      </c>
      <c r="B8958" s="17">
        <f ca="1">'Monte Carlo VaR'!$C$17+_xlfn.NORM.S.INV(RAND())*'Monte Carlo VaR'!$C$18</f>
        <v>3.0110924292698557E-3</v>
      </c>
      <c r="C8958" s="18">
        <f t="shared" ca="1" si="139"/>
        <v>0.30156303216066771</v>
      </c>
      <c r="D8958" s="19">
        <f ca="1">'Monte Carlo VaR'!$B$9*(EXP(B8958)-1)</f>
        <v>0.40870837748735295</v>
      </c>
      <c r="E8958" t="str">
        <f ca="1">IF(B8958&lt;='Monte Carlo VaR'!$B$25,"YES ◀ TAIL","")</f>
        <v/>
      </c>
    </row>
    <row r="8959" spans="1:5" x14ac:dyDescent="0.2">
      <c r="A8959">
        <v>8958</v>
      </c>
      <c r="B8959" s="17">
        <f ca="1">'Monte Carlo VaR'!$C$17+_xlfn.NORM.S.INV(RAND())*'Monte Carlo VaR'!$C$18</f>
        <v>4.6198343278570447E-2</v>
      </c>
      <c r="C8959" s="18">
        <f t="shared" ca="1" si="139"/>
        <v>4.7282111725858389</v>
      </c>
      <c r="D8959" s="19">
        <f ca="1">'Monte Carlo VaR'!$B$9*(EXP(B8959)-1)</f>
        <v>6.4081446022055877</v>
      </c>
      <c r="E8959" t="str">
        <f ca="1">IF(B8959&lt;='Monte Carlo VaR'!$B$25,"YES ◀ TAIL","")</f>
        <v/>
      </c>
    </row>
    <row r="8960" spans="1:5" x14ac:dyDescent="0.2">
      <c r="A8960">
        <v>8959</v>
      </c>
      <c r="B8960" s="17">
        <f ca="1">'Monte Carlo VaR'!$C$17+_xlfn.NORM.S.INV(RAND())*'Monte Carlo VaR'!$C$18</f>
        <v>-5.4110521019925445E-2</v>
      </c>
      <c r="C8960" s="18">
        <f t="shared" ca="1" si="139"/>
        <v>-5.2672598874743297</v>
      </c>
      <c r="D8960" s="19">
        <f ca="1">'Monte Carlo VaR'!$B$9*(EXP(B8960)-1)</f>
        <v>-7.1387173254939587</v>
      </c>
      <c r="E8960" t="str">
        <f ca="1">IF(B8960&lt;='Monte Carlo VaR'!$B$25,"YES ◀ TAIL","")</f>
        <v/>
      </c>
    </row>
    <row r="8961" spans="1:5" x14ac:dyDescent="0.2">
      <c r="A8961">
        <v>8960</v>
      </c>
      <c r="B8961" s="17">
        <f ca="1">'Monte Carlo VaR'!$C$17+_xlfn.NORM.S.INV(RAND())*'Monte Carlo VaR'!$C$18</f>
        <v>0.16039083531465537</v>
      </c>
      <c r="C8961" s="18">
        <f t="shared" ca="1" si="139"/>
        <v>17.396961012221258</v>
      </c>
      <c r="D8961" s="19">
        <f ca="1">'Monte Carlo VaR'!$B$9*(EXP(B8961)-1)</f>
        <v>23.57810125986347</v>
      </c>
      <c r="E8961" t="str">
        <f ca="1">IF(B8961&lt;='Monte Carlo VaR'!$B$25,"YES ◀ TAIL","")</f>
        <v/>
      </c>
    </row>
    <row r="8962" spans="1:5" x14ac:dyDescent="0.2">
      <c r="A8962">
        <v>8961</v>
      </c>
      <c r="B8962" s="17">
        <f ca="1">'Monte Carlo VaR'!$C$17+_xlfn.NORM.S.INV(RAND())*'Monte Carlo VaR'!$C$18</f>
        <v>0.13424513666234492</v>
      </c>
      <c r="C8962" s="18">
        <f t="shared" ca="1" si="139"/>
        <v>14.36731415013821</v>
      </c>
      <c r="D8962" s="19">
        <f ca="1">'Monte Carlo VaR'!$B$9*(EXP(B8962)-1)</f>
        <v>19.472020867682318</v>
      </c>
      <c r="E8962" t="str">
        <f ca="1">IF(B8962&lt;='Monte Carlo VaR'!$B$25,"YES ◀ TAIL","")</f>
        <v/>
      </c>
    </row>
    <row r="8963" spans="1:5" x14ac:dyDescent="0.2">
      <c r="A8963">
        <v>8962</v>
      </c>
      <c r="B8963" s="17">
        <f ca="1">'Monte Carlo VaR'!$C$17+_xlfn.NORM.S.INV(RAND())*'Monte Carlo VaR'!$C$18</f>
        <v>0.15558065215633138</v>
      </c>
      <c r="C8963" s="18">
        <f t="shared" ref="C8963:C9026" ca="1" si="140">(EXP(B8963)-1)*100</f>
        <v>16.833616109818749</v>
      </c>
      <c r="D8963" s="19">
        <f ca="1">'Monte Carlo VaR'!$B$9*(EXP(B8963)-1)</f>
        <v>22.814599913637352</v>
      </c>
      <c r="E8963" t="str">
        <f ca="1">IF(B8963&lt;='Monte Carlo VaR'!$B$25,"YES ◀ TAIL","")</f>
        <v/>
      </c>
    </row>
    <row r="8964" spans="1:5" x14ac:dyDescent="0.2">
      <c r="A8964">
        <v>8963</v>
      </c>
      <c r="B8964" s="17">
        <f ca="1">'Monte Carlo VaR'!$C$17+_xlfn.NORM.S.INV(RAND())*'Monte Carlo VaR'!$C$18</f>
        <v>0.18322451793037176</v>
      </c>
      <c r="C8964" s="18">
        <f t="shared" ca="1" si="140"/>
        <v>20.108404271426593</v>
      </c>
      <c r="D8964" s="19">
        <f ca="1">'Monte Carlo VaR'!$B$9*(EXP(B8964)-1)</f>
        <v>27.252920309064464</v>
      </c>
      <c r="E8964" t="str">
        <f ca="1">IF(B8964&lt;='Monte Carlo VaR'!$B$25,"YES ◀ TAIL","")</f>
        <v/>
      </c>
    </row>
    <row r="8965" spans="1:5" x14ac:dyDescent="0.2">
      <c r="A8965">
        <v>8964</v>
      </c>
      <c r="B8965" s="17">
        <f ca="1">'Monte Carlo VaR'!$C$17+_xlfn.NORM.S.INV(RAND())*'Monte Carlo VaR'!$C$18</f>
        <v>7.6214987251295913E-2</v>
      </c>
      <c r="C8965" s="18">
        <f t="shared" ca="1" si="140"/>
        <v>7.9194562291705184</v>
      </c>
      <c r="D8965" s="19">
        <f ca="1">'Monte Carlo VaR'!$B$9*(EXP(B8965)-1)</f>
        <v>10.733239027394804</v>
      </c>
      <c r="E8965" t="str">
        <f ca="1">IF(B8965&lt;='Monte Carlo VaR'!$B$25,"YES ◀ TAIL","")</f>
        <v/>
      </c>
    </row>
    <row r="8966" spans="1:5" x14ac:dyDescent="0.2">
      <c r="A8966">
        <v>8965</v>
      </c>
      <c r="B8966" s="17">
        <f ca="1">'Monte Carlo VaR'!$C$17+_xlfn.NORM.S.INV(RAND())*'Monte Carlo VaR'!$C$18</f>
        <v>-4.9486303029250611E-2</v>
      </c>
      <c r="C8966" s="18">
        <f t="shared" ca="1" si="140"/>
        <v>-4.82818062965511</v>
      </c>
      <c r="D8966" s="19">
        <f ca="1">'Monte Carlo VaR'!$B$9*(EXP(B8966)-1)</f>
        <v>-6.5436332073715704</v>
      </c>
      <c r="E8966" t="str">
        <f ca="1">IF(B8966&lt;='Monte Carlo VaR'!$B$25,"YES ◀ TAIL","")</f>
        <v/>
      </c>
    </row>
    <row r="8967" spans="1:5" x14ac:dyDescent="0.2">
      <c r="A8967">
        <v>8966</v>
      </c>
      <c r="B8967" s="17">
        <f ca="1">'Monte Carlo VaR'!$C$17+_xlfn.NORM.S.INV(RAND())*'Monte Carlo VaR'!$C$18</f>
        <v>-2.2097947164387385E-2</v>
      </c>
      <c r="C8967" s="18">
        <f t="shared" ca="1" si="140"/>
        <v>-2.1855576113610331</v>
      </c>
      <c r="D8967" s="19">
        <f ca="1">'Monte Carlo VaR'!$B$9*(EXP(B8967)-1)</f>
        <v>-2.9620862306776083</v>
      </c>
      <c r="E8967" t="str">
        <f ca="1">IF(B8967&lt;='Monte Carlo VaR'!$B$25,"YES ◀ TAIL","")</f>
        <v/>
      </c>
    </row>
    <row r="8968" spans="1:5" x14ac:dyDescent="0.2">
      <c r="A8968">
        <v>8967</v>
      </c>
      <c r="B8968" s="17">
        <f ca="1">'Monte Carlo VaR'!$C$17+_xlfn.NORM.S.INV(RAND())*'Monte Carlo VaR'!$C$18</f>
        <v>0.16251203208100462</v>
      </c>
      <c r="C8968" s="18">
        <f t="shared" ca="1" si="140"/>
        <v>17.646247365531398</v>
      </c>
      <c r="D8968" s="19">
        <f ca="1">'Monte Carlo VaR'!$B$9*(EXP(B8968)-1)</f>
        <v>23.915959054504704</v>
      </c>
      <c r="E8968" t="str">
        <f ca="1">IF(B8968&lt;='Monte Carlo VaR'!$B$25,"YES ◀ TAIL","")</f>
        <v/>
      </c>
    </row>
    <row r="8969" spans="1:5" x14ac:dyDescent="0.2">
      <c r="A8969">
        <v>8968</v>
      </c>
      <c r="B8969" s="17">
        <f ca="1">'Monte Carlo VaR'!$C$17+_xlfn.NORM.S.INV(RAND())*'Monte Carlo VaR'!$C$18</f>
        <v>-6.1852202785601273E-2</v>
      </c>
      <c r="C8969" s="18">
        <f t="shared" ca="1" si="140"/>
        <v>-5.9978190870467856</v>
      </c>
      <c r="D8969" s="19">
        <f ca="1">'Monte Carlo VaR'!$B$9*(EXP(B8969)-1)</f>
        <v>-8.1288442086745079</v>
      </c>
      <c r="E8969" t="str">
        <f ca="1">IF(B8969&lt;='Monte Carlo VaR'!$B$25,"YES ◀ TAIL","")</f>
        <v/>
      </c>
    </row>
    <row r="8970" spans="1:5" x14ac:dyDescent="0.2">
      <c r="A8970">
        <v>8969</v>
      </c>
      <c r="B8970" s="17">
        <f ca="1">'Monte Carlo VaR'!$C$17+_xlfn.NORM.S.INV(RAND())*'Monte Carlo VaR'!$C$18</f>
        <v>0.10220985983652617</v>
      </c>
      <c r="C8970" s="18">
        <f t="shared" ca="1" si="140"/>
        <v>10.761589142920913</v>
      </c>
      <c r="D8970" s="19">
        <f ca="1">'Monte Carlo VaR'!$B$9*(EXP(B8970)-1)</f>
        <v>14.585181765400714</v>
      </c>
      <c r="E8970" t="str">
        <f ca="1">IF(B8970&lt;='Monte Carlo VaR'!$B$25,"YES ◀ TAIL","")</f>
        <v/>
      </c>
    </row>
    <row r="8971" spans="1:5" x14ac:dyDescent="0.2">
      <c r="A8971">
        <v>8970</v>
      </c>
      <c r="B8971" s="17">
        <f ca="1">'Monte Carlo VaR'!$C$17+_xlfn.NORM.S.INV(RAND())*'Monte Carlo VaR'!$C$18</f>
        <v>-3.9986697057213638E-2</v>
      </c>
      <c r="C8971" s="18">
        <f t="shared" ca="1" si="140"/>
        <v>-3.9197779435723001</v>
      </c>
      <c r="D8971" s="19">
        <f ca="1">'Monte Carlo VaR'!$B$9*(EXP(B8971)-1)</f>
        <v>-5.312475046923538</v>
      </c>
      <c r="E8971" t="str">
        <f ca="1">IF(B8971&lt;='Monte Carlo VaR'!$B$25,"YES ◀ TAIL","")</f>
        <v/>
      </c>
    </row>
    <row r="8972" spans="1:5" x14ac:dyDescent="0.2">
      <c r="A8972">
        <v>8971</v>
      </c>
      <c r="B8972" s="17">
        <f ca="1">'Monte Carlo VaR'!$C$17+_xlfn.NORM.S.INV(RAND())*'Monte Carlo VaR'!$C$18</f>
        <v>-0.25607755810310179</v>
      </c>
      <c r="C8972" s="18">
        <f t="shared" ca="1" si="140"/>
        <v>-22.591806986211051</v>
      </c>
      <c r="D8972" s="19">
        <f ca="1">'Monte Carlo VaR'!$B$9*(EXP(B8972)-1)</f>
        <v>-30.618676008411835</v>
      </c>
      <c r="E8972" t="str">
        <f ca="1">IF(B8972&lt;='Monte Carlo VaR'!$B$25,"YES ◀ TAIL","")</f>
        <v>YES ◀ TAIL</v>
      </c>
    </row>
    <row r="8973" spans="1:5" x14ac:dyDescent="0.2">
      <c r="A8973">
        <v>8972</v>
      </c>
      <c r="B8973" s="17">
        <f ca="1">'Monte Carlo VaR'!$C$17+_xlfn.NORM.S.INV(RAND())*'Monte Carlo VaR'!$C$18</f>
        <v>8.9298734305711766E-2</v>
      </c>
      <c r="C8973" s="18">
        <f t="shared" ca="1" si="140"/>
        <v>9.3407245796595326</v>
      </c>
      <c r="D8973" s="19">
        <f ca="1">'Monte Carlo VaR'!$B$9*(EXP(B8973)-1)</f>
        <v>12.659484022812563</v>
      </c>
      <c r="E8973" t="str">
        <f ca="1">IF(B8973&lt;='Monte Carlo VaR'!$B$25,"YES ◀ TAIL","")</f>
        <v/>
      </c>
    </row>
    <row r="8974" spans="1:5" x14ac:dyDescent="0.2">
      <c r="A8974">
        <v>8973</v>
      </c>
      <c r="B8974" s="17">
        <f ca="1">'Monte Carlo VaR'!$C$17+_xlfn.NORM.S.INV(RAND())*'Monte Carlo VaR'!$C$18</f>
        <v>0.10642825680421666</v>
      </c>
      <c r="C8974" s="18">
        <f t="shared" ca="1" si="140"/>
        <v>11.229812376100657</v>
      </c>
      <c r="D8974" s="19">
        <f ca="1">'Monte Carlo VaR'!$B$9*(EXP(B8974)-1)</f>
        <v>15.219764713329219</v>
      </c>
      <c r="E8974" t="str">
        <f ca="1">IF(B8974&lt;='Monte Carlo VaR'!$B$25,"YES ◀ TAIL","")</f>
        <v/>
      </c>
    </row>
    <row r="8975" spans="1:5" x14ac:dyDescent="0.2">
      <c r="A8975">
        <v>8974</v>
      </c>
      <c r="B8975" s="17">
        <f ca="1">'Monte Carlo VaR'!$C$17+_xlfn.NORM.S.INV(RAND())*'Monte Carlo VaR'!$C$18</f>
        <v>1.9634265947155893E-2</v>
      </c>
      <c r="C8975" s="18">
        <f t="shared" ca="1" si="140"/>
        <v>1.9828285879411878</v>
      </c>
      <c r="D8975" s="19">
        <f ca="1">'Monte Carlo VaR'!$B$9*(EXP(B8975)-1)</f>
        <v>2.6873275852366918</v>
      </c>
      <c r="E8975" t="str">
        <f ca="1">IF(B8975&lt;='Monte Carlo VaR'!$B$25,"YES ◀ TAIL","")</f>
        <v/>
      </c>
    </row>
    <row r="8976" spans="1:5" x14ac:dyDescent="0.2">
      <c r="A8976">
        <v>8975</v>
      </c>
      <c r="B8976" s="17">
        <f ca="1">'Monte Carlo VaR'!$C$17+_xlfn.NORM.S.INV(RAND())*'Monte Carlo VaR'!$C$18</f>
        <v>-0.22094946595298948</v>
      </c>
      <c r="C8976" s="18">
        <f t="shared" ca="1" si="140"/>
        <v>-19.824280469770873</v>
      </c>
      <c r="D8976" s="19">
        <f ca="1">'Monte Carlo VaR'!$B$9*(EXP(B8976)-1)</f>
        <v>-26.867847320680465</v>
      </c>
      <c r="E8976" t="str">
        <f ca="1">IF(B8976&lt;='Monte Carlo VaR'!$B$25,"YES ◀ TAIL","")</f>
        <v/>
      </c>
    </row>
    <row r="8977" spans="1:5" x14ac:dyDescent="0.2">
      <c r="A8977">
        <v>8976</v>
      </c>
      <c r="B8977" s="17">
        <f ca="1">'Monte Carlo VaR'!$C$17+_xlfn.NORM.S.INV(RAND())*'Monte Carlo VaR'!$C$18</f>
        <v>0.36660807734279294</v>
      </c>
      <c r="C8977" s="18">
        <f t="shared" ca="1" si="140"/>
        <v>44.283232960822197</v>
      </c>
      <c r="D8977" s="19">
        <f ca="1">'Monte Carlo VaR'!$B$9*(EXP(B8977)-1)</f>
        <v>60.017065631802318</v>
      </c>
      <c r="E8977" t="str">
        <f ca="1">IF(B8977&lt;='Monte Carlo VaR'!$B$25,"YES ◀ TAIL","")</f>
        <v/>
      </c>
    </row>
    <row r="8978" spans="1:5" x14ac:dyDescent="0.2">
      <c r="A8978">
        <v>8977</v>
      </c>
      <c r="B8978" s="17">
        <f ca="1">'Monte Carlo VaR'!$C$17+_xlfn.NORM.S.INV(RAND())*'Monte Carlo VaR'!$C$18</f>
        <v>0.25518706858660412</v>
      </c>
      <c r="C8978" s="18">
        <f t="shared" ca="1" si="140"/>
        <v>29.070304828541182</v>
      </c>
      <c r="D8978" s="19">
        <f ca="1">'Monte Carlo VaR'!$B$9*(EXP(B8978)-1)</f>
        <v>39.398984134121868</v>
      </c>
      <c r="E8978" t="str">
        <f ca="1">IF(B8978&lt;='Monte Carlo VaR'!$B$25,"YES ◀ TAIL","")</f>
        <v/>
      </c>
    </row>
    <row r="8979" spans="1:5" x14ac:dyDescent="0.2">
      <c r="A8979">
        <v>8978</v>
      </c>
      <c r="B8979" s="17">
        <f ca="1">'Monte Carlo VaR'!$C$17+_xlfn.NORM.S.INV(RAND())*'Monte Carlo VaR'!$C$18</f>
        <v>0.24748136943213694</v>
      </c>
      <c r="C8979" s="18">
        <f t="shared" ca="1" si="140"/>
        <v>28.079550021395438</v>
      </c>
      <c r="D8979" s="19">
        <f ca="1">'Monte Carlo VaR'!$B$9*(EXP(B8979)-1)</f>
        <v>38.056214143997238</v>
      </c>
      <c r="E8979" t="str">
        <f ca="1">IF(B8979&lt;='Monte Carlo VaR'!$B$25,"YES ◀ TAIL","")</f>
        <v/>
      </c>
    </row>
    <row r="8980" spans="1:5" x14ac:dyDescent="0.2">
      <c r="A8980">
        <v>8979</v>
      </c>
      <c r="B8980" s="17">
        <f ca="1">'Monte Carlo VaR'!$C$17+_xlfn.NORM.S.INV(RAND())*'Monte Carlo VaR'!$C$18</f>
        <v>2.9792967159564386E-2</v>
      </c>
      <c r="C8980" s="18">
        <f t="shared" ca="1" si="140"/>
        <v>3.0241218106867418</v>
      </c>
      <c r="D8980" s="19">
        <f ca="1">'Monte Carlo VaR'!$B$9*(EXP(B8980)-1)</f>
        <v>4.098592290023741</v>
      </c>
      <c r="E8980" t="str">
        <f ca="1">IF(B8980&lt;='Monte Carlo VaR'!$B$25,"YES ◀ TAIL","")</f>
        <v/>
      </c>
    </row>
    <row r="8981" spans="1:5" x14ac:dyDescent="0.2">
      <c r="A8981">
        <v>8980</v>
      </c>
      <c r="B8981" s="17">
        <f ca="1">'Monte Carlo VaR'!$C$17+_xlfn.NORM.S.INV(RAND())*'Monte Carlo VaR'!$C$18</f>
        <v>0.26937217062961255</v>
      </c>
      <c r="C8981" s="18">
        <f t="shared" ca="1" si="140"/>
        <v>30.914227469705157</v>
      </c>
      <c r="D8981" s="19">
        <f ca="1">'Monte Carlo VaR'!$B$9*(EXP(B8981)-1)</f>
        <v>41.898052489691402</v>
      </c>
      <c r="E8981" t="str">
        <f ca="1">IF(B8981&lt;='Monte Carlo VaR'!$B$25,"YES ◀ TAIL","")</f>
        <v/>
      </c>
    </row>
    <row r="8982" spans="1:5" x14ac:dyDescent="0.2">
      <c r="A8982">
        <v>8981</v>
      </c>
      <c r="B8982" s="17">
        <f ca="1">'Monte Carlo VaR'!$C$17+_xlfn.NORM.S.INV(RAND())*'Monte Carlo VaR'!$C$18</f>
        <v>0.15483593170928669</v>
      </c>
      <c r="C8982" s="18">
        <f t="shared" ca="1" si="140"/>
        <v>16.746640117419375</v>
      </c>
      <c r="D8982" s="19">
        <f ca="1">'Monte Carlo VaR'!$B$9*(EXP(B8982)-1)</f>
        <v>22.696721351138478</v>
      </c>
      <c r="E8982" t="str">
        <f ca="1">IF(B8982&lt;='Monte Carlo VaR'!$B$25,"YES ◀ TAIL","")</f>
        <v/>
      </c>
    </row>
    <row r="8983" spans="1:5" x14ac:dyDescent="0.2">
      <c r="A8983">
        <v>8982</v>
      </c>
      <c r="B8983" s="17">
        <f ca="1">'Monte Carlo VaR'!$C$17+_xlfn.NORM.S.INV(RAND())*'Monte Carlo VaR'!$C$18</f>
        <v>2.8593732277262609E-2</v>
      </c>
      <c r="C8983" s="18">
        <f t="shared" ca="1" si="140"/>
        <v>2.900645743294672</v>
      </c>
      <c r="D8983" s="19">
        <f ca="1">'Monte Carlo VaR'!$B$9*(EXP(B8983)-1)</f>
        <v>3.9312451758872689</v>
      </c>
      <c r="E8983" t="str">
        <f ca="1">IF(B8983&lt;='Monte Carlo VaR'!$B$25,"YES ◀ TAIL","")</f>
        <v/>
      </c>
    </row>
    <row r="8984" spans="1:5" x14ac:dyDescent="0.2">
      <c r="A8984">
        <v>8983</v>
      </c>
      <c r="B8984" s="17">
        <f ca="1">'Monte Carlo VaR'!$C$17+_xlfn.NORM.S.INV(RAND())*'Monte Carlo VaR'!$C$18</f>
        <v>-0.36488975943704655</v>
      </c>
      <c r="C8984" s="18">
        <f t="shared" ca="1" si="140"/>
        <v>-30.572681627399334</v>
      </c>
      <c r="D8984" s="19">
        <f ca="1">'Monte Carlo VaR'!$B$9*(EXP(B8984)-1)</f>
        <v>-41.435155409614318</v>
      </c>
      <c r="E8984" t="str">
        <f ca="1">IF(B8984&lt;='Monte Carlo VaR'!$B$25,"YES ◀ TAIL","")</f>
        <v>YES ◀ TAIL</v>
      </c>
    </row>
    <row r="8985" spans="1:5" x14ac:dyDescent="0.2">
      <c r="A8985">
        <v>8984</v>
      </c>
      <c r="B8985" s="17">
        <f ca="1">'Monte Carlo VaR'!$C$17+_xlfn.NORM.S.INV(RAND())*'Monte Carlo VaR'!$C$18</f>
        <v>8.0720513451432871E-2</v>
      </c>
      <c r="C8985" s="18">
        <f t="shared" ca="1" si="140"/>
        <v>8.4067871835152843</v>
      </c>
      <c r="D8985" s="19">
        <f ca="1">'Monte Carlo VaR'!$B$9*(EXP(B8985)-1)</f>
        <v>11.393718669818266</v>
      </c>
      <c r="E8985" t="str">
        <f ca="1">IF(B8985&lt;='Monte Carlo VaR'!$B$25,"YES ◀ TAIL","")</f>
        <v/>
      </c>
    </row>
    <row r="8986" spans="1:5" x14ac:dyDescent="0.2">
      <c r="A8986">
        <v>8985</v>
      </c>
      <c r="B8986" s="17">
        <f ca="1">'Monte Carlo VaR'!$C$17+_xlfn.NORM.S.INV(RAND())*'Monte Carlo VaR'!$C$18</f>
        <v>8.0194075097277273E-2</v>
      </c>
      <c r="C8986" s="18">
        <f t="shared" ca="1" si="140"/>
        <v>8.3497327120398026</v>
      </c>
      <c r="D8986" s="19">
        <f ca="1">'Monte Carlo VaR'!$B$9*(EXP(B8986)-1)</f>
        <v>11.316392744627546</v>
      </c>
      <c r="E8986" t="str">
        <f ca="1">IF(B8986&lt;='Monte Carlo VaR'!$B$25,"YES ◀ TAIL","")</f>
        <v/>
      </c>
    </row>
    <row r="8987" spans="1:5" x14ac:dyDescent="0.2">
      <c r="A8987">
        <v>8986</v>
      </c>
      <c r="B8987" s="17">
        <f ca="1">'Monte Carlo VaR'!$C$17+_xlfn.NORM.S.INV(RAND())*'Monte Carlo VaR'!$C$18</f>
        <v>1.2210933593951076E-2</v>
      </c>
      <c r="C8987" s="18">
        <f t="shared" ca="1" si="140"/>
        <v>1.2285791427946391</v>
      </c>
      <c r="D8987" s="19">
        <f ca="1">'Monte Carlo VaR'!$B$9*(EXP(B8987)-1)</f>
        <v>1.6650933122295744</v>
      </c>
      <c r="E8987" t="str">
        <f ca="1">IF(B8987&lt;='Monte Carlo VaR'!$B$25,"YES ◀ TAIL","")</f>
        <v/>
      </c>
    </row>
    <row r="8988" spans="1:5" x14ac:dyDescent="0.2">
      <c r="A8988">
        <v>8987</v>
      </c>
      <c r="B8988" s="17">
        <f ca="1">'Monte Carlo VaR'!$C$17+_xlfn.NORM.S.INV(RAND())*'Monte Carlo VaR'!$C$18</f>
        <v>0.22491746352416181</v>
      </c>
      <c r="C8988" s="18">
        <f t="shared" ca="1" si="140"/>
        <v>25.221935815372063</v>
      </c>
      <c r="D8988" s="19">
        <f ca="1">'Monte Carlo VaR'!$B$9*(EXP(B8988)-1)</f>
        <v>34.183289610573759</v>
      </c>
      <c r="E8988" t="str">
        <f ca="1">IF(B8988&lt;='Monte Carlo VaR'!$B$25,"YES ◀ TAIL","")</f>
        <v/>
      </c>
    </row>
    <row r="8989" spans="1:5" x14ac:dyDescent="0.2">
      <c r="A8989">
        <v>8988</v>
      </c>
      <c r="B8989" s="17">
        <f ca="1">'Monte Carlo VaR'!$C$17+_xlfn.NORM.S.INV(RAND())*'Monte Carlo VaR'!$C$18</f>
        <v>0.16709413823061936</v>
      </c>
      <c r="C8989" s="18">
        <f t="shared" ca="1" si="140"/>
        <v>18.18655188004459</v>
      </c>
      <c r="D8989" s="19">
        <f ca="1">'Monte Carlo VaR'!$B$9*(EXP(B8989)-1)</f>
        <v>24.648233763024429</v>
      </c>
      <c r="E8989" t="str">
        <f ca="1">IF(B8989&lt;='Monte Carlo VaR'!$B$25,"YES ◀ TAIL","")</f>
        <v/>
      </c>
    </row>
    <row r="8990" spans="1:5" x14ac:dyDescent="0.2">
      <c r="A8990">
        <v>8989</v>
      </c>
      <c r="B8990" s="17">
        <f ca="1">'Monte Carlo VaR'!$C$17+_xlfn.NORM.S.INV(RAND())*'Monte Carlo VaR'!$C$18</f>
        <v>2.80165802413299E-2</v>
      </c>
      <c r="C8990" s="18">
        <f t="shared" ca="1" si="140"/>
        <v>2.8412735611411444</v>
      </c>
      <c r="D8990" s="19">
        <f ca="1">'Monte Carlo VaR'!$B$9*(EXP(B8990)-1)</f>
        <v>3.8507780574145931</v>
      </c>
      <c r="E8990" t="str">
        <f ca="1">IF(B8990&lt;='Monte Carlo VaR'!$B$25,"YES ◀ TAIL","")</f>
        <v/>
      </c>
    </row>
    <row r="8991" spans="1:5" x14ac:dyDescent="0.2">
      <c r="A8991">
        <v>8990</v>
      </c>
      <c r="B8991" s="17">
        <f ca="1">'Monte Carlo VaR'!$C$17+_xlfn.NORM.S.INV(RAND())*'Monte Carlo VaR'!$C$18</f>
        <v>-0.23796066071348088</v>
      </c>
      <c r="C8991" s="18">
        <f t="shared" ca="1" si="140"/>
        <v>-21.17663009648183</v>
      </c>
      <c r="D8991" s="19">
        <f ca="1">'Monte Carlo VaR'!$B$9*(EXP(B8991)-1)</f>
        <v>-28.700686769761823</v>
      </c>
      <c r="E8991" t="str">
        <f ca="1">IF(B8991&lt;='Monte Carlo VaR'!$B$25,"YES ◀ TAIL","")</f>
        <v/>
      </c>
    </row>
    <row r="8992" spans="1:5" x14ac:dyDescent="0.2">
      <c r="A8992">
        <v>8991</v>
      </c>
      <c r="B8992" s="17">
        <f ca="1">'Monte Carlo VaR'!$C$17+_xlfn.NORM.S.INV(RAND())*'Monte Carlo VaR'!$C$18</f>
        <v>-2.921177291512303E-2</v>
      </c>
      <c r="C8992" s="18">
        <f t="shared" ca="1" si="140"/>
        <v>-2.8789233448481499</v>
      </c>
      <c r="D8992" s="19">
        <f ca="1">'Monte Carlo VaR'!$B$9*(EXP(B8992)-1)</f>
        <v>-3.9018048092726976</v>
      </c>
      <c r="E8992" t="str">
        <f ca="1">IF(B8992&lt;='Monte Carlo VaR'!$B$25,"YES ◀ TAIL","")</f>
        <v/>
      </c>
    </row>
    <row r="8993" spans="1:5" x14ac:dyDescent="0.2">
      <c r="A8993">
        <v>8992</v>
      </c>
      <c r="B8993" s="17">
        <f ca="1">'Monte Carlo VaR'!$C$17+_xlfn.NORM.S.INV(RAND())*'Monte Carlo VaR'!$C$18</f>
        <v>-1.4739359657686343E-2</v>
      </c>
      <c r="C8993" s="18">
        <f t="shared" ca="1" si="140"/>
        <v>-1.4631267019878824</v>
      </c>
      <c r="D8993" s="19">
        <f ca="1">'Monte Carlo VaR'!$B$9*(EXP(B8993)-1)</f>
        <v>-1.982975619204177</v>
      </c>
      <c r="E8993" t="str">
        <f ca="1">IF(B8993&lt;='Monte Carlo VaR'!$B$25,"YES ◀ TAIL","")</f>
        <v/>
      </c>
    </row>
    <row r="8994" spans="1:5" x14ac:dyDescent="0.2">
      <c r="A8994">
        <v>8993</v>
      </c>
      <c r="B8994" s="17">
        <f ca="1">'Monte Carlo VaR'!$C$17+_xlfn.NORM.S.INV(RAND())*'Monte Carlo VaR'!$C$18</f>
        <v>0.28736533746199222</v>
      </c>
      <c r="C8994" s="18">
        <f t="shared" ca="1" si="140"/>
        <v>33.291108688725693</v>
      </c>
      <c r="D8994" s="19">
        <f ca="1">'Monte Carlo VaR'!$B$9*(EXP(B8994)-1)</f>
        <v>45.119439605829925</v>
      </c>
      <c r="E8994" t="str">
        <f ca="1">IF(B8994&lt;='Monte Carlo VaR'!$B$25,"YES ◀ TAIL","")</f>
        <v/>
      </c>
    </row>
    <row r="8995" spans="1:5" x14ac:dyDescent="0.2">
      <c r="A8995">
        <v>8994</v>
      </c>
      <c r="B8995" s="17">
        <f ca="1">'Monte Carlo VaR'!$C$17+_xlfn.NORM.S.INV(RAND())*'Monte Carlo VaR'!$C$18</f>
        <v>-1.9315985732208413E-2</v>
      </c>
      <c r="C8995" s="18">
        <f t="shared" ca="1" si="140"/>
        <v>-1.9130627457659588</v>
      </c>
      <c r="D8995" s="19">
        <f ca="1">'Monte Carlo VaR'!$B$9*(EXP(B8995)-1)</f>
        <v>-2.5927739393366038</v>
      </c>
      <c r="E8995" t="str">
        <f ca="1">IF(B8995&lt;='Monte Carlo VaR'!$B$25,"YES ◀ TAIL","")</f>
        <v/>
      </c>
    </row>
    <row r="8996" spans="1:5" x14ac:dyDescent="0.2">
      <c r="A8996">
        <v>8995</v>
      </c>
      <c r="B8996" s="17">
        <f ca="1">'Monte Carlo VaR'!$C$17+_xlfn.NORM.S.INV(RAND())*'Monte Carlo VaR'!$C$18</f>
        <v>6.7106355665968245E-2</v>
      </c>
      <c r="C8996" s="18">
        <f t="shared" ca="1" si="140"/>
        <v>6.9409209855195497</v>
      </c>
      <c r="D8996" s="19">
        <f ca="1">'Monte Carlo VaR'!$B$9*(EXP(B8996)-1)</f>
        <v>9.4070302116746465</v>
      </c>
      <c r="E8996" t="str">
        <f ca="1">IF(B8996&lt;='Monte Carlo VaR'!$B$25,"YES ◀ TAIL","")</f>
        <v/>
      </c>
    </row>
    <row r="8997" spans="1:5" x14ac:dyDescent="0.2">
      <c r="A8997">
        <v>8996</v>
      </c>
      <c r="B8997" s="17">
        <f ca="1">'Monte Carlo VaR'!$C$17+_xlfn.NORM.S.INV(RAND())*'Monte Carlo VaR'!$C$18</f>
        <v>0.1083833896993411</v>
      </c>
      <c r="C8997" s="18">
        <f t="shared" ca="1" si="140"/>
        <v>11.447494170272376</v>
      </c>
      <c r="D8997" s="19">
        <f ca="1">'Monte Carlo VaR'!$B$9*(EXP(B8997)-1)</f>
        <v>15.514788848970152</v>
      </c>
      <c r="E8997" t="str">
        <f ca="1">IF(B8997&lt;='Monte Carlo VaR'!$B$25,"YES ◀ TAIL","")</f>
        <v/>
      </c>
    </row>
    <row r="8998" spans="1:5" x14ac:dyDescent="0.2">
      <c r="A8998">
        <v>8997</v>
      </c>
      <c r="B8998" s="17">
        <f ca="1">'Monte Carlo VaR'!$C$17+_xlfn.NORM.S.INV(RAND())*'Monte Carlo VaR'!$C$18</f>
        <v>6.9433314561713713E-2</v>
      </c>
      <c r="C8998" s="18">
        <f t="shared" ca="1" si="140"/>
        <v>7.1900578661487691</v>
      </c>
      <c r="D8998" s="19">
        <f ca="1">'Monte Carlo VaR'!$B$9*(EXP(B8998)-1)</f>
        <v>9.7446854259914275</v>
      </c>
      <c r="E8998" t="str">
        <f ca="1">IF(B8998&lt;='Monte Carlo VaR'!$B$25,"YES ◀ TAIL","")</f>
        <v/>
      </c>
    </row>
    <row r="8999" spans="1:5" x14ac:dyDescent="0.2">
      <c r="A8999">
        <v>8998</v>
      </c>
      <c r="B8999" s="17">
        <f ca="1">'Monte Carlo VaR'!$C$17+_xlfn.NORM.S.INV(RAND())*'Monte Carlo VaR'!$C$18</f>
        <v>-8.0359365647610786E-3</v>
      </c>
      <c r="C8999" s="18">
        <f t="shared" ca="1" si="140"/>
        <v>-0.80037347415264914</v>
      </c>
      <c r="D8999" s="19">
        <f ca="1">'Monte Carlo VaR'!$B$9*(EXP(B8999)-1)</f>
        <v>-1.0847461695190854</v>
      </c>
      <c r="E8999" t="str">
        <f ca="1">IF(B8999&lt;='Monte Carlo VaR'!$B$25,"YES ◀ TAIL","")</f>
        <v/>
      </c>
    </row>
    <row r="9000" spans="1:5" x14ac:dyDescent="0.2">
      <c r="A9000">
        <v>8999</v>
      </c>
      <c r="B9000" s="17">
        <f ca="1">'Monte Carlo VaR'!$C$17+_xlfn.NORM.S.INV(RAND())*'Monte Carlo VaR'!$C$18</f>
        <v>-0.206979173904695</v>
      </c>
      <c r="C9000" s="18">
        <f t="shared" ca="1" si="140"/>
        <v>-18.696341781139836</v>
      </c>
      <c r="D9000" s="19">
        <f ca="1">'Monte Carlo VaR'!$B$9*(EXP(B9000)-1)</f>
        <v>-25.339152015978819</v>
      </c>
      <c r="E9000" t="str">
        <f ca="1">IF(B9000&lt;='Monte Carlo VaR'!$B$25,"YES ◀ TAIL","")</f>
        <v/>
      </c>
    </row>
    <row r="9001" spans="1:5" x14ac:dyDescent="0.2">
      <c r="A9001">
        <v>9000</v>
      </c>
      <c r="B9001" s="17">
        <f ca="1">'Monte Carlo VaR'!$C$17+_xlfn.NORM.S.INV(RAND())*'Monte Carlo VaR'!$C$18</f>
        <v>0.29374628913486267</v>
      </c>
      <c r="C9001" s="18">
        <f t="shared" ca="1" si="140"/>
        <v>34.144352169307311</v>
      </c>
      <c r="D9001" s="19">
        <f ca="1">'Monte Carlo VaR'!$B$9*(EXP(B9001)-1)</f>
        <v>46.275840495062198</v>
      </c>
      <c r="E9001" t="str">
        <f ca="1">IF(B9001&lt;='Monte Carlo VaR'!$B$25,"YES ◀ TAIL","")</f>
        <v/>
      </c>
    </row>
    <row r="9002" spans="1:5" x14ac:dyDescent="0.2">
      <c r="A9002">
        <v>9001</v>
      </c>
      <c r="B9002" s="17">
        <f ca="1">'Monte Carlo VaR'!$C$17+_xlfn.NORM.S.INV(RAND())*'Monte Carlo VaR'!$C$18</f>
        <v>0.17227050239984459</v>
      </c>
      <c r="C9002" s="18">
        <f t="shared" ca="1" si="140"/>
        <v>18.799914637406378</v>
      </c>
      <c r="D9002" s="19">
        <f ca="1">'Monte Carlo VaR'!$B$9*(EXP(B9002)-1)</f>
        <v>25.479524308076865</v>
      </c>
      <c r="E9002" t="str">
        <f ca="1">IF(B9002&lt;='Monte Carlo VaR'!$B$25,"YES ◀ TAIL","")</f>
        <v/>
      </c>
    </row>
    <row r="9003" spans="1:5" x14ac:dyDescent="0.2">
      <c r="A9003">
        <v>9002</v>
      </c>
      <c r="B9003" s="17">
        <f ca="1">'Monte Carlo VaR'!$C$17+_xlfn.NORM.S.INV(RAND())*'Monte Carlo VaR'!$C$18</f>
        <v>2.3442586277749755E-2</v>
      </c>
      <c r="C9003" s="18">
        <f t="shared" ca="1" si="140"/>
        <v>2.3719523510950413</v>
      </c>
      <c r="D9003" s="19">
        <f ca="1">'Monte Carlo VaR'!$B$9*(EXP(B9003)-1)</f>
        <v>3.2147070214391094</v>
      </c>
      <c r="E9003" t="str">
        <f ca="1">IF(B9003&lt;='Monte Carlo VaR'!$B$25,"YES ◀ TAIL","")</f>
        <v/>
      </c>
    </row>
    <row r="9004" spans="1:5" x14ac:dyDescent="0.2">
      <c r="A9004">
        <v>9003</v>
      </c>
      <c r="B9004" s="17">
        <f ca="1">'Monte Carlo VaR'!$C$17+_xlfn.NORM.S.INV(RAND())*'Monte Carlo VaR'!$C$18</f>
        <v>-3.2032653945575404E-2</v>
      </c>
      <c r="C9004" s="18">
        <f t="shared" ca="1" si="140"/>
        <v>-3.152504296567904</v>
      </c>
      <c r="D9004" s="19">
        <f ca="1">'Monte Carlo VaR'!$B$9*(EXP(B9004)-1)</f>
        <v>-4.2725890731384801</v>
      </c>
      <c r="E9004" t="str">
        <f ca="1">IF(B9004&lt;='Monte Carlo VaR'!$B$25,"YES ◀ TAIL","")</f>
        <v/>
      </c>
    </row>
    <row r="9005" spans="1:5" x14ac:dyDescent="0.2">
      <c r="A9005">
        <v>9004</v>
      </c>
      <c r="B9005" s="17">
        <f ca="1">'Monte Carlo VaR'!$C$17+_xlfn.NORM.S.INV(RAND())*'Monte Carlo VaR'!$C$18</f>
        <v>-6.0490299833598452E-2</v>
      </c>
      <c r="C9005" s="18">
        <f t="shared" ca="1" si="140"/>
        <v>-5.869710023111729</v>
      </c>
      <c r="D9005" s="19">
        <f ca="1">'Monte Carlo VaR'!$B$9*(EXP(B9005)-1)</f>
        <v>-7.955217994323327</v>
      </c>
      <c r="E9005" t="str">
        <f ca="1">IF(B9005&lt;='Monte Carlo VaR'!$B$25,"YES ◀ TAIL","")</f>
        <v/>
      </c>
    </row>
    <row r="9006" spans="1:5" x14ac:dyDescent="0.2">
      <c r="A9006">
        <v>9005</v>
      </c>
      <c r="B9006" s="17">
        <f ca="1">'Monte Carlo VaR'!$C$17+_xlfn.NORM.S.INV(RAND())*'Monte Carlo VaR'!$C$18</f>
        <v>-0.12386318949140214</v>
      </c>
      <c r="C9006" s="18">
        <f t="shared" ca="1" si="140"/>
        <v>-11.649929520439473</v>
      </c>
      <c r="D9006" s="19">
        <f ca="1">'Monte Carlo VaR'!$B$9*(EXP(B9006)-1)</f>
        <v>-15.789149479051618</v>
      </c>
      <c r="E9006" t="str">
        <f ca="1">IF(B9006&lt;='Monte Carlo VaR'!$B$25,"YES ◀ TAIL","")</f>
        <v/>
      </c>
    </row>
    <row r="9007" spans="1:5" x14ac:dyDescent="0.2">
      <c r="A9007">
        <v>9006</v>
      </c>
      <c r="B9007" s="17">
        <f ca="1">'Monte Carlo VaR'!$C$17+_xlfn.NORM.S.INV(RAND())*'Monte Carlo VaR'!$C$18</f>
        <v>-9.1691655235895578E-2</v>
      </c>
      <c r="C9007" s="18">
        <f t="shared" ca="1" si="140"/>
        <v>-8.7613564243398052</v>
      </c>
      <c r="D9007" s="19">
        <f ca="1">'Monte Carlo VaR'!$B$9*(EXP(B9007)-1)</f>
        <v>-11.874266361907738</v>
      </c>
      <c r="E9007" t="str">
        <f ca="1">IF(B9007&lt;='Monte Carlo VaR'!$B$25,"YES ◀ TAIL","")</f>
        <v/>
      </c>
    </row>
    <row r="9008" spans="1:5" x14ac:dyDescent="0.2">
      <c r="A9008">
        <v>9007</v>
      </c>
      <c r="B9008" s="17">
        <f ca="1">'Monte Carlo VaR'!$C$17+_xlfn.NORM.S.INV(RAND())*'Monte Carlo VaR'!$C$18</f>
        <v>-6.5313112977583521E-2</v>
      </c>
      <c r="C9008" s="18">
        <f t="shared" ca="1" si="140"/>
        <v>-6.3225898676121499</v>
      </c>
      <c r="D9008" s="19">
        <f ca="1">'Monte Carlo VaR'!$B$9*(EXP(B9008)-1)</f>
        <v>-8.5690060475747458</v>
      </c>
      <c r="E9008" t="str">
        <f ca="1">IF(B9008&lt;='Monte Carlo VaR'!$B$25,"YES ◀ TAIL","")</f>
        <v/>
      </c>
    </row>
    <row r="9009" spans="1:5" x14ac:dyDescent="0.2">
      <c r="A9009">
        <v>9008</v>
      </c>
      <c r="B9009" s="17">
        <f ca="1">'Monte Carlo VaR'!$C$17+_xlfn.NORM.S.INV(RAND())*'Monte Carlo VaR'!$C$18</f>
        <v>0.17368465723739634</v>
      </c>
      <c r="C9009" s="18">
        <f t="shared" ca="1" si="140"/>
        <v>18.968034957455803</v>
      </c>
      <c r="D9009" s="19">
        <f ca="1">'Monte Carlo VaR'!$B$9*(EXP(B9009)-1)</f>
        <v>25.707377777839852</v>
      </c>
      <c r="E9009" t="str">
        <f ca="1">IF(B9009&lt;='Monte Carlo VaR'!$B$25,"YES ◀ TAIL","")</f>
        <v/>
      </c>
    </row>
    <row r="9010" spans="1:5" x14ac:dyDescent="0.2">
      <c r="A9010">
        <v>9009</v>
      </c>
      <c r="B9010" s="17">
        <f ca="1">'Monte Carlo VaR'!$C$17+_xlfn.NORM.S.INV(RAND())*'Monte Carlo VaR'!$C$18</f>
        <v>0.14891756727030428</v>
      </c>
      <c r="C9010" s="18">
        <f t="shared" ca="1" si="140"/>
        <v>16.057731570966904</v>
      </c>
      <c r="D9010" s="19">
        <f ca="1">'Monte Carlo VaR'!$B$9*(EXP(B9010)-1)</f>
        <v>21.763043598131446</v>
      </c>
      <c r="E9010" t="str">
        <f ca="1">IF(B9010&lt;='Monte Carlo VaR'!$B$25,"YES ◀ TAIL","")</f>
        <v/>
      </c>
    </row>
    <row r="9011" spans="1:5" x14ac:dyDescent="0.2">
      <c r="A9011">
        <v>9010</v>
      </c>
      <c r="B9011" s="17">
        <f ca="1">'Monte Carlo VaR'!$C$17+_xlfn.NORM.S.INV(RAND())*'Monte Carlo VaR'!$C$18</f>
        <v>-6.7176932511299872E-2</v>
      </c>
      <c r="C9011" s="18">
        <f t="shared" ca="1" si="140"/>
        <v>-6.4970250461418804</v>
      </c>
      <c r="D9011" s="19">
        <f ca="1">'Monte Carlo VaR'!$B$9*(EXP(B9011)-1)</f>
        <v>-8.8054180450360899</v>
      </c>
      <c r="E9011" t="str">
        <f ca="1">IF(B9011&lt;='Monte Carlo VaR'!$B$25,"YES ◀ TAIL","")</f>
        <v/>
      </c>
    </row>
    <row r="9012" spans="1:5" x14ac:dyDescent="0.2">
      <c r="A9012">
        <v>9011</v>
      </c>
      <c r="B9012" s="17">
        <f ca="1">'Monte Carlo VaR'!$C$17+_xlfn.NORM.S.INV(RAND())*'Monte Carlo VaR'!$C$18</f>
        <v>-0.18405398904954451</v>
      </c>
      <c r="C9012" s="18">
        <f t="shared" ca="1" si="140"/>
        <v>-16.810911038421029</v>
      </c>
      <c r="D9012" s="19">
        <f ca="1">'Monte Carlo VaR'!$B$9*(EXP(B9012)-1)</f>
        <v>-22.783827730372021</v>
      </c>
      <c r="E9012" t="str">
        <f ca="1">IF(B9012&lt;='Monte Carlo VaR'!$B$25,"YES ◀ TAIL","")</f>
        <v/>
      </c>
    </row>
    <row r="9013" spans="1:5" x14ac:dyDescent="0.2">
      <c r="A9013">
        <v>9012</v>
      </c>
      <c r="B9013" s="17">
        <f ca="1">'Monte Carlo VaR'!$C$17+_xlfn.NORM.S.INV(RAND())*'Monte Carlo VaR'!$C$18</f>
        <v>0.34103812330121241</v>
      </c>
      <c r="C9013" s="18">
        <f t="shared" ca="1" si="140"/>
        <v>40.640685671238174</v>
      </c>
      <c r="D9013" s="19">
        <f ca="1">'Monte Carlo VaR'!$B$9*(EXP(B9013)-1)</f>
        <v>55.080321290229101</v>
      </c>
      <c r="E9013" t="str">
        <f ca="1">IF(B9013&lt;='Monte Carlo VaR'!$B$25,"YES ◀ TAIL","")</f>
        <v/>
      </c>
    </row>
    <row r="9014" spans="1:5" x14ac:dyDescent="0.2">
      <c r="A9014">
        <v>9013</v>
      </c>
      <c r="B9014" s="17">
        <f ca="1">'Monte Carlo VaR'!$C$17+_xlfn.NORM.S.INV(RAND())*'Monte Carlo VaR'!$C$18</f>
        <v>0.17156818475503816</v>
      </c>
      <c r="C9014" s="18">
        <f t="shared" ca="1" si="140"/>
        <v>18.7165086533305</v>
      </c>
      <c r="D9014" s="19">
        <f ca="1">'Monte Carlo VaR'!$B$9*(EXP(B9014)-1)</f>
        <v>25.366484177858826</v>
      </c>
      <c r="E9014" t="str">
        <f ca="1">IF(B9014&lt;='Monte Carlo VaR'!$B$25,"YES ◀ TAIL","")</f>
        <v/>
      </c>
    </row>
    <row r="9015" spans="1:5" x14ac:dyDescent="0.2">
      <c r="A9015">
        <v>9014</v>
      </c>
      <c r="B9015" s="17">
        <f ca="1">'Monte Carlo VaR'!$C$17+_xlfn.NORM.S.INV(RAND())*'Monte Carlo VaR'!$C$18</f>
        <v>-4.9452914913082902E-2</v>
      </c>
      <c r="C9015" s="18">
        <f t="shared" ca="1" si="140"/>
        <v>-4.8250029688463254</v>
      </c>
      <c r="D9015" s="19">
        <f ca="1">'Monte Carlo VaR'!$B$9*(EXP(B9015)-1)</f>
        <v>-6.5393265236774258</v>
      </c>
      <c r="E9015" t="str">
        <f ca="1">IF(B9015&lt;='Monte Carlo VaR'!$B$25,"YES ◀ TAIL","")</f>
        <v/>
      </c>
    </row>
    <row r="9016" spans="1:5" x14ac:dyDescent="0.2">
      <c r="A9016">
        <v>9015</v>
      </c>
      <c r="B9016" s="17">
        <f ca="1">'Monte Carlo VaR'!$C$17+_xlfn.NORM.S.INV(RAND())*'Monte Carlo VaR'!$C$18</f>
        <v>0.2597927261364566</v>
      </c>
      <c r="C9016" s="18">
        <f t="shared" ca="1" si="140"/>
        <v>29.666129481368799</v>
      </c>
      <c r="D9016" s="19">
        <f ca="1">'Monte Carlo VaR'!$B$9*(EXP(B9016)-1)</f>
        <v>40.20650528609913</v>
      </c>
      <c r="E9016" t="str">
        <f ca="1">IF(B9016&lt;='Monte Carlo VaR'!$B$25,"YES ◀ TAIL","")</f>
        <v/>
      </c>
    </row>
    <row r="9017" spans="1:5" x14ac:dyDescent="0.2">
      <c r="A9017">
        <v>9016</v>
      </c>
      <c r="B9017" s="17">
        <f ca="1">'Monte Carlo VaR'!$C$17+_xlfn.NORM.S.INV(RAND())*'Monte Carlo VaR'!$C$18</f>
        <v>0.33459097701906926</v>
      </c>
      <c r="C9017" s="18">
        <f t="shared" ca="1" si="140"/>
        <v>39.73687124005707</v>
      </c>
      <c r="D9017" s="19">
        <f ca="1">'Monte Carlo VaR'!$B$9*(EXP(B9017)-1)</f>
        <v>53.855381591649348</v>
      </c>
      <c r="E9017" t="str">
        <f ca="1">IF(B9017&lt;='Monte Carlo VaR'!$B$25,"YES ◀ TAIL","")</f>
        <v/>
      </c>
    </row>
    <row r="9018" spans="1:5" x14ac:dyDescent="0.2">
      <c r="A9018">
        <v>9017</v>
      </c>
      <c r="B9018" s="17">
        <f ca="1">'Monte Carlo VaR'!$C$17+_xlfn.NORM.S.INV(RAND())*'Monte Carlo VaR'!$C$18</f>
        <v>-3.5114861128742111E-2</v>
      </c>
      <c r="C9018" s="18">
        <f t="shared" ca="1" si="140"/>
        <v>-3.4505487901054011</v>
      </c>
      <c r="D9018" s="19">
        <f ca="1">'Monte Carlo VaR'!$B$9*(EXP(B9018)-1)</f>
        <v>-4.6765287752298503</v>
      </c>
      <c r="E9018" t="str">
        <f ca="1">IF(B9018&lt;='Monte Carlo VaR'!$B$25,"YES ◀ TAIL","")</f>
        <v/>
      </c>
    </row>
    <row r="9019" spans="1:5" x14ac:dyDescent="0.2">
      <c r="A9019">
        <v>9018</v>
      </c>
      <c r="B9019" s="17">
        <f ca="1">'Monte Carlo VaR'!$C$17+_xlfn.NORM.S.INV(RAND())*'Monte Carlo VaR'!$C$18</f>
        <v>-0.43289362166824064</v>
      </c>
      <c r="C9019" s="18">
        <f t="shared" ca="1" si="140"/>
        <v>-35.137051174206192</v>
      </c>
      <c r="D9019" s="19">
        <f ca="1">'Monte Carlo VaR'!$B$9*(EXP(B9019)-1)</f>
        <v>-47.621245456401653</v>
      </c>
      <c r="E9019" t="str">
        <f ca="1">IF(B9019&lt;='Monte Carlo VaR'!$B$25,"YES ◀ TAIL","")</f>
        <v>YES ◀ TAIL</v>
      </c>
    </row>
    <row r="9020" spans="1:5" x14ac:dyDescent="0.2">
      <c r="A9020">
        <v>9019</v>
      </c>
      <c r="B9020" s="17">
        <f ca="1">'Monte Carlo VaR'!$C$17+_xlfn.NORM.S.INV(RAND())*'Monte Carlo VaR'!$C$18</f>
        <v>-0.51131625961033667</v>
      </c>
      <c r="C9020" s="18">
        <f t="shared" ca="1" si="140"/>
        <v>-40.029430930135732</v>
      </c>
      <c r="D9020" s="19">
        <f ca="1">'Monte Carlo VaR'!$B$9*(EXP(B9020)-1)</f>
        <v>-54.251887739612961</v>
      </c>
      <c r="E9020" t="str">
        <f ca="1">IF(B9020&lt;='Monte Carlo VaR'!$B$25,"YES ◀ TAIL","")</f>
        <v>YES ◀ TAIL</v>
      </c>
    </row>
    <row r="9021" spans="1:5" x14ac:dyDescent="0.2">
      <c r="A9021">
        <v>9020</v>
      </c>
      <c r="B9021" s="17">
        <f ca="1">'Monte Carlo VaR'!$C$17+_xlfn.NORM.S.INV(RAND())*'Monte Carlo VaR'!$C$18</f>
        <v>-3.2530298120763121E-2</v>
      </c>
      <c r="C9021" s="18">
        <f t="shared" ca="1" si="140"/>
        <v>-3.2006878985474052</v>
      </c>
      <c r="D9021" s="19">
        <f ca="1">'Monte Carlo VaR'!$B$9*(EXP(B9021)-1)</f>
        <v>-4.3378923089012984</v>
      </c>
      <c r="E9021" t="str">
        <f ca="1">IF(B9021&lt;='Monte Carlo VaR'!$B$25,"YES ◀ TAIL","")</f>
        <v/>
      </c>
    </row>
    <row r="9022" spans="1:5" x14ac:dyDescent="0.2">
      <c r="A9022">
        <v>9021</v>
      </c>
      <c r="B9022" s="17">
        <f ca="1">'Monte Carlo VaR'!$C$17+_xlfn.NORM.S.INV(RAND())*'Monte Carlo VaR'!$C$18</f>
        <v>0.10708426426113893</v>
      </c>
      <c r="C9022" s="18">
        <f t="shared" ca="1" si="140"/>
        <v>11.30280390132623</v>
      </c>
      <c r="D9022" s="19">
        <f ca="1">'Monte Carlo VaR'!$B$9*(EXP(B9022)-1)</f>
        <v>15.318690127467439</v>
      </c>
      <c r="E9022" t="str">
        <f ca="1">IF(B9022&lt;='Monte Carlo VaR'!$B$25,"YES ◀ TAIL","")</f>
        <v/>
      </c>
    </row>
    <row r="9023" spans="1:5" x14ac:dyDescent="0.2">
      <c r="A9023">
        <v>9022</v>
      </c>
      <c r="B9023" s="17">
        <f ca="1">'Monte Carlo VaR'!$C$17+_xlfn.NORM.S.INV(RAND())*'Monte Carlo VaR'!$C$18</f>
        <v>0.24723071730678853</v>
      </c>
      <c r="C9023" s="18">
        <f t="shared" ca="1" si="140"/>
        <v>28.047450633026916</v>
      </c>
      <c r="D9023" s="19">
        <f ca="1">'Monte Carlo VaR'!$B$9*(EXP(B9023)-1)</f>
        <v>38.012709842941376</v>
      </c>
      <c r="E9023" t="str">
        <f ca="1">IF(B9023&lt;='Monte Carlo VaR'!$B$25,"YES ◀ TAIL","")</f>
        <v/>
      </c>
    </row>
    <row r="9024" spans="1:5" x14ac:dyDescent="0.2">
      <c r="A9024">
        <v>9023</v>
      </c>
      <c r="B9024" s="17">
        <f ca="1">'Monte Carlo VaR'!$C$17+_xlfn.NORM.S.INV(RAND())*'Monte Carlo VaR'!$C$18</f>
        <v>0.29531695535668562</v>
      </c>
      <c r="C9024" s="18">
        <f t="shared" ca="1" si="140"/>
        <v>34.355213725320219</v>
      </c>
      <c r="D9024" s="19">
        <f ca="1">'Monte Carlo VaR'!$B$9*(EXP(B9024)-1)</f>
        <v>46.561621161926496</v>
      </c>
      <c r="E9024" t="str">
        <f ca="1">IF(B9024&lt;='Monte Carlo VaR'!$B$25,"YES ◀ TAIL","")</f>
        <v/>
      </c>
    </row>
    <row r="9025" spans="1:5" x14ac:dyDescent="0.2">
      <c r="A9025">
        <v>9024</v>
      </c>
      <c r="B9025" s="17">
        <f ca="1">'Monte Carlo VaR'!$C$17+_xlfn.NORM.S.INV(RAND())*'Monte Carlo VaR'!$C$18</f>
        <v>8.9738163238084437E-2</v>
      </c>
      <c r="C9025" s="18">
        <f t="shared" ca="1" si="140"/>
        <v>9.3887826157988528</v>
      </c>
      <c r="D9025" s="19">
        <f ca="1">'Monte Carlo VaR'!$B$9*(EXP(B9025)-1)</f>
        <v>12.724617079192184</v>
      </c>
      <c r="E9025" t="str">
        <f ca="1">IF(B9025&lt;='Monte Carlo VaR'!$B$25,"YES ◀ TAIL","")</f>
        <v/>
      </c>
    </row>
    <row r="9026" spans="1:5" x14ac:dyDescent="0.2">
      <c r="A9026">
        <v>9025</v>
      </c>
      <c r="B9026" s="17">
        <f ca="1">'Monte Carlo VaR'!$C$17+_xlfn.NORM.S.INV(RAND())*'Monte Carlo VaR'!$C$18</f>
        <v>0.30345071527599055</v>
      </c>
      <c r="C9026" s="18">
        <f t="shared" ca="1" si="140"/>
        <v>35.452483191443605</v>
      </c>
      <c r="D9026" s="19">
        <f ca="1">'Monte Carlo VaR'!$B$9*(EXP(B9026)-1)</f>
        <v>48.048750469363519</v>
      </c>
      <c r="E9026" t="str">
        <f ca="1">IF(B9026&lt;='Monte Carlo VaR'!$B$25,"YES ◀ TAIL","")</f>
        <v/>
      </c>
    </row>
    <row r="9027" spans="1:5" x14ac:dyDescent="0.2">
      <c r="A9027">
        <v>9026</v>
      </c>
      <c r="B9027" s="17">
        <f ca="1">'Monte Carlo VaR'!$C$17+_xlfn.NORM.S.INV(RAND())*'Monte Carlo VaR'!$C$18</f>
        <v>-1.4206747295464395E-2</v>
      </c>
      <c r="C9027" s="18">
        <f t="shared" ref="C9027:C9090" ca="1" si="141">(EXP(B9027)-1)*100</f>
        <v>-1.4106307663835138</v>
      </c>
      <c r="D9027" s="19">
        <f ca="1">'Monte Carlo VaR'!$B$9*(EXP(B9027)-1)</f>
        <v>-1.9118278776795763</v>
      </c>
      <c r="E9027" t="str">
        <f ca="1">IF(B9027&lt;='Monte Carlo VaR'!$B$25,"YES ◀ TAIL","")</f>
        <v/>
      </c>
    </row>
    <row r="9028" spans="1:5" x14ac:dyDescent="0.2">
      <c r="A9028">
        <v>9027</v>
      </c>
      <c r="B9028" s="17">
        <f ca="1">'Monte Carlo VaR'!$C$17+_xlfn.NORM.S.INV(RAND())*'Monte Carlo VaR'!$C$18</f>
        <v>-2.4405596918951847E-2</v>
      </c>
      <c r="C9028" s="18">
        <f t="shared" ca="1" si="141"/>
        <v>-2.4110188425016221</v>
      </c>
      <c r="D9028" s="19">
        <f ca="1">'Monte Carlo VaR'!$B$9*(EXP(B9028)-1)</f>
        <v>-3.2676538372424484</v>
      </c>
      <c r="E9028" t="str">
        <f ca="1">IF(B9028&lt;='Monte Carlo VaR'!$B$25,"YES ◀ TAIL","")</f>
        <v/>
      </c>
    </row>
    <row r="9029" spans="1:5" x14ac:dyDescent="0.2">
      <c r="A9029">
        <v>9028</v>
      </c>
      <c r="B9029" s="17">
        <f ca="1">'Monte Carlo VaR'!$C$17+_xlfn.NORM.S.INV(RAND())*'Monte Carlo VaR'!$C$18</f>
        <v>0.17331685407996508</v>
      </c>
      <c r="C9029" s="18">
        <f t="shared" ca="1" si="141"/>
        <v>18.924286184526661</v>
      </c>
      <c r="D9029" s="19">
        <f ca="1">'Monte Carlo VaR'!$B$9*(EXP(B9029)-1)</f>
        <v>25.648085065888985</v>
      </c>
      <c r="E9029" t="str">
        <f ca="1">IF(B9029&lt;='Monte Carlo VaR'!$B$25,"YES ◀ TAIL","")</f>
        <v/>
      </c>
    </row>
    <row r="9030" spans="1:5" x14ac:dyDescent="0.2">
      <c r="A9030">
        <v>9029</v>
      </c>
      <c r="B9030" s="17">
        <f ca="1">'Monte Carlo VaR'!$C$17+_xlfn.NORM.S.INV(RAND())*'Monte Carlo VaR'!$C$18</f>
        <v>-0.32136918556480915</v>
      </c>
      <c r="C9030" s="18">
        <f t="shared" ca="1" si="141"/>
        <v>-27.484451537172216</v>
      </c>
      <c r="D9030" s="19">
        <f ca="1">'Monte Carlo VaR'!$B$9*(EXP(B9030)-1)</f>
        <v>-37.249677168329505</v>
      </c>
      <c r="E9030" t="str">
        <f ca="1">IF(B9030&lt;='Monte Carlo VaR'!$B$25,"YES ◀ TAIL","")</f>
        <v>YES ◀ TAIL</v>
      </c>
    </row>
    <row r="9031" spans="1:5" x14ac:dyDescent="0.2">
      <c r="A9031">
        <v>9030</v>
      </c>
      <c r="B9031" s="17">
        <f ca="1">'Monte Carlo VaR'!$C$17+_xlfn.NORM.S.INV(RAND())*'Monte Carlo VaR'!$C$18</f>
        <v>1.5876361560186368E-2</v>
      </c>
      <c r="C9031" s="18">
        <f t="shared" ca="1" si="141"/>
        <v>1.6003060606968544</v>
      </c>
      <c r="D9031" s="19">
        <f ca="1">'Monte Carlo VaR'!$B$9*(EXP(B9031)-1)</f>
        <v>2.1688948040624467</v>
      </c>
      <c r="E9031" t="str">
        <f ca="1">IF(B9031&lt;='Monte Carlo VaR'!$B$25,"YES ◀ TAIL","")</f>
        <v/>
      </c>
    </row>
    <row r="9032" spans="1:5" x14ac:dyDescent="0.2">
      <c r="A9032">
        <v>9031</v>
      </c>
      <c r="B9032" s="17">
        <f ca="1">'Monte Carlo VaR'!$C$17+_xlfn.NORM.S.INV(RAND())*'Monte Carlo VaR'!$C$18</f>
        <v>0.12402165362166005</v>
      </c>
      <c r="C9032" s="18">
        <f t="shared" ca="1" si="141"/>
        <v>13.204038350795022</v>
      </c>
      <c r="D9032" s="19">
        <f ca="1">'Monte Carlo VaR'!$B$9*(EXP(B9032)-1)</f>
        <v>17.895433176832494</v>
      </c>
      <c r="E9032" t="str">
        <f ca="1">IF(B9032&lt;='Monte Carlo VaR'!$B$25,"YES ◀ TAIL","")</f>
        <v/>
      </c>
    </row>
    <row r="9033" spans="1:5" x14ac:dyDescent="0.2">
      <c r="A9033">
        <v>9032</v>
      </c>
      <c r="B9033" s="17">
        <f ca="1">'Monte Carlo VaR'!$C$17+_xlfn.NORM.S.INV(RAND())*'Monte Carlo VaR'!$C$18</f>
        <v>-0.12439374864657783</v>
      </c>
      <c r="C9033" s="18">
        <f t="shared" ca="1" si="141"/>
        <v>-11.696792026427739</v>
      </c>
      <c r="D9033" s="19">
        <f ca="1">'Monte Carlo VaR'!$B$9*(EXP(B9033)-1)</f>
        <v>-15.852662233417513</v>
      </c>
      <c r="E9033" t="str">
        <f ca="1">IF(B9033&lt;='Monte Carlo VaR'!$B$25,"YES ◀ TAIL","")</f>
        <v/>
      </c>
    </row>
    <row r="9034" spans="1:5" x14ac:dyDescent="0.2">
      <c r="A9034">
        <v>9033</v>
      </c>
      <c r="B9034" s="17">
        <f ca="1">'Monte Carlo VaR'!$C$17+_xlfn.NORM.S.INV(RAND())*'Monte Carlo VaR'!$C$18</f>
        <v>0.13669616487151304</v>
      </c>
      <c r="C9034" s="18">
        <f t="shared" ca="1" si="141"/>
        <v>14.647975477234976</v>
      </c>
      <c r="D9034" s="19">
        <f ca="1">'Monte Carlo VaR'!$B$9*(EXP(B9034)-1)</f>
        <v>19.852401164296563</v>
      </c>
      <c r="E9034" t="str">
        <f ca="1">IF(B9034&lt;='Monte Carlo VaR'!$B$25,"YES ◀ TAIL","")</f>
        <v/>
      </c>
    </row>
    <row r="9035" spans="1:5" x14ac:dyDescent="0.2">
      <c r="A9035">
        <v>9034</v>
      </c>
      <c r="B9035" s="17">
        <f ca="1">'Monte Carlo VaR'!$C$17+_xlfn.NORM.S.INV(RAND())*'Monte Carlo VaR'!$C$18</f>
        <v>-5.196174818792762E-2</v>
      </c>
      <c r="C9035" s="18">
        <f t="shared" ca="1" si="141"/>
        <v>-5.0634818913162682</v>
      </c>
      <c r="D9035" s="19">
        <f ca="1">'Monte Carlo VaR'!$B$9*(EXP(B9035)-1)</f>
        <v>-6.8625370073009382</v>
      </c>
      <c r="E9035" t="str">
        <f ca="1">IF(B9035&lt;='Monte Carlo VaR'!$B$25,"YES ◀ TAIL","")</f>
        <v/>
      </c>
    </row>
    <row r="9036" spans="1:5" x14ac:dyDescent="0.2">
      <c r="A9036">
        <v>9035</v>
      </c>
      <c r="B9036" s="17">
        <f ca="1">'Monte Carlo VaR'!$C$17+_xlfn.NORM.S.INV(RAND())*'Monte Carlo VaR'!$C$18</f>
        <v>1.3578228920069671E-2</v>
      </c>
      <c r="C9036" s="18">
        <f t="shared" ca="1" si="141"/>
        <v>1.3670831723045618</v>
      </c>
      <c r="D9036" s="19">
        <f ca="1">'Monte Carlo VaR'!$B$9*(EXP(B9036)-1)</f>
        <v>1.8528078234243726</v>
      </c>
      <c r="E9036" t="str">
        <f ca="1">IF(B9036&lt;='Monte Carlo VaR'!$B$25,"YES ◀ TAIL","")</f>
        <v/>
      </c>
    </row>
    <row r="9037" spans="1:5" x14ac:dyDescent="0.2">
      <c r="A9037">
        <v>9036</v>
      </c>
      <c r="B9037" s="17">
        <f ca="1">'Monte Carlo VaR'!$C$17+_xlfn.NORM.S.INV(RAND())*'Monte Carlo VaR'!$C$18</f>
        <v>9.3600160655714026E-2</v>
      </c>
      <c r="C9037" s="18">
        <f t="shared" ca="1" si="141"/>
        <v>9.8120586311202462</v>
      </c>
      <c r="D9037" s="19">
        <f ca="1">'Monte Carlo VaR'!$B$9*(EXP(B9037)-1)</f>
        <v>13.298283062757269</v>
      </c>
      <c r="E9037" t="str">
        <f ca="1">IF(B9037&lt;='Monte Carlo VaR'!$B$25,"YES ◀ TAIL","")</f>
        <v/>
      </c>
    </row>
    <row r="9038" spans="1:5" x14ac:dyDescent="0.2">
      <c r="A9038">
        <v>9037</v>
      </c>
      <c r="B9038" s="17">
        <f ca="1">'Monte Carlo VaR'!$C$17+_xlfn.NORM.S.INV(RAND())*'Monte Carlo VaR'!$C$18</f>
        <v>-4.7622591444070467E-3</v>
      </c>
      <c r="C9038" s="18">
        <f t="shared" ca="1" si="141"/>
        <v>-0.47509375675521825</v>
      </c>
      <c r="D9038" s="19">
        <f ca="1">'Monte Carlo VaR'!$B$9*(EXP(B9038)-1)</f>
        <v>-0.64389456853034732</v>
      </c>
      <c r="E9038" t="str">
        <f ca="1">IF(B9038&lt;='Monte Carlo VaR'!$B$25,"YES ◀ TAIL","")</f>
        <v/>
      </c>
    </row>
    <row r="9039" spans="1:5" x14ac:dyDescent="0.2">
      <c r="A9039">
        <v>9038</v>
      </c>
      <c r="B9039" s="17">
        <f ca="1">'Monte Carlo VaR'!$C$17+_xlfn.NORM.S.INV(RAND())*'Monte Carlo VaR'!$C$18</f>
        <v>8.9668072598669421E-2</v>
      </c>
      <c r="C9039" s="18">
        <f t="shared" ca="1" si="141"/>
        <v>9.3811157547712298</v>
      </c>
      <c r="D9039" s="19">
        <f ca="1">'Monte Carlo VaR'!$B$9*(EXP(B9039)-1)</f>
        <v>12.714226182441449</v>
      </c>
      <c r="E9039" t="str">
        <f ca="1">IF(B9039&lt;='Monte Carlo VaR'!$B$25,"YES ◀ TAIL","")</f>
        <v/>
      </c>
    </row>
    <row r="9040" spans="1:5" x14ac:dyDescent="0.2">
      <c r="A9040">
        <v>9039</v>
      </c>
      <c r="B9040" s="17">
        <f ca="1">'Monte Carlo VaR'!$C$17+_xlfn.NORM.S.INV(RAND())*'Monte Carlo VaR'!$C$18</f>
        <v>-0.10715927499573945</v>
      </c>
      <c r="C9040" s="18">
        <f t="shared" ca="1" si="141"/>
        <v>-10.161742828590171</v>
      </c>
      <c r="D9040" s="19">
        <f ca="1">'Monte Carlo VaR'!$B$9*(EXP(B9040)-1)</f>
        <v>-13.772210055588257</v>
      </c>
      <c r="E9040" t="str">
        <f ca="1">IF(B9040&lt;='Monte Carlo VaR'!$B$25,"YES ◀ TAIL","")</f>
        <v/>
      </c>
    </row>
    <row r="9041" spans="1:5" x14ac:dyDescent="0.2">
      <c r="A9041">
        <v>9040</v>
      </c>
      <c r="B9041" s="17">
        <f ca="1">'Monte Carlo VaR'!$C$17+_xlfn.NORM.S.INV(RAND())*'Monte Carlo VaR'!$C$18</f>
        <v>-0.11734653410936056</v>
      </c>
      <c r="C9041" s="18">
        <f t="shared" ca="1" si="141"/>
        <v>-11.072302504205689</v>
      </c>
      <c r="D9041" s="19">
        <f ca="1">'Monte Carlo VaR'!$B$9*(EXP(B9041)-1)</f>
        <v>-15.00629158394997</v>
      </c>
      <c r="E9041" t="str">
        <f ca="1">IF(B9041&lt;='Monte Carlo VaR'!$B$25,"YES ◀ TAIL","")</f>
        <v/>
      </c>
    </row>
    <row r="9042" spans="1:5" x14ac:dyDescent="0.2">
      <c r="A9042">
        <v>9041</v>
      </c>
      <c r="B9042" s="17">
        <f ca="1">'Monte Carlo VaR'!$C$17+_xlfn.NORM.S.INV(RAND())*'Monte Carlo VaR'!$C$18</f>
        <v>3.7972475722043458E-2</v>
      </c>
      <c r="C9042" s="18">
        <f t="shared" ca="1" si="141"/>
        <v>3.8702642944782317</v>
      </c>
      <c r="D9042" s="19">
        <f ca="1">'Monte Carlo VaR'!$B$9*(EXP(B9042)-1)</f>
        <v>5.2453691983063475</v>
      </c>
      <c r="E9042" t="str">
        <f ca="1">IF(B9042&lt;='Monte Carlo VaR'!$B$25,"YES ◀ TAIL","")</f>
        <v/>
      </c>
    </row>
    <row r="9043" spans="1:5" x14ac:dyDescent="0.2">
      <c r="A9043">
        <v>9042</v>
      </c>
      <c r="B9043" s="17">
        <f ca="1">'Monte Carlo VaR'!$C$17+_xlfn.NORM.S.INV(RAND())*'Monte Carlo VaR'!$C$18</f>
        <v>0.20701112458033066</v>
      </c>
      <c r="C9043" s="18">
        <f t="shared" ca="1" si="141"/>
        <v>22.99962548967871</v>
      </c>
      <c r="D9043" s="19">
        <f ca="1">'Monte Carlo VaR'!$B$9*(EXP(B9043)-1)</f>
        <v>31.171392426161557</v>
      </c>
      <c r="E9043" t="str">
        <f ca="1">IF(B9043&lt;='Monte Carlo VaR'!$B$25,"YES ◀ TAIL","")</f>
        <v/>
      </c>
    </row>
    <row r="9044" spans="1:5" x14ac:dyDescent="0.2">
      <c r="A9044">
        <v>9043</v>
      </c>
      <c r="B9044" s="17">
        <f ca="1">'Monte Carlo VaR'!$C$17+_xlfn.NORM.S.INV(RAND())*'Monte Carlo VaR'!$C$18</f>
        <v>4.1799818527956036E-2</v>
      </c>
      <c r="C9044" s="18">
        <f t="shared" ca="1" si="141"/>
        <v>4.2685731493184109</v>
      </c>
      <c r="D9044" s="19">
        <f ca="1">'Monte Carlo VaR'!$B$9*(EXP(B9044)-1)</f>
        <v>5.7851971892712424</v>
      </c>
      <c r="E9044" t="str">
        <f ca="1">IF(B9044&lt;='Monte Carlo VaR'!$B$25,"YES ◀ TAIL","")</f>
        <v/>
      </c>
    </row>
    <row r="9045" spans="1:5" x14ac:dyDescent="0.2">
      <c r="A9045">
        <v>9044</v>
      </c>
      <c r="B9045" s="17">
        <f ca="1">'Monte Carlo VaR'!$C$17+_xlfn.NORM.S.INV(RAND())*'Monte Carlo VaR'!$C$18</f>
        <v>-0.24085039195621394</v>
      </c>
      <c r="C9045" s="18">
        <f t="shared" ca="1" si="141"/>
        <v>-21.404079658818997</v>
      </c>
      <c r="D9045" s="19">
        <f ca="1">'Monte Carlo VaR'!$B$9*(EXP(B9045)-1)</f>
        <v>-29.008949161597389</v>
      </c>
      <c r="E9045" t="str">
        <f ca="1">IF(B9045&lt;='Monte Carlo VaR'!$B$25,"YES ◀ TAIL","")</f>
        <v/>
      </c>
    </row>
    <row r="9046" spans="1:5" x14ac:dyDescent="0.2">
      <c r="A9046">
        <v>9045</v>
      </c>
      <c r="B9046" s="17">
        <f ca="1">'Monte Carlo VaR'!$C$17+_xlfn.NORM.S.INV(RAND())*'Monte Carlo VaR'!$C$18</f>
        <v>0.29452035827018841</v>
      </c>
      <c r="C9046" s="18">
        <f t="shared" ca="1" si="141"/>
        <v>34.248229370880857</v>
      </c>
      <c r="D9046" s="19">
        <f ca="1">'Monte Carlo VaR'!$B$9*(EXP(B9046)-1)</f>
        <v>46.416625266354828</v>
      </c>
      <c r="E9046" t="str">
        <f ca="1">IF(B9046&lt;='Monte Carlo VaR'!$B$25,"YES ◀ TAIL","")</f>
        <v/>
      </c>
    </row>
    <row r="9047" spans="1:5" x14ac:dyDescent="0.2">
      <c r="A9047">
        <v>9046</v>
      </c>
      <c r="B9047" s="17">
        <f ca="1">'Monte Carlo VaR'!$C$17+_xlfn.NORM.S.INV(RAND())*'Monte Carlo VaR'!$C$18</f>
        <v>8.9209724885717295E-2</v>
      </c>
      <c r="C9047" s="18">
        <f t="shared" ca="1" si="141"/>
        <v>9.3309926583056821</v>
      </c>
      <c r="D9047" s="19">
        <f ca="1">'Monte Carlo VaR'!$B$9*(EXP(B9047)-1)</f>
        <v>12.646294349801689</v>
      </c>
      <c r="E9047" t="str">
        <f ca="1">IF(B9047&lt;='Monte Carlo VaR'!$B$25,"YES ◀ TAIL","")</f>
        <v/>
      </c>
    </row>
    <row r="9048" spans="1:5" x14ac:dyDescent="0.2">
      <c r="A9048">
        <v>9047</v>
      </c>
      <c r="B9048" s="17">
        <f ca="1">'Monte Carlo VaR'!$C$17+_xlfn.NORM.S.INV(RAND())*'Monte Carlo VaR'!$C$18</f>
        <v>-5.5518482613832937E-2</v>
      </c>
      <c r="C9048" s="18">
        <f t="shared" ca="1" si="141"/>
        <v>-5.4005460942899042</v>
      </c>
      <c r="D9048" s="19">
        <f ca="1">'Monte Carlo VaR'!$B$9*(EXP(B9048)-1)</f>
        <v>-7.3193601215911075</v>
      </c>
      <c r="E9048" t="str">
        <f ca="1">IF(B9048&lt;='Monte Carlo VaR'!$B$25,"YES ◀ TAIL","")</f>
        <v/>
      </c>
    </row>
    <row r="9049" spans="1:5" x14ac:dyDescent="0.2">
      <c r="A9049">
        <v>9048</v>
      </c>
      <c r="B9049" s="17">
        <f ca="1">'Monte Carlo VaR'!$C$17+_xlfn.NORM.S.INV(RAND())*'Monte Carlo VaR'!$C$18</f>
        <v>0.19069575182602472</v>
      </c>
      <c r="C9049" s="18">
        <f t="shared" ca="1" si="141"/>
        <v>21.009122802192202</v>
      </c>
      <c r="D9049" s="19">
        <f ca="1">'Monte Carlo VaR'!$B$9*(EXP(B9049)-1)</f>
        <v>28.473664133811095</v>
      </c>
      <c r="E9049" t="str">
        <f ca="1">IF(B9049&lt;='Monte Carlo VaR'!$B$25,"YES ◀ TAIL","")</f>
        <v/>
      </c>
    </row>
    <row r="9050" spans="1:5" x14ac:dyDescent="0.2">
      <c r="A9050">
        <v>9049</v>
      </c>
      <c r="B9050" s="17">
        <f ca="1">'Monte Carlo VaR'!$C$17+_xlfn.NORM.S.INV(RAND())*'Monte Carlo VaR'!$C$18</f>
        <v>0.13131391893870886</v>
      </c>
      <c r="C9050" s="18">
        <f t="shared" ca="1" si="141"/>
        <v>14.032569496305957</v>
      </c>
      <c r="D9050" s="19">
        <f ca="1">'Monte Carlo VaR'!$B$9*(EXP(B9050)-1)</f>
        <v>19.018341438343466</v>
      </c>
      <c r="E9050" t="str">
        <f ca="1">IF(B9050&lt;='Monte Carlo VaR'!$B$25,"YES ◀ TAIL","")</f>
        <v/>
      </c>
    </row>
    <row r="9051" spans="1:5" x14ac:dyDescent="0.2">
      <c r="A9051">
        <v>9050</v>
      </c>
      <c r="B9051" s="17">
        <f ca="1">'Monte Carlo VaR'!$C$17+_xlfn.NORM.S.INV(RAND())*'Monte Carlo VaR'!$C$18</f>
        <v>0.25855166553106024</v>
      </c>
      <c r="C9051" s="18">
        <f t="shared" ca="1" si="141"/>
        <v>29.50530577284194</v>
      </c>
      <c r="D9051" s="19">
        <f ca="1">'Monte Carlo VaR'!$B$9*(EXP(B9051)-1)</f>
        <v>39.988540913932681</v>
      </c>
      <c r="E9051" t="str">
        <f ca="1">IF(B9051&lt;='Monte Carlo VaR'!$B$25,"YES ◀ TAIL","")</f>
        <v/>
      </c>
    </row>
    <row r="9052" spans="1:5" x14ac:dyDescent="0.2">
      <c r="A9052">
        <v>9051</v>
      </c>
      <c r="B9052" s="17">
        <f ca="1">'Monte Carlo VaR'!$C$17+_xlfn.NORM.S.INV(RAND())*'Monte Carlo VaR'!$C$18</f>
        <v>0.19012927012653985</v>
      </c>
      <c r="C9052" s="18">
        <f t="shared" ca="1" si="141"/>
        <v>20.940592760993759</v>
      </c>
      <c r="D9052" s="19">
        <f ca="1">'Monte Carlo VaR'!$B$9*(EXP(B9052)-1)</f>
        <v>28.380785368974841</v>
      </c>
      <c r="E9052" t="str">
        <f ca="1">IF(B9052&lt;='Monte Carlo VaR'!$B$25,"YES ◀ TAIL","")</f>
        <v/>
      </c>
    </row>
    <row r="9053" spans="1:5" x14ac:dyDescent="0.2">
      <c r="A9053">
        <v>9052</v>
      </c>
      <c r="B9053" s="17">
        <f ca="1">'Monte Carlo VaR'!$C$17+_xlfn.NORM.S.INV(RAND())*'Monte Carlo VaR'!$C$18</f>
        <v>-0.10307599240925598</v>
      </c>
      <c r="C9053" s="18">
        <f t="shared" ca="1" si="141"/>
        <v>-9.7941578715896931</v>
      </c>
      <c r="D9053" s="19">
        <f ca="1">'Monte Carlo VaR'!$B$9*(EXP(B9053)-1)</f>
        <v>-13.27402216336551</v>
      </c>
      <c r="E9053" t="str">
        <f ca="1">IF(B9053&lt;='Monte Carlo VaR'!$B$25,"YES ◀ TAIL","")</f>
        <v/>
      </c>
    </row>
    <row r="9054" spans="1:5" x14ac:dyDescent="0.2">
      <c r="A9054">
        <v>9053</v>
      </c>
      <c r="B9054" s="17">
        <f ca="1">'Monte Carlo VaR'!$C$17+_xlfn.NORM.S.INV(RAND())*'Monte Carlo VaR'!$C$18</f>
        <v>1.7799291619526418E-2</v>
      </c>
      <c r="C9054" s="18">
        <f t="shared" ca="1" si="141"/>
        <v>1.7958643054136747</v>
      </c>
      <c r="D9054" s="19">
        <f ca="1">'Monte Carlo VaR'!$B$9*(EXP(B9054)-1)</f>
        <v>2.4339348931271534</v>
      </c>
      <c r="E9054" t="str">
        <f ca="1">IF(B9054&lt;='Monte Carlo VaR'!$B$25,"YES ◀ TAIL","")</f>
        <v/>
      </c>
    </row>
    <row r="9055" spans="1:5" x14ac:dyDescent="0.2">
      <c r="A9055">
        <v>9054</v>
      </c>
      <c r="B9055" s="17">
        <f ca="1">'Monte Carlo VaR'!$C$17+_xlfn.NORM.S.INV(RAND())*'Monte Carlo VaR'!$C$18</f>
        <v>0.34598863705276578</v>
      </c>
      <c r="C9055" s="18">
        <f t="shared" ca="1" si="141"/>
        <v>41.338655548957924</v>
      </c>
      <c r="D9055" s="19">
        <f ca="1">'Monte Carlo VaR'!$B$9*(EXP(B9055)-1)</f>
        <v>56.02627986550268</v>
      </c>
      <c r="E9055" t="str">
        <f ca="1">IF(B9055&lt;='Monte Carlo VaR'!$B$25,"YES ◀ TAIL","")</f>
        <v/>
      </c>
    </row>
    <row r="9056" spans="1:5" x14ac:dyDescent="0.2">
      <c r="A9056">
        <v>9055</v>
      </c>
      <c r="B9056" s="17">
        <f ca="1">'Monte Carlo VaR'!$C$17+_xlfn.NORM.S.INV(RAND())*'Monte Carlo VaR'!$C$18</f>
        <v>-9.2239106271657309E-2</v>
      </c>
      <c r="C9056" s="18">
        <f t="shared" ca="1" si="141"/>
        <v>-8.8112914445304007</v>
      </c>
      <c r="D9056" s="19">
        <f ca="1">'Monte Carlo VaR'!$B$9*(EXP(B9056)-1)</f>
        <v>-11.941943294772052</v>
      </c>
      <c r="E9056" t="str">
        <f ca="1">IF(B9056&lt;='Monte Carlo VaR'!$B$25,"YES ◀ TAIL","")</f>
        <v/>
      </c>
    </row>
    <row r="9057" spans="1:5" x14ac:dyDescent="0.2">
      <c r="A9057">
        <v>9056</v>
      </c>
      <c r="B9057" s="17">
        <f ca="1">'Monte Carlo VaR'!$C$17+_xlfn.NORM.S.INV(RAND())*'Monte Carlo VaR'!$C$18</f>
        <v>-5.1930317823977723E-2</v>
      </c>
      <c r="C9057" s="18">
        <f t="shared" ca="1" si="141"/>
        <v>-5.0604979551071239</v>
      </c>
      <c r="D9057" s="19">
        <f ca="1">'Monte Carlo VaR'!$B$9*(EXP(B9057)-1)</f>
        <v>-6.8584928785566852</v>
      </c>
      <c r="E9057" t="str">
        <f ca="1">IF(B9057&lt;='Monte Carlo VaR'!$B$25,"YES ◀ TAIL","")</f>
        <v/>
      </c>
    </row>
    <row r="9058" spans="1:5" x14ac:dyDescent="0.2">
      <c r="A9058">
        <v>9057</v>
      </c>
      <c r="B9058" s="17">
        <f ca="1">'Monte Carlo VaR'!$C$17+_xlfn.NORM.S.INV(RAND())*'Monte Carlo VaR'!$C$18</f>
        <v>3.0922936798016189E-2</v>
      </c>
      <c r="C9058" s="18">
        <f t="shared" ca="1" si="141"/>
        <v>3.140601737357529</v>
      </c>
      <c r="D9058" s="19">
        <f ca="1">'Monte Carlo VaR'!$B$9*(EXP(B9058)-1)</f>
        <v>4.256457534640659</v>
      </c>
      <c r="E9058" t="str">
        <f ca="1">IF(B9058&lt;='Monte Carlo VaR'!$B$25,"YES ◀ TAIL","")</f>
        <v/>
      </c>
    </row>
    <row r="9059" spans="1:5" x14ac:dyDescent="0.2">
      <c r="A9059">
        <v>9058</v>
      </c>
      <c r="B9059" s="17">
        <f ca="1">'Monte Carlo VaR'!$C$17+_xlfn.NORM.S.INV(RAND())*'Monte Carlo VaR'!$C$18</f>
        <v>0.2194087992169349</v>
      </c>
      <c r="C9059" s="18">
        <f t="shared" ca="1" si="141"/>
        <v>24.534026676894214</v>
      </c>
      <c r="D9059" s="19">
        <f ca="1">'Monte Carlo VaR'!$B$9*(EXP(B9059)-1)</f>
        <v>33.250966355194734</v>
      </c>
      <c r="E9059" t="str">
        <f ca="1">IF(B9059&lt;='Monte Carlo VaR'!$B$25,"YES ◀ TAIL","")</f>
        <v/>
      </c>
    </row>
    <row r="9060" spans="1:5" x14ac:dyDescent="0.2">
      <c r="A9060">
        <v>9059</v>
      </c>
      <c r="B9060" s="17">
        <f ca="1">'Monte Carlo VaR'!$C$17+_xlfn.NORM.S.INV(RAND())*'Monte Carlo VaR'!$C$18</f>
        <v>0.258588217934343</v>
      </c>
      <c r="C9060" s="18">
        <f t="shared" ca="1" si="141"/>
        <v>29.510039589521455</v>
      </c>
      <c r="D9060" s="19">
        <f ca="1">'Monte Carlo VaR'!$B$9*(EXP(B9060)-1)</f>
        <v>39.994956655678422</v>
      </c>
      <c r="E9060" t="str">
        <f ca="1">IF(B9060&lt;='Monte Carlo VaR'!$B$25,"YES ◀ TAIL","")</f>
        <v/>
      </c>
    </row>
    <row r="9061" spans="1:5" x14ac:dyDescent="0.2">
      <c r="A9061">
        <v>9060</v>
      </c>
      <c r="B9061" s="17">
        <f ca="1">'Monte Carlo VaR'!$C$17+_xlfn.NORM.S.INV(RAND())*'Monte Carlo VaR'!$C$18</f>
        <v>0.28558561135914207</v>
      </c>
      <c r="C9061" s="18">
        <f t="shared" ca="1" si="141"/>
        <v>33.05409799293497</v>
      </c>
      <c r="D9061" s="19">
        <f ca="1">'Monte Carlo VaR'!$B$9*(EXP(B9061)-1)</f>
        <v>44.79821900982477</v>
      </c>
      <c r="E9061" t="str">
        <f ca="1">IF(B9061&lt;='Monte Carlo VaR'!$B$25,"YES ◀ TAIL","")</f>
        <v/>
      </c>
    </row>
    <row r="9062" spans="1:5" x14ac:dyDescent="0.2">
      <c r="A9062">
        <v>9061</v>
      </c>
      <c r="B9062" s="17">
        <f ca="1">'Monte Carlo VaR'!$C$17+_xlfn.NORM.S.INV(RAND())*'Monte Carlo VaR'!$C$18</f>
        <v>-0.25686392659508539</v>
      </c>
      <c r="C9062" s="18">
        <f t="shared" ca="1" si="141"/>
        <v>-22.652654422829443</v>
      </c>
      <c r="D9062" s="19">
        <f ca="1">'Monte Carlo VaR'!$B$9*(EXP(B9062)-1)</f>
        <v>-30.701142539260744</v>
      </c>
      <c r="E9062" t="str">
        <f ca="1">IF(B9062&lt;='Monte Carlo VaR'!$B$25,"YES ◀ TAIL","")</f>
        <v>YES ◀ TAIL</v>
      </c>
    </row>
    <row r="9063" spans="1:5" x14ac:dyDescent="0.2">
      <c r="A9063">
        <v>9062</v>
      </c>
      <c r="B9063" s="17">
        <f ca="1">'Monte Carlo VaR'!$C$17+_xlfn.NORM.S.INV(RAND())*'Monte Carlo VaR'!$C$18</f>
        <v>1.1319491877589509E-2</v>
      </c>
      <c r="C9063" s="18">
        <f t="shared" ca="1" si="141"/>
        <v>1.1383799740828149</v>
      </c>
      <c r="D9063" s="19">
        <f ca="1">'Monte Carlo VaR'!$B$9*(EXP(B9063)-1)</f>
        <v>1.5428463788744391</v>
      </c>
      <c r="E9063" t="str">
        <f ca="1">IF(B9063&lt;='Monte Carlo VaR'!$B$25,"YES ◀ TAIL","")</f>
        <v/>
      </c>
    </row>
    <row r="9064" spans="1:5" x14ac:dyDescent="0.2">
      <c r="A9064">
        <v>9063</v>
      </c>
      <c r="B9064" s="17">
        <f ca="1">'Monte Carlo VaR'!$C$17+_xlfn.NORM.S.INV(RAND())*'Monte Carlo VaR'!$C$18</f>
        <v>4.4238435997329885E-2</v>
      </c>
      <c r="C9064" s="18">
        <f t="shared" ca="1" si="141"/>
        <v>4.5231546005309431</v>
      </c>
      <c r="D9064" s="19">
        <f ca="1">'Monte Carlo VaR'!$B$9*(EXP(B9064)-1)</f>
        <v>6.1302314300995873</v>
      </c>
      <c r="E9064" t="str">
        <f ca="1">IF(B9064&lt;='Monte Carlo VaR'!$B$25,"YES ◀ TAIL","")</f>
        <v/>
      </c>
    </row>
    <row r="9065" spans="1:5" x14ac:dyDescent="0.2">
      <c r="A9065">
        <v>9064</v>
      </c>
      <c r="B9065" s="17">
        <f ca="1">'Monte Carlo VaR'!$C$17+_xlfn.NORM.S.INV(RAND())*'Monte Carlo VaR'!$C$18</f>
        <v>0.15357859852888001</v>
      </c>
      <c r="C9065" s="18">
        <f t="shared" ca="1" si="141"/>
        <v>16.599942936041522</v>
      </c>
      <c r="D9065" s="19">
        <f ca="1">'Monte Carlo VaR'!$B$9*(EXP(B9065)-1)</f>
        <v>22.497902661217076</v>
      </c>
      <c r="E9065" t="str">
        <f ca="1">IF(B9065&lt;='Monte Carlo VaR'!$B$25,"YES ◀ TAIL","")</f>
        <v/>
      </c>
    </row>
    <row r="9066" spans="1:5" x14ac:dyDescent="0.2">
      <c r="A9066">
        <v>9065</v>
      </c>
      <c r="B9066" s="17">
        <f ca="1">'Monte Carlo VaR'!$C$17+_xlfn.NORM.S.INV(RAND())*'Monte Carlo VaR'!$C$18</f>
        <v>-0.2101448609694459</v>
      </c>
      <c r="C9066" s="18">
        <f t="shared" ca="1" si="141"/>
        <v>-18.953316754497862</v>
      </c>
      <c r="D9066" s="19">
        <f ca="1">'Monte Carlo VaR'!$B$9*(EXP(B9066)-1)</f>
        <v>-25.687430197370954</v>
      </c>
      <c r="E9066" t="str">
        <f ca="1">IF(B9066&lt;='Monte Carlo VaR'!$B$25,"YES ◀ TAIL","")</f>
        <v/>
      </c>
    </row>
    <row r="9067" spans="1:5" x14ac:dyDescent="0.2">
      <c r="A9067">
        <v>9066</v>
      </c>
      <c r="B9067" s="17">
        <f ca="1">'Monte Carlo VaR'!$C$17+_xlfn.NORM.S.INV(RAND())*'Monte Carlo VaR'!$C$18</f>
        <v>0.49307718678871187</v>
      </c>
      <c r="C9067" s="18">
        <f t="shared" ca="1" si="141"/>
        <v>63.73468980608714</v>
      </c>
      <c r="D9067" s="19">
        <f ca="1">'Monte Carlo VaR'!$B$9*(EXP(B9067)-1)</f>
        <v>86.379625094189905</v>
      </c>
      <c r="E9067" t="str">
        <f ca="1">IF(B9067&lt;='Monte Carlo VaR'!$B$25,"YES ◀ TAIL","")</f>
        <v/>
      </c>
    </row>
    <row r="9068" spans="1:5" x14ac:dyDescent="0.2">
      <c r="A9068">
        <v>9067</v>
      </c>
      <c r="B9068" s="17">
        <f ca="1">'Monte Carlo VaR'!$C$17+_xlfn.NORM.S.INV(RAND())*'Monte Carlo VaR'!$C$18</f>
        <v>-0.15085849164411158</v>
      </c>
      <c r="C9068" s="18">
        <f t="shared" ca="1" si="141"/>
        <v>-14.003061709717723</v>
      </c>
      <c r="D9068" s="19">
        <f ca="1">'Monte Carlo VaR'!$B$9*(EXP(B9068)-1)</f>
        <v>-18.978349535180431</v>
      </c>
      <c r="E9068" t="str">
        <f ca="1">IF(B9068&lt;='Monte Carlo VaR'!$B$25,"YES ◀ TAIL","")</f>
        <v/>
      </c>
    </row>
    <row r="9069" spans="1:5" x14ac:dyDescent="0.2">
      <c r="A9069">
        <v>9068</v>
      </c>
      <c r="B9069" s="17">
        <f ca="1">'Monte Carlo VaR'!$C$17+_xlfn.NORM.S.INV(RAND())*'Monte Carlo VaR'!$C$18</f>
        <v>0.43959903613845003</v>
      </c>
      <c r="C9069" s="18">
        <f t="shared" ca="1" si="141"/>
        <v>55.208476382840118</v>
      </c>
      <c r="D9069" s="19">
        <f ca="1">'Monte Carlo VaR'!$B$9*(EXP(B9069)-1)</f>
        <v>74.824048041663218</v>
      </c>
      <c r="E9069" t="str">
        <f ca="1">IF(B9069&lt;='Monte Carlo VaR'!$B$25,"YES ◀ TAIL","")</f>
        <v/>
      </c>
    </row>
    <row r="9070" spans="1:5" x14ac:dyDescent="0.2">
      <c r="A9070">
        <v>9069</v>
      </c>
      <c r="B9070" s="17">
        <f ca="1">'Monte Carlo VaR'!$C$17+_xlfn.NORM.S.INV(RAND())*'Monte Carlo VaR'!$C$18</f>
        <v>0.2133461054607611</v>
      </c>
      <c r="C9070" s="18">
        <f t="shared" ca="1" si="141"/>
        <v>23.781299094953788</v>
      </c>
      <c r="D9070" s="19">
        <f ca="1">'Monte Carlo VaR'!$B$9*(EXP(B9070)-1)</f>
        <v>32.230794663390874</v>
      </c>
      <c r="E9070" t="str">
        <f ca="1">IF(B9070&lt;='Monte Carlo VaR'!$B$25,"YES ◀ TAIL","")</f>
        <v/>
      </c>
    </row>
    <row r="9071" spans="1:5" x14ac:dyDescent="0.2">
      <c r="A9071">
        <v>9070</v>
      </c>
      <c r="B9071" s="17">
        <f ca="1">'Monte Carlo VaR'!$C$17+_xlfn.NORM.S.INV(RAND())*'Monte Carlo VaR'!$C$18</f>
        <v>0.19387648852545519</v>
      </c>
      <c r="C9071" s="18">
        <f t="shared" ca="1" si="141"/>
        <v>21.394633739427515</v>
      </c>
      <c r="D9071" s="19">
        <f ca="1">'Monte Carlo VaR'!$B$9*(EXP(B9071)-1)</f>
        <v>28.996147107046113</v>
      </c>
      <c r="E9071" t="str">
        <f ca="1">IF(B9071&lt;='Monte Carlo VaR'!$B$25,"YES ◀ TAIL","")</f>
        <v/>
      </c>
    </row>
    <row r="9072" spans="1:5" x14ac:dyDescent="0.2">
      <c r="A9072">
        <v>9071</v>
      </c>
      <c r="B9072" s="17">
        <f ca="1">'Monte Carlo VaR'!$C$17+_xlfn.NORM.S.INV(RAND())*'Monte Carlo VaR'!$C$18</f>
        <v>0.21756100322651373</v>
      </c>
      <c r="C9072" s="18">
        <f t="shared" ca="1" si="141"/>
        <v>24.30412567222049</v>
      </c>
      <c r="D9072" s="19">
        <f ca="1">'Monte Carlo VaR'!$B$9*(EXP(B9072)-1)</f>
        <v>32.939381523560428</v>
      </c>
      <c r="E9072" t="str">
        <f ca="1">IF(B9072&lt;='Monte Carlo VaR'!$B$25,"YES ◀ TAIL","")</f>
        <v/>
      </c>
    </row>
    <row r="9073" spans="1:5" x14ac:dyDescent="0.2">
      <c r="A9073">
        <v>9072</v>
      </c>
      <c r="B9073" s="17">
        <f ca="1">'Monte Carlo VaR'!$C$17+_xlfn.NORM.S.INV(RAND())*'Monte Carlo VaR'!$C$18</f>
        <v>-0.32322648859321967</v>
      </c>
      <c r="C9073" s="18">
        <f t="shared" ca="1" si="141"/>
        <v>-27.619009888441671</v>
      </c>
      <c r="D9073" s="19">
        <f ca="1">'Monte Carlo VaR'!$B$9*(EXP(B9073)-1)</f>
        <v>-37.432044101804998</v>
      </c>
      <c r="E9073" t="str">
        <f ca="1">IF(B9073&lt;='Monte Carlo VaR'!$B$25,"YES ◀ TAIL","")</f>
        <v>YES ◀ TAIL</v>
      </c>
    </row>
    <row r="9074" spans="1:5" x14ac:dyDescent="0.2">
      <c r="A9074">
        <v>9073</v>
      </c>
      <c r="B9074" s="17">
        <f ca="1">'Monte Carlo VaR'!$C$17+_xlfn.NORM.S.INV(RAND())*'Monte Carlo VaR'!$C$18</f>
        <v>9.4167215003721716E-2</v>
      </c>
      <c r="C9074" s="18">
        <f t="shared" ca="1" si="141"/>
        <v>9.8743456948368049</v>
      </c>
      <c r="D9074" s="19">
        <f ca="1">'Monte Carlo VaR'!$B$9*(EXP(B9074)-1)</f>
        <v>13.382700720212323</v>
      </c>
      <c r="E9074" t="str">
        <f ca="1">IF(B9074&lt;='Monte Carlo VaR'!$B$25,"YES ◀ TAIL","")</f>
        <v/>
      </c>
    </row>
    <row r="9075" spans="1:5" x14ac:dyDescent="0.2">
      <c r="A9075">
        <v>9074</v>
      </c>
      <c r="B9075" s="17">
        <f ca="1">'Monte Carlo VaR'!$C$17+_xlfn.NORM.S.INV(RAND())*'Monte Carlo VaR'!$C$18</f>
        <v>-0.27827733703596097</v>
      </c>
      <c r="C9075" s="18">
        <f t="shared" ca="1" si="141"/>
        <v>-24.291317582012073</v>
      </c>
      <c r="D9075" s="19">
        <f ca="1">'Monte Carlo VaR'!$B$9*(EXP(B9075)-1)</f>
        <v>-32.922022718900962</v>
      </c>
      <c r="E9075" t="str">
        <f ca="1">IF(B9075&lt;='Monte Carlo VaR'!$B$25,"YES ◀ TAIL","")</f>
        <v>YES ◀ TAIL</v>
      </c>
    </row>
    <row r="9076" spans="1:5" x14ac:dyDescent="0.2">
      <c r="A9076">
        <v>9075</v>
      </c>
      <c r="B9076" s="17">
        <f ca="1">'Monte Carlo VaR'!$C$17+_xlfn.NORM.S.INV(RAND())*'Monte Carlo VaR'!$C$18</f>
        <v>4.8983862117763184E-2</v>
      </c>
      <c r="C9076" s="18">
        <f t="shared" ca="1" si="141"/>
        <v>5.0203402544439557</v>
      </c>
      <c r="D9076" s="19">
        <f ca="1">'Monte Carlo VaR'!$B$9*(EXP(B9076)-1)</f>
        <v>6.8040671468478928</v>
      </c>
      <c r="E9076" t="str">
        <f ca="1">IF(B9076&lt;='Monte Carlo VaR'!$B$25,"YES ◀ TAIL","")</f>
        <v/>
      </c>
    </row>
    <row r="9077" spans="1:5" x14ac:dyDescent="0.2">
      <c r="A9077">
        <v>9076</v>
      </c>
      <c r="B9077" s="17">
        <f ca="1">'Monte Carlo VaR'!$C$17+_xlfn.NORM.S.INV(RAND())*'Monte Carlo VaR'!$C$18</f>
        <v>2.6155244069698338E-2</v>
      </c>
      <c r="C9077" s="18">
        <f t="shared" ca="1" si="141"/>
        <v>2.6500294187599804</v>
      </c>
      <c r="D9077" s="19">
        <f ca="1">'Monte Carlo VaR'!$B$9*(EXP(B9077)-1)</f>
        <v>3.5915848712454017</v>
      </c>
      <c r="E9077" t="str">
        <f ca="1">IF(B9077&lt;='Monte Carlo VaR'!$B$25,"YES ◀ TAIL","")</f>
        <v/>
      </c>
    </row>
    <row r="9078" spans="1:5" x14ac:dyDescent="0.2">
      <c r="A9078">
        <v>9077</v>
      </c>
      <c r="B9078" s="17">
        <f ca="1">'Monte Carlo VaR'!$C$17+_xlfn.NORM.S.INV(RAND())*'Monte Carlo VaR'!$C$18</f>
        <v>0.1359856662653314</v>
      </c>
      <c r="C9078" s="18">
        <f t="shared" ca="1" si="141"/>
        <v>14.56654718122774</v>
      </c>
      <c r="D9078" s="19">
        <f ca="1">'Monte Carlo VaR'!$B$9*(EXP(B9078)-1)</f>
        <v>19.742041394717958</v>
      </c>
      <c r="E9078" t="str">
        <f ca="1">IF(B9078&lt;='Monte Carlo VaR'!$B$25,"YES ◀ TAIL","")</f>
        <v/>
      </c>
    </row>
    <row r="9079" spans="1:5" x14ac:dyDescent="0.2">
      <c r="A9079">
        <v>9078</v>
      </c>
      <c r="B9079" s="17">
        <f ca="1">'Monte Carlo VaR'!$C$17+_xlfn.NORM.S.INV(RAND())*'Monte Carlo VaR'!$C$18</f>
        <v>-0.24796365863002928</v>
      </c>
      <c r="C9079" s="18">
        <f t="shared" ca="1" si="141"/>
        <v>-21.961169685724169</v>
      </c>
      <c r="D9079" s="19">
        <f ca="1">'Monte Carlo VaR'!$B$9*(EXP(B9079)-1)</f>
        <v>-29.763973275061968</v>
      </c>
      <c r="E9079" t="str">
        <f ca="1">IF(B9079&lt;='Monte Carlo VaR'!$B$25,"YES ◀ TAIL","")</f>
        <v/>
      </c>
    </row>
    <row r="9080" spans="1:5" x14ac:dyDescent="0.2">
      <c r="A9080">
        <v>9079</v>
      </c>
      <c r="B9080" s="17">
        <f ca="1">'Monte Carlo VaR'!$C$17+_xlfn.NORM.S.INV(RAND())*'Monte Carlo VaR'!$C$18</f>
        <v>8.8268857840740664E-2</v>
      </c>
      <c r="C9080" s="18">
        <f t="shared" ca="1" si="141"/>
        <v>9.2281751067266438</v>
      </c>
      <c r="D9080" s="19">
        <f ca="1">'Monte Carlo VaR'!$B$9*(EXP(B9080)-1)</f>
        <v>12.50694572214662</v>
      </c>
      <c r="E9080" t="str">
        <f ca="1">IF(B9080&lt;='Monte Carlo VaR'!$B$25,"YES ◀ TAIL","")</f>
        <v/>
      </c>
    </row>
    <row r="9081" spans="1:5" x14ac:dyDescent="0.2">
      <c r="A9081">
        <v>9080</v>
      </c>
      <c r="B9081" s="17">
        <f ca="1">'Monte Carlo VaR'!$C$17+_xlfn.NORM.S.INV(RAND())*'Monte Carlo VaR'!$C$18</f>
        <v>0.1782719870190142</v>
      </c>
      <c r="C9081" s="18">
        <f t="shared" ca="1" si="141"/>
        <v>19.515034241093289</v>
      </c>
      <c r="D9081" s="19">
        <f ca="1">'Monte Carlo VaR'!$B$9*(EXP(B9081)-1)</f>
        <v>26.448725906953733</v>
      </c>
      <c r="E9081" t="str">
        <f ca="1">IF(B9081&lt;='Monte Carlo VaR'!$B$25,"YES ◀ TAIL","")</f>
        <v/>
      </c>
    </row>
    <row r="9082" spans="1:5" x14ac:dyDescent="0.2">
      <c r="A9082">
        <v>9081</v>
      </c>
      <c r="B9082" s="17">
        <f ca="1">'Monte Carlo VaR'!$C$17+_xlfn.NORM.S.INV(RAND())*'Monte Carlo VaR'!$C$18</f>
        <v>0.22860344269163047</v>
      </c>
      <c r="C9082" s="18">
        <f t="shared" ca="1" si="141"/>
        <v>25.684352968544033</v>
      </c>
      <c r="D9082" s="19">
        <f ca="1">'Monte Carlo VaR'!$B$9*(EXP(B9082)-1)</f>
        <v>34.810003578267725</v>
      </c>
      <c r="E9082" t="str">
        <f ca="1">IF(B9082&lt;='Monte Carlo VaR'!$B$25,"YES ◀ TAIL","")</f>
        <v/>
      </c>
    </row>
    <row r="9083" spans="1:5" x14ac:dyDescent="0.2">
      <c r="A9083">
        <v>9082</v>
      </c>
      <c r="B9083" s="17">
        <f ca="1">'Monte Carlo VaR'!$C$17+_xlfn.NORM.S.INV(RAND())*'Monte Carlo VaR'!$C$18</f>
        <v>-0.19007716920846085</v>
      </c>
      <c r="C9083" s="18">
        <f t="shared" ca="1" si="141"/>
        <v>-17.310467937619023</v>
      </c>
      <c r="D9083" s="19">
        <f ca="1">'Monte Carlo VaR'!$B$9*(EXP(B9083)-1)</f>
        <v>-23.460877195855062</v>
      </c>
      <c r="E9083" t="str">
        <f ca="1">IF(B9083&lt;='Monte Carlo VaR'!$B$25,"YES ◀ TAIL","")</f>
        <v/>
      </c>
    </row>
    <row r="9084" spans="1:5" x14ac:dyDescent="0.2">
      <c r="A9084">
        <v>9083</v>
      </c>
      <c r="B9084" s="17">
        <f ca="1">'Monte Carlo VaR'!$C$17+_xlfn.NORM.S.INV(RAND())*'Monte Carlo VaR'!$C$18</f>
        <v>-0.12404280765397753</v>
      </c>
      <c r="C9084" s="18">
        <f t="shared" ca="1" si="141"/>
        <v>-11.665797372642517</v>
      </c>
      <c r="D9084" s="19">
        <f ca="1">'Monte Carlo VaR'!$B$9*(EXP(B9084)-1)</f>
        <v>-15.810655179142403</v>
      </c>
      <c r="E9084" t="str">
        <f ca="1">IF(B9084&lt;='Monte Carlo VaR'!$B$25,"YES ◀ TAIL","")</f>
        <v/>
      </c>
    </row>
    <row r="9085" spans="1:5" x14ac:dyDescent="0.2">
      <c r="A9085">
        <v>9084</v>
      </c>
      <c r="B9085" s="17">
        <f ca="1">'Monte Carlo VaR'!$C$17+_xlfn.NORM.S.INV(RAND())*'Monte Carlo VaR'!$C$18</f>
        <v>0.24432940972533945</v>
      </c>
      <c r="C9085" s="18">
        <f t="shared" ca="1" si="141"/>
        <v>27.676483998095524</v>
      </c>
      <c r="D9085" s="19">
        <f ca="1">'Monte Carlo VaR'!$B$9*(EXP(B9085)-1)</f>
        <v>37.509938762618866</v>
      </c>
      <c r="E9085" t="str">
        <f ca="1">IF(B9085&lt;='Monte Carlo VaR'!$B$25,"YES ◀ TAIL","")</f>
        <v/>
      </c>
    </row>
    <row r="9086" spans="1:5" x14ac:dyDescent="0.2">
      <c r="A9086">
        <v>9085</v>
      </c>
      <c r="B9086" s="17">
        <f ca="1">'Monte Carlo VaR'!$C$17+_xlfn.NORM.S.INV(RAND())*'Monte Carlo VaR'!$C$18</f>
        <v>4.8824510111438582E-2</v>
      </c>
      <c r="C9086" s="18">
        <f t="shared" ca="1" si="141"/>
        <v>5.003606385842696</v>
      </c>
      <c r="D9086" s="19">
        <f ca="1">'Monte Carlo VaR'!$B$9*(EXP(B9086)-1)</f>
        <v>6.7813877347326059</v>
      </c>
      <c r="E9086" t="str">
        <f ca="1">IF(B9086&lt;='Monte Carlo VaR'!$B$25,"YES ◀ TAIL","")</f>
        <v/>
      </c>
    </row>
    <row r="9087" spans="1:5" x14ac:dyDescent="0.2">
      <c r="A9087">
        <v>9086</v>
      </c>
      <c r="B9087" s="17">
        <f ca="1">'Monte Carlo VaR'!$C$17+_xlfn.NORM.S.INV(RAND())*'Monte Carlo VaR'!$C$18</f>
        <v>-0.13328235138074657</v>
      </c>
      <c r="C9087" s="18">
        <f t="shared" ca="1" si="141"/>
        <v>-12.478206177501905</v>
      </c>
      <c r="D9087" s="19">
        <f ca="1">'Monte Carlo VaR'!$B$9*(EXP(B9087)-1)</f>
        <v>-16.91171283236833</v>
      </c>
      <c r="E9087" t="str">
        <f ca="1">IF(B9087&lt;='Monte Carlo VaR'!$B$25,"YES ◀ TAIL","")</f>
        <v/>
      </c>
    </row>
    <row r="9088" spans="1:5" x14ac:dyDescent="0.2">
      <c r="A9088">
        <v>9087</v>
      </c>
      <c r="B9088" s="17">
        <f ca="1">'Monte Carlo VaR'!$C$17+_xlfn.NORM.S.INV(RAND())*'Monte Carlo VaR'!$C$18</f>
        <v>0.26611682699785161</v>
      </c>
      <c r="C9088" s="18">
        <f t="shared" ca="1" si="141"/>
        <v>30.488749587104191</v>
      </c>
      <c r="D9088" s="19">
        <f ca="1">'Monte Carlo VaR'!$B$9*(EXP(B9088)-1)</f>
        <v>41.32140231540231</v>
      </c>
      <c r="E9088" t="str">
        <f ca="1">IF(B9088&lt;='Monte Carlo VaR'!$B$25,"YES ◀ TAIL","")</f>
        <v/>
      </c>
    </row>
    <row r="9089" spans="1:5" x14ac:dyDescent="0.2">
      <c r="A9089">
        <v>9088</v>
      </c>
      <c r="B9089" s="17">
        <f ca="1">'Monte Carlo VaR'!$C$17+_xlfn.NORM.S.INV(RAND())*'Monte Carlo VaR'!$C$18</f>
        <v>0.22032180491275272</v>
      </c>
      <c r="C9089" s="18">
        <f t="shared" ca="1" si="141"/>
        <v>24.647778872872973</v>
      </c>
      <c r="D9089" s="19">
        <f ca="1">'Monte Carlo VaR'!$B$9*(EXP(B9089)-1)</f>
        <v>33.405134706404738</v>
      </c>
      <c r="E9089" t="str">
        <f ca="1">IF(B9089&lt;='Monte Carlo VaR'!$B$25,"YES ◀ TAIL","")</f>
        <v/>
      </c>
    </row>
    <row r="9090" spans="1:5" x14ac:dyDescent="0.2">
      <c r="A9090">
        <v>9089</v>
      </c>
      <c r="B9090" s="17">
        <f ca="1">'Monte Carlo VaR'!$C$17+_xlfn.NORM.S.INV(RAND())*'Monte Carlo VaR'!$C$18</f>
        <v>0.16378897374833754</v>
      </c>
      <c r="C9090" s="18">
        <f t="shared" ca="1" si="141"/>
        <v>17.796570717447423</v>
      </c>
      <c r="D9090" s="19">
        <f ca="1">'Monte Carlo VaR'!$B$9*(EXP(B9090)-1)</f>
        <v>24.119692293356493</v>
      </c>
      <c r="E9090" t="str">
        <f ca="1">IF(B9090&lt;='Monte Carlo VaR'!$B$25,"YES ◀ TAIL","")</f>
        <v/>
      </c>
    </row>
    <row r="9091" spans="1:5" x14ac:dyDescent="0.2">
      <c r="A9091">
        <v>9090</v>
      </c>
      <c r="B9091" s="17">
        <f ca="1">'Monte Carlo VaR'!$C$17+_xlfn.NORM.S.INV(RAND())*'Monte Carlo VaR'!$C$18</f>
        <v>8.1212148370471249E-2</v>
      </c>
      <c r="C9091" s="18">
        <f t="shared" ref="C9091:C9154" ca="1" si="142">(EXP(B9091)-1)*100</f>
        <v>8.4600968489282344</v>
      </c>
      <c r="D9091" s="19">
        <f ca="1">'Monte Carlo VaR'!$B$9*(EXP(B9091)-1)</f>
        <v>11.465969259352436</v>
      </c>
      <c r="E9091" t="str">
        <f ca="1">IF(B9091&lt;='Monte Carlo VaR'!$B$25,"YES ◀ TAIL","")</f>
        <v/>
      </c>
    </row>
    <row r="9092" spans="1:5" x14ac:dyDescent="0.2">
      <c r="A9092">
        <v>9091</v>
      </c>
      <c r="B9092" s="17">
        <f ca="1">'Monte Carlo VaR'!$C$17+_xlfn.NORM.S.INV(RAND())*'Monte Carlo VaR'!$C$18</f>
        <v>-5.2109234809912267E-2</v>
      </c>
      <c r="C9092" s="18">
        <f t="shared" ca="1" si="142"/>
        <v>-5.0774827251818806</v>
      </c>
      <c r="D9092" s="19">
        <f ca="1">'Monte Carlo VaR'!$B$9*(EXP(B9092)-1)</f>
        <v>-6.8815123374390037</v>
      </c>
      <c r="E9092" t="str">
        <f ca="1">IF(B9092&lt;='Monte Carlo VaR'!$B$25,"YES ◀ TAIL","")</f>
        <v/>
      </c>
    </row>
    <row r="9093" spans="1:5" x14ac:dyDescent="0.2">
      <c r="A9093">
        <v>9092</v>
      </c>
      <c r="B9093" s="17">
        <f ca="1">'Monte Carlo VaR'!$C$17+_xlfn.NORM.S.INV(RAND())*'Monte Carlo VaR'!$C$18</f>
        <v>-0.30659439438749636</v>
      </c>
      <c r="C9093" s="18">
        <f t="shared" ca="1" si="142"/>
        <v>-26.40509545588796</v>
      </c>
      <c r="D9093" s="19">
        <f ca="1">'Monte Carlo VaR'!$B$9*(EXP(B9093)-1)</f>
        <v>-35.786825871364954</v>
      </c>
      <c r="E9093" t="str">
        <f ca="1">IF(B9093&lt;='Monte Carlo VaR'!$B$25,"YES ◀ TAIL","")</f>
        <v>YES ◀ TAIL</v>
      </c>
    </row>
    <row r="9094" spans="1:5" x14ac:dyDescent="0.2">
      <c r="A9094">
        <v>9093</v>
      </c>
      <c r="B9094" s="17">
        <f ca="1">'Monte Carlo VaR'!$C$17+_xlfn.NORM.S.INV(RAND())*'Monte Carlo VaR'!$C$18</f>
        <v>-0.32880313852155357</v>
      </c>
      <c r="C9094" s="18">
        <f t="shared" ca="1" si="142"/>
        <v>-28.02152993190974</v>
      </c>
      <c r="D9094" s="19">
        <f ca="1">'Monte Carlo VaR'!$B$9*(EXP(B9094)-1)</f>
        <v>-37.97757951671727</v>
      </c>
      <c r="E9094" t="str">
        <f ca="1">IF(B9094&lt;='Monte Carlo VaR'!$B$25,"YES ◀ TAIL","")</f>
        <v>YES ◀ TAIL</v>
      </c>
    </row>
    <row r="9095" spans="1:5" x14ac:dyDescent="0.2">
      <c r="A9095">
        <v>9094</v>
      </c>
      <c r="B9095" s="17">
        <f ca="1">'Monte Carlo VaR'!$C$17+_xlfn.NORM.S.INV(RAND())*'Monte Carlo VaR'!$C$18</f>
        <v>4.4246091200817544E-2</v>
      </c>
      <c r="C9095" s="18">
        <f t="shared" ca="1" si="142"/>
        <v>4.5239547496112253</v>
      </c>
      <c r="D9095" s="19">
        <f ca="1">'Monte Carlo VaR'!$B$9*(EXP(B9095)-1)</f>
        <v>6.131315872148094</v>
      </c>
      <c r="E9095" t="str">
        <f ca="1">IF(B9095&lt;='Monte Carlo VaR'!$B$25,"YES ◀ TAIL","")</f>
        <v/>
      </c>
    </row>
    <row r="9096" spans="1:5" x14ac:dyDescent="0.2">
      <c r="A9096">
        <v>9095</v>
      </c>
      <c r="B9096" s="17">
        <f ca="1">'Monte Carlo VaR'!$C$17+_xlfn.NORM.S.INV(RAND())*'Monte Carlo VaR'!$C$18</f>
        <v>7.4906113781830846E-2</v>
      </c>
      <c r="C9096" s="18">
        <f t="shared" ca="1" si="142"/>
        <v>7.7782957168502476</v>
      </c>
      <c r="D9096" s="19">
        <f ca="1">'Monte Carlo VaR'!$B$9*(EXP(B9096)-1)</f>
        <v>10.54192418504714</v>
      </c>
      <c r="E9096" t="str">
        <f ca="1">IF(B9096&lt;='Monte Carlo VaR'!$B$25,"YES ◀ TAIL","")</f>
        <v/>
      </c>
    </row>
    <row r="9097" spans="1:5" x14ac:dyDescent="0.2">
      <c r="A9097">
        <v>9096</v>
      </c>
      <c r="B9097" s="17">
        <f ca="1">'Monte Carlo VaR'!$C$17+_xlfn.NORM.S.INV(RAND())*'Monte Carlo VaR'!$C$18</f>
        <v>-0.32742336861881327</v>
      </c>
      <c r="C9097" s="18">
        <f t="shared" ca="1" si="142"/>
        <v>-27.922147658696474</v>
      </c>
      <c r="D9097" s="19">
        <f ca="1">'Monte Carlo VaR'!$B$9*(EXP(B9097)-1)</f>
        <v>-37.842886721831327</v>
      </c>
      <c r="E9097" t="str">
        <f ca="1">IF(B9097&lt;='Monte Carlo VaR'!$B$25,"YES ◀ TAIL","")</f>
        <v>YES ◀ TAIL</v>
      </c>
    </row>
    <row r="9098" spans="1:5" x14ac:dyDescent="0.2">
      <c r="A9098">
        <v>9097</v>
      </c>
      <c r="B9098" s="17">
        <f ca="1">'Monte Carlo VaR'!$C$17+_xlfn.NORM.S.INV(RAND())*'Monte Carlo VaR'!$C$18</f>
        <v>-4.6452120748770961E-2</v>
      </c>
      <c r="C9098" s="18">
        <f t="shared" ca="1" si="142"/>
        <v>-4.5389734499469592</v>
      </c>
      <c r="D9098" s="19">
        <f ca="1">'Monte Carlo VaR'!$B$9*(EXP(B9098)-1)</f>
        <v>-6.1516707167131139</v>
      </c>
      <c r="E9098" t="str">
        <f ca="1">IF(B9098&lt;='Monte Carlo VaR'!$B$25,"YES ◀ TAIL","")</f>
        <v/>
      </c>
    </row>
    <row r="9099" spans="1:5" x14ac:dyDescent="0.2">
      <c r="A9099">
        <v>9098</v>
      </c>
      <c r="B9099" s="17">
        <f ca="1">'Monte Carlo VaR'!$C$17+_xlfn.NORM.S.INV(RAND())*'Monte Carlo VaR'!$C$18</f>
        <v>6.1997946190628386E-2</v>
      </c>
      <c r="C9099" s="18">
        <f t="shared" ca="1" si="142"/>
        <v>6.3960159554443008</v>
      </c>
      <c r="D9099" s="19">
        <f ca="1">'Monte Carlo VaR'!$B$9*(EXP(B9099)-1)</f>
        <v>8.6685204244136607</v>
      </c>
      <c r="E9099" t="str">
        <f ca="1">IF(B9099&lt;='Monte Carlo VaR'!$B$25,"YES ◀ TAIL","")</f>
        <v/>
      </c>
    </row>
    <row r="9100" spans="1:5" x14ac:dyDescent="0.2">
      <c r="A9100">
        <v>9099</v>
      </c>
      <c r="B9100" s="17">
        <f ca="1">'Monte Carlo VaR'!$C$17+_xlfn.NORM.S.INV(RAND())*'Monte Carlo VaR'!$C$18</f>
        <v>0.35707661330808127</v>
      </c>
      <c r="C9100" s="18">
        <f t="shared" ca="1" si="142"/>
        <v>42.914535721327418</v>
      </c>
      <c r="D9100" s="19">
        <f ca="1">'Monte Carlo VaR'!$B$9*(EXP(B9100)-1)</f>
        <v>58.162070263115048</v>
      </c>
      <c r="E9100" t="str">
        <f ca="1">IF(B9100&lt;='Monte Carlo VaR'!$B$25,"YES ◀ TAIL","")</f>
        <v/>
      </c>
    </row>
    <row r="9101" spans="1:5" x14ac:dyDescent="0.2">
      <c r="A9101">
        <v>9100</v>
      </c>
      <c r="B9101" s="17">
        <f ca="1">'Monte Carlo VaR'!$C$17+_xlfn.NORM.S.INV(RAND())*'Monte Carlo VaR'!$C$18</f>
        <v>8.7783365405655997E-2</v>
      </c>
      <c r="C9101" s="18">
        <f t="shared" ca="1" si="142"/>
        <v>9.1751585246303335</v>
      </c>
      <c r="D9101" s="19">
        <f ca="1">'Monte Carlo VaR'!$B$9*(EXP(B9101)-1)</f>
        <v>12.435092348431491</v>
      </c>
      <c r="E9101" t="str">
        <f ca="1">IF(B9101&lt;='Monte Carlo VaR'!$B$25,"YES ◀ TAIL","")</f>
        <v/>
      </c>
    </row>
    <row r="9102" spans="1:5" x14ac:dyDescent="0.2">
      <c r="A9102">
        <v>9101</v>
      </c>
      <c r="B9102" s="17">
        <f ca="1">'Monte Carlo VaR'!$C$17+_xlfn.NORM.S.INV(RAND())*'Monte Carlo VaR'!$C$18</f>
        <v>0.17199177288861323</v>
      </c>
      <c r="C9102" s="18">
        <f t="shared" ca="1" si="142"/>
        <v>18.76680620962745</v>
      </c>
      <c r="D9102" s="19">
        <f ca="1">'Monte Carlo VaR'!$B$9*(EXP(B9102)-1)</f>
        <v>25.434652455908086</v>
      </c>
      <c r="E9102" t="str">
        <f ca="1">IF(B9102&lt;='Monte Carlo VaR'!$B$25,"YES ◀ TAIL","")</f>
        <v/>
      </c>
    </row>
    <row r="9103" spans="1:5" x14ac:dyDescent="0.2">
      <c r="A9103">
        <v>9102</v>
      </c>
      <c r="B9103" s="17">
        <f ca="1">'Monte Carlo VaR'!$C$17+_xlfn.NORM.S.INV(RAND())*'Monte Carlo VaR'!$C$18</f>
        <v>0.13002438106035882</v>
      </c>
      <c r="C9103" s="18">
        <f t="shared" ca="1" si="142"/>
        <v>13.885614950665715</v>
      </c>
      <c r="D9103" s="19">
        <f ca="1">'Monte Carlo VaR'!$B$9*(EXP(B9103)-1)</f>
        <v>18.819173942637242</v>
      </c>
      <c r="E9103" t="str">
        <f ca="1">IF(B9103&lt;='Monte Carlo VaR'!$B$25,"YES ◀ TAIL","")</f>
        <v/>
      </c>
    </row>
    <row r="9104" spans="1:5" x14ac:dyDescent="0.2">
      <c r="A9104">
        <v>9103</v>
      </c>
      <c r="B9104" s="17">
        <f ca="1">'Monte Carlo VaR'!$C$17+_xlfn.NORM.S.INV(RAND())*'Monte Carlo VaR'!$C$18</f>
        <v>0.17558531135176758</v>
      </c>
      <c r="C9104" s="18">
        <f t="shared" ca="1" si="142"/>
        <v>19.194367063965956</v>
      </c>
      <c r="D9104" s="19">
        <f ca="1">'Monte Carlo VaR'!$B$9*(EXP(B9104)-1)</f>
        <v>26.014125681793061</v>
      </c>
      <c r="E9104" t="str">
        <f ca="1">IF(B9104&lt;='Monte Carlo VaR'!$B$25,"YES ◀ TAIL","")</f>
        <v/>
      </c>
    </row>
    <row r="9105" spans="1:5" x14ac:dyDescent="0.2">
      <c r="A9105">
        <v>9104</v>
      </c>
      <c r="B9105" s="17">
        <f ca="1">'Monte Carlo VaR'!$C$17+_xlfn.NORM.S.INV(RAND())*'Monte Carlo VaR'!$C$18</f>
        <v>0.20618007814050771</v>
      </c>
      <c r="C9105" s="18">
        <f t="shared" ca="1" si="142"/>
        <v>22.897449551171476</v>
      </c>
      <c r="D9105" s="19">
        <f ca="1">'Monte Carlo VaR'!$B$9*(EXP(B9105)-1)</f>
        <v>31.032913376702705</v>
      </c>
      <c r="E9105" t="str">
        <f ca="1">IF(B9105&lt;='Monte Carlo VaR'!$B$25,"YES ◀ TAIL","")</f>
        <v/>
      </c>
    </row>
    <row r="9106" spans="1:5" x14ac:dyDescent="0.2">
      <c r="A9106">
        <v>9105</v>
      </c>
      <c r="B9106" s="17">
        <f ca="1">'Monte Carlo VaR'!$C$17+_xlfn.NORM.S.INV(RAND())*'Monte Carlo VaR'!$C$18</f>
        <v>0.20510271181309792</v>
      </c>
      <c r="C9106" s="18">
        <f t="shared" ca="1" si="142"/>
        <v>22.76511527634657</v>
      </c>
      <c r="D9106" s="19">
        <f ca="1">'Monte Carlo VaR'!$B$9*(EXP(B9106)-1)</f>
        <v>30.853560734032506</v>
      </c>
      <c r="E9106" t="str">
        <f ca="1">IF(B9106&lt;='Monte Carlo VaR'!$B$25,"YES ◀ TAIL","")</f>
        <v/>
      </c>
    </row>
    <row r="9107" spans="1:5" x14ac:dyDescent="0.2">
      <c r="A9107">
        <v>9106</v>
      </c>
      <c r="B9107" s="17">
        <f ca="1">'Monte Carlo VaR'!$C$17+_xlfn.NORM.S.INV(RAND())*'Monte Carlo VaR'!$C$18</f>
        <v>0.43499614744136661</v>
      </c>
      <c r="C9107" s="18">
        <f t="shared" ca="1" si="142"/>
        <v>54.495710690203268</v>
      </c>
      <c r="D9107" s="19">
        <f ca="1">'Monte Carlo VaR'!$B$9*(EXP(B9107)-1)</f>
        <v>73.858036698432485</v>
      </c>
      <c r="E9107" t="str">
        <f ca="1">IF(B9107&lt;='Monte Carlo VaR'!$B$25,"YES ◀ TAIL","")</f>
        <v/>
      </c>
    </row>
    <row r="9108" spans="1:5" x14ac:dyDescent="0.2">
      <c r="A9108">
        <v>9107</v>
      </c>
      <c r="B9108" s="17">
        <f ca="1">'Monte Carlo VaR'!$C$17+_xlfn.NORM.S.INV(RAND())*'Monte Carlo VaR'!$C$18</f>
        <v>0.25626583452662965</v>
      </c>
      <c r="C9108" s="18">
        <f t="shared" ca="1" si="142"/>
        <v>29.209616606149112</v>
      </c>
      <c r="D9108" s="19">
        <f ca="1">'Monte Carlo VaR'!$B$9*(EXP(B9108)-1)</f>
        <v>39.587793386313891</v>
      </c>
      <c r="E9108" t="str">
        <f ca="1">IF(B9108&lt;='Monte Carlo VaR'!$B$25,"YES ◀ TAIL","")</f>
        <v/>
      </c>
    </row>
    <row r="9109" spans="1:5" x14ac:dyDescent="0.2">
      <c r="A9109">
        <v>9108</v>
      </c>
      <c r="B9109" s="17">
        <f ca="1">'Monte Carlo VaR'!$C$17+_xlfn.NORM.S.INV(RAND())*'Monte Carlo VaR'!$C$18</f>
        <v>0.15883356534941012</v>
      </c>
      <c r="C9109" s="18">
        <f t="shared" ca="1" si="142"/>
        <v>17.214284526045741</v>
      </c>
      <c r="D9109" s="19">
        <f ca="1">'Monte Carlo VaR'!$B$9*(EXP(B9109)-1)</f>
        <v>23.330519818149796</v>
      </c>
      <c r="E9109" t="str">
        <f ca="1">IF(B9109&lt;='Monte Carlo VaR'!$B$25,"YES ◀ TAIL","")</f>
        <v/>
      </c>
    </row>
    <row r="9110" spans="1:5" x14ac:dyDescent="0.2">
      <c r="A9110">
        <v>9109</v>
      </c>
      <c r="B9110" s="17">
        <f ca="1">'Monte Carlo VaR'!$C$17+_xlfn.NORM.S.INV(RAND())*'Monte Carlo VaR'!$C$18</f>
        <v>-4.9790879911323985E-2</v>
      </c>
      <c r="C9110" s="18">
        <f t="shared" ca="1" si="142"/>
        <v>-4.8571633517025647</v>
      </c>
      <c r="D9110" s="19">
        <f ca="1">'Monte Carlo VaR'!$B$9*(EXP(B9110)-1)</f>
        <v>-6.5829134905624862</v>
      </c>
      <c r="E9110" t="str">
        <f ca="1">IF(B9110&lt;='Monte Carlo VaR'!$B$25,"YES ◀ TAIL","")</f>
        <v/>
      </c>
    </row>
    <row r="9111" spans="1:5" x14ac:dyDescent="0.2">
      <c r="A9111">
        <v>9110</v>
      </c>
      <c r="B9111" s="17">
        <f ca="1">'Monte Carlo VaR'!$C$17+_xlfn.NORM.S.INV(RAND())*'Monte Carlo VaR'!$C$18</f>
        <v>0.3119267741072777</v>
      </c>
      <c r="C9111" s="18">
        <f t="shared" ca="1" si="142"/>
        <v>36.605465879507882</v>
      </c>
      <c r="D9111" s="19">
        <f ca="1">'Monte Carlo VaR'!$B$9*(EXP(B9111)-1)</f>
        <v>49.611387906497029</v>
      </c>
      <c r="E9111" t="str">
        <f ca="1">IF(B9111&lt;='Monte Carlo VaR'!$B$25,"YES ◀ TAIL","")</f>
        <v/>
      </c>
    </row>
    <row r="9112" spans="1:5" x14ac:dyDescent="0.2">
      <c r="A9112">
        <v>9111</v>
      </c>
      <c r="B9112" s="17">
        <f ca="1">'Monte Carlo VaR'!$C$17+_xlfn.NORM.S.INV(RAND())*'Monte Carlo VaR'!$C$18</f>
        <v>-9.0361132554411319E-2</v>
      </c>
      <c r="C9112" s="18">
        <f t="shared" ca="1" si="142"/>
        <v>-8.6398805443483777</v>
      </c>
      <c r="D9112" s="19">
        <f ca="1">'Monte Carlo VaR'!$B$9*(EXP(B9112)-1)</f>
        <v>-11.709630101755355</v>
      </c>
      <c r="E9112" t="str">
        <f ca="1">IF(B9112&lt;='Monte Carlo VaR'!$B$25,"YES ◀ TAIL","")</f>
        <v/>
      </c>
    </row>
    <row r="9113" spans="1:5" x14ac:dyDescent="0.2">
      <c r="A9113">
        <v>9112</v>
      </c>
      <c r="B9113" s="17">
        <f ca="1">'Monte Carlo VaR'!$C$17+_xlfn.NORM.S.INV(RAND())*'Monte Carlo VaR'!$C$18</f>
        <v>-3.8545831049965479E-3</v>
      </c>
      <c r="C9113" s="18">
        <f t="shared" ca="1" si="142"/>
        <v>-0.3847163735460013</v>
      </c>
      <c r="D9113" s="19">
        <f ca="1">'Monte Carlo VaR'!$B$9*(EXP(B9113)-1)</f>
        <v>-0.52140610106689556</v>
      </c>
      <c r="E9113" t="str">
        <f ca="1">IF(B9113&lt;='Monte Carlo VaR'!$B$25,"YES ◀ TAIL","")</f>
        <v/>
      </c>
    </row>
    <row r="9114" spans="1:5" x14ac:dyDescent="0.2">
      <c r="A9114">
        <v>9113</v>
      </c>
      <c r="B9114" s="17">
        <f ca="1">'Monte Carlo VaR'!$C$17+_xlfn.NORM.S.INV(RAND())*'Monte Carlo VaR'!$C$18</f>
        <v>0.25646134947421234</v>
      </c>
      <c r="C9114" s="18">
        <f t="shared" ca="1" si="142"/>
        <v>29.234881487317523</v>
      </c>
      <c r="D9114" s="19">
        <f ca="1">'Monte Carlo VaR'!$B$9*(EXP(B9114)-1)</f>
        <v>39.622034879761436</v>
      </c>
      <c r="E9114" t="str">
        <f ca="1">IF(B9114&lt;='Monte Carlo VaR'!$B$25,"YES ◀ TAIL","")</f>
        <v/>
      </c>
    </row>
    <row r="9115" spans="1:5" x14ac:dyDescent="0.2">
      <c r="A9115">
        <v>9114</v>
      </c>
      <c r="B9115" s="17">
        <f ca="1">'Monte Carlo VaR'!$C$17+_xlfn.NORM.S.INV(RAND())*'Monte Carlo VaR'!$C$18</f>
        <v>-9.6300133942416613E-2</v>
      </c>
      <c r="C9115" s="18">
        <f t="shared" ca="1" si="142"/>
        <v>-9.1808603904680037</v>
      </c>
      <c r="D9115" s="19">
        <f ca="1">'Monte Carlo VaR'!$B$9*(EXP(B9115)-1)</f>
        <v>-12.442820087201286</v>
      </c>
      <c r="E9115" t="str">
        <f ca="1">IF(B9115&lt;='Monte Carlo VaR'!$B$25,"YES ◀ TAIL","")</f>
        <v/>
      </c>
    </row>
    <row r="9116" spans="1:5" x14ac:dyDescent="0.2">
      <c r="A9116">
        <v>9115</v>
      </c>
      <c r="B9116" s="17">
        <f ca="1">'Monte Carlo VaR'!$C$17+_xlfn.NORM.S.INV(RAND())*'Monte Carlo VaR'!$C$18</f>
        <v>0.17437181390133921</v>
      </c>
      <c r="C9116" s="18">
        <f t="shared" ca="1" si="142"/>
        <v>19.049812729325623</v>
      </c>
      <c r="D9116" s="19">
        <f ca="1">'Monte Carlo VaR'!$B$9*(EXP(B9116)-1)</f>
        <v>25.818211192055013</v>
      </c>
      <c r="E9116" t="str">
        <f ca="1">IF(B9116&lt;='Monte Carlo VaR'!$B$25,"YES ◀ TAIL","")</f>
        <v/>
      </c>
    </row>
    <row r="9117" spans="1:5" x14ac:dyDescent="0.2">
      <c r="A9117">
        <v>9116</v>
      </c>
      <c r="B9117" s="17">
        <f ca="1">'Monte Carlo VaR'!$C$17+_xlfn.NORM.S.INV(RAND())*'Monte Carlo VaR'!$C$18</f>
        <v>0.19781456979373019</v>
      </c>
      <c r="C9117" s="18">
        <f t="shared" ca="1" si="142"/>
        <v>21.873638232884772</v>
      </c>
      <c r="D9117" s="19">
        <f ca="1">'Monte Carlo VaR'!$B$9*(EXP(B9117)-1)</f>
        <v>29.645341897028732</v>
      </c>
      <c r="E9117" t="str">
        <f ca="1">IF(B9117&lt;='Monte Carlo VaR'!$B$25,"YES ◀ TAIL","")</f>
        <v/>
      </c>
    </row>
    <row r="9118" spans="1:5" x14ac:dyDescent="0.2">
      <c r="A9118">
        <v>9117</v>
      </c>
      <c r="B9118" s="17">
        <f ca="1">'Monte Carlo VaR'!$C$17+_xlfn.NORM.S.INV(RAND())*'Monte Carlo VaR'!$C$18</f>
        <v>7.84027161959788E-2</v>
      </c>
      <c r="C9118" s="18">
        <f t="shared" ca="1" si="142"/>
        <v>8.1558131954756021</v>
      </c>
      <c r="D9118" s="19">
        <f ca="1">'Monte Carlo VaR'!$B$9*(EXP(B9118)-1)</f>
        <v>11.053573623828084</v>
      </c>
      <c r="E9118" t="str">
        <f ca="1">IF(B9118&lt;='Monte Carlo VaR'!$B$25,"YES ◀ TAIL","")</f>
        <v/>
      </c>
    </row>
    <row r="9119" spans="1:5" x14ac:dyDescent="0.2">
      <c r="A9119">
        <v>9118</v>
      </c>
      <c r="B9119" s="17">
        <f ca="1">'Monte Carlo VaR'!$C$17+_xlfn.NORM.S.INV(RAND())*'Monte Carlo VaR'!$C$18</f>
        <v>1.6413571726155686E-2</v>
      </c>
      <c r="C9119" s="18">
        <f t="shared" ca="1" si="142"/>
        <v>1.6549014412619689</v>
      </c>
      <c r="D9119" s="19">
        <f ca="1">'Monte Carlo VaR'!$B$9*(EXP(B9119)-1)</f>
        <v>2.2428879233423467</v>
      </c>
      <c r="E9119" t="str">
        <f ca="1">IF(B9119&lt;='Monte Carlo VaR'!$B$25,"YES ◀ TAIL","")</f>
        <v/>
      </c>
    </row>
    <row r="9120" spans="1:5" x14ac:dyDescent="0.2">
      <c r="A9120">
        <v>9119</v>
      </c>
      <c r="B9120" s="17">
        <f ca="1">'Monte Carlo VaR'!$C$17+_xlfn.NORM.S.INV(RAND())*'Monte Carlo VaR'!$C$18</f>
        <v>0.12508850920998604</v>
      </c>
      <c r="C9120" s="18">
        <f t="shared" ca="1" si="142"/>
        <v>13.324875157980976</v>
      </c>
      <c r="D9120" s="19">
        <f ca="1">'Monte Carlo VaR'!$B$9*(EXP(B9120)-1)</f>
        <v>18.059203301611618</v>
      </c>
      <c r="E9120" t="str">
        <f ca="1">IF(B9120&lt;='Monte Carlo VaR'!$B$25,"YES ◀ TAIL","")</f>
        <v/>
      </c>
    </row>
    <row r="9121" spans="1:5" x14ac:dyDescent="0.2">
      <c r="A9121">
        <v>9120</v>
      </c>
      <c r="B9121" s="17">
        <f ca="1">'Monte Carlo VaR'!$C$17+_xlfn.NORM.S.INV(RAND())*'Monte Carlo VaR'!$C$18</f>
        <v>-0.14664391384974773</v>
      </c>
      <c r="C9121" s="18">
        <f t="shared" ca="1" si="142"/>
        <v>-13.639856081653667</v>
      </c>
      <c r="D9121" s="19">
        <f ca="1">'Monte Carlo VaR'!$B$9*(EXP(B9121)-1)</f>
        <v>-18.486096947465217</v>
      </c>
      <c r="E9121" t="str">
        <f ca="1">IF(B9121&lt;='Monte Carlo VaR'!$B$25,"YES ◀ TAIL","")</f>
        <v/>
      </c>
    </row>
    <row r="9122" spans="1:5" x14ac:dyDescent="0.2">
      <c r="A9122">
        <v>9121</v>
      </c>
      <c r="B9122" s="17">
        <f ca="1">'Monte Carlo VaR'!$C$17+_xlfn.NORM.S.INV(RAND())*'Monte Carlo VaR'!$C$18</f>
        <v>7.5820421103678454E-2</v>
      </c>
      <c r="C9122" s="18">
        <f t="shared" ca="1" si="142"/>
        <v>7.8768832645508491</v>
      </c>
      <c r="D9122" s="19">
        <f ca="1">'Monte Carlo VaR'!$B$9*(EXP(B9122)-1)</f>
        <v>10.675539888445766</v>
      </c>
      <c r="E9122" t="str">
        <f ca="1">IF(B9122&lt;='Monte Carlo VaR'!$B$25,"YES ◀ TAIL","")</f>
        <v/>
      </c>
    </row>
    <row r="9123" spans="1:5" x14ac:dyDescent="0.2">
      <c r="A9123">
        <v>9122</v>
      </c>
      <c r="B9123" s="17">
        <f ca="1">'Monte Carlo VaR'!$C$17+_xlfn.NORM.S.INV(RAND())*'Monte Carlo VaR'!$C$18</f>
        <v>2.0236897969139245E-2</v>
      </c>
      <c r="C9123" s="18">
        <f t="shared" ca="1" si="142"/>
        <v>2.044305228176202</v>
      </c>
      <c r="D9123" s="19">
        <f ca="1">'Monte Carlo VaR'!$B$9*(EXP(B9123)-1)</f>
        <v>2.7706468757472065</v>
      </c>
      <c r="E9123" t="str">
        <f ca="1">IF(B9123&lt;='Monte Carlo VaR'!$B$25,"YES ◀ TAIL","")</f>
        <v/>
      </c>
    </row>
    <row r="9124" spans="1:5" x14ac:dyDescent="0.2">
      <c r="A9124">
        <v>9123</v>
      </c>
      <c r="B9124" s="17">
        <f ca="1">'Monte Carlo VaR'!$C$17+_xlfn.NORM.S.INV(RAND())*'Monte Carlo VaR'!$C$18</f>
        <v>0.11482719068704972</v>
      </c>
      <c r="C9124" s="18">
        <f t="shared" ca="1" si="142"/>
        <v>12.16795841442957</v>
      </c>
      <c r="D9124" s="19">
        <f ca="1">'Monte Carlo VaR'!$B$9*(EXP(B9124)-1)</f>
        <v>16.491234039076396</v>
      </c>
      <c r="E9124" t="str">
        <f ca="1">IF(B9124&lt;='Monte Carlo VaR'!$B$25,"YES ◀ TAIL","")</f>
        <v/>
      </c>
    </row>
    <row r="9125" spans="1:5" x14ac:dyDescent="0.2">
      <c r="A9125">
        <v>9124</v>
      </c>
      <c r="B9125" s="17">
        <f ca="1">'Monte Carlo VaR'!$C$17+_xlfn.NORM.S.INV(RAND())*'Monte Carlo VaR'!$C$18</f>
        <v>0.38350645080986229</v>
      </c>
      <c r="C9125" s="18">
        <f t="shared" ca="1" si="142"/>
        <v>46.742101847219232</v>
      </c>
      <c r="D9125" s="19">
        <f ca="1">'Monte Carlo VaR'!$B$9*(EXP(B9125)-1)</f>
        <v>63.349570633536224</v>
      </c>
      <c r="E9125" t="str">
        <f ca="1">IF(B9125&lt;='Monte Carlo VaR'!$B$25,"YES ◀ TAIL","")</f>
        <v/>
      </c>
    </row>
    <row r="9126" spans="1:5" x14ac:dyDescent="0.2">
      <c r="A9126">
        <v>9125</v>
      </c>
      <c r="B9126" s="17">
        <f ca="1">'Monte Carlo VaR'!$C$17+_xlfn.NORM.S.INV(RAND())*'Monte Carlo VaR'!$C$18</f>
        <v>-0.12123995691764954</v>
      </c>
      <c r="C9126" s="18">
        <f t="shared" ca="1" si="142"/>
        <v>-11.41786248784239</v>
      </c>
      <c r="D9126" s="19">
        <f ca="1">'Monte Carlo VaR'!$B$9*(EXP(B9126)-1)</f>
        <v>-15.474629029772791</v>
      </c>
      <c r="E9126" t="str">
        <f ca="1">IF(B9126&lt;='Monte Carlo VaR'!$B$25,"YES ◀ TAIL","")</f>
        <v/>
      </c>
    </row>
    <row r="9127" spans="1:5" x14ac:dyDescent="0.2">
      <c r="A9127">
        <v>9126</v>
      </c>
      <c r="B9127" s="17">
        <f ca="1">'Monte Carlo VaR'!$C$17+_xlfn.NORM.S.INV(RAND())*'Monte Carlo VaR'!$C$18</f>
        <v>0.21651520204075986</v>
      </c>
      <c r="C9127" s="18">
        <f t="shared" ca="1" si="142"/>
        <v>24.174196222226808</v>
      </c>
      <c r="D9127" s="19">
        <f ca="1">'Monte Carlo VaR'!$B$9*(EXP(B9127)-1)</f>
        <v>32.763288139983992</v>
      </c>
      <c r="E9127" t="str">
        <f ca="1">IF(B9127&lt;='Monte Carlo VaR'!$B$25,"YES ◀ TAIL","")</f>
        <v/>
      </c>
    </row>
    <row r="9128" spans="1:5" x14ac:dyDescent="0.2">
      <c r="A9128">
        <v>9127</v>
      </c>
      <c r="B9128" s="17">
        <f ca="1">'Monte Carlo VaR'!$C$17+_xlfn.NORM.S.INV(RAND())*'Monte Carlo VaR'!$C$18</f>
        <v>2.1489000256782881E-2</v>
      </c>
      <c r="C9128" s="18">
        <f t="shared" ca="1" si="142"/>
        <v>2.1721551600863531</v>
      </c>
      <c r="D9128" s="19">
        <f ca="1">'Monte Carlo VaR'!$B$9*(EXP(B9128)-1)</f>
        <v>2.9439218884650344</v>
      </c>
      <c r="E9128" t="str">
        <f ca="1">IF(B9128&lt;='Monte Carlo VaR'!$B$25,"YES ◀ TAIL","")</f>
        <v/>
      </c>
    </row>
    <row r="9129" spans="1:5" x14ac:dyDescent="0.2">
      <c r="A9129">
        <v>9128</v>
      </c>
      <c r="B9129" s="17">
        <f ca="1">'Monte Carlo VaR'!$C$17+_xlfn.NORM.S.INV(RAND())*'Monte Carlo VaR'!$C$18</f>
        <v>0.10368243772009428</v>
      </c>
      <c r="C9129" s="18">
        <f t="shared" ca="1" si="142"/>
        <v>10.924814360868673</v>
      </c>
      <c r="D9129" s="19">
        <f ca="1">'Monte Carlo VaR'!$B$9*(EXP(B9129)-1)</f>
        <v>14.806400903285313</v>
      </c>
      <c r="E9129" t="str">
        <f ca="1">IF(B9129&lt;='Monte Carlo VaR'!$B$25,"YES ◀ TAIL","")</f>
        <v/>
      </c>
    </row>
    <row r="9130" spans="1:5" x14ac:dyDescent="0.2">
      <c r="A9130">
        <v>9129</v>
      </c>
      <c r="B9130" s="17">
        <f ca="1">'Monte Carlo VaR'!$C$17+_xlfn.NORM.S.INV(RAND())*'Monte Carlo VaR'!$C$18</f>
        <v>3.2966910491138576E-2</v>
      </c>
      <c r="C9130" s="18">
        <f t="shared" ca="1" si="142"/>
        <v>3.3516340127397681</v>
      </c>
      <c r="D9130" s="19">
        <f ca="1">'Monte Carlo VaR'!$B$9*(EXP(B9130)-1)</f>
        <v>4.5424695774662078</v>
      </c>
      <c r="E9130" t="str">
        <f ca="1">IF(B9130&lt;='Monte Carlo VaR'!$B$25,"YES ◀ TAIL","")</f>
        <v/>
      </c>
    </row>
    <row r="9131" spans="1:5" x14ac:dyDescent="0.2">
      <c r="A9131">
        <v>9130</v>
      </c>
      <c r="B9131" s="17">
        <f ca="1">'Monte Carlo VaR'!$C$17+_xlfn.NORM.S.INV(RAND())*'Monte Carlo VaR'!$C$18</f>
        <v>-0.15742368555356462</v>
      </c>
      <c r="C9131" s="18">
        <f t="shared" ca="1" si="142"/>
        <v>-14.565799024171501</v>
      </c>
      <c r="D9131" s="19">
        <f ca="1">'Monte Carlo VaR'!$B$9*(EXP(B9131)-1)</f>
        <v>-19.741027417459634</v>
      </c>
      <c r="E9131" t="str">
        <f ca="1">IF(B9131&lt;='Monte Carlo VaR'!$B$25,"YES ◀ TAIL","")</f>
        <v/>
      </c>
    </row>
    <row r="9132" spans="1:5" x14ac:dyDescent="0.2">
      <c r="A9132">
        <v>9131</v>
      </c>
      <c r="B9132" s="17">
        <f ca="1">'Monte Carlo VaR'!$C$17+_xlfn.NORM.S.INV(RAND())*'Monte Carlo VaR'!$C$18</f>
        <v>0.23576788918010894</v>
      </c>
      <c r="C9132" s="18">
        <f t="shared" ca="1" si="142"/>
        <v>26.588045151482763</v>
      </c>
      <c r="D9132" s="19">
        <f ca="1">'Monte Carlo VaR'!$B$9*(EXP(B9132)-1)</f>
        <v>36.034777593804591</v>
      </c>
      <c r="E9132" t="str">
        <f ca="1">IF(B9132&lt;='Monte Carlo VaR'!$B$25,"YES ◀ TAIL","")</f>
        <v/>
      </c>
    </row>
    <row r="9133" spans="1:5" x14ac:dyDescent="0.2">
      <c r="A9133">
        <v>9132</v>
      </c>
      <c r="B9133" s="17">
        <f ca="1">'Monte Carlo VaR'!$C$17+_xlfn.NORM.S.INV(RAND())*'Monte Carlo VaR'!$C$18</f>
        <v>2.4673890637961347E-2</v>
      </c>
      <c r="C9133" s="18">
        <f t="shared" ca="1" si="142"/>
        <v>2.4980810178415691</v>
      </c>
      <c r="D9133" s="19">
        <f ca="1">'Monte Carlo VaR'!$B$9*(EXP(B9133)-1)</f>
        <v>3.3856492034806784</v>
      </c>
      <c r="E9133" t="str">
        <f ca="1">IF(B9133&lt;='Monte Carlo VaR'!$B$25,"YES ◀ TAIL","")</f>
        <v/>
      </c>
    </row>
    <row r="9134" spans="1:5" x14ac:dyDescent="0.2">
      <c r="A9134">
        <v>9133</v>
      </c>
      <c r="B9134" s="17">
        <f ca="1">'Monte Carlo VaR'!$C$17+_xlfn.NORM.S.INV(RAND())*'Monte Carlo VaR'!$C$18</f>
        <v>0.26118756891510264</v>
      </c>
      <c r="C9134" s="18">
        <f t="shared" ca="1" si="142"/>
        <v>29.847119542706601</v>
      </c>
      <c r="D9134" s="19">
        <f ca="1">'Monte Carlo VaR'!$B$9*(EXP(B9134)-1)</f>
        <v>40.451801116230257</v>
      </c>
      <c r="E9134" t="str">
        <f ca="1">IF(B9134&lt;='Monte Carlo VaR'!$B$25,"YES ◀ TAIL","")</f>
        <v/>
      </c>
    </row>
    <row r="9135" spans="1:5" x14ac:dyDescent="0.2">
      <c r="A9135">
        <v>9134</v>
      </c>
      <c r="B9135" s="17">
        <f ca="1">'Monte Carlo VaR'!$C$17+_xlfn.NORM.S.INV(RAND())*'Monte Carlo VaR'!$C$18</f>
        <v>0.30986751431357584</v>
      </c>
      <c r="C9135" s="18">
        <f t="shared" ca="1" si="142"/>
        <v>36.324449178524596</v>
      </c>
      <c r="D9135" s="19">
        <f ca="1">'Monte Carlo VaR'!$B$9*(EXP(B9135)-1)</f>
        <v>49.230525971654387</v>
      </c>
      <c r="E9135" t="str">
        <f ca="1">IF(B9135&lt;='Monte Carlo VaR'!$B$25,"YES ◀ TAIL","")</f>
        <v/>
      </c>
    </row>
    <row r="9136" spans="1:5" x14ac:dyDescent="0.2">
      <c r="A9136">
        <v>9135</v>
      </c>
      <c r="B9136" s="17">
        <f ca="1">'Monte Carlo VaR'!$C$17+_xlfn.NORM.S.INV(RAND())*'Monte Carlo VaR'!$C$18</f>
        <v>3.416067689042622E-2</v>
      </c>
      <c r="C9136" s="18">
        <f t="shared" ca="1" si="142"/>
        <v>3.4750853921293068</v>
      </c>
      <c r="D9136" s="19">
        <f ca="1">'Monte Carlo VaR'!$B$9*(EXP(B9136)-1)</f>
        <v>4.7097832319528496</v>
      </c>
      <c r="E9136" t="str">
        <f ca="1">IF(B9136&lt;='Monte Carlo VaR'!$B$25,"YES ◀ TAIL","")</f>
        <v/>
      </c>
    </row>
    <row r="9137" spans="1:5" x14ac:dyDescent="0.2">
      <c r="A9137">
        <v>9136</v>
      </c>
      <c r="B9137" s="17">
        <f ca="1">'Monte Carlo VaR'!$C$17+_xlfn.NORM.S.INV(RAND())*'Monte Carlo VaR'!$C$18</f>
        <v>-2.2290557714421053E-2</v>
      </c>
      <c r="C9137" s="18">
        <f t="shared" ca="1" si="142"/>
        <v>-2.2043958906268424</v>
      </c>
      <c r="D9137" s="19">
        <f ca="1">'Monte Carlo VaR'!$B$9*(EXP(B9137)-1)</f>
        <v>-2.9876177505665593</v>
      </c>
      <c r="E9137" t="str">
        <f ca="1">IF(B9137&lt;='Monte Carlo VaR'!$B$25,"YES ◀ TAIL","")</f>
        <v/>
      </c>
    </row>
    <row r="9138" spans="1:5" x14ac:dyDescent="0.2">
      <c r="A9138">
        <v>9137</v>
      </c>
      <c r="B9138" s="17">
        <f ca="1">'Monte Carlo VaR'!$C$17+_xlfn.NORM.S.INV(RAND())*'Monte Carlo VaR'!$C$18</f>
        <v>5.9161337143606031E-2</v>
      </c>
      <c r="C9138" s="18">
        <f t="shared" ca="1" si="142"/>
        <v>6.0946396994067342</v>
      </c>
      <c r="D9138" s="19">
        <f ca="1">'Monte Carlo VaR'!$B$9*(EXP(B9138)-1)</f>
        <v>8.2600651846059474</v>
      </c>
      <c r="E9138" t="str">
        <f ca="1">IF(B9138&lt;='Monte Carlo VaR'!$B$25,"YES ◀ TAIL","")</f>
        <v/>
      </c>
    </row>
    <row r="9139" spans="1:5" x14ac:dyDescent="0.2">
      <c r="A9139">
        <v>9138</v>
      </c>
      <c r="B9139" s="17">
        <f ca="1">'Monte Carlo VaR'!$C$17+_xlfn.NORM.S.INV(RAND())*'Monte Carlo VaR'!$C$18</f>
        <v>-8.9830332079442729E-2</v>
      </c>
      <c r="C9139" s="18">
        <f t="shared" ca="1" si="142"/>
        <v>-8.5913736769528963</v>
      </c>
      <c r="D9139" s="19">
        <f ca="1">'Monte Carlo VaR'!$B$9*(EXP(B9139)-1)</f>
        <v>-11.64388874437426</v>
      </c>
      <c r="E9139" t="str">
        <f ca="1">IF(B9139&lt;='Monte Carlo VaR'!$B$25,"YES ◀ TAIL","")</f>
        <v/>
      </c>
    </row>
    <row r="9140" spans="1:5" x14ac:dyDescent="0.2">
      <c r="A9140">
        <v>9139</v>
      </c>
      <c r="B9140" s="17">
        <f ca="1">'Monte Carlo VaR'!$C$17+_xlfn.NORM.S.INV(RAND())*'Monte Carlo VaR'!$C$18</f>
        <v>0.19674048472708827</v>
      </c>
      <c r="C9140" s="18">
        <f t="shared" ca="1" si="142"/>
        <v>21.742805853172143</v>
      </c>
      <c r="D9140" s="19">
        <f ca="1">'Monte Carlo VaR'!$B$9*(EXP(B9140)-1)</f>
        <v>29.468024772804206</v>
      </c>
      <c r="E9140" t="str">
        <f ca="1">IF(B9140&lt;='Monte Carlo VaR'!$B$25,"YES ◀ TAIL","")</f>
        <v/>
      </c>
    </row>
    <row r="9141" spans="1:5" x14ac:dyDescent="0.2">
      <c r="A9141">
        <v>9140</v>
      </c>
      <c r="B9141" s="17">
        <f ca="1">'Monte Carlo VaR'!$C$17+_xlfn.NORM.S.INV(RAND())*'Monte Carlo VaR'!$C$18</f>
        <v>0.37482540107234691</v>
      </c>
      <c r="C9141" s="18">
        <f t="shared" ca="1" si="142"/>
        <v>45.47373968537245</v>
      </c>
      <c r="D9141" s="19">
        <f ca="1">'Monte Carlo VaR'!$B$9*(EXP(B9141)-1)</f>
        <v>61.63055939558528</v>
      </c>
      <c r="E9141" t="str">
        <f ca="1">IF(B9141&lt;='Monte Carlo VaR'!$B$25,"YES ◀ TAIL","")</f>
        <v/>
      </c>
    </row>
    <row r="9142" spans="1:5" x14ac:dyDescent="0.2">
      <c r="A9142">
        <v>9141</v>
      </c>
      <c r="B9142" s="17">
        <f ca="1">'Monte Carlo VaR'!$C$17+_xlfn.NORM.S.INV(RAND())*'Monte Carlo VaR'!$C$18</f>
        <v>0.28079041186772097</v>
      </c>
      <c r="C9142" s="18">
        <f t="shared" ca="1" si="142"/>
        <v>32.417604326584538</v>
      </c>
      <c r="D9142" s="19">
        <f ca="1">'Monte Carlo VaR'!$B$9*(EXP(B9142)-1)</f>
        <v>43.935579143820021</v>
      </c>
      <c r="E9142" t="str">
        <f ca="1">IF(B9142&lt;='Monte Carlo VaR'!$B$25,"YES ◀ TAIL","")</f>
        <v/>
      </c>
    </row>
    <row r="9143" spans="1:5" x14ac:dyDescent="0.2">
      <c r="A9143">
        <v>9142</v>
      </c>
      <c r="B9143" s="17">
        <f ca="1">'Monte Carlo VaR'!$C$17+_xlfn.NORM.S.INV(RAND())*'Monte Carlo VaR'!$C$18</f>
        <v>0.28328265677744296</v>
      </c>
      <c r="C9143" s="18">
        <f t="shared" ca="1" si="142"/>
        <v>32.748033010495604</v>
      </c>
      <c r="D9143" s="19">
        <f ca="1">'Monte Carlo VaR'!$B$9*(EXP(B9143)-1)</f>
        <v>44.383409139124694</v>
      </c>
      <c r="E9143" t="str">
        <f ca="1">IF(B9143&lt;='Monte Carlo VaR'!$B$25,"YES ◀ TAIL","")</f>
        <v/>
      </c>
    </row>
    <row r="9144" spans="1:5" x14ac:dyDescent="0.2">
      <c r="A9144">
        <v>9143</v>
      </c>
      <c r="B9144" s="17">
        <f ca="1">'Monte Carlo VaR'!$C$17+_xlfn.NORM.S.INV(RAND())*'Monte Carlo VaR'!$C$18</f>
        <v>-5.5603518487239115E-2</v>
      </c>
      <c r="C9144" s="18">
        <f t="shared" ca="1" si="142"/>
        <v>-5.4085900994571663</v>
      </c>
      <c r="D9144" s="19">
        <f ca="1">'Monte Carlo VaR'!$B$9*(EXP(B9144)-1)</f>
        <v>-7.3302621617942982</v>
      </c>
      <c r="E9144" t="str">
        <f ca="1">IF(B9144&lt;='Monte Carlo VaR'!$B$25,"YES ◀ TAIL","")</f>
        <v/>
      </c>
    </row>
    <row r="9145" spans="1:5" x14ac:dyDescent="0.2">
      <c r="A9145">
        <v>9144</v>
      </c>
      <c r="B9145" s="17">
        <f ca="1">'Monte Carlo VaR'!$C$17+_xlfn.NORM.S.INV(RAND())*'Monte Carlo VaR'!$C$18</f>
        <v>0.48466703132683397</v>
      </c>
      <c r="C9145" s="18">
        <f t="shared" ca="1" si="142"/>
        <v>62.363429947118185</v>
      </c>
      <c r="D9145" s="19">
        <f ca="1">'Monte Carlo VaR'!$B$9*(EXP(B9145)-1)</f>
        <v>84.521156607329274</v>
      </c>
      <c r="E9145" t="str">
        <f ca="1">IF(B9145&lt;='Monte Carlo VaR'!$B$25,"YES ◀ TAIL","")</f>
        <v/>
      </c>
    </row>
    <row r="9146" spans="1:5" x14ac:dyDescent="0.2">
      <c r="A9146">
        <v>9145</v>
      </c>
      <c r="B9146" s="17">
        <f ca="1">'Monte Carlo VaR'!$C$17+_xlfn.NORM.S.INV(RAND())*'Monte Carlo VaR'!$C$18</f>
        <v>0.20268781116802437</v>
      </c>
      <c r="C9146" s="18">
        <f t="shared" ca="1" si="142"/>
        <v>22.469007399726436</v>
      </c>
      <c r="D9146" s="19">
        <f ca="1">'Monte Carlo VaR'!$B$9*(EXP(B9146)-1)</f>
        <v>30.452245728849242</v>
      </c>
      <c r="E9146" t="str">
        <f ca="1">IF(B9146&lt;='Monte Carlo VaR'!$B$25,"YES ◀ TAIL","")</f>
        <v/>
      </c>
    </row>
    <row r="9147" spans="1:5" x14ac:dyDescent="0.2">
      <c r="A9147">
        <v>9146</v>
      </c>
      <c r="B9147" s="17">
        <f ca="1">'Monte Carlo VaR'!$C$17+_xlfn.NORM.S.INV(RAND())*'Monte Carlo VaR'!$C$18</f>
        <v>1.2763969435634875E-2</v>
      </c>
      <c r="C9147" s="18">
        <f t="shared" ca="1" si="142"/>
        <v>1.2845776584291757</v>
      </c>
      <c r="D9147" s="19">
        <f ca="1">'Monte Carlo VaR'!$B$9*(EXP(B9147)-1)</f>
        <v>1.7409881004690619</v>
      </c>
      <c r="E9147" t="str">
        <f ca="1">IF(B9147&lt;='Monte Carlo VaR'!$B$25,"YES ◀ TAIL","")</f>
        <v/>
      </c>
    </row>
    <row r="9148" spans="1:5" x14ac:dyDescent="0.2">
      <c r="A9148">
        <v>9147</v>
      </c>
      <c r="B9148" s="17">
        <f ca="1">'Monte Carlo VaR'!$C$17+_xlfn.NORM.S.INV(RAND())*'Monte Carlo VaR'!$C$18</f>
        <v>-0.10402675849365196</v>
      </c>
      <c r="C9148" s="18">
        <f t="shared" ca="1" si="142"/>
        <v>-9.8798817687551832</v>
      </c>
      <c r="D9148" s="19">
        <f ca="1">'Monte Carlo VaR'!$B$9*(EXP(B9148)-1)</f>
        <v>-13.3902037611939</v>
      </c>
      <c r="E9148" t="str">
        <f ca="1">IF(B9148&lt;='Monte Carlo VaR'!$B$25,"YES ◀ TAIL","")</f>
        <v/>
      </c>
    </row>
    <row r="9149" spans="1:5" x14ac:dyDescent="0.2">
      <c r="A9149">
        <v>9148</v>
      </c>
      <c r="B9149" s="17">
        <f ca="1">'Monte Carlo VaR'!$C$17+_xlfn.NORM.S.INV(RAND())*'Monte Carlo VaR'!$C$18</f>
        <v>9.9676455780364007E-3</v>
      </c>
      <c r="C9149" s="18">
        <f t="shared" ca="1" si="142"/>
        <v>1.0017488023516652</v>
      </c>
      <c r="D9149" s="19">
        <f ca="1">'Monte Carlo VaR'!$B$9*(EXP(B9149)-1)</f>
        <v>1.3576701518272118</v>
      </c>
      <c r="E9149" t="str">
        <f ca="1">IF(B9149&lt;='Monte Carlo VaR'!$B$25,"YES ◀ TAIL","")</f>
        <v/>
      </c>
    </row>
    <row r="9150" spans="1:5" x14ac:dyDescent="0.2">
      <c r="A9150">
        <v>9149</v>
      </c>
      <c r="B9150" s="17">
        <f ca="1">'Monte Carlo VaR'!$C$17+_xlfn.NORM.S.INV(RAND())*'Monte Carlo VaR'!$C$18</f>
        <v>1.5274907996491713E-2</v>
      </c>
      <c r="C9150" s="18">
        <f t="shared" ca="1" si="142"/>
        <v>1.5392165676324066</v>
      </c>
      <c r="D9150" s="19">
        <f ca="1">'Monte Carlo VaR'!$B$9*(EXP(B9150)-1)</f>
        <v>2.0861002141122005</v>
      </c>
      <c r="E9150" t="str">
        <f ca="1">IF(B9150&lt;='Monte Carlo VaR'!$B$25,"YES ◀ TAIL","")</f>
        <v/>
      </c>
    </row>
    <row r="9151" spans="1:5" x14ac:dyDescent="0.2">
      <c r="A9151">
        <v>9150</v>
      </c>
      <c r="B9151" s="17">
        <f ca="1">'Monte Carlo VaR'!$C$17+_xlfn.NORM.S.INV(RAND())*'Monte Carlo VaR'!$C$18</f>
        <v>0.2708456437957123</v>
      </c>
      <c r="C9151" s="18">
        <f t="shared" ca="1" si="142"/>
        <v>31.10726825622563</v>
      </c>
      <c r="D9151" s="19">
        <f ca="1">'Monte Carlo VaR'!$B$9*(EXP(B9151)-1)</f>
        <v>42.159680667662592</v>
      </c>
      <c r="E9151" t="str">
        <f ca="1">IF(B9151&lt;='Monte Carlo VaR'!$B$25,"YES ◀ TAIL","")</f>
        <v/>
      </c>
    </row>
    <row r="9152" spans="1:5" x14ac:dyDescent="0.2">
      <c r="A9152">
        <v>9151</v>
      </c>
      <c r="B9152" s="17">
        <f ca="1">'Monte Carlo VaR'!$C$17+_xlfn.NORM.S.INV(RAND())*'Monte Carlo VaR'!$C$18</f>
        <v>-0.15614037763526273</v>
      </c>
      <c r="C9152" s="18">
        <f t="shared" ca="1" si="142"/>
        <v>-14.456090257557397</v>
      </c>
      <c r="D9152" s="19">
        <f ca="1">'Monte Carlo VaR'!$B$9*(EXP(B9152)-1)</f>
        <v>-19.592339126067539</v>
      </c>
      <c r="E9152" t="str">
        <f ca="1">IF(B9152&lt;='Monte Carlo VaR'!$B$25,"YES ◀ TAIL","")</f>
        <v/>
      </c>
    </row>
    <row r="9153" spans="1:5" x14ac:dyDescent="0.2">
      <c r="A9153">
        <v>9152</v>
      </c>
      <c r="B9153" s="17">
        <f ca="1">'Monte Carlo VaR'!$C$17+_xlfn.NORM.S.INV(RAND())*'Monte Carlo VaR'!$C$18</f>
        <v>0.10553802747599564</v>
      </c>
      <c r="C9153" s="18">
        <f t="shared" ca="1" si="142"/>
        <v>11.13083639714716</v>
      </c>
      <c r="D9153" s="19">
        <f ca="1">'Monte Carlo VaR'!$B$9*(EXP(B9153)-1)</f>
        <v>15.085622569053545</v>
      </c>
      <c r="E9153" t="str">
        <f ca="1">IF(B9153&lt;='Monte Carlo VaR'!$B$25,"YES ◀ TAIL","")</f>
        <v/>
      </c>
    </row>
    <row r="9154" spans="1:5" x14ac:dyDescent="0.2">
      <c r="A9154">
        <v>9153</v>
      </c>
      <c r="B9154" s="17">
        <f ca="1">'Monte Carlo VaR'!$C$17+_xlfn.NORM.S.INV(RAND())*'Monte Carlo VaR'!$C$18</f>
        <v>-0.24998396229915842</v>
      </c>
      <c r="C9154" s="18">
        <f t="shared" ca="1" si="142"/>
        <v>-22.118672665446372</v>
      </c>
      <c r="D9154" s="19">
        <f ca="1">'Monte Carlo VaR'!$B$9*(EXP(B9154)-1)</f>
        <v>-29.977437063479467</v>
      </c>
      <c r="E9154" t="str">
        <f ca="1">IF(B9154&lt;='Monte Carlo VaR'!$B$25,"YES ◀ TAIL","")</f>
        <v>YES ◀ TAIL</v>
      </c>
    </row>
    <row r="9155" spans="1:5" x14ac:dyDescent="0.2">
      <c r="A9155">
        <v>9154</v>
      </c>
      <c r="B9155" s="17">
        <f ca="1">'Monte Carlo VaR'!$C$17+_xlfn.NORM.S.INV(RAND())*'Monte Carlo VaR'!$C$18</f>
        <v>0.39087155682648983</v>
      </c>
      <c r="C9155" s="18">
        <f t="shared" ref="C9155:C9218" ca="1" si="143">(EXP(B9155)-1)*100</f>
        <v>47.826862770480382</v>
      </c>
      <c r="D9155" s="19">
        <f ca="1">'Monte Carlo VaR'!$B$9*(EXP(B9155)-1)</f>
        <v>64.819747112832061</v>
      </c>
      <c r="E9155" t="str">
        <f ca="1">IF(B9155&lt;='Monte Carlo VaR'!$B$25,"YES ◀ TAIL","")</f>
        <v/>
      </c>
    </row>
    <row r="9156" spans="1:5" x14ac:dyDescent="0.2">
      <c r="A9156">
        <v>9155</v>
      </c>
      <c r="B9156" s="17">
        <f ca="1">'Monte Carlo VaR'!$C$17+_xlfn.NORM.S.INV(RAND())*'Monte Carlo VaR'!$C$18</f>
        <v>-0.53363296880459532</v>
      </c>
      <c r="C9156" s="18">
        <f t="shared" ca="1" si="143"/>
        <v>-41.352953417408123</v>
      </c>
      <c r="D9156" s="19">
        <f ca="1">'Monte Carlo VaR'!$B$9*(EXP(B9156)-1)</f>
        <v>-56.045657766613232</v>
      </c>
      <c r="E9156" t="str">
        <f ca="1">IF(B9156&lt;='Monte Carlo VaR'!$B$25,"YES ◀ TAIL","")</f>
        <v>YES ◀ TAIL</v>
      </c>
    </row>
    <row r="9157" spans="1:5" x14ac:dyDescent="0.2">
      <c r="A9157">
        <v>9156</v>
      </c>
      <c r="B9157" s="17">
        <f ca="1">'Monte Carlo VaR'!$C$17+_xlfn.NORM.S.INV(RAND())*'Monte Carlo VaR'!$C$18</f>
        <v>-0.4537987215826329</v>
      </c>
      <c r="C9157" s="18">
        <f t="shared" ca="1" si="143"/>
        <v>-36.478942544120997</v>
      </c>
      <c r="D9157" s="19">
        <f ca="1">'Monte Carlo VaR'!$B$9*(EXP(B9157)-1)</f>
        <v>-49.439910830047189</v>
      </c>
      <c r="E9157" t="str">
        <f ca="1">IF(B9157&lt;='Monte Carlo VaR'!$B$25,"YES ◀ TAIL","")</f>
        <v>YES ◀ TAIL</v>
      </c>
    </row>
    <row r="9158" spans="1:5" x14ac:dyDescent="0.2">
      <c r="A9158">
        <v>9157</v>
      </c>
      <c r="B9158" s="17">
        <f ca="1">'Monte Carlo VaR'!$C$17+_xlfn.NORM.S.INV(RAND())*'Monte Carlo VaR'!$C$18</f>
        <v>9.8877605737601806E-2</v>
      </c>
      <c r="C9158" s="18">
        <f t="shared" ca="1" si="143"/>
        <v>10.393117644782413</v>
      </c>
      <c r="D9158" s="19">
        <f ca="1">'Monte Carlo VaR'!$B$9*(EXP(B9158)-1)</f>
        <v>14.085792343973603</v>
      </c>
      <c r="E9158" t="str">
        <f ca="1">IF(B9158&lt;='Monte Carlo VaR'!$B$25,"YES ◀ TAIL","")</f>
        <v/>
      </c>
    </row>
    <row r="9159" spans="1:5" x14ac:dyDescent="0.2">
      <c r="A9159">
        <v>9158</v>
      </c>
      <c r="B9159" s="17">
        <f ca="1">'Monte Carlo VaR'!$C$17+_xlfn.NORM.S.INV(RAND())*'Monte Carlo VaR'!$C$18</f>
        <v>0.65879834172838403</v>
      </c>
      <c r="C9159" s="18">
        <f t="shared" ca="1" si="143"/>
        <v>93.246877153340719</v>
      </c>
      <c r="D9159" s="19">
        <f ca="1">'Monte Carlo VaR'!$B$9*(EXP(B9159)-1)</f>
        <v>126.37749260592268</v>
      </c>
      <c r="E9159" t="str">
        <f ca="1">IF(B9159&lt;='Monte Carlo VaR'!$B$25,"YES ◀ TAIL","")</f>
        <v/>
      </c>
    </row>
    <row r="9160" spans="1:5" x14ac:dyDescent="0.2">
      <c r="A9160">
        <v>9159</v>
      </c>
      <c r="B9160" s="17">
        <f ca="1">'Monte Carlo VaR'!$C$17+_xlfn.NORM.S.INV(RAND())*'Monte Carlo VaR'!$C$18</f>
        <v>2.7668232265936427E-2</v>
      </c>
      <c r="C9160" s="18">
        <f t="shared" ca="1" si="143"/>
        <v>2.8054552506894037</v>
      </c>
      <c r="D9160" s="19">
        <f ca="1">'Monte Carlo VaR'!$B$9*(EXP(B9160)-1)</f>
        <v>3.8022335012593489</v>
      </c>
      <c r="E9160" t="str">
        <f ca="1">IF(B9160&lt;='Monte Carlo VaR'!$B$25,"YES ◀ TAIL","")</f>
        <v/>
      </c>
    </row>
    <row r="9161" spans="1:5" x14ac:dyDescent="0.2">
      <c r="A9161">
        <v>9160</v>
      </c>
      <c r="B9161" s="17">
        <f ca="1">'Monte Carlo VaR'!$C$17+_xlfn.NORM.S.INV(RAND())*'Monte Carlo VaR'!$C$18</f>
        <v>0.42505009022488571</v>
      </c>
      <c r="C9161" s="18">
        <f t="shared" ca="1" si="143"/>
        <v>52.966703911040923</v>
      </c>
      <c r="D9161" s="19">
        <f ca="1">'Monte Carlo VaR'!$B$9*(EXP(B9161)-1)</f>
        <v>71.785773810633771</v>
      </c>
      <c r="E9161" t="str">
        <f ca="1">IF(B9161&lt;='Monte Carlo VaR'!$B$25,"YES ◀ TAIL","")</f>
        <v/>
      </c>
    </row>
    <row r="9162" spans="1:5" x14ac:dyDescent="0.2">
      <c r="A9162">
        <v>9161</v>
      </c>
      <c r="B9162" s="17">
        <f ca="1">'Monte Carlo VaR'!$C$17+_xlfn.NORM.S.INV(RAND())*'Monte Carlo VaR'!$C$18</f>
        <v>-9.9268046122673523E-2</v>
      </c>
      <c r="C9162" s="18">
        <f t="shared" ca="1" si="143"/>
        <v>-9.4500040262155203</v>
      </c>
      <c r="D9162" s="19">
        <f ca="1">'Monte Carlo VaR'!$B$9*(EXP(B9162)-1)</f>
        <v>-12.807590456729894</v>
      </c>
      <c r="E9162" t="str">
        <f ca="1">IF(B9162&lt;='Monte Carlo VaR'!$B$25,"YES ◀ TAIL","")</f>
        <v/>
      </c>
    </row>
    <row r="9163" spans="1:5" x14ac:dyDescent="0.2">
      <c r="A9163">
        <v>9162</v>
      </c>
      <c r="B9163" s="17">
        <f ca="1">'Monte Carlo VaR'!$C$17+_xlfn.NORM.S.INV(RAND())*'Monte Carlo VaR'!$C$18</f>
        <v>0.17357990008842791</v>
      </c>
      <c r="C9163" s="18">
        <f t="shared" ca="1" si="143"/>
        <v>18.955572858053692</v>
      </c>
      <c r="D9163" s="19">
        <f ca="1">'Monte Carlo VaR'!$B$9*(EXP(B9163)-1)</f>
        <v>25.690487894520171</v>
      </c>
      <c r="E9163" t="str">
        <f ca="1">IF(B9163&lt;='Monte Carlo VaR'!$B$25,"YES ◀ TAIL","")</f>
        <v/>
      </c>
    </row>
    <row r="9164" spans="1:5" x14ac:dyDescent="0.2">
      <c r="A9164">
        <v>9163</v>
      </c>
      <c r="B9164" s="17">
        <f ca="1">'Monte Carlo VaR'!$C$17+_xlfn.NORM.S.INV(RAND())*'Monte Carlo VaR'!$C$18</f>
        <v>-0.14296851333964683</v>
      </c>
      <c r="C9164" s="18">
        <f t="shared" ca="1" si="143"/>
        <v>-13.321863948387524</v>
      </c>
      <c r="D9164" s="19">
        <f ca="1">'Monte Carlo VaR'!$B$9*(EXP(B9164)-1)</f>
        <v>-18.05512220924961</v>
      </c>
      <c r="E9164" t="str">
        <f ca="1">IF(B9164&lt;='Monte Carlo VaR'!$B$25,"YES ◀ TAIL","")</f>
        <v/>
      </c>
    </row>
    <row r="9165" spans="1:5" x14ac:dyDescent="0.2">
      <c r="A9165">
        <v>9164</v>
      </c>
      <c r="B9165" s="17">
        <f ca="1">'Monte Carlo VaR'!$C$17+_xlfn.NORM.S.INV(RAND())*'Monte Carlo VaR'!$C$18</f>
        <v>0.24473657424971551</v>
      </c>
      <c r="C9165" s="18">
        <f t="shared" ca="1" si="143"/>
        <v>27.728479917705219</v>
      </c>
      <c r="D9165" s="19">
        <f ca="1">'Monte Carlo VaR'!$B$9*(EXP(B9165)-1)</f>
        <v>37.580408832465885</v>
      </c>
      <c r="E9165" t="str">
        <f ca="1">IF(B9165&lt;='Monte Carlo VaR'!$B$25,"YES ◀ TAIL","")</f>
        <v/>
      </c>
    </row>
    <row r="9166" spans="1:5" x14ac:dyDescent="0.2">
      <c r="A9166">
        <v>9165</v>
      </c>
      <c r="B9166" s="17">
        <f ca="1">'Monte Carlo VaR'!$C$17+_xlfn.NORM.S.INV(RAND())*'Monte Carlo VaR'!$C$18</f>
        <v>-0.25081539869585467</v>
      </c>
      <c r="C9166" s="18">
        <f t="shared" ca="1" si="143"/>
        <v>-22.183399123919923</v>
      </c>
      <c r="D9166" s="19">
        <f ca="1">'Monte Carlo VaR'!$B$9*(EXP(B9166)-1)</f>
        <v>-30.065160832648672</v>
      </c>
      <c r="E9166" t="str">
        <f ca="1">IF(B9166&lt;='Monte Carlo VaR'!$B$25,"YES ◀ TAIL","")</f>
        <v>YES ◀ TAIL</v>
      </c>
    </row>
    <row r="9167" spans="1:5" x14ac:dyDescent="0.2">
      <c r="A9167">
        <v>9166</v>
      </c>
      <c r="B9167" s="17">
        <f ca="1">'Monte Carlo VaR'!$C$17+_xlfn.NORM.S.INV(RAND())*'Monte Carlo VaR'!$C$18</f>
        <v>-3.3397055629903222E-2</v>
      </c>
      <c r="C9167" s="18">
        <f t="shared" ca="1" si="143"/>
        <v>-3.2845530785532429</v>
      </c>
      <c r="D9167" s="19">
        <f ca="1">'Monte Carlo VaR'!$B$9*(EXP(B9167)-1)</f>
        <v>-4.45155478736321</v>
      </c>
      <c r="E9167" t="str">
        <f ca="1">IF(B9167&lt;='Monte Carlo VaR'!$B$25,"YES ◀ TAIL","")</f>
        <v/>
      </c>
    </row>
    <row r="9168" spans="1:5" x14ac:dyDescent="0.2">
      <c r="A9168">
        <v>9167</v>
      </c>
      <c r="B9168" s="17">
        <f ca="1">'Monte Carlo VaR'!$C$17+_xlfn.NORM.S.INV(RAND())*'Monte Carlo VaR'!$C$18</f>
        <v>9.4967959612225566E-2</v>
      </c>
      <c r="C9168" s="18">
        <f t="shared" ca="1" si="143"/>
        <v>9.9623622194406458</v>
      </c>
      <c r="D9168" s="19">
        <f ca="1">'Monte Carlo VaR'!$B$9*(EXP(B9168)-1)</f>
        <v>13.501989516007907</v>
      </c>
      <c r="E9168" t="str">
        <f ca="1">IF(B9168&lt;='Monte Carlo VaR'!$B$25,"YES ◀ TAIL","")</f>
        <v/>
      </c>
    </row>
    <row r="9169" spans="1:5" x14ac:dyDescent="0.2">
      <c r="A9169">
        <v>9168</v>
      </c>
      <c r="B9169" s="17">
        <f ca="1">'Monte Carlo VaR'!$C$17+_xlfn.NORM.S.INV(RAND())*'Monte Carlo VaR'!$C$18</f>
        <v>0.37357716776938943</v>
      </c>
      <c r="C9169" s="18">
        <f t="shared" ca="1" si="143"/>
        <v>45.292267801978014</v>
      </c>
      <c r="D9169" s="19">
        <f ca="1">'Monte Carlo VaR'!$B$9*(EXP(B9169)-1)</f>
        <v>61.384610552020803</v>
      </c>
      <c r="E9169" t="str">
        <f ca="1">IF(B9169&lt;='Monte Carlo VaR'!$B$25,"YES ◀ TAIL","")</f>
        <v/>
      </c>
    </row>
    <row r="9170" spans="1:5" x14ac:dyDescent="0.2">
      <c r="A9170">
        <v>9169</v>
      </c>
      <c r="B9170" s="17">
        <f ca="1">'Monte Carlo VaR'!$C$17+_xlfn.NORM.S.INV(RAND())*'Monte Carlo VaR'!$C$18</f>
        <v>0.16570300144740208</v>
      </c>
      <c r="C9170" s="18">
        <f t="shared" ca="1" si="143"/>
        <v>18.022252528375262</v>
      </c>
      <c r="D9170" s="19">
        <f ca="1">'Monte Carlo VaR'!$B$9*(EXP(B9170)-1)</f>
        <v>24.425558851706992</v>
      </c>
      <c r="E9170" t="str">
        <f ca="1">IF(B9170&lt;='Monte Carlo VaR'!$B$25,"YES ◀ TAIL","")</f>
        <v/>
      </c>
    </row>
    <row r="9171" spans="1:5" x14ac:dyDescent="0.2">
      <c r="A9171">
        <v>9170</v>
      </c>
      <c r="B9171" s="17">
        <f ca="1">'Monte Carlo VaR'!$C$17+_xlfn.NORM.S.INV(RAND())*'Monte Carlo VaR'!$C$18</f>
        <v>0.11914331453653397</v>
      </c>
      <c r="C9171" s="18">
        <f t="shared" ca="1" si="143"/>
        <v>12.653135503899836</v>
      </c>
      <c r="D9171" s="19">
        <f ca="1">'Monte Carlo VaR'!$B$9*(EXP(B9171)-1)</f>
        <v>17.14879454843545</v>
      </c>
      <c r="E9171" t="str">
        <f ca="1">IF(B9171&lt;='Monte Carlo VaR'!$B$25,"YES ◀ TAIL","")</f>
        <v/>
      </c>
    </row>
    <row r="9172" spans="1:5" x14ac:dyDescent="0.2">
      <c r="A9172">
        <v>9171</v>
      </c>
      <c r="B9172" s="17">
        <f ca="1">'Monte Carlo VaR'!$C$17+_xlfn.NORM.S.INV(RAND())*'Monte Carlo VaR'!$C$18</f>
        <v>0.34702257507845291</v>
      </c>
      <c r="C9172" s="18">
        <f t="shared" ca="1" si="143"/>
        <v>41.484866532952246</v>
      </c>
      <c r="D9172" s="19">
        <f ca="1">'Monte Carlo VaR'!$B$9*(EXP(B9172)-1)</f>
        <v>56.224439612110181</v>
      </c>
      <c r="E9172" t="str">
        <f ca="1">IF(B9172&lt;='Monte Carlo VaR'!$B$25,"YES ◀ TAIL","")</f>
        <v/>
      </c>
    </row>
    <row r="9173" spans="1:5" x14ac:dyDescent="0.2">
      <c r="A9173">
        <v>9172</v>
      </c>
      <c r="B9173" s="17">
        <f ca="1">'Monte Carlo VaR'!$C$17+_xlfn.NORM.S.INV(RAND())*'Monte Carlo VaR'!$C$18</f>
        <v>6.2074701367106251E-2</v>
      </c>
      <c r="C9173" s="18">
        <f t="shared" ca="1" si="143"/>
        <v>6.4041827138419771</v>
      </c>
      <c r="D9173" s="19">
        <f ca="1">'Monte Carlo VaR'!$B$9*(EXP(B9173)-1)</f>
        <v>8.6795888320700314</v>
      </c>
      <c r="E9173" t="str">
        <f ca="1">IF(B9173&lt;='Monte Carlo VaR'!$B$25,"YES ◀ TAIL","")</f>
        <v/>
      </c>
    </row>
    <row r="9174" spans="1:5" x14ac:dyDescent="0.2">
      <c r="A9174">
        <v>9173</v>
      </c>
      <c r="B9174" s="17">
        <f ca="1">'Monte Carlo VaR'!$C$17+_xlfn.NORM.S.INV(RAND())*'Monte Carlo VaR'!$C$18</f>
        <v>-7.9833101031398138E-2</v>
      </c>
      <c r="C9174" s="18">
        <f t="shared" ca="1" si="143"/>
        <v>-7.672957358971189</v>
      </c>
      <c r="D9174" s="19">
        <f ca="1">'Monte Carlo VaR'!$B$9*(EXP(B9174)-1)</f>
        <v>-10.399159108613652</v>
      </c>
      <c r="E9174" t="str">
        <f ca="1">IF(B9174&lt;='Monte Carlo VaR'!$B$25,"YES ◀ TAIL","")</f>
        <v/>
      </c>
    </row>
    <row r="9175" spans="1:5" x14ac:dyDescent="0.2">
      <c r="A9175">
        <v>9174</v>
      </c>
      <c r="B9175" s="17">
        <f ca="1">'Monte Carlo VaR'!$C$17+_xlfn.NORM.S.INV(RAND())*'Monte Carlo VaR'!$C$18</f>
        <v>-0.29297968832424837</v>
      </c>
      <c r="C9175" s="18">
        <f t="shared" ca="1" si="143"/>
        <v>-25.396270618906115</v>
      </c>
      <c r="D9175" s="19">
        <f ca="1">'Monte Carlo VaR'!$B$9*(EXP(B9175)-1)</f>
        <v>-34.419565569803453</v>
      </c>
      <c r="E9175" t="str">
        <f ca="1">IF(B9175&lt;='Monte Carlo VaR'!$B$25,"YES ◀ TAIL","")</f>
        <v>YES ◀ TAIL</v>
      </c>
    </row>
    <row r="9176" spans="1:5" x14ac:dyDescent="0.2">
      <c r="A9176">
        <v>9175</v>
      </c>
      <c r="B9176" s="17">
        <f ca="1">'Monte Carlo VaR'!$C$17+_xlfn.NORM.S.INV(RAND())*'Monte Carlo VaR'!$C$18</f>
        <v>-2.0126432380319054E-2</v>
      </c>
      <c r="C9176" s="18">
        <f t="shared" ca="1" si="143"/>
        <v>-1.9925247710716798</v>
      </c>
      <c r="D9176" s="19">
        <f ca="1">'Monte Carlo VaR'!$B$9*(EXP(B9176)-1)</f>
        <v>-2.7004688222334479</v>
      </c>
      <c r="E9176" t="str">
        <f ca="1">IF(B9176&lt;='Monte Carlo VaR'!$B$25,"YES ◀ TAIL","")</f>
        <v/>
      </c>
    </row>
    <row r="9177" spans="1:5" x14ac:dyDescent="0.2">
      <c r="A9177">
        <v>9176</v>
      </c>
      <c r="B9177" s="17">
        <f ca="1">'Monte Carlo VaR'!$C$17+_xlfn.NORM.S.INV(RAND())*'Monte Carlo VaR'!$C$18</f>
        <v>7.0838785632211854E-2</v>
      </c>
      <c r="C9177" s="18">
        <f t="shared" ca="1" si="143"/>
        <v>7.3408163100237012</v>
      </c>
      <c r="D9177" s="19">
        <f ca="1">'Monte Carlo VaR'!$B$9*(EXP(B9177)-1)</f>
        <v>9.9490083449751214</v>
      </c>
      <c r="E9177" t="str">
        <f ca="1">IF(B9177&lt;='Monte Carlo VaR'!$B$25,"YES ◀ TAIL","")</f>
        <v/>
      </c>
    </row>
    <row r="9178" spans="1:5" x14ac:dyDescent="0.2">
      <c r="A9178">
        <v>9177</v>
      </c>
      <c r="B9178" s="17">
        <f ca="1">'Monte Carlo VaR'!$C$17+_xlfn.NORM.S.INV(RAND())*'Monte Carlo VaR'!$C$18</f>
        <v>0.26669028960701763</v>
      </c>
      <c r="C9178" s="18">
        <f t="shared" ca="1" si="143"/>
        <v>30.563601466234868</v>
      </c>
      <c r="D9178" s="19">
        <f ca="1">'Monte Carlo VaR'!$B$9*(EXP(B9178)-1)</f>
        <v>41.422849067188118</v>
      </c>
      <c r="E9178" t="str">
        <f ca="1">IF(B9178&lt;='Monte Carlo VaR'!$B$25,"YES ◀ TAIL","")</f>
        <v/>
      </c>
    </row>
    <row r="9179" spans="1:5" x14ac:dyDescent="0.2">
      <c r="A9179">
        <v>9178</v>
      </c>
      <c r="B9179" s="17">
        <f ca="1">'Monte Carlo VaR'!$C$17+_xlfn.NORM.S.INV(RAND())*'Monte Carlo VaR'!$C$18</f>
        <v>-0.27291713745238494</v>
      </c>
      <c r="C9179" s="18">
        <f t="shared" ca="1" si="143"/>
        <v>-23.884414367073081</v>
      </c>
      <c r="D9179" s="19">
        <f ca="1">'Monte Carlo VaR'!$B$9*(EXP(B9179)-1)</f>
        <v>-32.370546791694146</v>
      </c>
      <c r="E9179" t="str">
        <f ca="1">IF(B9179&lt;='Monte Carlo VaR'!$B$25,"YES ◀ TAIL","")</f>
        <v>YES ◀ TAIL</v>
      </c>
    </row>
    <row r="9180" spans="1:5" x14ac:dyDescent="0.2">
      <c r="A9180">
        <v>9179</v>
      </c>
      <c r="B9180" s="17">
        <f ca="1">'Monte Carlo VaR'!$C$17+_xlfn.NORM.S.INV(RAND())*'Monte Carlo VaR'!$C$18</f>
        <v>-4.4232568533072322E-2</v>
      </c>
      <c r="C9180" s="18">
        <f t="shared" ca="1" si="143"/>
        <v>-4.3268574027145235</v>
      </c>
      <c r="D9180" s="19">
        <f ca="1">'Monte Carlo VaR'!$B$9*(EXP(B9180)-1)</f>
        <v>-5.8641898378989934</v>
      </c>
      <c r="E9180" t="str">
        <f ca="1">IF(B9180&lt;='Monte Carlo VaR'!$B$25,"YES ◀ TAIL","")</f>
        <v/>
      </c>
    </row>
    <row r="9181" spans="1:5" x14ac:dyDescent="0.2">
      <c r="A9181">
        <v>9180</v>
      </c>
      <c r="B9181" s="17">
        <f ca="1">'Monte Carlo VaR'!$C$17+_xlfn.NORM.S.INV(RAND())*'Monte Carlo VaR'!$C$18</f>
        <v>9.8239870436296922E-2</v>
      </c>
      <c r="C9181" s="18">
        <f t="shared" ca="1" si="143"/>
        <v>10.322738500656881</v>
      </c>
      <c r="D9181" s="19">
        <f ca="1">'Monte Carlo VaR'!$B$9*(EXP(B9181)-1)</f>
        <v>13.990407489940271</v>
      </c>
      <c r="E9181" t="str">
        <f ca="1">IF(B9181&lt;='Monte Carlo VaR'!$B$25,"YES ◀ TAIL","")</f>
        <v/>
      </c>
    </row>
    <row r="9182" spans="1:5" x14ac:dyDescent="0.2">
      <c r="A9182">
        <v>9181</v>
      </c>
      <c r="B9182" s="17">
        <f ca="1">'Monte Carlo VaR'!$C$17+_xlfn.NORM.S.INV(RAND())*'Monte Carlo VaR'!$C$18</f>
        <v>0.28797305469529294</v>
      </c>
      <c r="C9182" s="18">
        <f t="shared" ca="1" si="143"/>
        <v>33.37213661106022</v>
      </c>
      <c r="D9182" s="19">
        <f ca="1">'Monte Carlo VaR'!$B$9*(EXP(B9182)-1)</f>
        <v>45.229256748969917</v>
      </c>
      <c r="E9182" t="str">
        <f ca="1">IF(B9182&lt;='Monte Carlo VaR'!$B$25,"YES ◀ TAIL","")</f>
        <v/>
      </c>
    </row>
    <row r="9183" spans="1:5" x14ac:dyDescent="0.2">
      <c r="A9183">
        <v>9182</v>
      </c>
      <c r="B9183" s="17">
        <f ca="1">'Monte Carlo VaR'!$C$17+_xlfn.NORM.S.INV(RAND())*'Monte Carlo VaR'!$C$18</f>
        <v>-0.11548733588618555</v>
      </c>
      <c r="C9183" s="18">
        <f t="shared" ca="1" si="143"/>
        <v>-10.906814497195228</v>
      </c>
      <c r="D9183" s="19">
        <f ca="1">'Monte Carlo VaR'!$B$9*(EXP(B9183)-1)</f>
        <v>-14.782005688048692</v>
      </c>
      <c r="E9183" t="str">
        <f ca="1">IF(B9183&lt;='Monte Carlo VaR'!$B$25,"YES ◀ TAIL","")</f>
        <v/>
      </c>
    </row>
    <row r="9184" spans="1:5" x14ac:dyDescent="0.2">
      <c r="A9184">
        <v>9183</v>
      </c>
      <c r="B9184" s="17">
        <f ca="1">'Monte Carlo VaR'!$C$17+_xlfn.NORM.S.INV(RAND())*'Monte Carlo VaR'!$C$18</f>
        <v>-5.8587012137857553E-2</v>
      </c>
      <c r="C9184" s="18">
        <f t="shared" ca="1" si="143"/>
        <v>-5.6903823985060669</v>
      </c>
      <c r="D9184" s="19">
        <f ca="1">'Monte Carlo VaR'!$B$9*(EXP(B9184)-1)</f>
        <v>-7.7121752646952721</v>
      </c>
      <c r="E9184" t="str">
        <f ca="1">IF(B9184&lt;='Monte Carlo VaR'!$B$25,"YES ◀ TAIL","")</f>
        <v/>
      </c>
    </row>
    <row r="9185" spans="1:5" x14ac:dyDescent="0.2">
      <c r="A9185">
        <v>9184</v>
      </c>
      <c r="B9185" s="17">
        <f ca="1">'Monte Carlo VaR'!$C$17+_xlfn.NORM.S.INV(RAND())*'Monte Carlo VaR'!$C$18</f>
        <v>-0.29362045093719957</v>
      </c>
      <c r="C9185" s="18">
        <f t="shared" ca="1" si="143"/>
        <v>-25.444058587473396</v>
      </c>
      <c r="D9185" s="19">
        <f ca="1">'Monte Carlo VaR'!$B$9*(EXP(B9185)-1)</f>
        <v>-34.484332603602695</v>
      </c>
      <c r="E9185" t="str">
        <f ca="1">IF(B9185&lt;='Monte Carlo VaR'!$B$25,"YES ◀ TAIL","")</f>
        <v>YES ◀ TAIL</v>
      </c>
    </row>
    <row r="9186" spans="1:5" x14ac:dyDescent="0.2">
      <c r="A9186">
        <v>9185</v>
      </c>
      <c r="B9186" s="17">
        <f ca="1">'Monte Carlo VaR'!$C$17+_xlfn.NORM.S.INV(RAND())*'Monte Carlo VaR'!$C$18</f>
        <v>-0.15018055818724724</v>
      </c>
      <c r="C9186" s="18">
        <f t="shared" ca="1" si="143"/>
        <v>-13.94474174176773</v>
      </c>
      <c r="D9186" s="19">
        <f ca="1">'Monte Carlo VaR'!$B$9*(EXP(B9186)-1)</f>
        <v>-18.899308482617805</v>
      </c>
      <c r="E9186" t="str">
        <f ca="1">IF(B9186&lt;='Monte Carlo VaR'!$B$25,"YES ◀ TAIL","")</f>
        <v/>
      </c>
    </row>
    <row r="9187" spans="1:5" x14ac:dyDescent="0.2">
      <c r="A9187">
        <v>9186</v>
      </c>
      <c r="B9187" s="17">
        <f ca="1">'Monte Carlo VaR'!$C$17+_xlfn.NORM.S.INV(RAND())*'Monte Carlo VaR'!$C$18</f>
        <v>0.39140440080443956</v>
      </c>
      <c r="C9187" s="18">
        <f t="shared" ca="1" si="143"/>
        <v>47.905652413516052</v>
      </c>
      <c r="D9187" s="19">
        <f ca="1">'Monte Carlo VaR'!$B$9*(EXP(B9187)-1)</f>
        <v>64.926530716038314</v>
      </c>
      <c r="E9187" t="str">
        <f ca="1">IF(B9187&lt;='Monte Carlo VaR'!$B$25,"YES ◀ TAIL","")</f>
        <v/>
      </c>
    </row>
    <row r="9188" spans="1:5" x14ac:dyDescent="0.2">
      <c r="A9188">
        <v>9187</v>
      </c>
      <c r="B9188" s="17">
        <f ca="1">'Monte Carlo VaR'!$C$17+_xlfn.NORM.S.INV(RAND())*'Monte Carlo VaR'!$C$18</f>
        <v>-5.8654205807791335E-2</v>
      </c>
      <c r="C9188" s="18">
        <f t="shared" ca="1" si="143"/>
        <v>-5.6967191949240821</v>
      </c>
      <c r="D9188" s="19">
        <f ca="1">'Monte Carlo VaR'!$B$9*(EXP(B9188)-1)</f>
        <v>-7.720763524880609</v>
      </c>
      <c r="E9188" t="str">
        <f ca="1">IF(B9188&lt;='Monte Carlo VaR'!$B$25,"YES ◀ TAIL","")</f>
        <v/>
      </c>
    </row>
    <row r="9189" spans="1:5" x14ac:dyDescent="0.2">
      <c r="A9189">
        <v>9188</v>
      </c>
      <c r="B9189" s="17">
        <f ca="1">'Monte Carlo VaR'!$C$17+_xlfn.NORM.S.INV(RAND())*'Monte Carlo VaR'!$C$18</f>
        <v>0.38630470792978605</v>
      </c>
      <c r="C9189" s="18">
        <f t="shared" ca="1" si="143"/>
        <v>47.153299027910634</v>
      </c>
      <c r="D9189" s="19">
        <f ca="1">'Monte Carlo VaR'!$B$9*(EXP(B9189)-1)</f>
        <v>63.90686617252728</v>
      </c>
      <c r="E9189" t="str">
        <f ca="1">IF(B9189&lt;='Monte Carlo VaR'!$B$25,"YES ◀ TAIL","")</f>
        <v/>
      </c>
    </row>
    <row r="9190" spans="1:5" x14ac:dyDescent="0.2">
      <c r="A9190">
        <v>9189</v>
      </c>
      <c r="B9190" s="17">
        <f ca="1">'Monte Carlo VaR'!$C$17+_xlfn.NORM.S.INV(RAND())*'Monte Carlo VaR'!$C$18</f>
        <v>-6.2046250519649515E-3</v>
      </c>
      <c r="C9190" s="18">
        <f t="shared" ca="1" si="143"/>
        <v>-0.61854161145649122</v>
      </c>
      <c r="D9190" s="19">
        <f ca="1">'Monte Carlo VaR'!$B$9*(EXP(B9190)-1)</f>
        <v>-0.83830944600698254</v>
      </c>
      <c r="E9190" t="str">
        <f ca="1">IF(B9190&lt;='Monte Carlo VaR'!$B$25,"YES ◀ TAIL","")</f>
        <v/>
      </c>
    </row>
    <row r="9191" spans="1:5" x14ac:dyDescent="0.2">
      <c r="A9191">
        <v>9190</v>
      </c>
      <c r="B9191" s="17">
        <f ca="1">'Monte Carlo VaR'!$C$17+_xlfn.NORM.S.INV(RAND())*'Monte Carlo VaR'!$C$18</f>
        <v>0.11819497028615056</v>
      </c>
      <c r="C9191" s="18">
        <f t="shared" ca="1" si="143"/>
        <v>12.546352192229904</v>
      </c>
      <c r="D9191" s="19">
        <f ca="1">'Monte Carlo VaR'!$B$9*(EXP(B9191)-1)</f>
        <v>17.00407112612919</v>
      </c>
      <c r="E9191" t="str">
        <f ca="1">IF(B9191&lt;='Monte Carlo VaR'!$B$25,"YES ◀ TAIL","")</f>
        <v/>
      </c>
    </row>
    <row r="9192" spans="1:5" x14ac:dyDescent="0.2">
      <c r="A9192">
        <v>9191</v>
      </c>
      <c r="B9192" s="17">
        <f ca="1">'Monte Carlo VaR'!$C$17+_xlfn.NORM.S.INV(RAND())*'Monte Carlo VaR'!$C$18</f>
        <v>-9.2931282232446857E-2</v>
      </c>
      <c r="C9192" s="18">
        <f t="shared" ca="1" si="143"/>
        <v>-8.8743882369273113</v>
      </c>
      <c r="D9192" s="19">
        <f ca="1">'Monte Carlo VaR'!$B$9*(EXP(B9192)-1)</f>
        <v>-12.027458377507584</v>
      </c>
      <c r="E9192" t="str">
        <f ca="1">IF(B9192&lt;='Monte Carlo VaR'!$B$25,"YES ◀ TAIL","")</f>
        <v/>
      </c>
    </row>
    <row r="9193" spans="1:5" x14ac:dyDescent="0.2">
      <c r="A9193">
        <v>9192</v>
      </c>
      <c r="B9193" s="17">
        <f ca="1">'Monte Carlo VaR'!$C$17+_xlfn.NORM.S.INV(RAND())*'Monte Carlo VaR'!$C$18</f>
        <v>-0.1412197540858709</v>
      </c>
      <c r="C9193" s="18">
        <f t="shared" ca="1" si="143"/>
        <v>-13.170152140816748</v>
      </c>
      <c r="D9193" s="19">
        <f ca="1">'Monte Carlo VaR'!$B$9*(EXP(B9193)-1)</f>
        <v>-17.84950719644894</v>
      </c>
      <c r="E9193" t="str">
        <f ca="1">IF(B9193&lt;='Monte Carlo VaR'!$B$25,"YES ◀ TAIL","")</f>
        <v/>
      </c>
    </row>
    <row r="9194" spans="1:5" x14ac:dyDescent="0.2">
      <c r="A9194">
        <v>9193</v>
      </c>
      <c r="B9194" s="17">
        <f ca="1">'Monte Carlo VaR'!$C$17+_xlfn.NORM.S.INV(RAND())*'Monte Carlo VaR'!$C$18</f>
        <v>-5.3222261804277832E-3</v>
      </c>
      <c r="C9194" s="18">
        <f t="shared" ca="1" si="143"/>
        <v>-0.53080882275845509</v>
      </c>
      <c r="D9194" s="19">
        <f ca="1">'Monte Carlo VaR'!$B$9*(EXP(B9194)-1)</f>
        <v>-0.71940519748453424</v>
      </c>
      <c r="E9194" t="str">
        <f ca="1">IF(B9194&lt;='Monte Carlo VaR'!$B$25,"YES ◀ TAIL","")</f>
        <v/>
      </c>
    </row>
    <row r="9195" spans="1:5" x14ac:dyDescent="0.2">
      <c r="A9195">
        <v>9194</v>
      </c>
      <c r="B9195" s="17">
        <f ca="1">'Monte Carlo VaR'!$C$17+_xlfn.NORM.S.INV(RAND())*'Monte Carlo VaR'!$C$18</f>
        <v>-3.1376226117696179E-2</v>
      </c>
      <c r="C9195" s="18">
        <f t="shared" ca="1" si="143"/>
        <v>-3.0889100350898424</v>
      </c>
      <c r="D9195" s="19">
        <f ca="1">'Monte Carlo VaR'!$B$9*(EXP(B9195)-1)</f>
        <v>-4.1863997705572631</v>
      </c>
      <c r="E9195" t="str">
        <f ca="1">IF(B9195&lt;='Monte Carlo VaR'!$B$25,"YES ◀ TAIL","")</f>
        <v/>
      </c>
    </row>
    <row r="9196" spans="1:5" x14ac:dyDescent="0.2">
      <c r="A9196">
        <v>9195</v>
      </c>
      <c r="B9196" s="17">
        <f ca="1">'Monte Carlo VaR'!$C$17+_xlfn.NORM.S.INV(RAND())*'Monte Carlo VaR'!$C$18</f>
        <v>0.5258057598296475</v>
      </c>
      <c r="C9196" s="18">
        <f t="shared" ca="1" si="143"/>
        <v>69.18215011244844</v>
      </c>
      <c r="D9196" s="19">
        <f ca="1">'Monte Carlo VaR'!$B$9*(EXP(B9196)-1)</f>
        <v>93.762568047401373</v>
      </c>
      <c r="E9196" t="str">
        <f ca="1">IF(B9196&lt;='Monte Carlo VaR'!$B$25,"YES ◀ TAIL","")</f>
        <v/>
      </c>
    </row>
    <row r="9197" spans="1:5" x14ac:dyDescent="0.2">
      <c r="A9197">
        <v>9196</v>
      </c>
      <c r="B9197" s="17">
        <f ca="1">'Monte Carlo VaR'!$C$17+_xlfn.NORM.S.INV(RAND())*'Monte Carlo VaR'!$C$18</f>
        <v>-0.14889056124780653</v>
      </c>
      <c r="C9197" s="18">
        <f t="shared" ca="1" si="143"/>
        <v>-13.833659089255256</v>
      </c>
      <c r="D9197" s="19">
        <f ca="1">'Monte Carlo VaR'!$B$9*(EXP(B9197)-1)</f>
        <v>-18.748758163667649</v>
      </c>
      <c r="E9197" t="str">
        <f ca="1">IF(B9197&lt;='Monte Carlo VaR'!$B$25,"YES ◀ TAIL","")</f>
        <v/>
      </c>
    </row>
    <row r="9198" spans="1:5" x14ac:dyDescent="0.2">
      <c r="A9198">
        <v>9197</v>
      </c>
      <c r="B9198" s="17">
        <f ca="1">'Monte Carlo VaR'!$C$17+_xlfn.NORM.S.INV(RAND())*'Monte Carlo VaR'!$C$18</f>
        <v>-0.10488937351210982</v>
      </c>
      <c r="C9198" s="18">
        <f t="shared" ca="1" si="143"/>
        <v>-9.9575872164451411</v>
      </c>
      <c r="D9198" s="19">
        <f ca="1">'Monte Carlo VaR'!$B$9*(EXP(B9198)-1)</f>
        <v>-13.495517954448099</v>
      </c>
      <c r="E9198" t="str">
        <f ca="1">IF(B9198&lt;='Monte Carlo VaR'!$B$25,"YES ◀ TAIL","")</f>
        <v/>
      </c>
    </row>
    <row r="9199" spans="1:5" x14ac:dyDescent="0.2">
      <c r="A9199">
        <v>9198</v>
      </c>
      <c r="B9199" s="17">
        <f ca="1">'Monte Carlo VaR'!$C$17+_xlfn.NORM.S.INV(RAND())*'Monte Carlo VaR'!$C$18</f>
        <v>-0.23785684881947128</v>
      </c>
      <c r="C9199" s="18">
        <f t="shared" ca="1" si="143"/>
        <v>-21.168446868409074</v>
      </c>
      <c r="D9199" s="19">
        <f ca="1">'Monte Carlo VaR'!$B$9*(EXP(B9199)-1)</f>
        <v>-28.689596040754818</v>
      </c>
      <c r="E9199" t="str">
        <f ca="1">IF(B9199&lt;='Monte Carlo VaR'!$B$25,"YES ◀ TAIL","")</f>
        <v/>
      </c>
    </row>
    <row r="9200" spans="1:5" x14ac:dyDescent="0.2">
      <c r="A9200">
        <v>9199</v>
      </c>
      <c r="B9200" s="17">
        <f ca="1">'Monte Carlo VaR'!$C$17+_xlfn.NORM.S.INV(RAND())*'Monte Carlo VaR'!$C$18</f>
        <v>0.25228390939987388</v>
      </c>
      <c r="C9200" s="18">
        <f t="shared" ca="1" si="143"/>
        <v>28.696136585131924</v>
      </c>
      <c r="D9200" s="19">
        <f ca="1">'Monte Carlo VaR'!$B$9*(EXP(B9200)-1)</f>
        <v>38.891873913829301</v>
      </c>
      <c r="E9200" t="str">
        <f ca="1">IF(B9200&lt;='Monte Carlo VaR'!$B$25,"YES ◀ TAIL","")</f>
        <v/>
      </c>
    </row>
    <row r="9201" spans="1:5" x14ac:dyDescent="0.2">
      <c r="A9201">
        <v>9200</v>
      </c>
      <c r="B9201" s="17">
        <f ca="1">'Monte Carlo VaR'!$C$17+_xlfn.NORM.S.INV(RAND())*'Monte Carlo VaR'!$C$18</f>
        <v>1.6748778580619343E-2</v>
      </c>
      <c r="C9201" s="18">
        <f t="shared" ca="1" si="143"/>
        <v>1.6889825728102492</v>
      </c>
      <c r="D9201" s="19">
        <f ca="1">'Monte Carlo VaR'!$B$9*(EXP(B9201)-1)</f>
        <v>2.2890780809297309</v>
      </c>
      <c r="E9201" t="str">
        <f ca="1">IF(B9201&lt;='Monte Carlo VaR'!$B$25,"YES ◀ TAIL","")</f>
        <v/>
      </c>
    </row>
    <row r="9202" spans="1:5" x14ac:dyDescent="0.2">
      <c r="A9202">
        <v>9201</v>
      </c>
      <c r="B9202" s="17">
        <f ca="1">'Monte Carlo VaR'!$C$17+_xlfn.NORM.S.INV(RAND())*'Monte Carlo VaR'!$C$18</f>
        <v>-1.8706735808635758E-2</v>
      </c>
      <c r="C9202" s="18">
        <f t="shared" ca="1" si="143"/>
        <v>-1.8532850788198774</v>
      </c>
      <c r="D9202" s="19">
        <f ca="1">'Monte Carlo VaR'!$B$9*(EXP(B9202)-1)</f>
        <v>-2.5117572673245796</v>
      </c>
      <c r="E9202" t="str">
        <f ca="1">IF(B9202&lt;='Monte Carlo VaR'!$B$25,"YES ◀ TAIL","")</f>
        <v/>
      </c>
    </row>
    <row r="9203" spans="1:5" x14ac:dyDescent="0.2">
      <c r="A9203">
        <v>9202</v>
      </c>
      <c r="B9203" s="17">
        <f ca="1">'Monte Carlo VaR'!$C$17+_xlfn.NORM.S.INV(RAND())*'Monte Carlo VaR'!$C$18</f>
        <v>2.2456625959937637E-2</v>
      </c>
      <c r="C9203" s="18">
        <f t="shared" ca="1" si="143"/>
        <v>2.2710674108664453</v>
      </c>
      <c r="D9203" s="19">
        <f ca="1">'Monte Carlo VaR'!$B$9*(EXP(B9203)-1)</f>
        <v>3.0779776619472932</v>
      </c>
      <c r="E9203" t="str">
        <f ca="1">IF(B9203&lt;='Monte Carlo VaR'!$B$25,"YES ◀ TAIL","")</f>
        <v/>
      </c>
    </row>
    <row r="9204" spans="1:5" x14ac:dyDescent="0.2">
      <c r="A9204">
        <v>9203</v>
      </c>
      <c r="B9204" s="17">
        <f ca="1">'Monte Carlo VaR'!$C$17+_xlfn.NORM.S.INV(RAND())*'Monte Carlo VaR'!$C$18</f>
        <v>7.9221701501090674E-2</v>
      </c>
      <c r="C9204" s="18">
        <f t="shared" ca="1" si="143"/>
        <v>8.2444274990983057</v>
      </c>
      <c r="D9204" s="19">
        <f ca="1">'Monte Carlo VaR'!$B$9*(EXP(B9204)-1)</f>
        <v>11.173672589527934</v>
      </c>
      <c r="E9204" t="str">
        <f ca="1">IF(B9204&lt;='Monte Carlo VaR'!$B$25,"YES ◀ TAIL","")</f>
        <v/>
      </c>
    </row>
    <row r="9205" spans="1:5" x14ac:dyDescent="0.2">
      <c r="A9205">
        <v>9204</v>
      </c>
      <c r="B9205" s="17">
        <f ca="1">'Monte Carlo VaR'!$C$17+_xlfn.NORM.S.INV(RAND())*'Monte Carlo VaR'!$C$18</f>
        <v>-1.4277833268299969E-2</v>
      </c>
      <c r="C9205" s="18">
        <f t="shared" ca="1" si="143"/>
        <v>-1.4176388385159666</v>
      </c>
      <c r="D9205" s="19">
        <f ca="1">'Monte Carlo VaR'!$B$9*(EXP(B9205)-1)</f>
        <v>-1.9213259178406896</v>
      </c>
      <c r="E9205" t="str">
        <f ca="1">IF(B9205&lt;='Monte Carlo VaR'!$B$25,"YES ◀ TAIL","")</f>
        <v/>
      </c>
    </row>
    <row r="9206" spans="1:5" x14ac:dyDescent="0.2">
      <c r="A9206">
        <v>9205</v>
      </c>
      <c r="B9206" s="17">
        <f ca="1">'Monte Carlo VaR'!$C$17+_xlfn.NORM.S.INV(RAND())*'Monte Carlo VaR'!$C$18</f>
        <v>-0.13423639458201309</v>
      </c>
      <c r="C9206" s="18">
        <f t="shared" ca="1" si="143"/>
        <v>-12.561665931425093</v>
      </c>
      <c r="D9206" s="19">
        <f ca="1">'Monte Carlo VaR'!$B$9*(EXP(B9206)-1)</f>
        <v>-17.024825836860426</v>
      </c>
      <c r="E9206" t="str">
        <f ca="1">IF(B9206&lt;='Monte Carlo VaR'!$B$25,"YES ◀ TAIL","")</f>
        <v/>
      </c>
    </row>
    <row r="9207" spans="1:5" x14ac:dyDescent="0.2">
      <c r="A9207">
        <v>9206</v>
      </c>
      <c r="B9207" s="17">
        <f ca="1">'Monte Carlo VaR'!$C$17+_xlfn.NORM.S.INV(RAND())*'Monte Carlo VaR'!$C$18</f>
        <v>-2.0155766192882382E-2</v>
      </c>
      <c r="C9207" s="18">
        <f t="shared" ca="1" si="143"/>
        <v>-1.9953996618138903</v>
      </c>
      <c r="D9207" s="19">
        <f ca="1">'Monte Carlo VaR'!$B$9*(EXP(B9207)-1)</f>
        <v>-2.7043651616563653</v>
      </c>
      <c r="E9207" t="str">
        <f ca="1">IF(B9207&lt;='Monte Carlo VaR'!$B$25,"YES ◀ TAIL","")</f>
        <v/>
      </c>
    </row>
    <row r="9208" spans="1:5" x14ac:dyDescent="0.2">
      <c r="A9208">
        <v>9207</v>
      </c>
      <c r="B9208" s="17">
        <f ca="1">'Monte Carlo VaR'!$C$17+_xlfn.NORM.S.INV(RAND())*'Monte Carlo VaR'!$C$18</f>
        <v>0.32787572671895399</v>
      </c>
      <c r="C9208" s="18">
        <f t="shared" ca="1" si="143"/>
        <v>38.801646821016014</v>
      </c>
      <c r="D9208" s="19">
        <f ca="1">'Monte Carlo VaR'!$B$9*(EXP(B9208)-1)</f>
        <v>52.587871936523001</v>
      </c>
      <c r="E9208" t="str">
        <f ca="1">IF(B9208&lt;='Monte Carlo VaR'!$B$25,"YES ◀ TAIL","")</f>
        <v/>
      </c>
    </row>
    <row r="9209" spans="1:5" x14ac:dyDescent="0.2">
      <c r="A9209">
        <v>9208</v>
      </c>
      <c r="B9209" s="17">
        <f ca="1">'Monte Carlo VaR'!$C$17+_xlfn.NORM.S.INV(RAND())*'Monte Carlo VaR'!$C$18</f>
        <v>-0.11541834897531768</v>
      </c>
      <c r="C9209" s="18">
        <f t="shared" ca="1" si="143"/>
        <v>-10.900668021537264</v>
      </c>
      <c r="D9209" s="19">
        <f ca="1">'Monte Carlo VaR'!$B$9*(EXP(B9209)-1)</f>
        <v>-14.773675369589453</v>
      </c>
      <c r="E9209" t="str">
        <f ca="1">IF(B9209&lt;='Monte Carlo VaR'!$B$25,"YES ◀ TAIL","")</f>
        <v/>
      </c>
    </row>
    <row r="9210" spans="1:5" x14ac:dyDescent="0.2">
      <c r="A9210">
        <v>9209</v>
      </c>
      <c r="B9210" s="17">
        <f ca="1">'Monte Carlo VaR'!$C$17+_xlfn.NORM.S.INV(RAND())*'Monte Carlo VaR'!$C$18</f>
        <v>6.80071442931095E-2</v>
      </c>
      <c r="C9210" s="18">
        <f t="shared" ca="1" si="143"/>
        <v>7.0372955509588664</v>
      </c>
      <c r="D9210" s="19">
        <f ca="1">'Monte Carlo VaR'!$B$9*(EXP(B9210)-1)</f>
        <v>9.537646660214552</v>
      </c>
      <c r="E9210" t="str">
        <f ca="1">IF(B9210&lt;='Monte Carlo VaR'!$B$25,"YES ◀ TAIL","")</f>
        <v/>
      </c>
    </row>
    <row r="9211" spans="1:5" x14ac:dyDescent="0.2">
      <c r="A9211">
        <v>9210</v>
      </c>
      <c r="B9211" s="17">
        <f ca="1">'Monte Carlo VaR'!$C$17+_xlfn.NORM.S.INV(RAND())*'Monte Carlo VaR'!$C$18</f>
        <v>0.14147431454970727</v>
      </c>
      <c r="C9211" s="18">
        <f t="shared" ca="1" si="143"/>
        <v>15.197091498912773</v>
      </c>
      <c r="D9211" s="19">
        <f ca="1">'Monte Carlo VaR'!$B$9*(EXP(B9211)-1)</f>
        <v>20.596618108476481</v>
      </c>
      <c r="E9211" t="str">
        <f ca="1">IF(B9211&lt;='Monte Carlo VaR'!$B$25,"YES ◀ TAIL","")</f>
        <v/>
      </c>
    </row>
    <row r="9212" spans="1:5" x14ac:dyDescent="0.2">
      <c r="A9212">
        <v>9211</v>
      </c>
      <c r="B9212" s="17">
        <f ca="1">'Monte Carlo VaR'!$C$17+_xlfn.NORM.S.INV(RAND())*'Monte Carlo VaR'!$C$18</f>
        <v>-7.7114742972846054E-2</v>
      </c>
      <c r="C9212" s="18">
        <f t="shared" ca="1" si="143"/>
        <v>-7.4216379652958908</v>
      </c>
      <c r="D9212" s="19">
        <f ca="1">'Monte Carlo VaR'!$B$9*(EXP(B9212)-1)</f>
        <v>-10.058545934365521</v>
      </c>
      <c r="E9212" t="str">
        <f ca="1">IF(B9212&lt;='Monte Carlo VaR'!$B$25,"YES ◀ TAIL","")</f>
        <v/>
      </c>
    </row>
    <row r="9213" spans="1:5" x14ac:dyDescent="0.2">
      <c r="A9213">
        <v>9212</v>
      </c>
      <c r="B9213" s="17">
        <f ca="1">'Monte Carlo VaR'!$C$17+_xlfn.NORM.S.INV(RAND())*'Monte Carlo VaR'!$C$18</f>
        <v>-0.10929407594541783</v>
      </c>
      <c r="C9213" s="18">
        <f t="shared" ca="1" si="143"/>
        <v>-10.353325057595598</v>
      </c>
      <c r="D9213" s="19">
        <f ca="1">'Monte Carlo VaR'!$B$9*(EXP(B9213)-1)</f>
        <v>-14.031861450559314</v>
      </c>
      <c r="E9213" t="str">
        <f ca="1">IF(B9213&lt;='Monte Carlo VaR'!$B$25,"YES ◀ TAIL","")</f>
        <v/>
      </c>
    </row>
    <row r="9214" spans="1:5" x14ac:dyDescent="0.2">
      <c r="A9214">
        <v>9213</v>
      </c>
      <c r="B9214" s="17">
        <f ca="1">'Monte Carlo VaR'!$C$17+_xlfn.NORM.S.INV(RAND())*'Monte Carlo VaR'!$C$18</f>
        <v>-0.13295185508753643</v>
      </c>
      <c r="C9214" s="18">
        <f t="shared" ca="1" si="143"/>
        <v>-12.44927576863536</v>
      </c>
      <c r="D9214" s="19">
        <f ca="1">'Monte Carlo VaR'!$B$9*(EXP(B9214)-1)</f>
        <v>-16.872503449231502</v>
      </c>
      <c r="E9214" t="str">
        <f ca="1">IF(B9214&lt;='Monte Carlo VaR'!$B$25,"YES ◀ TAIL","")</f>
        <v/>
      </c>
    </row>
    <row r="9215" spans="1:5" x14ac:dyDescent="0.2">
      <c r="A9215">
        <v>9214</v>
      </c>
      <c r="B9215" s="17">
        <f ca="1">'Monte Carlo VaR'!$C$17+_xlfn.NORM.S.INV(RAND())*'Monte Carlo VaR'!$C$18</f>
        <v>-5.358610997755836E-2</v>
      </c>
      <c r="C9215" s="18">
        <f t="shared" ca="1" si="143"/>
        <v>-5.2175679641277783</v>
      </c>
      <c r="D9215" s="19">
        <f ca="1">'Monte Carlo VaR'!$B$9*(EXP(B9215)-1)</f>
        <v>-7.0713698617823777</v>
      </c>
      <c r="E9215" t="str">
        <f ca="1">IF(B9215&lt;='Monte Carlo VaR'!$B$25,"YES ◀ TAIL","")</f>
        <v/>
      </c>
    </row>
    <row r="9216" spans="1:5" x14ac:dyDescent="0.2">
      <c r="A9216">
        <v>9215</v>
      </c>
      <c r="B9216" s="17">
        <f ca="1">'Monte Carlo VaR'!$C$17+_xlfn.NORM.S.INV(RAND())*'Monte Carlo VaR'!$C$18</f>
        <v>0.21272179977504768</v>
      </c>
      <c r="C9216" s="18">
        <f t="shared" ca="1" si="143"/>
        <v>23.704045843475051</v>
      </c>
      <c r="D9216" s="19">
        <f ca="1">'Monte Carlo VaR'!$B$9*(EXP(B9216)-1)</f>
        <v>32.126093331661735</v>
      </c>
      <c r="E9216" t="str">
        <f ca="1">IF(B9216&lt;='Monte Carlo VaR'!$B$25,"YES ◀ TAIL","")</f>
        <v/>
      </c>
    </row>
    <row r="9217" spans="1:5" x14ac:dyDescent="0.2">
      <c r="A9217">
        <v>9216</v>
      </c>
      <c r="B9217" s="17">
        <f ca="1">'Monte Carlo VaR'!$C$17+_xlfn.NORM.S.INV(RAND())*'Monte Carlo VaR'!$C$18</f>
        <v>9.0998863977279215E-3</v>
      </c>
      <c r="C9217" s="18">
        <f t="shared" ca="1" si="143"/>
        <v>0.91414162406522337</v>
      </c>
      <c r="D9217" s="19">
        <f ca="1">'Monte Carlo VaR'!$B$9*(EXP(B9217)-1)</f>
        <v>1.2389361430955972</v>
      </c>
      <c r="E9217" t="str">
        <f ca="1">IF(B9217&lt;='Monte Carlo VaR'!$B$25,"YES ◀ TAIL","")</f>
        <v/>
      </c>
    </row>
    <row r="9218" spans="1:5" x14ac:dyDescent="0.2">
      <c r="A9218">
        <v>9217</v>
      </c>
      <c r="B9218" s="17">
        <f ca="1">'Monte Carlo VaR'!$C$17+_xlfn.NORM.S.INV(RAND())*'Monte Carlo VaR'!$C$18</f>
        <v>9.9711270315964495E-2</v>
      </c>
      <c r="C9218" s="18">
        <f t="shared" ca="1" si="143"/>
        <v>10.485186848742622</v>
      </c>
      <c r="D9218" s="19">
        <f ca="1">'Monte Carlo VaR'!$B$9*(EXP(B9218)-1)</f>
        <v>14.210573736100876</v>
      </c>
      <c r="E9218" t="str">
        <f ca="1">IF(B9218&lt;='Monte Carlo VaR'!$B$25,"YES ◀ TAIL","")</f>
        <v/>
      </c>
    </row>
    <row r="9219" spans="1:5" x14ac:dyDescent="0.2">
      <c r="A9219">
        <v>9218</v>
      </c>
      <c r="B9219" s="17">
        <f ca="1">'Monte Carlo VaR'!$C$17+_xlfn.NORM.S.INV(RAND())*'Monte Carlo VaR'!$C$18</f>
        <v>0.11237871920912043</v>
      </c>
      <c r="C9219" s="18">
        <f t="shared" ref="C9219:C9282" ca="1" si="144">(EXP(B9219)-1)*100</f>
        <v>11.89365431743119</v>
      </c>
      <c r="D9219" s="19">
        <f ca="1">'Monte Carlo VaR'!$B$9*(EXP(B9219)-1)</f>
        <v>16.119469696414491</v>
      </c>
      <c r="E9219" t="str">
        <f ca="1">IF(B9219&lt;='Monte Carlo VaR'!$B$25,"YES ◀ TAIL","")</f>
        <v/>
      </c>
    </row>
    <row r="9220" spans="1:5" x14ac:dyDescent="0.2">
      <c r="A9220">
        <v>9219</v>
      </c>
      <c r="B9220" s="17">
        <f ca="1">'Monte Carlo VaR'!$C$17+_xlfn.NORM.S.INV(RAND())*'Monte Carlo VaR'!$C$18</f>
        <v>0.38917734255452108</v>
      </c>
      <c r="C9220" s="18">
        <f t="shared" ca="1" si="144"/>
        <v>47.576624428335812</v>
      </c>
      <c r="D9220" s="19">
        <f ca="1">'Monte Carlo VaR'!$B$9*(EXP(B9220)-1)</f>
        <v>64.480599087723533</v>
      </c>
      <c r="E9220" t="str">
        <f ca="1">IF(B9220&lt;='Monte Carlo VaR'!$B$25,"YES ◀ TAIL","")</f>
        <v/>
      </c>
    </row>
    <row r="9221" spans="1:5" x14ac:dyDescent="0.2">
      <c r="A9221">
        <v>9220</v>
      </c>
      <c r="B9221" s="17">
        <f ca="1">'Monte Carlo VaR'!$C$17+_xlfn.NORM.S.INV(RAND())*'Monte Carlo VaR'!$C$18</f>
        <v>3.6263079757992478E-2</v>
      </c>
      <c r="C9221" s="18">
        <f t="shared" ca="1" si="144"/>
        <v>3.6928605537258852</v>
      </c>
      <c r="D9221" s="19">
        <f ca="1">'Monte Carlo VaR'!$B$9*(EXP(B9221)-1)</f>
        <v>5.0049339084646922</v>
      </c>
      <c r="E9221" t="str">
        <f ca="1">IF(B9221&lt;='Monte Carlo VaR'!$B$25,"YES ◀ TAIL","")</f>
        <v/>
      </c>
    </row>
    <row r="9222" spans="1:5" x14ac:dyDescent="0.2">
      <c r="A9222">
        <v>9221</v>
      </c>
      <c r="B9222" s="17">
        <f ca="1">'Monte Carlo VaR'!$C$17+_xlfn.NORM.S.INV(RAND())*'Monte Carlo VaR'!$C$18</f>
        <v>0.12442238390895051</v>
      </c>
      <c r="C9222" s="18">
        <f t="shared" ca="1" si="144"/>
        <v>13.249411728241878</v>
      </c>
      <c r="D9222" s="19">
        <f ca="1">'Monte Carlo VaR'!$B$9*(EXP(B9222)-1)</f>
        <v>17.956927715286216</v>
      </c>
      <c r="E9222" t="str">
        <f ca="1">IF(B9222&lt;='Monte Carlo VaR'!$B$25,"YES ◀ TAIL","")</f>
        <v/>
      </c>
    </row>
    <row r="9223" spans="1:5" x14ac:dyDescent="0.2">
      <c r="A9223">
        <v>9222</v>
      </c>
      <c r="B9223" s="17">
        <f ca="1">'Monte Carlo VaR'!$C$17+_xlfn.NORM.S.INV(RAND())*'Monte Carlo VaR'!$C$18</f>
        <v>8.8809050667741682E-2</v>
      </c>
      <c r="C9223" s="18">
        <f t="shared" ca="1" si="144"/>
        <v>9.2871953231392634</v>
      </c>
      <c r="D9223" s="19">
        <f ca="1">'Monte Carlo VaR'!$B$9*(EXP(B9223)-1)</f>
        <v>12.586935821450643</v>
      </c>
      <c r="E9223" t="str">
        <f ca="1">IF(B9223&lt;='Monte Carlo VaR'!$B$25,"YES ◀ TAIL","")</f>
        <v/>
      </c>
    </row>
    <row r="9224" spans="1:5" x14ac:dyDescent="0.2">
      <c r="A9224">
        <v>9223</v>
      </c>
      <c r="B9224" s="17">
        <f ca="1">'Monte Carlo VaR'!$C$17+_xlfn.NORM.S.INV(RAND())*'Monte Carlo VaR'!$C$18</f>
        <v>-0.15657600019974527</v>
      </c>
      <c r="C9224" s="18">
        <f t="shared" ca="1" si="144"/>
        <v>-14.493346999367384</v>
      </c>
      <c r="D9224" s="19">
        <f ca="1">'Monte Carlo VaR'!$B$9*(EXP(B9224)-1)</f>
        <v>-19.642833188242616</v>
      </c>
      <c r="E9224" t="str">
        <f ca="1">IF(B9224&lt;='Monte Carlo VaR'!$B$25,"YES ◀ TAIL","")</f>
        <v/>
      </c>
    </row>
    <row r="9225" spans="1:5" x14ac:dyDescent="0.2">
      <c r="A9225">
        <v>9224</v>
      </c>
      <c r="B9225" s="17">
        <f ca="1">'Monte Carlo VaR'!$C$17+_xlfn.NORM.S.INV(RAND())*'Monte Carlo VaR'!$C$18</f>
        <v>0.3230014132157305</v>
      </c>
      <c r="C9225" s="18">
        <f t="shared" ca="1" si="144"/>
        <v>38.126730293293122</v>
      </c>
      <c r="D9225" s="19">
        <f ca="1">'Monte Carlo VaR'!$B$9*(EXP(B9225)-1)</f>
        <v>51.673157566500166</v>
      </c>
      <c r="E9225" t="str">
        <f ca="1">IF(B9225&lt;='Monte Carlo VaR'!$B$25,"YES ◀ TAIL","")</f>
        <v/>
      </c>
    </row>
    <row r="9226" spans="1:5" x14ac:dyDescent="0.2">
      <c r="A9226">
        <v>9225</v>
      </c>
      <c r="B9226" s="17">
        <f ca="1">'Monte Carlo VaR'!$C$17+_xlfn.NORM.S.INV(RAND())*'Monte Carlo VaR'!$C$18</f>
        <v>0.12312343049195783</v>
      </c>
      <c r="C9226" s="18">
        <f t="shared" ca="1" si="144"/>
        <v>13.102401518282969</v>
      </c>
      <c r="D9226" s="19">
        <f ca="1">'Monte Carlo VaR'!$B$9*(EXP(B9226)-1)</f>
        <v>17.757684777728908</v>
      </c>
      <c r="E9226" t="str">
        <f ca="1">IF(B9226&lt;='Monte Carlo VaR'!$B$25,"YES ◀ TAIL","")</f>
        <v/>
      </c>
    </row>
    <row r="9227" spans="1:5" x14ac:dyDescent="0.2">
      <c r="A9227">
        <v>9226</v>
      </c>
      <c r="B9227" s="17">
        <f ca="1">'Monte Carlo VaR'!$C$17+_xlfn.NORM.S.INV(RAND())*'Monte Carlo VaR'!$C$18</f>
        <v>-0.10892040795411752</v>
      </c>
      <c r="C9227" s="18">
        <f t="shared" ca="1" si="144"/>
        <v>-10.319820705280947</v>
      </c>
      <c r="D9227" s="19">
        <f ca="1">'Monte Carlo VaR'!$B$9*(EXP(B9227)-1)</f>
        <v>-13.986453001867266</v>
      </c>
      <c r="E9227" t="str">
        <f ca="1">IF(B9227&lt;='Monte Carlo VaR'!$B$25,"YES ◀ TAIL","")</f>
        <v/>
      </c>
    </row>
    <row r="9228" spans="1:5" x14ac:dyDescent="0.2">
      <c r="A9228">
        <v>9227</v>
      </c>
      <c r="B9228" s="17">
        <f ca="1">'Monte Carlo VaR'!$C$17+_xlfn.NORM.S.INV(RAND())*'Monte Carlo VaR'!$C$18</f>
        <v>0.25893339786200043</v>
      </c>
      <c r="C9228" s="18">
        <f t="shared" ca="1" si="144"/>
        <v>29.554751572013373</v>
      </c>
      <c r="D9228" s="19">
        <f ca="1">'Monte Carlo VaR'!$B$9*(EXP(B9228)-1)</f>
        <v>40.055554805549725</v>
      </c>
      <c r="E9228" t="str">
        <f ca="1">IF(B9228&lt;='Monte Carlo VaR'!$B$25,"YES ◀ TAIL","")</f>
        <v/>
      </c>
    </row>
    <row r="9229" spans="1:5" x14ac:dyDescent="0.2">
      <c r="A9229">
        <v>9228</v>
      </c>
      <c r="B9229" s="17">
        <f ca="1">'Monte Carlo VaR'!$C$17+_xlfn.NORM.S.INV(RAND())*'Monte Carlo VaR'!$C$18</f>
        <v>9.9294708126404493E-2</v>
      </c>
      <c r="C9229" s="18">
        <f t="shared" ca="1" si="144"/>
        <v>10.439172481983029</v>
      </c>
      <c r="D9229" s="19">
        <f ca="1">'Monte Carlo VaR'!$B$9*(EXP(B9229)-1)</f>
        <v>14.148210464831598</v>
      </c>
      <c r="E9229" t="str">
        <f ca="1">IF(B9229&lt;='Monte Carlo VaR'!$B$25,"YES ◀ TAIL","")</f>
        <v/>
      </c>
    </row>
    <row r="9230" spans="1:5" x14ac:dyDescent="0.2">
      <c r="A9230">
        <v>9229</v>
      </c>
      <c r="B9230" s="17">
        <f ca="1">'Monte Carlo VaR'!$C$17+_xlfn.NORM.S.INV(RAND())*'Monte Carlo VaR'!$C$18</f>
        <v>-0.15800443387524971</v>
      </c>
      <c r="C9230" s="18">
        <f t="shared" ca="1" si="144"/>
        <v>-14.615400388654054</v>
      </c>
      <c r="D9230" s="19">
        <f ca="1">'Monte Carlo VaR'!$B$9*(EXP(B9230)-1)</f>
        <v>-19.808252146742838</v>
      </c>
      <c r="E9230" t="str">
        <f ca="1">IF(B9230&lt;='Monte Carlo VaR'!$B$25,"YES ◀ TAIL","")</f>
        <v/>
      </c>
    </row>
    <row r="9231" spans="1:5" x14ac:dyDescent="0.2">
      <c r="A9231">
        <v>9230</v>
      </c>
      <c r="B9231" s="17">
        <f ca="1">'Monte Carlo VaR'!$C$17+_xlfn.NORM.S.INV(RAND())*'Monte Carlo VaR'!$C$18</f>
        <v>2.8506580229696717E-2</v>
      </c>
      <c r="C9231" s="18">
        <f t="shared" ca="1" si="144"/>
        <v>2.8916781321008056</v>
      </c>
      <c r="D9231" s="19">
        <f ca="1">'Monte Carlo VaR'!$B$9*(EXP(B9231)-1)</f>
        <v>3.9190913724362217</v>
      </c>
      <c r="E9231" t="str">
        <f ca="1">IF(B9231&lt;='Monte Carlo VaR'!$B$25,"YES ◀ TAIL","")</f>
        <v/>
      </c>
    </row>
    <row r="9232" spans="1:5" x14ac:dyDescent="0.2">
      <c r="A9232">
        <v>9231</v>
      </c>
      <c r="B9232" s="17">
        <f ca="1">'Monte Carlo VaR'!$C$17+_xlfn.NORM.S.INV(RAND())*'Monte Carlo VaR'!$C$18</f>
        <v>-3.934613016603479E-2</v>
      </c>
      <c r="C9232" s="18">
        <f t="shared" ca="1" si="144"/>
        <v>-3.8582124181123834</v>
      </c>
      <c r="D9232" s="19">
        <f ca="1">'Monte Carlo VaR'!$B$9*(EXP(B9232)-1)</f>
        <v>-5.2290352902677135</v>
      </c>
      <c r="E9232" t="str">
        <f ca="1">IF(B9232&lt;='Monte Carlo VaR'!$B$25,"YES ◀ TAIL","")</f>
        <v/>
      </c>
    </row>
    <row r="9233" spans="1:5" x14ac:dyDescent="0.2">
      <c r="A9233">
        <v>9232</v>
      </c>
      <c r="B9233" s="17">
        <f ca="1">'Monte Carlo VaR'!$C$17+_xlfn.NORM.S.INV(RAND())*'Monte Carlo VaR'!$C$18</f>
        <v>-0.34945505384067049</v>
      </c>
      <c r="C9233" s="18">
        <f t="shared" ca="1" si="144"/>
        <v>-29.492778855994661</v>
      </c>
      <c r="D9233" s="19">
        <f ca="1">'Monte Carlo VaR'!$B$9*(EXP(B9233)-1)</f>
        <v>-39.971563183529568</v>
      </c>
      <c r="E9233" t="str">
        <f ca="1">IF(B9233&lt;='Monte Carlo VaR'!$B$25,"YES ◀ TAIL","")</f>
        <v>YES ◀ TAIL</v>
      </c>
    </row>
    <row r="9234" spans="1:5" x14ac:dyDescent="0.2">
      <c r="A9234">
        <v>9233</v>
      </c>
      <c r="B9234" s="17">
        <f ca="1">'Monte Carlo VaR'!$C$17+_xlfn.NORM.S.INV(RAND())*'Monte Carlo VaR'!$C$18</f>
        <v>-0.30865977579364062</v>
      </c>
      <c r="C9234" s="18">
        <f t="shared" ca="1" si="144"/>
        <v>-26.556940140747709</v>
      </c>
      <c r="D9234" s="19">
        <f ca="1">'Monte Carlo VaR'!$B$9*(EXP(B9234)-1)</f>
        <v>-35.992620972755368</v>
      </c>
      <c r="E9234" t="str">
        <f ca="1">IF(B9234&lt;='Monte Carlo VaR'!$B$25,"YES ◀ TAIL","")</f>
        <v>YES ◀ TAIL</v>
      </c>
    </row>
    <row r="9235" spans="1:5" x14ac:dyDescent="0.2">
      <c r="A9235">
        <v>9234</v>
      </c>
      <c r="B9235" s="17">
        <f ca="1">'Monte Carlo VaR'!$C$17+_xlfn.NORM.S.INV(RAND())*'Monte Carlo VaR'!$C$18</f>
        <v>-4.0730668230750292E-2</v>
      </c>
      <c r="C9235" s="18">
        <f t="shared" ca="1" si="144"/>
        <v>-3.9912322758517749</v>
      </c>
      <c r="D9235" s="19">
        <f ca="1">'Monte Carlo VaR'!$B$9*(EXP(B9235)-1)</f>
        <v>-5.4093171034619107</v>
      </c>
      <c r="E9235" t="str">
        <f ca="1">IF(B9235&lt;='Monte Carlo VaR'!$B$25,"YES ◀ TAIL","")</f>
        <v/>
      </c>
    </row>
    <row r="9236" spans="1:5" x14ac:dyDescent="0.2">
      <c r="A9236">
        <v>9235</v>
      </c>
      <c r="B9236" s="17">
        <f ca="1">'Monte Carlo VaR'!$C$17+_xlfn.NORM.S.INV(RAND())*'Monte Carlo VaR'!$C$18</f>
        <v>-6.4671986741475632E-2</v>
      </c>
      <c r="C9236" s="18">
        <f t="shared" ca="1" si="144"/>
        <v>-6.262511565415652</v>
      </c>
      <c r="D9236" s="19">
        <f ca="1">'Monte Carlo VaR'!$B$9*(EXP(B9236)-1)</f>
        <v>-8.4875819246078326</v>
      </c>
      <c r="E9236" t="str">
        <f ca="1">IF(B9236&lt;='Monte Carlo VaR'!$B$25,"YES ◀ TAIL","")</f>
        <v/>
      </c>
    </row>
    <row r="9237" spans="1:5" x14ac:dyDescent="0.2">
      <c r="A9237">
        <v>9236</v>
      </c>
      <c r="B9237" s="17">
        <f ca="1">'Monte Carlo VaR'!$C$17+_xlfn.NORM.S.INV(RAND())*'Monte Carlo VaR'!$C$18</f>
        <v>0.12792739205887785</v>
      </c>
      <c r="C9237" s="18">
        <f t="shared" ca="1" si="144"/>
        <v>13.647048291939011</v>
      </c>
      <c r="D9237" s="19">
        <f ca="1">'Monte Carlo VaR'!$B$9*(EXP(B9237)-1)</f>
        <v>18.495844550064945</v>
      </c>
      <c r="E9237" t="str">
        <f ca="1">IF(B9237&lt;='Monte Carlo VaR'!$B$25,"YES ◀ TAIL","")</f>
        <v/>
      </c>
    </row>
    <row r="9238" spans="1:5" x14ac:dyDescent="0.2">
      <c r="A9238">
        <v>9237</v>
      </c>
      <c r="B9238" s="17">
        <f ca="1">'Monte Carlo VaR'!$C$17+_xlfn.NORM.S.INV(RAND())*'Monte Carlo VaR'!$C$18</f>
        <v>0.18031738244590523</v>
      </c>
      <c r="C9238" s="18">
        <f t="shared" ca="1" si="144"/>
        <v>19.759739920199813</v>
      </c>
      <c r="D9238" s="19">
        <f ca="1">'Monte Carlo VaR'!$B$9*(EXP(B9238)-1)</f>
        <v>26.78037551384681</v>
      </c>
      <c r="E9238" t="str">
        <f ca="1">IF(B9238&lt;='Monte Carlo VaR'!$B$25,"YES ◀ TAIL","")</f>
        <v/>
      </c>
    </row>
    <row r="9239" spans="1:5" x14ac:dyDescent="0.2">
      <c r="A9239">
        <v>9238</v>
      </c>
      <c r="B9239" s="17">
        <f ca="1">'Monte Carlo VaR'!$C$17+_xlfn.NORM.S.INV(RAND())*'Monte Carlo VaR'!$C$18</f>
        <v>6.5603294121902675E-2</v>
      </c>
      <c r="C9239" s="18">
        <f t="shared" ca="1" si="144"/>
        <v>6.7803029393424419</v>
      </c>
      <c r="D9239" s="19">
        <f ca="1">'Monte Carlo VaR'!$B$9*(EXP(B9239)-1)</f>
        <v>9.1893445736908124</v>
      </c>
      <c r="E9239" t="str">
        <f ca="1">IF(B9239&lt;='Monte Carlo VaR'!$B$25,"YES ◀ TAIL","")</f>
        <v/>
      </c>
    </row>
    <row r="9240" spans="1:5" x14ac:dyDescent="0.2">
      <c r="A9240">
        <v>9239</v>
      </c>
      <c r="B9240" s="17">
        <f ca="1">'Monte Carlo VaR'!$C$17+_xlfn.NORM.S.INV(RAND())*'Monte Carlo VaR'!$C$18</f>
        <v>4.1203712235785991E-2</v>
      </c>
      <c r="C9240" s="18">
        <f t="shared" ca="1" si="144"/>
        <v>4.2064365186467612</v>
      </c>
      <c r="D9240" s="19">
        <f ca="1">'Monte Carlo VaR'!$B$9*(EXP(B9240)-1)</f>
        <v>5.7009834137219553</v>
      </c>
      <c r="E9240" t="str">
        <f ca="1">IF(B9240&lt;='Monte Carlo VaR'!$B$25,"YES ◀ TAIL","")</f>
        <v/>
      </c>
    </row>
    <row r="9241" spans="1:5" x14ac:dyDescent="0.2">
      <c r="A9241">
        <v>9240</v>
      </c>
      <c r="B9241" s="17">
        <f ca="1">'Monte Carlo VaR'!$C$17+_xlfn.NORM.S.INV(RAND())*'Monte Carlo VaR'!$C$18</f>
        <v>0.28461127493311073</v>
      </c>
      <c r="C9241" s="18">
        <f t="shared" ca="1" si="144"/>
        <v>32.924521674342188</v>
      </c>
      <c r="D9241" s="19">
        <f ca="1">'Monte Carlo VaR'!$B$9*(EXP(B9241)-1)</f>
        <v>44.622604225235968</v>
      </c>
      <c r="E9241" t="str">
        <f ca="1">IF(B9241&lt;='Monte Carlo VaR'!$B$25,"YES ◀ TAIL","")</f>
        <v/>
      </c>
    </row>
    <row r="9242" spans="1:5" x14ac:dyDescent="0.2">
      <c r="A9242">
        <v>9241</v>
      </c>
      <c r="B9242" s="17">
        <f ca="1">'Monte Carlo VaR'!$C$17+_xlfn.NORM.S.INV(RAND())*'Monte Carlo VaR'!$C$18</f>
        <v>-0.10068360824320045</v>
      </c>
      <c r="C9242" s="18">
        <f t="shared" ca="1" si="144"/>
        <v>-9.5780924905519704</v>
      </c>
      <c r="D9242" s="19">
        <f ca="1">'Monte Carlo VaR'!$B$9*(EXP(B9242)-1)</f>
        <v>-12.981188752445085</v>
      </c>
      <c r="E9242" t="str">
        <f ca="1">IF(B9242&lt;='Monte Carlo VaR'!$B$25,"YES ◀ TAIL","")</f>
        <v/>
      </c>
    </row>
    <row r="9243" spans="1:5" x14ac:dyDescent="0.2">
      <c r="A9243">
        <v>9242</v>
      </c>
      <c r="B9243" s="17">
        <f ca="1">'Monte Carlo VaR'!$C$17+_xlfn.NORM.S.INV(RAND())*'Monte Carlo VaR'!$C$18</f>
        <v>0.12467254573598754</v>
      </c>
      <c r="C9243" s="18">
        <f t="shared" ca="1" si="144"/>
        <v>13.277745951913511</v>
      </c>
      <c r="D9243" s="19">
        <f ca="1">'Monte Carlo VaR'!$B$9*(EXP(B9243)-1)</f>
        <v>17.995329088628381</v>
      </c>
      <c r="E9243" t="str">
        <f ca="1">IF(B9243&lt;='Monte Carlo VaR'!$B$25,"YES ◀ TAIL","")</f>
        <v/>
      </c>
    </row>
    <row r="9244" spans="1:5" x14ac:dyDescent="0.2">
      <c r="A9244">
        <v>9243</v>
      </c>
      <c r="B9244" s="17">
        <f ca="1">'Monte Carlo VaR'!$C$17+_xlfn.NORM.S.INV(RAND())*'Monte Carlo VaR'!$C$18</f>
        <v>-0.13485966091836016</v>
      </c>
      <c r="C9244" s="18">
        <f t="shared" ca="1" si="144"/>
        <v>-12.616146321895993</v>
      </c>
      <c r="D9244" s="19">
        <f ca="1">'Monte Carlo VaR'!$B$9*(EXP(B9244)-1)</f>
        <v>-17.09866311006564</v>
      </c>
      <c r="E9244" t="str">
        <f ca="1">IF(B9244&lt;='Monte Carlo VaR'!$B$25,"YES ◀ TAIL","")</f>
        <v/>
      </c>
    </row>
    <row r="9245" spans="1:5" x14ac:dyDescent="0.2">
      <c r="A9245">
        <v>9244</v>
      </c>
      <c r="B9245" s="17">
        <f ca="1">'Monte Carlo VaR'!$C$17+_xlfn.NORM.S.INV(RAND())*'Monte Carlo VaR'!$C$18</f>
        <v>0.24325595226500274</v>
      </c>
      <c r="C9245" s="18">
        <f t="shared" ca="1" si="144"/>
        <v>27.539502259026882</v>
      </c>
      <c r="D9245" s="19">
        <f ca="1">'Monte Carlo VaR'!$B$9*(EXP(B9245)-1)</f>
        <v>37.324287411659135</v>
      </c>
      <c r="E9245" t="str">
        <f ca="1">IF(B9245&lt;='Monte Carlo VaR'!$B$25,"YES ◀ TAIL","")</f>
        <v/>
      </c>
    </row>
    <row r="9246" spans="1:5" x14ac:dyDescent="0.2">
      <c r="A9246">
        <v>9245</v>
      </c>
      <c r="B9246" s="17">
        <f ca="1">'Monte Carlo VaR'!$C$17+_xlfn.NORM.S.INV(RAND())*'Monte Carlo VaR'!$C$18</f>
        <v>-8.6738616845369751E-2</v>
      </c>
      <c r="C9246" s="18">
        <f t="shared" ca="1" si="144"/>
        <v>-8.3083269098866985</v>
      </c>
      <c r="D9246" s="19">
        <f ca="1">'Monte Carlo VaR'!$B$9*(EXP(B9246)-1)</f>
        <v>-11.260275460969442</v>
      </c>
      <c r="E9246" t="str">
        <f ca="1">IF(B9246&lt;='Monte Carlo VaR'!$B$25,"YES ◀ TAIL","")</f>
        <v/>
      </c>
    </row>
    <row r="9247" spans="1:5" x14ac:dyDescent="0.2">
      <c r="A9247">
        <v>9246</v>
      </c>
      <c r="B9247" s="17">
        <f ca="1">'Monte Carlo VaR'!$C$17+_xlfn.NORM.S.INV(RAND())*'Monte Carlo VaR'!$C$18</f>
        <v>0.16675525475824016</v>
      </c>
      <c r="C9247" s="18">
        <f t="shared" ca="1" si="144"/>
        <v>18.146507196578867</v>
      </c>
      <c r="D9247" s="19">
        <f ca="1">'Monte Carlo VaR'!$B$9*(EXP(B9247)-1)</f>
        <v>24.593961203523335</v>
      </c>
      <c r="E9247" t="str">
        <f ca="1">IF(B9247&lt;='Monte Carlo VaR'!$B$25,"YES ◀ TAIL","")</f>
        <v/>
      </c>
    </row>
    <row r="9248" spans="1:5" x14ac:dyDescent="0.2">
      <c r="A9248">
        <v>9247</v>
      </c>
      <c r="B9248" s="17">
        <f ca="1">'Monte Carlo VaR'!$C$17+_xlfn.NORM.S.INV(RAND())*'Monte Carlo VaR'!$C$18</f>
        <v>0.35437222184667522</v>
      </c>
      <c r="C9248" s="18">
        <f t="shared" ca="1" si="144"/>
        <v>42.528561019798381</v>
      </c>
      <c r="D9248" s="19">
        <f ca="1">'Monte Carlo VaR'!$B$9*(EXP(B9248)-1)</f>
        <v>57.638958750132751</v>
      </c>
      <c r="E9248" t="str">
        <f ca="1">IF(B9248&lt;='Monte Carlo VaR'!$B$25,"YES ◀ TAIL","")</f>
        <v/>
      </c>
    </row>
    <row r="9249" spans="1:5" x14ac:dyDescent="0.2">
      <c r="A9249">
        <v>9248</v>
      </c>
      <c r="B9249" s="17">
        <f ca="1">'Monte Carlo VaR'!$C$17+_xlfn.NORM.S.INV(RAND())*'Monte Carlo VaR'!$C$18</f>
        <v>-2.2201964310392119E-3</v>
      </c>
      <c r="C9249" s="18">
        <f t="shared" ca="1" si="144"/>
        <v>-0.22177336179231011</v>
      </c>
      <c r="D9249" s="19">
        <f ca="1">'Monte Carlo VaR'!$B$9*(EXP(B9249)-1)</f>
        <v>-0.30056943723711788</v>
      </c>
      <c r="E9249" t="str">
        <f ca="1">IF(B9249&lt;='Monte Carlo VaR'!$B$25,"YES ◀ TAIL","")</f>
        <v/>
      </c>
    </row>
    <row r="9250" spans="1:5" x14ac:dyDescent="0.2">
      <c r="A9250">
        <v>9249</v>
      </c>
      <c r="B9250" s="17">
        <f ca="1">'Monte Carlo VaR'!$C$17+_xlfn.NORM.S.INV(RAND())*'Monte Carlo VaR'!$C$18</f>
        <v>-0.1395444077995065</v>
      </c>
      <c r="C9250" s="18">
        <f t="shared" ca="1" si="144"/>
        <v>-13.024560153216191</v>
      </c>
      <c r="D9250" s="19">
        <f ca="1">'Monte Carlo VaR'!$B$9*(EXP(B9250)-1)</f>
        <v>-17.652186375653905</v>
      </c>
      <c r="E9250" t="str">
        <f ca="1">IF(B9250&lt;='Monte Carlo VaR'!$B$25,"YES ◀ TAIL","")</f>
        <v/>
      </c>
    </row>
    <row r="9251" spans="1:5" x14ac:dyDescent="0.2">
      <c r="A9251">
        <v>9250</v>
      </c>
      <c r="B9251" s="17">
        <f ca="1">'Monte Carlo VaR'!$C$17+_xlfn.NORM.S.INV(RAND())*'Monte Carlo VaR'!$C$18</f>
        <v>-3.7591943184926771E-2</v>
      </c>
      <c r="C9251" s="18">
        <f t="shared" ca="1" si="144"/>
        <v>-3.6894137370566238</v>
      </c>
      <c r="D9251" s="19">
        <f ca="1">'Monte Carlo VaR'!$B$9*(EXP(B9251)-1)</f>
        <v>-5.0002624378328422</v>
      </c>
      <c r="E9251" t="str">
        <f ca="1">IF(B9251&lt;='Monte Carlo VaR'!$B$25,"YES ◀ TAIL","")</f>
        <v/>
      </c>
    </row>
    <row r="9252" spans="1:5" x14ac:dyDescent="0.2">
      <c r="A9252">
        <v>9251</v>
      </c>
      <c r="B9252" s="17">
        <f ca="1">'Monte Carlo VaR'!$C$17+_xlfn.NORM.S.INV(RAND())*'Monte Carlo VaR'!$C$18</f>
        <v>-9.9246316417045385E-2</v>
      </c>
      <c r="C9252" s="18">
        <f t="shared" ca="1" si="144"/>
        <v>-9.4480363800802714</v>
      </c>
      <c r="D9252" s="19">
        <f ca="1">'Monte Carlo VaR'!$B$9*(EXP(B9252)-1)</f>
        <v>-12.804923705922793</v>
      </c>
      <c r="E9252" t="str">
        <f ca="1">IF(B9252&lt;='Monte Carlo VaR'!$B$25,"YES ◀ TAIL","")</f>
        <v/>
      </c>
    </row>
    <row r="9253" spans="1:5" x14ac:dyDescent="0.2">
      <c r="A9253">
        <v>9252</v>
      </c>
      <c r="B9253" s="17">
        <f ca="1">'Monte Carlo VaR'!$C$17+_xlfn.NORM.S.INV(RAND())*'Monte Carlo VaR'!$C$18</f>
        <v>6.9088442792946472E-2</v>
      </c>
      <c r="C9253" s="18">
        <f t="shared" ca="1" si="144"/>
        <v>7.153097414972609</v>
      </c>
      <c r="D9253" s="19">
        <f ca="1">'Monte Carlo VaR'!$B$9*(EXP(B9253)-1)</f>
        <v>9.6945929265123763</v>
      </c>
      <c r="E9253" t="str">
        <f ca="1">IF(B9253&lt;='Monte Carlo VaR'!$B$25,"YES ◀ TAIL","")</f>
        <v/>
      </c>
    </row>
    <row r="9254" spans="1:5" x14ac:dyDescent="0.2">
      <c r="A9254">
        <v>9253</v>
      </c>
      <c r="B9254" s="17">
        <f ca="1">'Monte Carlo VaR'!$C$17+_xlfn.NORM.S.INV(RAND())*'Monte Carlo VaR'!$C$18</f>
        <v>6.2918449294244297E-2</v>
      </c>
      <c r="C9254" s="18">
        <f t="shared" ca="1" si="144"/>
        <v>6.4939989082311023</v>
      </c>
      <c r="D9254" s="19">
        <f ca="1">'Monte Carlo VaR'!$B$9*(EXP(B9254)-1)</f>
        <v>8.8013167203256124</v>
      </c>
      <c r="E9254" t="str">
        <f ca="1">IF(B9254&lt;='Monte Carlo VaR'!$B$25,"YES ◀ TAIL","")</f>
        <v/>
      </c>
    </row>
    <row r="9255" spans="1:5" x14ac:dyDescent="0.2">
      <c r="A9255">
        <v>9254</v>
      </c>
      <c r="B9255" s="17">
        <f ca="1">'Monte Carlo VaR'!$C$17+_xlfn.NORM.S.INV(RAND())*'Monte Carlo VaR'!$C$18</f>
        <v>-6.2859095138905571E-2</v>
      </c>
      <c r="C9255" s="18">
        <f t="shared" ca="1" si="144"/>
        <v>-6.0924215289716921</v>
      </c>
      <c r="D9255" s="19">
        <f ca="1">'Monte Carlo VaR'!$B$9*(EXP(B9255)-1)</f>
        <v>-8.2570588982153339</v>
      </c>
      <c r="E9255" t="str">
        <f ca="1">IF(B9255&lt;='Monte Carlo VaR'!$B$25,"YES ◀ TAIL","")</f>
        <v/>
      </c>
    </row>
    <row r="9256" spans="1:5" x14ac:dyDescent="0.2">
      <c r="A9256">
        <v>9255</v>
      </c>
      <c r="B9256" s="17">
        <f ca="1">'Monte Carlo VaR'!$C$17+_xlfn.NORM.S.INV(RAND())*'Monte Carlo VaR'!$C$18</f>
        <v>0.29547858489397161</v>
      </c>
      <c r="C9256" s="18">
        <f t="shared" ca="1" si="144"/>
        <v>34.376931251396179</v>
      </c>
      <c r="D9256" s="19">
        <f ca="1">'Monte Carlo VaR'!$B$9*(EXP(B9256)-1)</f>
        <v>46.591054925017247</v>
      </c>
      <c r="E9256" t="str">
        <f ca="1">IF(B9256&lt;='Monte Carlo VaR'!$B$25,"YES ◀ TAIL","")</f>
        <v/>
      </c>
    </row>
    <row r="9257" spans="1:5" x14ac:dyDescent="0.2">
      <c r="A9257">
        <v>9256</v>
      </c>
      <c r="B9257" s="17">
        <f ca="1">'Monte Carlo VaR'!$C$17+_xlfn.NORM.S.INV(RAND())*'Monte Carlo VaR'!$C$18</f>
        <v>0.16925053955600017</v>
      </c>
      <c r="C9257" s="18">
        <f t="shared" ca="1" si="144"/>
        <v>18.441684502458155</v>
      </c>
      <c r="D9257" s="19">
        <f ca="1">'Monte Carlo VaR'!$B$9*(EXP(B9257)-1)</f>
        <v>24.994015006181538</v>
      </c>
      <c r="E9257" t="str">
        <f ca="1">IF(B9257&lt;='Monte Carlo VaR'!$B$25,"YES ◀ TAIL","")</f>
        <v/>
      </c>
    </row>
    <row r="9258" spans="1:5" x14ac:dyDescent="0.2">
      <c r="A9258">
        <v>9257</v>
      </c>
      <c r="B9258" s="17">
        <f ca="1">'Monte Carlo VaR'!$C$17+_xlfn.NORM.S.INV(RAND())*'Monte Carlo VaR'!$C$18</f>
        <v>-0.12945786660380715</v>
      </c>
      <c r="C9258" s="18">
        <f t="shared" ca="1" si="144"/>
        <v>-12.142839515806237</v>
      </c>
      <c r="D9258" s="19">
        <f ca="1">'Monte Carlo VaR'!$B$9*(EXP(B9258)-1)</f>
        <v>-16.457190395772191</v>
      </c>
      <c r="E9258" t="str">
        <f ca="1">IF(B9258&lt;='Monte Carlo VaR'!$B$25,"YES ◀ TAIL","")</f>
        <v/>
      </c>
    </row>
    <row r="9259" spans="1:5" x14ac:dyDescent="0.2">
      <c r="A9259">
        <v>9258</v>
      </c>
      <c r="B9259" s="17">
        <f ca="1">'Monte Carlo VaR'!$C$17+_xlfn.NORM.S.INV(RAND())*'Monte Carlo VaR'!$C$18</f>
        <v>6.9964833508134386E-2</v>
      </c>
      <c r="C9259" s="18">
        <f t="shared" ca="1" si="144"/>
        <v>7.2470465567152642</v>
      </c>
      <c r="D9259" s="19">
        <f ca="1">'Monte Carlo VaR'!$B$9*(EXP(B9259)-1)</f>
        <v>9.8219221983161979</v>
      </c>
      <c r="E9259" t="str">
        <f ca="1">IF(B9259&lt;='Monte Carlo VaR'!$B$25,"YES ◀ TAIL","")</f>
        <v/>
      </c>
    </row>
    <row r="9260" spans="1:5" x14ac:dyDescent="0.2">
      <c r="A9260">
        <v>9259</v>
      </c>
      <c r="B9260" s="17">
        <f ca="1">'Monte Carlo VaR'!$C$17+_xlfn.NORM.S.INV(RAND())*'Monte Carlo VaR'!$C$18</f>
        <v>3.0152101384069714E-2</v>
      </c>
      <c r="C9260" s="18">
        <f t="shared" ca="1" si="144"/>
        <v>3.061127943465225</v>
      </c>
      <c r="D9260" s="19">
        <f ca="1">'Monte Carlo VaR'!$B$9*(EXP(B9260)-1)</f>
        <v>4.1487467017784194</v>
      </c>
      <c r="E9260" t="str">
        <f ca="1">IF(B9260&lt;='Monte Carlo VaR'!$B$25,"YES ◀ TAIL","")</f>
        <v/>
      </c>
    </row>
    <row r="9261" spans="1:5" x14ac:dyDescent="0.2">
      <c r="A9261">
        <v>9260</v>
      </c>
      <c r="B9261" s="17">
        <f ca="1">'Monte Carlo VaR'!$C$17+_xlfn.NORM.S.INV(RAND())*'Monte Carlo VaR'!$C$18</f>
        <v>0.12777959218070578</v>
      </c>
      <c r="C9261" s="18">
        <f t="shared" ca="1" si="144"/>
        <v>13.630252513284447</v>
      </c>
      <c r="D9261" s="19">
        <f ca="1">'Monte Carlo VaR'!$B$9*(EXP(B9261)-1)</f>
        <v>18.473081231254412</v>
      </c>
      <c r="E9261" t="str">
        <f ca="1">IF(B9261&lt;='Monte Carlo VaR'!$B$25,"YES ◀ TAIL","")</f>
        <v/>
      </c>
    </row>
    <row r="9262" spans="1:5" x14ac:dyDescent="0.2">
      <c r="A9262">
        <v>9261</v>
      </c>
      <c r="B9262" s="17">
        <f ca="1">'Monte Carlo VaR'!$C$17+_xlfn.NORM.S.INV(RAND())*'Monte Carlo VaR'!$C$18</f>
        <v>-7.817988803254404E-2</v>
      </c>
      <c r="C9262" s="18">
        <f t="shared" ca="1" si="144"/>
        <v>-7.5201948522434563</v>
      </c>
      <c r="D9262" s="19">
        <f ca="1">'Monte Carlo VaR'!$B$9*(EXP(B9262)-1)</f>
        <v>-10.192120083245555</v>
      </c>
      <c r="E9262" t="str">
        <f ca="1">IF(B9262&lt;='Monte Carlo VaR'!$B$25,"YES ◀ TAIL","")</f>
        <v/>
      </c>
    </row>
    <row r="9263" spans="1:5" x14ac:dyDescent="0.2">
      <c r="A9263">
        <v>9262</v>
      </c>
      <c r="B9263" s="17">
        <f ca="1">'Monte Carlo VaR'!$C$17+_xlfn.NORM.S.INV(RAND())*'Monte Carlo VaR'!$C$18</f>
        <v>0.19392299793575429</v>
      </c>
      <c r="C9263" s="18">
        <f t="shared" ca="1" si="144"/>
        <v>21.40027986355415</v>
      </c>
      <c r="D9263" s="19">
        <f ca="1">'Monte Carlo VaR'!$B$9*(EXP(B9263)-1)</f>
        <v>29.003799299074942</v>
      </c>
      <c r="E9263" t="str">
        <f ca="1">IF(B9263&lt;='Monte Carlo VaR'!$B$25,"YES ◀ TAIL","")</f>
        <v/>
      </c>
    </row>
    <row r="9264" spans="1:5" x14ac:dyDescent="0.2">
      <c r="A9264">
        <v>9263</v>
      </c>
      <c r="B9264" s="17">
        <f ca="1">'Monte Carlo VaR'!$C$17+_xlfn.NORM.S.INV(RAND())*'Monte Carlo VaR'!$C$18</f>
        <v>0.27180276195594555</v>
      </c>
      <c r="C9264" s="18">
        <f t="shared" ca="1" si="144"/>
        <v>31.23281347483249</v>
      </c>
      <c r="D9264" s="19">
        <f ca="1">'Monte Carlo VaR'!$B$9*(EXP(B9264)-1)</f>
        <v>42.32983210244047</v>
      </c>
      <c r="E9264" t="str">
        <f ca="1">IF(B9264&lt;='Monte Carlo VaR'!$B$25,"YES ◀ TAIL","")</f>
        <v/>
      </c>
    </row>
    <row r="9265" spans="1:5" x14ac:dyDescent="0.2">
      <c r="A9265">
        <v>9264</v>
      </c>
      <c r="B9265" s="17">
        <f ca="1">'Monte Carlo VaR'!$C$17+_xlfn.NORM.S.INV(RAND())*'Monte Carlo VaR'!$C$18</f>
        <v>8.7184371047201656E-2</v>
      </c>
      <c r="C9265" s="18">
        <f t="shared" ca="1" si="144"/>
        <v>9.109782802389832</v>
      </c>
      <c r="D9265" s="19">
        <f ca="1">'Monte Carlo VaR'!$B$9*(EXP(B9265)-1)</f>
        <v>12.346488632078939</v>
      </c>
      <c r="E9265" t="str">
        <f ca="1">IF(B9265&lt;='Monte Carlo VaR'!$B$25,"YES ◀ TAIL","")</f>
        <v/>
      </c>
    </row>
    <row r="9266" spans="1:5" x14ac:dyDescent="0.2">
      <c r="A9266">
        <v>9265</v>
      </c>
      <c r="B9266" s="17">
        <f ca="1">'Monte Carlo VaR'!$C$17+_xlfn.NORM.S.INV(RAND())*'Monte Carlo VaR'!$C$18</f>
        <v>-0.11131847595748905</v>
      </c>
      <c r="C9266" s="18">
        <f t="shared" ca="1" si="144"/>
        <v>-10.534622216529854</v>
      </c>
      <c r="D9266" s="19">
        <f ca="1">'Monte Carlo VaR'!$B$9*(EXP(B9266)-1)</f>
        <v>-14.277573490062911</v>
      </c>
      <c r="E9266" t="str">
        <f ca="1">IF(B9266&lt;='Monte Carlo VaR'!$B$25,"YES ◀ TAIL","")</f>
        <v/>
      </c>
    </row>
    <row r="9267" spans="1:5" x14ac:dyDescent="0.2">
      <c r="A9267">
        <v>9266</v>
      </c>
      <c r="B9267" s="17">
        <f ca="1">'Monte Carlo VaR'!$C$17+_xlfn.NORM.S.INV(RAND())*'Monte Carlo VaR'!$C$18</f>
        <v>0.11020045497791076</v>
      </c>
      <c r="C9267" s="18">
        <f t="shared" ca="1" si="144"/>
        <v>11.650185638357936</v>
      </c>
      <c r="D9267" s="19">
        <f ca="1">'Monte Carlo VaR'!$B$9*(EXP(B9267)-1)</f>
        <v>15.78949659566651</v>
      </c>
      <c r="E9267" t="str">
        <f ca="1">IF(B9267&lt;='Monte Carlo VaR'!$B$25,"YES ◀ TAIL","")</f>
        <v/>
      </c>
    </row>
    <row r="9268" spans="1:5" x14ac:dyDescent="0.2">
      <c r="A9268">
        <v>9267</v>
      </c>
      <c r="B9268" s="17">
        <f ca="1">'Monte Carlo VaR'!$C$17+_xlfn.NORM.S.INV(RAND())*'Monte Carlo VaR'!$C$18</f>
        <v>-0.35905509583092288</v>
      </c>
      <c r="C9268" s="18">
        <f t="shared" ca="1" si="144"/>
        <v>-30.166412510365348</v>
      </c>
      <c r="D9268" s="19">
        <f ca="1">'Monte Carlo VaR'!$B$9*(EXP(B9268)-1)</f>
        <v>-40.884538875298155</v>
      </c>
      <c r="E9268" t="str">
        <f ca="1">IF(B9268&lt;='Monte Carlo VaR'!$B$25,"YES ◀ TAIL","")</f>
        <v>YES ◀ TAIL</v>
      </c>
    </row>
    <row r="9269" spans="1:5" x14ac:dyDescent="0.2">
      <c r="A9269">
        <v>9268</v>
      </c>
      <c r="B9269" s="17">
        <f ca="1">'Monte Carlo VaR'!$C$17+_xlfn.NORM.S.INV(RAND())*'Monte Carlo VaR'!$C$18</f>
        <v>2.1528269441244301E-2</v>
      </c>
      <c r="C9269" s="18">
        <f t="shared" ca="1" si="144"/>
        <v>2.1761674560734301</v>
      </c>
      <c r="D9269" s="19">
        <f ca="1">'Monte Carlo VaR'!$B$9*(EXP(B9269)-1)</f>
        <v>2.9493597532163198</v>
      </c>
      <c r="E9269" t="str">
        <f ca="1">IF(B9269&lt;='Monte Carlo VaR'!$B$25,"YES ◀ TAIL","")</f>
        <v/>
      </c>
    </row>
    <row r="9270" spans="1:5" x14ac:dyDescent="0.2">
      <c r="A9270">
        <v>9269</v>
      </c>
      <c r="B9270" s="17">
        <f ca="1">'Monte Carlo VaR'!$C$17+_xlfn.NORM.S.INV(RAND())*'Monte Carlo VaR'!$C$18</f>
        <v>0.25417739225675751</v>
      </c>
      <c r="C9270" s="18">
        <f t="shared" ca="1" si="144"/>
        <v>28.940051364854845</v>
      </c>
      <c r="D9270" s="19">
        <f ca="1">'Monte Carlo VaR'!$B$9*(EXP(B9270)-1)</f>
        <v>39.222451614787772</v>
      </c>
      <c r="E9270" t="str">
        <f ca="1">IF(B9270&lt;='Monte Carlo VaR'!$B$25,"YES ◀ TAIL","")</f>
        <v/>
      </c>
    </row>
    <row r="9271" spans="1:5" x14ac:dyDescent="0.2">
      <c r="A9271">
        <v>9270</v>
      </c>
      <c r="B9271" s="17">
        <f ca="1">'Monte Carlo VaR'!$C$17+_xlfn.NORM.S.INV(RAND())*'Monte Carlo VaR'!$C$18</f>
        <v>-0.14005410667760959</v>
      </c>
      <c r="C9271" s="18">
        <f t="shared" ca="1" si="144"/>
        <v>-13.068880141444982</v>
      </c>
      <c r="D9271" s="19">
        <f ca="1">'Monte Carlo VaR'!$B$9*(EXP(B9271)-1)</f>
        <v>-17.712253255700386</v>
      </c>
      <c r="E9271" t="str">
        <f ca="1">IF(B9271&lt;='Monte Carlo VaR'!$B$25,"YES ◀ TAIL","")</f>
        <v/>
      </c>
    </row>
    <row r="9272" spans="1:5" x14ac:dyDescent="0.2">
      <c r="A9272">
        <v>9271</v>
      </c>
      <c r="B9272" s="17">
        <f ca="1">'Monte Carlo VaR'!$C$17+_xlfn.NORM.S.INV(RAND())*'Monte Carlo VaR'!$C$18</f>
        <v>0.14173485812472536</v>
      </c>
      <c r="C9272" s="18">
        <f t="shared" ca="1" si="144"/>
        <v>15.227109271262629</v>
      </c>
      <c r="D9272" s="19">
        <f ca="1">'Monte Carlo VaR'!$B$9*(EXP(B9272)-1)</f>
        <v>20.637301195342243</v>
      </c>
      <c r="E9272" t="str">
        <f ca="1">IF(B9272&lt;='Monte Carlo VaR'!$B$25,"YES ◀ TAIL","")</f>
        <v/>
      </c>
    </row>
    <row r="9273" spans="1:5" x14ac:dyDescent="0.2">
      <c r="A9273">
        <v>9272</v>
      </c>
      <c r="B9273" s="17">
        <f ca="1">'Monte Carlo VaR'!$C$17+_xlfn.NORM.S.INV(RAND())*'Monte Carlo VaR'!$C$18</f>
        <v>9.3380404698425554E-2</v>
      </c>
      <c r="C9273" s="18">
        <f t="shared" ca="1" si="144"/>
        <v>9.7879294284190621</v>
      </c>
      <c r="D9273" s="19">
        <f ca="1">'Monte Carlo VaR'!$B$9*(EXP(B9273)-1)</f>
        <v>13.265580754336355</v>
      </c>
      <c r="E9273" t="str">
        <f ca="1">IF(B9273&lt;='Monte Carlo VaR'!$B$25,"YES ◀ TAIL","")</f>
        <v/>
      </c>
    </row>
    <row r="9274" spans="1:5" x14ac:dyDescent="0.2">
      <c r="A9274">
        <v>9273</v>
      </c>
      <c r="B9274" s="17">
        <f ca="1">'Monte Carlo VaR'!$C$17+_xlfn.NORM.S.INV(RAND())*'Monte Carlo VaR'!$C$18</f>
        <v>1.8502079961464961E-2</v>
      </c>
      <c r="C9274" s="18">
        <f t="shared" ca="1" si="144"/>
        <v>1.8674303970669159</v>
      </c>
      <c r="D9274" s="19">
        <f ca="1">'Monte Carlo VaR'!$B$9*(EXP(B9274)-1)</f>
        <v>2.530928417144791</v>
      </c>
      <c r="E9274" t="str">
        <f ca="1">IF(B9274&lt;='Monte Carlo VaR'!$B$25,"YES ◀ TAIL","")</f>
        <v/>
      </c>
    </row>
    <row r="9275" spans="1:5" x14ac:dyDescent="0.2">
      <c r="A9275">
        <v>9274</v>
      </c>
      <c r="B9275" s="17">
        <f ca="1">'Monte Carlo VaR'!$C$17+_xlfn.NORM.S.INV(RAND())*'Monte Carlo VaR'!$C$18</f>
        <v>-5.2011022186416817E-2</v>
      </c>
      <c r="C9275" s="18">
        <f t="shared" ca="1" si="144"/>
        <v>-5.0681596779185494</v>
      </c>
      <c r="D9275" s="19">
        <f ca="1">'Monte Carlo VaR'!$B$9*(EXP(B9275)-1)</f>
        <v>-6.868876811483009</v>
      </c>
      <c r="E9275" t="str">
        <f ca="1">IF(B9275&lt;='Monte Carlo VaR'!$B$25,"YES ◀ TAIL","")</f>
        <v/>
      </c>
    </row>
    <row r="9276" spans="1:5" x14ac:dyDescent="0.2">
      <c r="A9276">
        <v>9275</v>
      </c>
      <c r="B9276" s="17">
        <f ca="1">'Monte Carlo VaR'!$C$17+_xlfn.NORM.S.INV(RAND())*'Monte Carlo VaR'!$C$18</f>
        <v>-0.21142959055987964</v>
      </c>
      <c r="C9276" s="18">
        <f t="shared" ca="1" si="144"/>
        <v>-19.057372970307785</v>
      </c>
      <c r="D9276" s="19">
        <f ca="1">'Monte Carlo VaR'!$B$9*(EXP(B9276)-1)</f>
        <v>-25.828457586658139</v>
      </c>
      <c r="E9276" t="str">
        <f ca="1">IF(B9276&lt;='Monte Carlo VaR'!$B$25,"YES ◀ TAIL","")</f>
        <v/>
      </c>
    </row>
    <row r="9277" spans="1:5" x14ac:dyDescent="0.2">
      <c r="A9277">
        <v>9276</v>
      </c>
      <c r="B9277" s="17">
        <f ca="1">'Monte Carlo VaR'!$C$17+_xlfn.NORM.S.INV(RAND())*'Monte Carlo VaR'!$C$18</f>
        <v>-0.1507285811789188</v>
      </c>
      <c r="C9277" s="18">
        <f t="shared" ca="1" si="144"/>
        <v>-13.991889081754339</v>
      </c>
      <c r="D9277" s="19">
        <f ca="1">'Monte Carlo VaR'!$B$9*(EXP(B9277)-1)</f>
        <v>-18.963207272501656</v>
      </c>
      <c r="E9277" t="str">
        <f ca="1">IF(B9277&lt;='Monte Carlo VaR'!$B$25,"YES ◀ TAIL","")</f>
        <v/>
      </c>
    </row>
    <row r="9278" spans="1:5" x14ac:dyDescent="0.2">
      <c r="A9278">
        <v>9277</v>
      </c>
      <c r="B9278" s="17">
        <f ca="1">'Monte Carlo VaR'!$C$17+_xlfn.NORM.S.INV(RAND())*'Monte Carlo VaR'!$C$18</f>
        <v>5.9102132273684528E-2</v>
      </c>
      <c r="C9278" s="18">
        <f t="shared" ca="1" si="144"/>
        <v>6.0883585660026274</v>
      </c>
      <c r="D9278" s="19">
        <f ca="1">'Monte Carlo VaR'!$B$9*(EXP(B9278)-1)</f>
        <v>8.251552364503361</v>
      </c>
      <c r="E9278" t="str">
        <f ca="1">IF(B9278&lt;='Monte Carlo VaR'!$B$25,"YES ◀ TAIL","")</f>
        <v/>
      </c>
    </row>
    <row r="9279" spans="1:5" x14ac:dyDescent="0.2">
      <c r="A9279">
        <v>9278</v>
      </c>
      <c r="B9279" s="17">
        <f ca="1">'Monte Carlo VaR'!$C$17+_xlfn.NORM.S.INV(RAND())*'Monte Carlo VaR'!$C$18</f>
        <v>0.10602316532141</v>
      </c>
      <c r="C9279" s="18">
        <f t="shared" ca="1" si="144"/>
        <v>11.184763251597275</v>
      </c>
      <c r="D9279" s="19">
        <f ca="1">'Monte Carlo VaR'!$B$9*(EXP(B9279)-1)</f>
        <v>15.158709634889785</v>
      </c>
      <c r="E9279" t="str">
        <f ca="1">IF(B9279&lt;='Monte Carlo VaR'!$B$25,"YES ◀ TAIL","")</f>
        <v/>
      </c>
    </row>
    <row r="9280" spans="1:5" x14ac:dyDescent="0.2">
      <c r="A9280">
        <v>9279</v>
      </c>
      <c r="B9280" s="17">
        <f ca="1">'Monte Carlo VaR'!$C$17+_xlfn.NORM.S.INV(RAND())*'Monte Carlo VaR'!$C$18</f>
        <v>-5.8834809816593767E-2</v>
      </c>
      <c r="C9280" s="18">
        <f t="shared" ca="1" si="144"/>
        <v>-5.7137492075901246</v>
      </c>
      <c r="D9280" s="19">
        <f ca="1">'Monte Carlo VaR'!$B$9*(EXP(B9280)-1)</f>
        <v>-7.7438443010468951</v>
      </c>
      <c r="E9280" t="str">
        <f ca="1">IF(B9280&lt;='Monte Carlo VaR'!$B$25,"YES ◀ TAIL","")</f>
        <v/>
      </c>
    </row>
    <row r="9281" spans="1:5" x14ac:dyDescent="0.2">
      <c r="A9281">
        <v>9280</v>
      </c>
      <c r="B9281" s="17">
        <f ca="1">'Monte Carlo VaR'!$C$17+_xlfn.NORM.S.INV(RAND())*'Monte Carlo VaR'!$C$18</f>
        <v>0.16171275385084682</v>
      </c>
      <c r="C9281" s="18">
        <f t="shared" ca="1" si="144"/>
        <v>17.552252850041363</v>
      </c>
      <c r="D9281" s="19">
        <f ca="1">'Monte Carlo VaR'!$B$9*(EXP(B9281)-1)</f>
        <v>23.788568287661057</v>
      </c>
      <c r="E9281" t="str">
        <f ca="1">IF(B9281&lt;='Monte Carlo VaR'!$B$25,"YES ◀ TAIL","")</f>
        <v/>
      </c>
    </row>
    <row r="9282" spans="1:5" x14ac:dyDescent="0.2">
      <c r="A9282">
        <v>9281</v>
      </c>
      <c r="B9282" s="17">
        <f ca="1">'Monte Carlo VaR'!$C$17+_xlfn.NORM.S.INV(RAND())*'Monte Carlo VaR'!$C$18</f>
        <v>0.30849314726168386</v>
      </c>
      <c r="C9282" s="18">
        <f t="shared" ca="1" si="144"/>
        <v>36.137218038832565</v>
      </c>
      <c r="D9282" s="19">
        <f ca="1">'Monte Carlo VaR'!$B$9*(EXP(B9282)-1)</f>
        <v>48.976771608029772</v>
      </c>
      <c r="E9282" t="str">
        <f ca="1">IF(B9282&lt;='Monte Carlo VaR'!$B$25,"YES ◀ TAIL","")</f>
        <v/>
      </c>
    </row>
    <row r="9283" spans="1:5" x14ac:dyDescent="0.2">
      <c r="A9283">
        <v>9282</v>
      </c>
      <c r="B9283" s="17">
        <f ca="1">'Monte Carlo VaR'!$C$17+_xlfn.NORM.S.INV(RAND())*'Monte Carlo VaR'!$C$18</f>
        <v>-0.13260715275172652</v>
      </c>
      <c r="C9283" s="18">
        <f t="shared" ref="C9283:C9346" ca="1" si="145">(EXP(B9283)-1)*100</f>
        <v>-12.419091627517853</v>
      </c>
      <c r="D9283" s="19">
        <f ca="1">'Monte Carlo VaR'!$B$9*(EXP(B9283)-1)</f>
        <v>-16.831594882774947</v>
      </c>
      <c r="E9283" t="str">
        <f ca="1">IF(B9283&lt;='Monte Carlo VaR'!$B$25,"YES ◀ TAIL","")</f>
        <v/>
      </c>
    </row>
    <row r="9284" spans="1:5" x14ac:dyDescent="0.2">
      <c r="A9284">
        <v>9283</v>
      </c>
      <c r="B9284" s="17">
        <f ca="1">'Monte Carlo VaR'!$C$17+_xlfn.NORM.S.INV(RAND())*'Monte Carlo VaR'!$C$18</f>
        <v>-0.15514552361595035</v>
      </c>
      <c r="C9284" s="18">
        <f t="shared" ca="1" si="145"/>
        <v>-14.370944208200386</v>
      </c>
      <c r="D9284" s="19">
        <f ca="1">'Monte Carlo VaR'!$B$9*(EXP(B9284)-1)</f>
        <v>-19.476940685373986</v>
      </c>
      <c r="E9284" t="str">
        <f ca="1">IF(B9284&lt;='Monte Carlo VaR'!$B$25,"YES ◀ TAIL","")</f>
        <v/>
      </c>
    </row>
    <row r="9285" spans="1:5" x14ac:dyDescent="0.2">
      <c r="A9285">
        <v>9284</v>
      </c>
      <c r="B9285" s="17">
        <f ca="1">'Monte Carlo VaR'!$C$17+_xlfn.NORM.S.INV(RAND())*'Monte Carlo VaR'!$C$18</f>
        <v>-2.428807627622051E-2</v>
      </c>
      <c r="C9285" s="18">
        <f t="shared" ca="1" si="145"/>
        <v>-2.3995494487804359</v>
      </c>
      <c r="D9285" s="19">
        <f ca="1">'Monte Carlo VaR'!$B$9*(EXP(B9285)-1)</f>
        <v>-3.2521093679321247</v>
      </c>
      <c r="E9285" t="str">
        <f ca="1">IF(B9285&lt;='Monte Carlo VaR'!$B$25,"YES ◀ TAIL","")</f>
        <v/>
      </c>
    </row>
    <row r="9286" spans="1:5" x14ac:dyDescent="0.2">
      <c r="A9286">
        <v>9285</v>
      </c>
      <c r="B9286" s="17">
        <f ca="1">'Monte Carlo VaR'!$C$17+_xlfn.NORM.S.INV(RAND())*'Monte Carlo VaR'!$C$18</f>
        <v>0.27050127241253696</v>
      </c>
      <c r="C9286" s="18">
        <f t="shared" ca="1" si="145"/>
        <v>31.062126438133177</v>
      </c>
      <c r="D9286" s="19">
        <f ca="1">'Monte Carlo VaR'!$B$9*(EXP(B9286)-1)</f>
        <v>42.098499961601895</v>
      </c>
      <c r="E9286" t="str">
        <f ca="1">IF(B9286&lt;='Monte Carlo VaR'!$B$25,"YES ◀ TAIL","")</f>
        <v/>
      </c>
    </row>
    <row r="9287" spans="1:5" x14ac:dyDescent="0.2">
      <c r="A9287">
        <v>9286</v>
      </c>
      <c r="B9287" s="17">
        <f ca="1">'Monte Carlo VaR'!$C$17+_xlfn.NORM.S.INV(RAND())*'Monte Carlo VaR'!$C$18</f>
        <v>0.32820662315907273</v>
      </c>
      <c r="C9287" s="18">
        <f t="shared" ca="1" si="145"/>
        <v>38.847583391536375</v>
      </c>
      <c r="D9287" s="19">
        <f ca="1">'Monte Carlo VaR'!$B$9*(EXP(B9287)-1)</f>
        <v>52.650129770549256</v>
      </c>
      <c r="E9287" t="str">
        <f ca="1">IF(B9287&lt;='Monte Carlo VaR'!$B$25,"YES ◀ TAIL","")</f>
        <v/>
      </c>
    </row>
    <row r="9288" spans="1:5" x14ac:dyDescent="0.2">
      <c r="A9288">
        <v>9287</v>
      </c>
      <c r="B9288" s="17">
        <f ca="1">'Monte Carlo VaR'!$C$17+_xlfn.NORM.S.INV(RAND())*'Monte Carlo VaR'!$C$18</f>
        <v>-0.13383750807062761</v>
      </c>
      <c r="C9288" s="18">
        <f t="shared" ca="1" si="145"/>
        <v>-12.526781002285825</v>
      </c>
      <c r="D9288" s="19">
        <f ca="1">'Monte Carlo VaR'!$B$9*(EXP(B9288)-1)</f>
        <v>-16.977546292397978</v>
      </c>
      <c r="E9288" t="str">
        <f ca="1">IF(B9288&lt;='Monte Carlo VaR'!$B$25,"YES ◀ TAIL","")</f>
        <v/>
      </c>
    </row>
    <row r="9289" spans="1:5" x14ac:dyDescent="0.2">
      <c r="A9289">
        <v>9288</v>
      </c>
      <c r="B9289" s="17">
        <f ca="1">'Monte Carlo VaR'!$C$17+_xlfn.NORM.S.INV(RAND())*'Monte Carlo VaR'!$C$18</f>
        <v>0.1447071755537484</v>
      </c>
      <c r="C9289" s="18">
        <f t="shared" ca="1" si="145"/>
        <v>15.570110317915042</v>
      </c>
      <c r="D9289" s="19">
        <f ca="1">'Monte Carlo VaR'!$B$9*(EXP(B9289)-1)</f>
        <v>21.102170513870256</v>
      </c>
      <c r="E9289" t="str">
        <f ca="1">IF(B9289&lt;='Monte Carlo VaR'!$B$25,"YES ◀ TAIL","")</f>
        <v/>
      </c>
    </row>
    <row r="9290" spans="1:5" x14ac:dyDescent="0.2">
      <c r="A9290">
        <v>9289</v>
      </c>
      <c r="B9290" s="17">
        <f ca="1">'Monte Carlo VaR'!$C$17+_xlfn.NORM.S.INV(RAND())*'Monte Carlo VaR'!$C$18</f>
        <v>-0.26760546538499635</v>
      </c>
      <c r="C9290" s="18">
        <f t="shared" ca="1" si="145"/>
        <v>-23.479037676053505</v>
      </c>
      <c r="D9290" s="19">
        <f ca="1">'Monte Carlo VaR'!$B$9*(EXP(B9290)-1)</f>
        <v>-31.821139762355315</v>
      </c>
      <c r="E9290" t="str">
        <f ca="1">IF(B9290&lt;='Monte Carlo VaR'!$B$25,"YES ◀ TAIL","")</f>
        <v>YES ◀ TAIL</v>
      </c>
    </row>
    <row r="9291" spans="1:5" x14ac:dyDescent="0.2">
      <c r="A9291">
        <v>9290</v>
      </c>
      <c r="B9291" s="17">
        <f ca="1">'Monte Carlo VaR'!$C$17+_xlfn.NORM.S.INV(RAND())*'Monte Carlo VaR'!$C$18</f>
        <v>-5.0460667771071721E-3</v>
      </c>
      <c r="C9291" s="18">
        <f t="shared" ca="1" si="145"/>
        <v>-0.50333567696498882</v>
      </c>
      <c r="D9291" s="19">
        <f ca="1">'Monte Carlo VaR'!$B$9*(EXP(B9291)-1)</f>
        <v>-0.68217084299064934</v>
      </c>
      <c r="E9291" t="str">
        <f ca="1">IF(B9291&lt;='Monte Carlo VaR'!$B$25,"YES ◀ TAIL","")</f>
        <v/>
      </c>
    </row>
    <row r="9292" spans="1:5" x14ac:dyDescent="0.2">
      <c r="A9292">
        <v>9291</v>
      </c>
      <c r="B9292" s="17">
        <f ca="1">'Monte Carlo VaR'!$C$17+_xlfn.NORM.S.INV(RAND())*'Monte Carlo VaR'!$C$18</f>
        <v>0.18679171108502662</v>
      </c>
      <c r="C9292" s="18">
        <f t="shared" ca="1" si="145"/>
        <v>20.53761924016748</v>
      </c>
      <c r="D9292" s="19">
        <f ca="1">'Monte Carlo VaR'!$B$9*(EXP(B9292)-1)</f>
        <v>27.834635356198987</v>
      </c>
      <c r="E9292" t="str">
        <f ca="1">IF(B9292&lt;='Monte Carlo VaR'!$B$25,"YES ◀ TAIL","")</f>
        <v/>
      </c>
    </row>
    <row r="9293" spans="1:5" x14ac:dyDescent="0.2">
      <c r="A9293">
        <v>9292</v>
      </c>
      <c r="B9293" s="17">
        <f ca="1">'Monte Carlo VaR'!$C$17+_xlfn.NORM.S.INV(RAND())*'Monte Carlo VaR'!$C$18</f>
        <v>0.26326595114803791</v>
      </c>
      <c r="C9293" s="18">
        <f t="shared" ca="1" si="145"/>
        <v>30.117272131885176</v>
      </c>
      <c r="D9293" s="19">
        <f ca="1">'Monte Carlo VaR'!$B$9*(EXP(B9293)-1)</f>
        <v>40.817938920343977</v>
      </c>
      <c r="E9293" t="str">
        <f ca="1">IF(B9293&lt;='Monte Carlo VaR'!$B$25,"YES ◀ TAIL","")</f>
        <v/>
      </c>
    </row>
    <row r="9294" spans="1:5" x14ac:dyDescent="0.2">
      <c r="A9294">
        <v>9293</v>
      </c>
      <c r="B9294" s="17">
        <f ca="1">'Monte Carlo VaR'!$C$17+_xlfn.NORM.S.INV(RAND())*'Monte Carlo VaR'!$C$18</f>
        <v>-0.14900066782327176</v>
      </c>
      <c r="C9294" s="18">
        <f t="shared" ca="1" si="145"/>
        <v>-13.84314604767548</v>
      </c>
      <c r="D9294" s="19">
        <f ca="1">'Monte Carlo VaR'!$B$9*(EXP(B9294)-1)</f>
        <v>-18.761615838414578</v>
      </c>
      <c r="E9294" t="str">
        <f ca="1">IF(B9294&lt;='Monte Carlo VaR'!$B$25,"YES ◀ TAIL","")</f>
        <v/>
      </c>
    </row>
    <row r="9295" spans="1:5" x14ac:dyDescent="0.2">
      <c r="A9295">
        <v>9294</v>
      </c>
      <c r="B9295" s="17">
        <f ca="1">'Monte Carlo VaR'!$C$17+_xlfn.NORM.S.INV(RAND())*'Monte Carlo VaR'!$C$18</f>
        <v>5.9352982947029488E-2</v>
      </c>
      <c r="C9295" s="18">
        <f t="shared" ca="1" si="145"/>
        <v>6.1149742403233232</v>
      </c>
      <c r="D9295" s="19">
        <f ca="1">'Monte Carlo VaR'!$B$9*(EXP(B9295)-1)</f>
        <v>8.2876245879101997</v>
      </c>
      <c r="E9295" t="str">
        <f ca="1">IF(B9295&lt;='Monte Carlo VaR'!$B$25,"YES ◀ TAIL","")</f>
        <v/>
      </c>
    </row>
    <row r="9296" spans="1:5" x14ac:dyDescent="0.2">
      <c r="A9296">
        <v>9295</v>
      </c>
      <c r="B9296" s="17">
        <f ca="1">'Monte Carlo VaR'!$C$17+_xlfn.NORM.S.INV(RAND())*'Monte Carlo VaR'!$C$18</f>
        <v>-3.0695316217014962E-3</v>
      </c>
      <c r="C9296" s="18">
        <f t="shared" ca="1" si="145"/>
        <v>-0.30648254260168262</v>
      </c>
      <c r="D9296" s="19">
        <f ca="1">'Monte Carlo VaR'!$B$9*(EXP(B9296)-1)</f>
        <v>-0.41537578998806046</v>
      </c>
      <c r="E9296" t="str">
        <f ca="1">IF(B9296&lt;='Monte Carlo VaR'!$B$25,"YES ◀ TAIL","")</f>
        <v/>
      </c>
    </row>
    <row r="9297" spans="1:5" x14ac:dyDescent="0.2">
      <c r="A9297">
        <v>9296</v>
      </c>
      <c r="B9297" s="17">
        <f ca="1">'Monte Carlo VaR'!$C$17+_xlfn.NORM.S.INV(RAND())*'Monte Carlo VaR'!$C$18</f>
        <v>-0.10851248147242858</v>
      </c>
      <c r="C9297" s="18">
        <f t="shared" ca="1" si="145"/>
        <v>-10.283230322678405</v>
      </c>
      <c r="D9297" s="19">
        <f ca="1">'Monte Carlo VaR'!$B$9*(EXP(B9297)-1)</f>
        <v>-13.936862056326042</v>
      </c>
      <c r="E9297" t="str">
        <f ca="1">IF(B9297&lt;='Monte Carlo VaR'!$B$25,"YES ◀ TAIL","")</f>
        <v/>
      </c>
    </row>
    <row r="9298" spans="1:5" x14ac:dyDescent="0.2">
      <c r="A9298">
        <v>9297</v>
      </c>
      <c r="B9298" s="17">
        <f ca="1">'Monte Carlo VaR'!$C$17+_xlfn.NORM.S.INV(RAND())*'Monte Carlo VaR'!$C$18</f>
        <v>0.25721634877642996</v>
      </c>
      <c r="C9298" s="18">
        <f t="shared" ca="1" si="145"/>
        <v>29.33249057542271</v>
      </c>
      <c r="D9298" s="19">
        <f ca="1">'Monte Carlo VaR'!$B$9*(EXP(B9298)-1)</f>
        <v>39.754324476870401</v>
      </c>
      <c r="E9298" t="str">
        <f ca="1">IF(B9298&lt;='Monte Carlo VaR'!$B$25,"YES ◀ TAIL","")</f>
        <v/>
      </c>
    </row>
    <row r="9299" spans="1:5" x14ac:dyDescent="0.2">
      <c r="A9299">
        <v>9298</v>
      </c>
      <c r="B9299" s="17">
        <f ca="1">'Monte Carlo VaR'!$C$17+_xlfn.NORM.S.INV(RAND())*'Monte Carlo VaR'!$C$18</f>
        <v>4.6065633913819355E-2</v>
      </c>
      <c r="C9299" s="18">
        <f t="shared" ca="1" si="145"/>
        <v>4.714313680393678</v>
      </c>
      <c r="D9299" s="19">
        <f ca="1">'Monte Carlo VaR'!$B$9*(EXP(B9299)-1)</f>
        <v>6.3893093310375519</v>
      </c>
      <c r="E9299" t="str">
        <f ca="1">IF(B9299&lt;='Monte Carlo VaR'!$B$25,"YES ◀ TAIL","")</f>
        <v/>
      </c>
    </row>
    <row r="9300" spans="1:5" x14ac:dyDescent="0.2">
      <c r="A9300">
        <v>9299</v>
      </c>
      <c r="B9300" s="17">
        <f ca="1">'Monte Carlo VaR'!$C$17+_xlfn.NORM.S.INV(RAND())*'Monte Carlo VaR'!$C$18</f>
        <v>9.9377181698059133E-2</v>
      </c>
      <c r="C9300" s="18">
        <f t="shared" ca="1" si="145"/>
        <v>10.448281170596086</v>
      </c>
      <c r="D9300" s="19">
        <f ca="1">'Monte Carlo VaR'!$B$9*(EXP(B9300)-1)</f>
        <v>14.160555470508875</v>
      </c>
      <c r="E9300" t="str">
        <f ca="1">IF(B9300&lt;='Monte Carlo VaR'!$B$25,"YES ◀ TAIL","")</f>
        <v/>
      </c>
    </row>
    <row r="9301" spans="1:5" x14ac:dyDescent="0.2">
      <c r="A9301">
        <v>9300</v>
      </c>
      <c r="B9301" s="17">
        <f ca="1">'Monte Carlo VaR'!$C$17+_xlfn.NORM.S.INV(RAND())*'Monte Carlo VaR'!$C$18</f>
        <v>-4.6894866765011534E-3</v>
      </c>
      <c r="C9301" s="18">
        <f t="shared" ca="1" si="145"/>
        <v>-0.46785082016980173</v>
      </c>
      <c r="D9301" s="19">
        <f ca="1">'Monte Carlo VaR'!$B$9*(EXP(B9301)-1)</f>
        <v>-0.63407821657613228</v>
      </c>
      <c r="E9301" t="str">
        <f ca="1">IF(B9301&lt;='Monte Carlo VaR'!$B$25,"YES ◀ TAIL","")</f>
        <v/>
      </c>
    </row>
    <row r="9302" spans="1:5" x14ac:dyDescent="0.2">
      <c r="A9302">
        <v>9301</v>
      </c>
      <c r="B9302" s="17">
        <f ca="1">'Monte Carlo VaR'!$C$17+_xlfn.NORM.S.INV(RAND())*'Monte Carlo VaR'!$C$18</f>
        <v>-4.1262902393092854E-2</v>
      </c>
      <c r="C9302" s="18">
        <f t="shared" ca="1" si="145"/>
        <v>-4.0423178259755606</v>
      </c>
      <c r="D9302" s="19">
        <f ca="1">'Monte Carlo VaR'!$B$9*(EXP(B9302)-1)</f>
        <v>-5.4785533495446774</v>
      </c>
      <c r="E9302" t="str">
        <f ca="1">IF(B9302&lt;='Monte Carlo VaR'!$B$25,"YES ◀ TAIL","")</f>
        <v/>
      </c>
    </row>
    <row r="9303" spans="1:5" x14ac:dyDescent="0.2">
      <c r="A9303">
        <v>9302</v>
      </c>
      <c r="B9303" s="17">
        <f ca="1">'Monte Carlo VaR'!$C$17+_xlfn.NORM.S.INV(RAND())*'Monte Carlo VaR'!$C$18</f>
        <v>-1.2934373454040637E-2</v>
      </c>
      <c r="C9303" s="18">
        <f t="shared" ca="1" si="145"/>
        <v>-1.2851083931704754</v>
      </c>
      <c r="D9303" s="19">
        <f ca="1">'Monte Carlo VaR'!$B$9*(EXP(B9303)-1)</f>
        <v>-1.7417074052639454</v>
      </c>
      <c r="E9303" t="str">
        <f ca="1">IF(B9303&lt;='Monte Carlo VaR'!$B$25,"YES ◀ TAIL","")</f>
        <v/>
      </c>
    </row>
    <row r="9304" spans="1:5" x14ac:dyDescent="0.2">
      <c r="A9304">
        <v>9303</v>
      </c>
      <c r="B9304" s="17">
        <f ca="1">'Monte Carlo VaR'!$C$17+_xlfn.NORM.S.INV(RAND())*'Monte Carlo VaR'!$C$18</f>
        <v>0.1015543647133855</v>
      </c>
      <c r="C9304" s="18">
        <f t="shared" ca="1" si="145"/>
        <v>10.689009251887537</v>
      </c>
      <c r="D9304" s="19">
        <f ca="1">'Monte Carlo VaR'!$B$9*(EXP(B9304)-1)</f>
        <v>14.486814239083181</v>
      </c>
      <c r="E9304" t="str">
        <f ca="1">IF(B9304&lt;='Monte Carlo VaR'!$B$25,"YES ◀ TAIL","")</f>
        <v/>
      </c>
    </row>
    <row r="9305" spans="1:5" x14ac:dyDescent="0.2">
      <c r="A9305">
        <v>9304</v>
      </c>
      <c r="B9305" s="17">
        <f ca="1">'Monte Carlo VaR'!$C$17+_xlfn.NORM.S.INV(RAND())*'Monte Carlo VaR'!$C$18</f>
        <v>0.16873155829836861</v>
      </c>
      <c r="C9305" s="18">
        <f t="shared" ca="1" si="145"/>
        <v>18.380231435953263</v>
      </c>
      <c r="D9305" s="19">
        <f ca="1">'Monte Carlo VaR'!$B$9*(EXP(B9305)-1)</f>
        <v>24.910727665147459</v>
      </c>
      <c r="E9305" t="str">
        <f ca="1">IF(B9305&lt;='Monte Carlo VaR'!$B$25,"YES ◀ TAIL","")</f>
        <v/>
      </c>
    </row>
    <row r="9306" spans="1:5" x14ac:dyDescent="0.2">
      <c r="A9306">
        <v>9305</v>
      </c>
      <c r="B9306" s="17">
        <f ca="1">'Monte Carlo VaR'!$C$17+_xlfn.NORM.S.INV(RAND())*'Monte Carlo VaR'!$C$18</f>
        <v>1.9600435214015159E-2</v>
      </c>
      <c r="C9306" s="18">
        <f t="shared" ca="1" si="145"/>
        <v>1.9793784924422519</v>
      </c>
      <c r="D9306" s="19">
        <f ca="1">'Monte Carlo VaR'!$B$9*(EXP(B9306)-1)</f>
        <v>2.6826516708069841</v>
      </c>
      <c r="E9306" t="str">
        <f ca="1">IF(B9306&lt;='Monte Carlo VaR'!$B$25,"YES ◀ TAIL","")</f>
        <v/>
      </c>
    </row>
    <row r="9307" spans="1:5" x14ac:dyDescent="0.2">
      <c r="A9307">
        <v>9306</v>
      </c>
      <c r="B9307" s="17">
        <f ca="1">'Monte Carlo VaR'!$C$17+_xlfn.NORM.S.INV(RAND())*'Monte Carlo VaR'!$C$18</f>
        <v>0.1417100066514056</v>
      </c>
      <c r="C9307" s="18">
        <f t="shared" ca="1" si="145"/>
        <v>15.224245743412457</v>
      </c>
      <c r="D9307" s="19">
        <f ca="1">'Monte Carlo VaR'!$B$9*(EXP(B9307)-1)</f>
        <v>20.633420256046904</v>
      </c>
      <c r="E9307" t="str">
        <f ca="1">IF(B9307&lt;='Monte Carlo VaR'!$B$25,"YES ◀ TAIL","")</f>
        <v/>
      </c>
    </row>
    <row r="9308" spans="1:5" x14ac:dyDescent="0.2">
      <c r="A9308">
        <v>9307</v>
      </c>
      <c r="B9308" s="17">
        <f ca="1">'Monte Carlo VaR'!$C$17+_xlfn.NORM.S.INV(RAND())*'Monte Carlo VaR'!$C$18</f>
        <v>2.0398373967520887E-2</v>
      </c>
      <c r="C9308" s="18">
        <f t="shared" ca="1" si="145"/>
        <v>2.0607842646907182</v>
      </c>
      <c r="D9308" s="19">
        <f ca="1">'Monte Carlo VaR'!$B$9*(EXP(B9308)-1)</f>
        <v>2.7929809139353305</v>
      </c>
      <c r="E9308" t="str">
        <f ca="1">IF(B9308&lt;='Monte Carlo VaR'!$B$25,"YES ◀ TAIL","")</f>
        <v/>
      </c>
    </row>
    <row r="9309" spans="1:5" x14ac:dyDescent="0.2">
      <c r="A9309">
        <v>9308</v>
      </c>
      <c r="B9309" s="17">
        <f ca="1">'Monte Carlo VaR'!$C$17+_xlfn.NORM.S.INV(RAND())*'Monte Carlo VaR'!$C$18</f>
        <v>0.35681536348625242</v>
      </c>
      <c r="C9309" s="18">
        <f t="shared" ca="1" si="145"/>
        <v>42.877204200972315</v>
      </c>
      <c r="D9309" s="19">
        <f ca="1">'Monte Carlo VaR'!$B$9*(EXP(B9309)-1)</f>
        <v>58.111474853577782</v>
      </c>
      <c r="E9309" t="str">
        <f ca="1">IF(B9309&lt;='Monte Carlo VaR'!$B$25,"YES ◀ TAIL","")</f>
        <v/>
      </c>
    </row>
    <row r="9310" spans="1:5" x14ac:dyDescent="0.2">
      <c r="A9310">
        <v>9309</v>
      </c>
      <c r="B9310" s="17">
        <f ca="1">'Monte Carlo VaR'!$C$17+_xlfn.NORM.S.INV(RAND())*'Monte Carlo VaR'!$C$18</f>
        <v>-0.15396516873075888</v>
      </c>
      <c r="C9310" s="18">
        <f t="shared" ca="1" si="145"/>
        <v>-14.269811859593117</v>
      </c>
      <c r="D9310" s="19">
        <f ca="1">'Monte Carlo VaR'!$B$9*(EXP(B9310)-1)</f>
        <v>-19.339876013306554</v>
      </c>
      <c r="E9310" t="str">
        <f ca="1">IF(B9310&lt;='Monte Carlo VaR'!$B$25,"YES ◀ TAIL","")</f>
        <v/>
      </c>
    </row>
    <row r="9311" spans="1:5" x14ac:dyDescent="0.2">
      <c r="A9311">
        <v>9310</v>
      </c>
      <c r="B9311" s="17">
        <f ca="1">'Monte Carlo VaR'!$C$17+_xlfn.NORM.S.INV(RAND())*'Monte Carlo VaR'!$C$18</f>
        <v>0.192112998185066</v>
      </c>
      <c r="C9311" s="18">
        <f t="shared" ca="1" si="145"/>
        <v>21.180744127016894</v>
      </c>
      <c r="D9311" s="19">
        <f ca="1">'Monte Carlo VaR'!$B$9*(EXP(B9311)-1)</f>
        <v>28.706262515345994</v>
      </c>
      <c r="E9311" t="str">
        <f ca="1">IF(B9311&lt;='Monte Carlo VaR'!$B$25,"YES ◀ TAIL","")</f>
        <v/>
      </c>
    </row>
    <row r="9312" spans="1:5" x14ac:dyDescent="0.2">
      <c r="A9312">
        <v>9311</v>
      </c>
      <c r="B9312" s="17">
        <f ca="1">'Monte Carlo VaR'!$C$17+_xlfn.NORM.S.INV(RAND())*'Monte Carlo VaR'!$C$18</f>
        <v>0.25062590705491977</v>
      </c>
      <c r="C9312" s="18">
        <f t="shared" ca="1" si="145"/>
        <v>28.482934882189426</v>
      </c>
      <c r="D9312" s="19">
        <f ca="1">'Monte Carlo VaR'!$B$9*(EXP(B9312)-1)</f>
        <v>38.60292164583133</v>
      </c>
      <c r="E9312" t="str">
        <f ca="1">IF(B9312&lt;='Monte Carlo VaR'!$B$25,"YES ◀ TAIL","")</f>
        <v/>
      </c>
    </row>
    <row r="9313" spans="1:5" x14ac:dyDescent="0.2">
      <c r="A9313">
        <v>9312</v>
      </c>
      <c r="B9313" s="17">
        <f ca="1">'Monte Carlo VaR'!$C$17+_xlfn.NORM.S.INV(RAND())*'Monte Carlo VaR'!$C$18</f>
        <v>-5.0509958715593301E-2</v>
      </c>
      <c r="C9313" s="18">
        <f t="shared" ca="1" si="145"/>
        <v>-4.9255539568502149</v>
      </c>
      <c r="D9313" s="19">
        <f ca="1">'Monte Carlo VaR'!$B$9*(EXP(B9313)-1)</f>
        <v>-6.6756032777190963</v>
      </c>
      <c r="E9313" t="str">
        <f ca="1">IF(B9313&lt;='Monte Carlo VaR'!$B$25,"YES ◀ TAIL","")</f>
        <v/>
      </c>
    </row>
    <row r="9314" spans="1:5" x14ac:dyDescent="0.2">
      <c r="A9314">
        <v>9313</v>
      </c>
      <c r="B9314" s="17">
        <f ca="1">'Monte Carlo VaR'!$C$17+_xlfn.NORM.S.INV(RAND())*'Monte Carlo VaR'!$C$18</f>
        <v>0.32258957701051072</v>
      </c>
      <c r="C9314" s="18">
        <f t="shared" ca="1" si="145"/>
        <v>38.069856417014257</v>
      </c>
      <c r="D9314" s="19">
        <f ca="1">'Monte Carlo VaR'!$B$9*(EXP(B9314)-1)</f>
        <v>51.596076401979424</v>
      </c>
      <c r="E9314" t="str">
        <f ca="1">IF(B9314&lt;='Monte Carlo VaR'!$B$25,"YES ◀ TAIL","")</f>
        <v/>
      </c>
    </row>
    <row r="9315" spans="1:5" x14ac:dyDescent="0.2">
      <c r="A9315">
        <v>9314</v>
      </c>
      <c r="B9315" s="17">
        <f ca="1">'Monte Carlo VaR'!$C$17+_xlfn.NORM.S.INV(RAND())*'Monte Carlo VaR'!$C$18</f>
        <v>0.29727973338504327</v>
      </c>
      <c r="C9315" s="18">
        <f t="shared" ca="1" si="145"/>
        <v>34.619182157790497</v>
      </c>
      <c r="D9315" s="19">
        <f ca="1">'Monte Carlo VaR'!$B$9*(EXP(B9315)-1)</f>
        <v>46.919377578453457</v>
      </c>
      <c r="E9315" t="str">
        <f ca="1">IF(B9315&lt;='Monte Carlo VaR'!$B$25,"YES ◀ TAIL","")</f>
        <v/>
      </c>
    </row>
    <row r="9316" spans="1:5" x14ac:dyDescent="0.2">
      <c r="A9316">
        <v>9315</v>
      </c>
      <c r="B9316" s="17">
        <f ca="1">'Monte Carlo VaR'!$C$17+_xlfn.NORM.S.INV(RAND())*'Monte Carlo VaR'!$C$18</f>
        <v>0.29107496064408922</v>
      </c>
      <c r="C9316" s="18">
        <f t="shared" ca="1" si="145"/>
        <v>33.786486740349694</v>
      </c>
      <c r="D9316" s="19">
        <f ca="1">'Monte Carlo VaR'!$B$9*(EXP(B9316)-1)</f>
        <v>45.790825479195945</v>
      </c>
      <c r="E9316" t="str">
        <f ca="1">IF(B9316&lt;='Monte Carlo VaR'!$B$25,"YES ◀ TAIL","")</f>
        <v/>
      </c>
    </row>
    <row r="9317" spans="1:5" x14ac:dyDescent="0.2">
      <c r="A9317">
        <v>9316</v>
      </c>
      <c r="B9317" s="17">
        <f ca="1">'Monte Carlo VaR'!$C$17+_xlfn.NORM.S.INV(RAND())*'Monte Carlo VaR'!$C$18</f>
        <v>-9.5520894663102277E-2</v>
      </c>
      <c r="C9317" s="18">
        <f t="shared" ca="1" si="145"/>
        <v>-9.1100629690873411</v>
      </c>
      <c r="D9317" s="19">
        <f ca="1">'Monte Carlo VaR'!$B$9*(EXP(B9317)-1)</f>
        <v>-12.346868342004072</v>
      </c>
      <c r="E9317" t="str">
        <f ca="1">IF(B9317&lt;='Monte Carlo VaR'!$B$25,"YES ◀ TAIL","")</f>
        <v/>
      </c>
    </row>
    <row r="9318" spans="1:5" x14ac:dyDescent="0.2">
      <c r="A9318">
        <v>9317</v>
      </c>
      <c r="B9318" s="17">
        <f ca="1">'Monte Carlo VaR'!$C$17+_xlfn.NORM.S.INV(RAND())*'Monte Carlo VaR'!$C$18</f>
        <v>-1.2234510341025115E-2</v>
      </c>
      <c r="C9318" s="18">
        <f t="shared" ca="1" si="145"/>
        <v>-1.2159973004982394</v>
      </c>
      <c r="D9318" s="19">
        <f ca="1">'Monte Carlo VaR'!$B$9*(EXP(B9318)-1)</f>
        <v>-1.6480411413652638</v>
      </c>
      <c r="E9318" t="str">
        <f ca="1">IF(B9318&lt;='Monte Carlo VaR'!$B$25,"YES ◀ TAIL","")</f>
        <v/>
      </c>
    </row>
    <row r="9319" spans="1:5" x14ac:dyDescent="0.2">
      <c r="A9319">
        <v>9318</v>
      </c>
      <c r="B9319" s="17">
        <f ca="1">'Monte Carlo VaR'!$C$17+_xlfn.NORM.S.INV(RAND())*'Monte Carlo VaR'!$C$18</f>
        <v>0.13325865602018999</v>
      </c>
      <c r="C9319" s="18">
        <f t="shared" ca="1" si="145"/>
        <v>14.254548638275889</v>
      </c>
      <c r="D9319" s="19">
        <f ca="1">'Monte Carlo VaR'!$B$9*(EXP(B9319)-1)</f>
        <v>19.31918976945531</v>
      </c>
      <c r="E9319" t="str">
        <f ca="1">IF(B9319&lt;='Monte Carlo VaR'!$B$25,"YES ◀ TAIL","")</f>
        <v/>
      </c>
    </row>
    <row r="9320" spans="1:5" x14ac:dyDescent="0.2">
      <c r="A9320">
        <v>9319</v>
      </c>
      <c r="B9320" s="17">
        <f ca="1">'Monte Carlo VaR'!$C$17+_xlfn.NORM.S.INV(RAND())*'Monte Carlo VaR'!$C$18</f>
        <v>-0.13135761177185834</v>
      </c>
      <c r="C9320" s="18">
        <f t="shared" ca="1" si="145"/>
        <v>-12.309587292623302</v>
      </c>
      <c r="D9320" s="19">
        <f ca="1">'Monte Carlo VaR'!$B$9*(EXP(B9320)-1)</f>
        <v>-16.683183657692364</v>
      </c>
      <c r="E9320" t="str">
        <f ca="1">IF(B9320&lt;='Monte Carlo VaR'!$B$25,"YES ◀ TAIL","")</f>
        <v/>
      </c>
    </row>
    <row r="9321" spans="1:5" x14ac:dyDescent="0.2">
      <c r="A9321">
        <v>9320</v>
      </c>
      <c r="B9321" s="17">
        <f ca="1">'Monte Carlo VaR'!$C$17+_xlfn.NORM.S.INV(RAND())*'Monte Carlo VaR'!$C$18</f>
        <v>-0.19340498474299078</v>
      </c>
      <c r="C9321" s="18">
        <f t="shared" ca="1" si="145"/>
        <v>-17.585186087768211</v>
      </c>
      <c r="D9321" s="19">
        <f ca="1">'Monte Carlo VaR'!$B$9*(EXP(B9321)-1)</f>
        <v>-23.833202704752257</v>
      </c>
      <c r="E9321" t="str">
        <f ca="1">IF(B9321&lt;='Monte Carlo VaR'!$B$25,"YES ◀ TAIL","")</f>
        <v/>
      </c>
    </row>
    <row r="9322" spans="1:5" x14ac:dyDescent="0.2">
      <c r="A9322">
        <v>9321</v>
      </c>
      <c r="B9322" s="17">
        <f ca="1">'Monte Carlo VaR'!$C$17+_xlfn.NORM.S.INV(RAND())*'Monte Carlo VaR'!$C$18</f>
        <v>0.15972486248707446</v>
      </c>
      <c r="C9322" s="18">
        <f t="shared" ca="1" si="145"/>
        <v>17.318803854306953</v>
      </c>
      <c r="D9322" s="19">
        <f ca="1">'Monte Carlo VaR'!$B$9*(EXP(B9322)-1)</f>
        <v>23.472174863742211</v>
      </c>
      <c r="E9322" t="str">
        <f ca="1">IF(B9322&lt;='Monte Carlo VaR'!$B$25,"YES ◀ TAIL","")</f>
        <v/>
      </c>
    </row>
    <row r="9323" spans="1:5" x14ac:dyDescent="0.2">
      <c r="A9323">
        <v>9322</v>
      </c>
      <c r="B9323" s="17">
        <f ca="1">'Monte Carlo VaR'!$C$17+_xlfn.NORM.S.INV(RAND())*'Monte Carlo VaR'!$C$18</f>
        <v>-2.1125262145778187E-2</v>
      </c>
      <c r="C9323" s="18">
        <f t="shared" ca="1" si="145"/>
        <v>-2.090368681728072</v>
      </c>
      <c r="D9323" s="19">
        <f ca="1">'Monte Carlo VaR'!$B$9*(EXP(B9323)-1)</f>
        <v>-2.833076674346056</v>
      </c>
      <c r="E9323" t="str">
        <f ca="1">IF(B9323&lt;='Monte Carlo VaR'!$B$25,"YES ◀ TAIL","")</f>
        <v/>
      </c>
    </row>
    <row r="9324" spans="1:5" x14ac:dyDescent="0.2">
      <c r="A9324">
        <v>9323</v>
      </c>
      <c r="B9324" s="17">
        <f ca="1">'Monte Carlo VaR'!$C$17+_xlfn.NORM.S.INV(RAND())*'Monte Carlo VaR'!$C$18</f>
        <v>0.25796519855330852</v>
      </c>
      <c r="C9324" s="18">
        <f t="shared" ca="1" si="145"/>
        <v>29.429377454464479</v>
      </c>
      <c r="D9324" s="19">
        <f ca="1">'Monte Carlo VaR'!$B$9*(EXP(B9324)-1)</f>
        <v>39.885635264035706</v>
      </c>
      <c r="E9324" t="str">
        <f ca="1">IF(B9324&lt;='Monte Carlo VaR'!$B$25,"YES ◀ TAIL","")</f>
        <v/>
      </c>
    </row>
    <row r="9325" spans="1:5" x14ac:dyDescent="0.2">
      <c r="A9325">
        <v>9324</v>
      </c>
      <c r="B9325" s="17">
        <f ca="1">'Monte Carlo VaR'!$C$17+_xlfn.NORM.S.INV(RAND())*'Monte Carlo VaR'!$C$18</f>
        <v>0.18835323353210826</v>
      </c>
      <c r="C9325" s="18">
        <f t="shared" ca="1" si="145"/>
        <v>20.725988471444403</v>
      </c>
      <c r="D9325" s="19">
        <f ca="1">'Monte Carlo VaR'!$B$9*(EXP(B9325)-1)</f>
        <v>28.089932175348597</v>
      </c>
      <c r="E9325" t="str">
        <f ca="1">IF(B9325&lt;='Monte Carlo VaR'!$B$25,"YES ◀ TAIL","")</f>
        <v/>
      </c>
    </row>
    <row r="9326" spans="1:5" x14ac:dyDescent="0.2">
      <c r="A9326">
        <v>9325</v>
      </c>
      <c r="B9326" s="17">
        <f ca="1">'Monte Carlo VaR'!$C$17+_xlfn.NORM.S.INV(RAND())*'Monte Carlo VaR'!$C$18</f>
        <v>-2.4727625801103381E-2</v>
      </c>
      <c r="C9326" s="18">
        <f t="shared" ca="1" si="145"/>
        <v>-2.4424402534416134</v>
      </c>
      <c r="D9326" s="19">
        <f ca="1">'Monte Carlo VaR'!$B$9*(EXP(B9326)-1)</f>
        <v>-3.3102392754894185</v>
      </c>
      <c r="E9326" t="str">
        <f ca="1">IF(B9326&lt;='Monte Carlo VaR'!$B$25,"YES ◀ TAIL","")</f>
        <v/>
      </c>
    </row>
    <row r="9327" spans="1:5" x14ac:dyDescent="0.2">
      <c r="A9327">
        <v>9326</v>
      </c>
      <c r="B9327" s="17">
        <f ca="1">'Monte Carlo VaR'!$C$17+_xlfn.NORM.S.INV(RAND())*'Monte Carlo VaR'!$C$18</f>
        <v>0.14588821087494941</v>
      </c>
      <c r="C9327" s="18">
        <f t="shared" ca="1" si="145"/>
        <v>15.706683333178217</v>
      </c>
      <c r="D9327" s="19">
        <f ca="1">'Monte Carlo VaR'!$B$9*(EXP(B9327)-1)</f>
        <v>21.28726792145644</v>
      </c>
      <c r="E9327" t="str">
        <f ca="1">IF(B9327&lt;='Monte Carlo VaR'!$B$25,"YES ◀ TAIL","")</f>
        <v/>
      </c>
    </row>
    <row r="9328" spans="1:5" x14ac:dyDescent="0.2">
      <c r="A9328">
        <v>9327</v>
      </c>
      <c r="B9328" s="17">
        <f ca="1">'Monte Carlo VaR'!$C$17+_xlfn.NORM.S.INV(RAND())*'Monte Carlo VaR'!$C$18</f>
        <v>0.2340442514549107</v>
      </c>
      <c r="C9328" s="18">
        <f t="shared" ca="1" si="145"/>
        <v>26.370041155229494</v>
      </c>
      <c r="D9328" s="19">
        <f ca="1">'Monte Carlo VaR'!$B$9*(EXP(B9328)-1)</f>
        <v>35.739316777682532</v>
      </c>
      <c r="E9328" t="str">
        <f ca="1">IF(B9328&lt;='Monte Carlo VaR'!$B$25,"YES ◀ TAIL","")</f>
        <v/>
      </c>
    </row>
    <row r="9329" spans="1:5" x14ac:dyDescent="0.2">
      <c r="A9329">
        <v>9328</v>
      </c>
      <c r="B9329" s="17">
        <f ca="1">'Monte Carlo VaR'!$C$17+_xlfn.NORM.S.INV(RAND())*'Monte Carlo VaR'!$C$18</f>
        <v>0.11775442598717024</v>
      </c>
      <c r="C9329" s="18">
        <f t="shared" ca="1" si="145"/>
        <v>12.496781458254436</v>
      </c>
      <c r="D9329" s="19">
        <f ca="1">'Monte Carlo VaR'!$B$9*(EXP(B9329)-1)</f>
        <v>16.936887910372239</v>
      </c>
      <c r="E9329" t="str">
        <f ca="1">IF(B9329&lt;='Monte Carlo VaR'!$B$25,"YES ◀ TAIL","")</f>
        <v/>
      </c>
    </row>
    <row r="9330" spans="1:5" x14ac:dyDescent="0.2">
      <c r="A9330">
        <v>9329</v>
      </c>
      <c r="B9330" s="17">
        <f ca="1">'Monte Carlo VaR'!$C$17+_xlfn.NORM.S.INV(RAND())*'Monte Carlo VaR'!$C$18</f>
        <v>-0.11749122835526808</v>
      </c>
      <c r="C9330" s="18">
        <f t="shared" ca="1" si="145"/>
        <v>-11.085168899466002</v>
      </c>
      <c r="D9330" s="19">
        <f ca="1">'Monte Carlo VaR'!$B$9*(EXP(B9330)-1)</f>
        <v>-15.023729409446274</v>
      </c>
      <c r="E9330" t="str">
        <f ca="1">IF(B9330&lt;='Monte Carlo VaR'!$B$25,"YES ◀ TAIL","")</f>
        <v/>
      </c>
    </row>
    <row r="9331" spans="1:5" x14ac:dyDescent="0.2">
      <c r="A9331">
        <v>9330</v>
      </c>
      <c r="B9331" s="17">
        <f ca="1">'Monte Carlo VaR'!$C$17+_xlfn.NORM.S.INV(RAND())*'Monte Carlo VaR'!$C$18</f>
        <v>1.2776687150761981E-2</v>
      </c>
      <c r="C9331" s="18">
        <f t="shared" ca="1" si="145"/>
        <v>1.2858657750255409</v>
      </c>
      <c r="D9331" s="19">
        <f ca="1">'Monte Carlo VaR'!$B$9*(EXP(B9331)-1)</f>
        <v>1.7427338848921157</v>
      </c>
      <c r="E9331" t="str">
        <f ca="1">IF(B9331&lt;='Monte Carlo VaR'!$B$25,"YES ◀ TAIL","")</f>
        <v/>
      </c>
    </row>
    <row r="9332" spans="1:5" x14ac:dyDescent="0.2">
      <c r="A9332">
        <v>9331</v>
      </c>
      <c r="B9332" s="17">
        <f ca="1">'Monte Carlo VaR'!$C$17+_xlfn.NORM.S.INV(RAND())*'Monte Carlo VaR'!$C$18</f>
        <v>0.20130646968558408</v>
      </c>
      <c r="C9332" s="18">
        <f t="shared" ca="1" si="145"/>
        <v>22.299952667530263</v>
      </c>
      <c r="D9332" s="19">
        <f ca="1">'Monte Carlo VaR'!$B$9*(EXP(B9332)-1)</f>
        <v>30.22312585030377</v>
      </c>
      <c r="E9332" t="str">
        <f ca="1">IF(B9332&lt;='Monte Carlo VaR'!$B$25,"YES ◀ TAIL","")</f>
        <v/>
      </c>
    </row>
    <row r="9333" spans="1:5" x14ac:dyDescent="0.2">
      <c r="A9333">
        <v>9332</v>
      </c>
      <c r="B9333" s="17">
        <f ca="1">'Monte Carlo VaR'!$C$17+_xlfn.NORM.S.INV(RAND())*'Monte Carlo VaR'!$C$18</f>
        <v>0.42365321701853825</v>
      </c>
      <c r="C9333" s="18">
        <f t="shared" ca="1" si="145"/>
        <v>52.753177989923628</v>
      </c>
      <c r="D9333" s="19">
        <f ca="1">'Monte Carlo VaR'!$B$9*(EXP(B9333)-1)</f>
        <v>71.496382129743495</v>
      </c>
      <c r="E9333" t="str">
        <f ca="1">IF(B9333&lt;='Monte Carlo VaR'!$B$25,"YES ◀ TAIL","")</f>
        <v/>
      </c>
    </row>
    <row r="9334" spans="1:5" x14ac:dyDescent="0.2">
      <c r="A9334">
        <v>9333</v>
      </c>
      <c r="B9334" s="17">
        <f ca="1">'Monte Carlo VaR'!$C$17+_xlfn.NORM.S.INV(RAND())*'Monte Carlo VaR'!$C$18</f>
        <v>-8.735770839918762E-2</v>
      </c>
      <c r="C9334" s="18">
        <f t="shared" ca="1" si="145"/>
        <v>-8.3650748823444925</v>
      </c>
      <c r="D9334" s="19">
        <f ca="1">'Monte Carlo VaR'!$B$9*(EXP(B9334)-1)</f>
        <v>-11.33718598804149</v>
      </c>
      <c r="E9334" t="str">
        <f ca="1">IF(B9334&lt;='Monte Carlo VaR'!$B$25,"YES ◀ TAIL","")</f>
        <v/>
      </c>
    </row>
    <row r="9335" spans="1:5" x14ac:dyDescent="0.2">
      <c r="A9335">
        <v>9334</v>
      </c>
      <c r="B9335" s="17">
        <f ca="1">'Monte Carlo VaR'!$C$17+_xlfn.NORM.S.INV(RAND())*'Monte Carlo VaR'!$C$18</f>
        <v>1.9138166349142977E-2</v>
      </c>
      <c r="C9335" s="18">
        <f t="shared" ca="1" si="145"/>
        <v>1.9322474953417323</v>
      </c>
      <c r="D9335" s="19">
        <f ca="1">'Monte Carlo VaR'!$B$9*(EXP(B9335)-1)</f>
        <v>2.6187750304366499</v>
      </c>
      <c r="E9335" t="str">
        <f ca="1">IF(B9335&lt;='Monte Carlo VaR'!$B$25,"YES ◀ TAIL","")</f>
        <v/>
      </c>
    </row>
    <row r="9336" spans="1:5" x14ac:dyDescent="0.2">
      <c r="A9336">
        <v>9335</v>
      </c>
      <c r="B9336" s="17">
        <f ca="1">'Monte Carlo VaR'!$C$17+_xlfn.NORM.S.INV(RAND())*'Monte Carlo VaR'!$C$18</f>
        <v>-0.3134610983696951</v>
      </c>
      <c r="C9336" s="18">
        <f t="shared" ca="1" si="145"/>
        <v>-26.908718784944398</v>
      </c>
      <c r="D9336" s="19">
        <f ca="1">'Monte Carlo VaR'!$B$9*(EXP(B9336)-1)</f>
        <v>-36.469386569235141</v>
      </c>
      <c r="E9336" t="str">
        <f ca="1">IF(B9336&lt;='Monte Carlo VaR'!$B$25,"YES ◀ TAIL","")</f>
        <v>YES ◀ TAIL</v>
      </c>
    </row>
    <row r="9337" spans="1:5" x14ac:dyDescent="0.2">
      <c r="A9337">
        <v>9336</v>
      </c>
      <c r="B9337" s="17">
        <f ca="1">'Monte Carlo VaR'!$C$17+_xlfn.NORM.S.INV(RAND())*'Monte Carlo VaR'!$C$18</f>
        <v>-0.20135548853925234</v>
      </c>
      <c r="C9337" s="18">
        <f t="shared" ca="1" si="145"/>
        <v>-18.237827526713701</v>
      </c>
      <c r="D9337" s="19">
        <f ca="1">'Monte Carlo VaR'!$B$9*(EXP(B9337)-1)</f>
        <v>-24.71772764695508</v>
      </c>
      <c r="E9337" t="str">
        <f ca="1">IF(B9337&lt;='Monte Carlo VaR'!$B$25,"YES ◀ TAIL","")</f>
        <v/>
      </c>
    </row>
    <row r="9338" spans="1:5" x14ac:dyDescent="0.2">
      <c r="A9338">
        <v>9337</v>
      </c>
      <c r="B9338" s="17">
        <f ca="1">'Monte Carlo VaR'!$C$17+_xlfn.NORM.S.INV(RAND())*'Monte Carlo VaR'!$C$18</f>
        <v>0.1075459550231298</v>
      </c>
      <c r="C9338" s="18">
        <f t="shared" ca="1" si="145"/>
        <v>11.354203242058535</v>
      </c>
      <c r="D9338" s="19">
        <f ca="1">'Monte Carlo VaR'!$B$9*(EXP(B9338)-1)</f>
        <v>15.388351653961934</v>
      </c>
      <c r="E9338" t="str">
        <f ca="1">IF(B9338&lt;='Monte Carlo VaR'!$B$25,"YES ◀ TAIL","")</f>
        <v/>
      </c>
    </row>
    <row r="9339" spans="1:5" x14ac:dyDescent="0.2">
      <c r="A9339">
        <v>9338</v>
      </c>
      <c r="B9339" s="17">
        <f ca="1">'Monte Carlo VaR'!$C$17+_xlfn.NORM.S.INV(RAND())*'Monte Carlo VaR'!$C$18</f>
        <v>4.2944178235489947E-2</v>
      </c>
      <c r="C9339" s="18">
        <f t="shared" ca="1" si="145"/>
        <v>4.3879622021744336</v>
      </c>
      <c r="D9339" s="19">
        <f ca="1">'Monte Carlo VaR'!$B$9*(EXP(B9339)-1)</f>
        <v>5.9470051726070094</v>
      </c>
      <c r="E9339" t="str">
        <f ca="1">IF(B9339&lt;='Monte Carlo VaR'!$B$25,"YES ◀ TAIL","")</f>
        <v/>
      </c>
    </row>
    <row r="9340" spans="1:5" x14ac:dyDescent="0.2">
      <c r="A9340">
        <v>9339</v>
      </c>
      <c r="B9340" s="17">
        <f ca="1">'Monte Carlo VaR'!$C$17+_xlfn.NORM.S.INV(RAND())*'Monte Carlo VaR'!$C$18</f>
        <v>0.17661523501348869</v>
      </c>
      <c r="C9340" s="18">
        <f t="shared" ca="1" si="145"/>
        <v>19.317191401937883</v>
      </c>
      <c r="D9340" s="19">
        <f ca="1">'Monte Carlo VaR'!$B$9*(EXP(B9340)-1)</f>
        <v>26.180589507046413</v>
      </c>
      <c r="E9340" t="str">
        <f ca="1">IF(B9340&lt;='Monte Carlo VaR'!$B$25,"YES ◀ TAIL","")</f>
        <v/>
      </c>
    </row>
    <row r="9341" spans="1:5" x14ac:dyDescent="0.2">
      <c r="A9341">
        <v>9340</v>
      </c>
      <c r="B9341" s="17">
        <f ca="1">'Monte Carlo VaR'!$C$17+_xlfn.NORM.S.INV(RAND())*'Monte Carlo VaR'!$C$18</f>
        <v>2.1932108589860257E-2</v>
      </c>
      <c r="C9341" s="18">
        <f t="shared" ca="1" si="145"/>
        <v>2.2174385254235984</v>
      </c>
      <c r="D9341" s="19">
        <f ca="1">'Monte Carlo VaR'!$B$9*(EXP(B9341)-1)</f>
        <v>3.0052944335066032</v>
      </c>
      <c r="E9341" t="str">
        <f ca="1">IF(B9341&lt;='Monte Carlo VaR'!$B$25,"YES ◀ TAIL","")</f>
        <v/>
      </c>
    </row>
    <row r="9342" spans="1:5" x14ac:dyDescent="0.2">
      <c r="A9342">
        <v>9341</v>
      </c>
      <c r="B9342" s="17">
        <f ca="1">'Monte Carlo VaR'!$C$17+_xlfn.NORM.S.INV(RAND())*'Monte Carlo VaR'!$C$18</f>
        <v>0.22568159949127825</v>
      </c>
      <c r="C9342" s="18">
        <f t="shared" ca="1" si="145"/>
        <v>25.317658968494872</v>
      </c>
      <c r="D9342" s="19">
        <f ca="1">'Monte Carlo VaR'!$B$9*(EXP(B9342)-1)</f>
        <v>34.313023200001098</v>
      </c>
      <c r="E9342" t="str">
        <f ca="1">IF(B9342&lt;='Monte Carlo VaR'!$B$25,"YES ◀ TAIL","")</f>
        <v/>
      </c>
    </row>
    <row r="9343" spans="1:5" x14ac:dyDescent="0.2">
      <c r="A9343">
        <v>9342</v>
      </c>
      <c r="B9343" s="17">
        <f ca="1">'Monte Carlo VaR'!$C$17+_xlfn.NORM.S.INV(RAND())*'Monte Carlo VaR'!$C$18</f>
        <v>0.20539084209068226</v>
      </c>
      <c r="C9343" s="18">
        <f t="shared" ca="1" si="145"/>
        <v>22.800492719500308</v>
      </c>
      <c r="D9343" s="19">
        <f ca="1">'Monte Carlo VaR'!$B$9*(EXP(B9343)-1)</f>
        <v>30.901507782738769</v>
      </c>
      <c r="E9343" t="str">
        <f ca="1">IF(B9343&lt;='Monte Carlo VaR'!$B$25,"YES ◀ TAIL","")</f>
        <v/>
      </c>
    </row>
    <row r="9344" spans="1:5" x14ac:dyDescent="0.2">
      <c r="A9344">
        <v>9343</v>
      </c>
      <c r="B9344" s="17">
        <f ca="1">'Monte Carlo VaR'!$C$17+_xlfn.NORM.S.INV(RAND())*'Monte Carlo VaR'!$C$18</f>
        <v>0.10385283060384992</v>
      </c>
      <c r="C9344" s="18">
        <f t="shared" ca="1" si="145"/>
        <v>10.943716770239975</v>
      </c>
      <c r="D9344" s="19">
        <f ca="1">'Monte Carlo VaR'!$B$9*(EXP(B9344)-1)</f>
        <v>14.832019338706239</v>
      </c>
      <c r="E9344" t="str">
        <f ca="1">IF(B9344&lt;='Monte Carlo VaR'!$B$25,"YES ◀ TAIL","")</f>
        <v/>
      </c>
    </row>
    <row r="9345" spans="1:5" x14ac:dyDescent="0.2">
      <c r="A9345">
        <v>9344</v>
      </c>
      <c r="B9345" s="17">
        <f ca="1">'Monte Carlo VaR'!$C$17+_xlfn.NORM.S.INV(RAND())*'Monte Carlo VaR'!$C$18</f>
        <v>0.24841553286543272</v>
      </c>
      <c r="C9345" s="18">
        <f t="shared" ca="1" si="145"/>
        <v>28.19925315601899</v>
      </c>
      <c r="D9345" s="19">
        <f ca="1">'Monte Carlo VaR'!$B$9*(EXP(B9345)-1)</f>
        <v>38.218447802352536</v>
      </c>
      <c r="E9345" t="str">
        <f ca="1">IF(B9345&lt;='Monte Carlo VaR'!$B$25,"YES ◀ TAIL","")</f>
        <v/>
      </c>
    </row>
    <row r="9346" spans="1:5" x14ac:dyDescent="0.2">
      <c r="A9346">
        <v>9345</v>
      </c>
      <c r="B9346" s="17">
        <f ca="1">'Monte Carlo VaR'!$C$17+_xlfn.NORM.S.INV(RAND())*'Monte Carlo VaR'!$C$18</f>
        <v>0.30360892644323334</v>
      </c>
      <c r="C9346" s="18">
        <f t="shared" ca="1" si="145"/>
        <v>35.473914982244878</v>
      </c>
      <c r="D9346" s="19">
        <f ca="1">'Monte Carlo VaR'!$B$9*(EXP(B9346)-1)</f>
        <v>48.077796975436485</v>
      </c>
      <c r="E9346" t="str">
        <f ca="1">IF(B9346&lt;='Monte Carlo VaR'!$B$25,"YES ◀ TAIL","")</f>
        <v/>
      </c>
    </row>
    <row r="9347" spans="1:5" x14ac:dyDescent="0.2">
      <c r="A9347">
        <v>9346</v>
      </c>
      <c r="B9347" s="17">
        <f ca="1">'Monte Carlo VaR'!$C$17+_xlfn.NORM.S.INV(RAND())*'Monte Carlo VaR'!$C$18</f>
        <v>0.10425070734352088</v>
      </c>
      <c r="C9347" s="18">
        <f t="shared" ref="C9347:C9410" ca="1" si="146">(EXP(B9347)-1)*100</f>
        <v>10.987867477242741</v>
      </c>
      <c r="D9347" s="19">
        <f ca="1">'Monte Carlo VaR'!$B$9*(EXP(B9347)-1)</f>
        <v>14.891856791907086</v>
      </c>
      <c r="E9347" t="str">
        <f ca="1">IF(B9347&lt;='Monte Carlo VaR'!$B$25,"YES ◀ TAIL","")</f>
        <v/>
      </c>
    </row>
    <row r="9348" spans="1:5" x14ac:dyDescent="0.2">
      <c r="A9348">
        <v>9347</v>
      </c>
      <c r="B9348" s="17">
        <f ca="1">'Monte Carlo VaR'!$C$17+_xlfn.NORM.S.INV(RAND())*'Monte Carlo VaR'!$C$18</f>
        <v>0.17667249218517306</v>
      </c>
      <c r="C9348" s="18">
        <f t="shared" ca="1" si="146"/>
        <v>19.324023362438368</v>
      </c>
      <c r="D9348" s="19">
        <f ca="1">'Monte Carlo VaR'!$B$9*(EXP(B9348)-1)</f>
        <v>26.189848863112722</v>
      </c>
      <c r="E9348" t="str">
        <f ca="1">IF(B9348&lt;='Monte Carlo VaR'!$B$25,"YES ◀ TAIL","")</f>
        <v/>
      </c>
    </row>
    <row r="9349" spans="1:5" x14ac:dyDescent="0.2">
      <c r="A9349">
        <v>9348</v>
      </c>
      <c r="B9349" s="17">
        <f ca="1">'Monte Carlo VaR'!$C$17+_xlfn.NORM.S.INV(RAND())*'Monte Carlo VaR'!$C$18</f>
        <v>-8.8546922345276488E-2</v>
      </c>
      <c r="C9349" s="18">
        <f t="shared" ca="1" si="146"/>
        <v>-8.4739836424998387</v>
      </c>
      <c r="D9349" s="19">
        <f ca="1">'Monte Carlo VaR'!$B$9*(EXP(B9349)-1)</f>
        <v>-11.484790030680031</v>
      </c>
      <c r="E9349" t="str">
        <f ca="1">IF(B9349&lt;='Monte Carlo VaR'!$B$25,"YES ◀ TAIL","")</f>
        <v/>
      </c>
    </row>
    <row r="9350" spans="1:5" x14ac:dyDescent="0.2">
      <c r="A9350">
        <v>9349</v>
      </c>
      <c r="B9350" s="17">
        <f ca="1">'Monte Carlo VaR'!$C$17+_xlfn.NORM.S.INV(RAND())*'Monte Carlo VaR'!$C$18</f>
        <v>0.19905301546064136</v>
      </c>
      <c r="C9350" s="18">
        <f t="shared" ca="1" si="146"/>
        <v>22.024665612363691</v>
      </c>
      <c r="D9350" s="19">
        <f ca="1">'Monte Carlo VaR'!$B$9*(EXP(B9350)-1)</f>
        <v>29.850029304436511</v>
      </c>
      <c r="E9350" t="str">
        <f ca="1">IF(B9350&lt;='Monte Carlo VaR'!$B$25,"YES ◀ TAIL","")</f>
        <v/>
      </c>
    </row>
    <row r="9351" spans="1:5" x14ac:dyDescent="0.2">
      <c r="A9351">
        <v>9350</v>
      </c>
      <c r="B9351" s="17">
        <f ca="1">'Monte Carlo VaR'!$C$17+_xlfn.NORM.S.INV(RAND())*'Monte Carlo VaR'!$C$18</f>
        <v>0.3087062909042807</v>
      </c>
      <c r="C9351" s="18">
        <f t="shared" ca="1" si="146"/>
        <v>36.166237913969447</v>
      </c>
      <c r="D9351" s="19">
        <f ca="1">'Monte Carlo VaR'!$B$9*(EXP(B9351)-1)</f>
        <v>49.016102244802788</v>
      </c>
      <c r="E9351" t="str">
        <f ca="1">IF(B9351&lt;='Monte Carlo VaR'!$B$25,"YES ◀ TAIL","")</f>
        <v/>
      </c>
    </row>
    <row r="9352" spans="1:5" x14ac:dyDescent="0.2">
      <c r="A9352">
        <v>9351</v>
      </c>
      <c r="B9352" s="17">
        <f ca="1">'Monte Carlo VaR'!$C$17+_xlfn.NORM.S.INV(RAND())*'Monte Carlo VaR'!$C$18</f>
        <v>0.11178165225902829</v>
      </c>
      <c r="C9352" s="18">
        <f t="shared" ca="1" si="146"/>
        <v>11.826866254969692</v>
      </c>
      <c r="D9352" s="19">
        <f ca="1">'Monte Carlo VaR'!$B$9*(EXP(B9352)-1)</f>
        <v>16.028951835360424</v>
      </c>
      <c r="E9352" t="str">
        <f ca="1">IF(B9352&lt;='Monte Carlo VaR'!$B$25,"YES ◀ TAIL","")</f>
        <v/>
      </c>
    </row>
    <row r="9353" spans="1:5" x14ac:dyDescent="0.2">
      <c r="A9353">
        <v>9352</v>
      </c>
      <c r="B9353" s="17">
        <f ca="1">'Monte Carlo VaR'!$C$17+_xlfn.NORM.S.INV(RAND())*'Monte Carlo VaR'!$C$18</f>
        <v>1.5352556611558606E-2</v>
      </c>
      <c r="C9353" s="18">
        <f t="shared" ca="1" si="146"/>
        <v>1.547101253287364</v>
      </c>
      <c r="D9353" s="19">
        <f ca="1">'Monte Carlo VaR'!$B$9*(EXP(B9353)-1)</f>
        <v>2.0967863285803645</v>
      </c>
      <c r="E9353" t="str">
        <f ca="1">IF(B9353&lt;='Monte Carlo VaR'!$B$25,"YES ◀ TAIL","")</f>
        <v/>
      </c>
    </row>
    <row r="9354" spans="1:5" x14ac:dyDescent="0.2">
      <c r="A9354">
        <v>9353</v>
      </c>
      <c r="B9354" s="17">
        <f ca="1">'Monte Carlo VaR'!$C$17+_xlfn.NORM.S.INV(RAND())*'Monte Carlo VaR'!$C$18</f>
        <v>0.47061904955411304</v>
      </c>
      <c r="C9354" s="18">
        <f t="shared" ca="1" si="146"/>
        <v>60.098497554929445</v>
      </c>
      <c r="D9354" s="19">
        <f ca="1">'Monte Carlo VaR'!$B$9*(EXP(B9354)-1)</f>
        <v>81.451493736195872</v>
      </c>
      <c r="E9354" t="str">
        <f ca="1">IF(B9354&lt;='Monte Carlo VaR'!$B$25,"YES ◀ TAIL","")</f>
        <v/>
      </c>
    </row>
    <row r="9355" spans="1:5" x14ac:dyDescent="0.2">
      <c r="A9355">
        <v>9354</v>
      </c>
      <c r="B9355" s="17">
        <f ca="1">'Monte Carlo VaR'!$C$17+_xlfn.NORM.S.INV(RAND())*'Monte Carlo VaR'!$C$18</f>
        <v>-5.372854402313415E-3</v>
      </c>
      <c r="C9355" s="18">
        <f t="shared" ca="1" si="146"/>
        <v>-0.53584464356175587</v>
      </c>
      <c r="D9355" s="19">
        <f ca="1">'Monte Carlo VaR'!$B$9*(EXP(B9355)-1)</f>
        <v>-0.72623024541924774</v>
      </c>
      <c r="E9355" t="str">
        <f ca="1">IF(B9355&lt;='Monte Carlo VaR'!$B$25,"YES ◀ TAIL","")</f>
        <v/>
      </c>
    </row>
    <row r="9356" spans="1:5" x14ac:dyDescent="0.2">
      <c r="A9356">
        <v>9355</v>
      </c>
      <c r="B9356" s="17">
        <f ca="1">'Monte Carlo VaR'!$C$17+_xlfn.NORM.S.INV(RAND())*'Monte Carlo VaR'!$C$18</f>
        <v>0.17727158671609006</v>
      </c>
      <c r="C9356" s="18">
        <f t="shared" ca="1" si="146"/>
        <v>19.395531150065317</v>
      </c>
      <c r="D9356" s="19">
        <f ca="1">'Monte Carlo VaR'!$B$9*(EXP(B9356)-1)</f>
        <v>26.286763367683523</v>
      </c>
      <c r="E9356" t="str">
        <f ca="1">IF(B9356&lt;='Monte Carlo VaR'!$B$25,"YES ◀ TAIL","")</f>
        <v/>
      </c>
    </row>
    <row r="9357" spans="1:5" x14ac:dyDescent="0.2">
      <c r="A9357">
        <v>9356</v>
      </c>
      <c r="B9357" s="17">
        <f ca="1">'Monte Carlo VaR'!$C$17+_xlfn.NORM.S.INV(RAND())*'Monte Carlo VaR'!$C$18</f>
        <v>0.24394867116254104</v>
      </c>
      <c r="C9357" s="18">
        <f t="shared" ca="1" si="146"/>
        <v>27.627881890010464</v>
      </c>
      <c r="D9357" s="19">
        <f ca="1">'Monte Carlo VaR'!$B$9*(EXP(B9357)-1)</f>
        <v>37.444068325531184</v>
      </c>
      <c r="E9357" t="str">
        <f ca="1">IF(B9357&lt;='Monte Carlo VaR'!$B$25,"YES ◀ TAIL","")</f>
        <v/>
      </c>
    </row>
    <row r="9358" spans="1:5" x14ac:dyDescent="0.2">
      <c r="A9358">
        <v>9357</v>
      </c>
      <c r="B9358" s="17">
        <f ca="1">'Monte Carlo VaR'!$C$17+_xlfn.NORM.S.INV(RAND())*'Monte Carlo VaR'!$C$18</f>
        <v>0.2246152924617516</v>
      </c>
      <c r="C9358" s="18">
        <f t="shared" ca="1" si="146"/>
        <v>25.184103086255494</v>
      </c>
      <c r="D9358" s="19">
        <f ca="1">'Monte Carlo VaR'!$B$9*(EXP(B9358)-1)</f>
        <v>34.13201491280207</v>
      </c>
      <c r="E9358" t="str">
        <f ca="1">IF(B9358&lt;='Monte Carlo VaR'!$B$25,"YES ◀ TAIL","")</f>
        <v/>
      </c>
    </row>
    <row r="9359" spans="1:5" x14ac:dyDescent="0.2">
      <c r="A9359">
        <v>9358</v>
      </c>
      <c r="B9359" s="17">
        <f ca="1">'Monte Carlo VaR'!$C$17+_xlfn.NORM.S.INV(RAND())*'Monte Carlo VaR'!$C$18</f>
        <v>0.3886044736639987</v>
      </c>
      <c r="C9359" s="18">
        <f t="shared" ca="1" si="146"/>
        <v>47.492106582366247</v>
      </c>
      <c r="D9359" s="19">
        <f ca="1">'Monte Carlo VaR'!$B$9*(EXP(B9359)-1)</f>
        <v>64.36605205108097</v>
      </c>
      <c r="E9359" t="str">
        <f ca="1">IF(B9359&lt;='Monte Carlo VaR'!$B$25,"YES ◀ TAIL","")</f>
        <v/>
      </c>
    </row>
    <row r="9360" spans="1:5" x14ac:dyDescent="0.2">
      <c r="A9360">
        <v>9359</v>
      </c>
      <c r="B9360" s="17">
        <f ca="1">'Monte Carlo VaR'!$C$17+_xlfn.NORM.S.INV(RAND())*'Monte Carlo VaR'!$C$18</f>
        <v>0.26048119680759285</v>
      </c>
      <c r="C9360" s="18">
        <f t="shared" ca="1" si="146"/>
        <v>29.755431545955279</v>
      </c>
      <c r="D9360" s="19">
        <f ca="1">'Monte Carlo VaR'!$B$9*(EXP(B9360)-1)</f>
        <v>40.32753637423319</v>
      </c>
      <c r="E9360" t="str">
        <f ca="1">IF(B9360&lt;='Monte Carlo VaR'!$B$25,"YES ◀ TAIL","")</f>
        <v/>
      </c>
    </row>
    <row r="9361" spans="1:5" x14ac:dyDescent="0.2">
      <c r="A9361">
        <v>9360</v>
      </c>
      <c r="B9361" s="17">
        <f ca="1">'Monte Carlo VaR'!$C$17+_xlfn.NORM.S.INV(RAND())*'Monte Carlo VaR'!$C$18</f>
        <v>0.27979588623400925</v>
      </c>
      <c r="C9361" s="18">
        <f t="shared" ca="1" si="146"/>
        <v>32.285977088907217</v>
      </c>
      <c r="D9361" s="19">
        <f ca="1">'Monte Carlo VaR'!$B$9*(EXP(B9361)-1)</f>
        <v>43.757184748595947</v>
      </c>
      <c r="E9361" t="str">
        <f ca="1">IF(B9361&lt;='Monte Carlo VaR'!$B$25,"YES ◀ TAIL","")</f>
        <v/>
      </c>
    </row>
    <row r="9362" spans="1:5" x14ac:dyDescent="0.2">
      <c r="A9362">
        <v>9361</v>
      </c>
      <c r="B9362" s="17">
        <f ca="1">'Monte Carlo VaR'!$C$17+_xlfn.NORM.S.INV(RAND())*'Monte Carlo VaR'!$C$18</f>
        <v>-0.10699838268865157</v>
      </c>
      <c r="C9362" s="18">
        <f t="shared" ca="1" si="146"/>
        <v>-10.147287381275149</v>
      </c>
      <c r="D9362" s="19">
        <f ca="1">'Monte Carlo VaR'!$B$9*(EXP(B9362)-1)</f>
        <v>-13.75261858784221</v>
      </c>
      <c r="E9362" t="str">
        <f ca="1">IF(B9362&lt;='Monte Carlo VaR'!$B$25,"YES ◀ TAIL","")</f>
        <v/>
      </c>
    </row>
    <row r="9363" spans="1:5" x14ac:dyDescent="0.2">
      <c r="A9363">
        <v>9362</v>
      </c>
      <c r="B9363" s="17">
        <f ca="1">'Monte Carlo VaR'!$C$17+_xlfn.NORM.S.INV(RAND())*'Monte Carlo VaR'!$C$18</f>
        <v>-0.15579215671683555</v>
      </c>
      <c r="C9363" s="18">
        <f t="shared" ca="1" si="146"/>
        <v>-14.426296891705482</v>
      </c>
      <c r="D9363" s="19">
        <f ca="1">'Monte Carlo VaR'!$B$9*(EXP(B9363)-1)</f>
        <v>-19.551960177328439</v>
      </c>
      <c r="E9363" t="str">
        <f ca="1">IF(B9363&lt;='Monte Carlo VaR'!$B$25,"YES ◀ TAIL","")</f>
        <v/>
      </c>
    </row>
    <row r="9364" spans="1:5" x14ac:dyDescent="0.2">
      <c r="A9364">
        <v>9363</v>
      </c>
      <c r="B9364" s="17">
        <f ca="1">'Monte Carlo VaR'!$C$17+_xlfn.NORM.S.INV(RAND())*'Monte Carlo VaR'!$C$18</f>
        <v>0.21449384143927624</v>
      </c>
      <c r="C9364" s="18">
        <f t="shared" ca="1" si="146"/>
        <v>23.923448905013611</v>
      </c>
      <c r="D9364" s="19">
        <f ca="1">'Monte Carlo VaR'!$B$9*(EXP(B9364)-1)</f>
        <v>32.423450300964944</v>
      </c>
      <c r="E9364" t="str">
        <f ca="1">IF(B9364&lt;='Monte Carlo VaR'!$B$25,"YES ◀ TAIL","")</f>
        <v/>
      </c>
    </row>
    <row r="9365" spans="1:5" x14ac:dyDescent="0.2">
      <c r="A9365">
        <v>9364</v>
      </c>
      <c r="B9365" s="17">
        <f ca="1">'Monte Carlo VaR'!$C$17+_xlfn.NORM.S.INV(RAND())*'Monte Carlo VaR'!$C$18</f>
        <v>-0.25883027658035535</v>
      </c>
      <c r="C9365" s="18">
        <f t="shared" ca="1" si="146"/>
        <v>-22.804596939625398</v>
      </c>
      <c r="D9365" s="19">
        <f ca="1">'Monte Carlo VaR'!$B$9*(EXP(B9365)-1)</f>
        <v>-30.907070232274304</v>
      </c>
      <c r="E9365" t="str">
        <f ca="1">IF(B9365&lt;='Monte Carlo VaR'!$B$25,"YES ◀ TAIL","")</f>
        <v>YES ◀ TAIL</v>
      </c>
    </row>
    <row r="9366" spans="1:5" x14ac:dyDescent="0.2">
      <c r="A9366">
        <v>9365</v>
      </c>
      <c r="B9366" s="17">
        <f ca="1">'Monte Carlo VaR'!$C$17+_xlfn.NORM.S.INV(RAND())*'Monte Carlo VaR'!$C$18</f>
        <v>5.9062003338736957E-2</v>
      </c>
      <c r="C9366" s="18">
        <f t="shared" ca="1" si="146"/>
        <v>6.0841014385806247</v>
      </c>
      <c r="D9366" s="19">
        <f ca="1">'Monte Carlo VaR'!$B$9*(EXP(B9366)-1)</f>
        <v>8.24578267970832</v>
      </c>
      <c r="E9366" t="str">
        <f ca="1">IF(B9366&lt;='Monte Carlo VaR'!$B$25,"YES ◀ TAIL","")</f>
        <v/>
      </c>
    </row>
    <row r="9367" spans="1:5" x14ac:dyDescent="0.2">
      <c r="A9367">
        <v>9366</v>
      </c>
      <c r="B9367" s="17">
        <f ca="1">'Monte Carlo VaR'!$C$17+_xlfn.NORM.S.INV(RAND())*'Monte Carlo VaR'!$C$18</f>
        <v>0.20589755671362386</v>
      </c>
      <c r="C9367" s="18">
        <f t="shared" ca="1" si="146"/>
        <v>22.862733292638261</v>
      </c>
      <c r="D9367" s="19">
        <f ca="1">'Monte Carlo VaR'!$B$9*(EXP(B9367)-1)</f>
        <v>30.985862431512633</v>
      </c>
      <c r="E9367" t="str">
        <f ca="1">IF(B9367&lt;='Monte Carlo VaR'!$B$25,"YES ◀ TAIL","")</f>
        <v/>
      </c>
    </row>
    <row r="9368" spans="1:5" x14ac:dyDescent="0.2">
      <c r="A9368">
        <v>9367</v>
      </c>
      <c r="B9368" s="17">
        <f ca="1">'Monte Carlo VaR'!$C$17+_xlfn.NORM.S.INV(RAND())*'Monte Carlo VaR'!$C$18</f>
        <v>-0.16504149216079417</v>
      </c>
      <c r="C9368" s="18">
        <f t="shared" ca="1" si="146"/>
        <v>-15.214147612413399</v>
      </c>
      <c r="D9368" s="19">
        <f ca="1">'Monte Carlo VaR'!$B$9*(EXP(B9368)-1)</f>
        <v>-20.619734259103879</v>
      </c>
      <c r="E9368" t="str">
        <f ca="1">IF(B9368&lt;='Monte Carlo VaR'!$B$25,"YES ◀ TAIL","")</f>
        <v/>
      </c>
    </row>
    <row r="9369" spans="1:5" x14ac:dyDescent="0.2">
      <c r="A9369">
        <v>9368</v>
      </c>
      <c r="B9369" s="17">
        <f ca="1">'Monte Carlo VaR'!$C$17+_xlfn.NORM.S.INV(RAND())*'Monte Carlo VaR'!$C$18</f>
        <v>-5.4979774783684585E-2</v>
      </c>
      <c r="C9369" s="18">
        <f t="shared" ca="1" si="146"/>
        <v>-5.3495708986073804</v>
      </c>
      <c r="D9369" s="19">
        <f ca="1">'Monte Carlo VaR'!$B$9*(EXP(B9369)-1)</f>
        <v>-7.2502734388825836</v>
      </c>
      <c r="E9369" t="str">
        <f ca="1">IF(B9369&lt;='Monte Carlo VaR'!$B$25,"YES ◀ TAIL","")</f>
        <v/>
      </c>
    </row>
    <row r="9370" spans="1:5" x14ac:dyDescent="0.2">
      <c r="A9370">
        <v>9369</v>
      </c>
      <c r="B9370" s="17">
        <f ca="1">'Monte Carlo VaR'!$C$17+_xlfn.NORM.S.INV(RAND())*'Monte Carlo VaR'!$C$18</f>
        <v>0.20155468934539372</v>
      </c>
      <c r="C9370" s="18">
        <f t="shared" ca="1" si="146"/>
        <v>22.33031368812135</v>
      </c>
      <c r="D9370" s="19">
        <f ca="1">'Monte Carlo VaR'!$B$9*(EXP(B9370)-1)</f>
        <v>30.264274141510867</v>
      </c>
      <c r="E9370" t="str">
        <f ca="1">IF(B9370&lt;='Monte Carlo VaR'!$B$25,"YES ◀ TAIL","")</f>
        <v/>
      </c>
    </row>
    <row r="9371" spans="1:5" x14ac:dyDescent="0.2">
      <c r="A9371">
        <v>9370</v>
      </c>
      <c r="B9371" s="17">
        <f ca="1">'Monte Carlo VaR'!$C$17+_xlfn.NORM.S.INV(RAND())*'Monte Carlo VaR'!$C$18</f>
        <v>0.19135413094323295</v>
      </c>
      <c r="C9371" s="18">
        <f t="shared" ca="1" si="146"/>
        <v>21.088818913885898</v>
      </c>
      <c r="D9371" s="19">
        <f ca="1">'Monte Carlo VaR'!$B$9*(EXP(B9371)-1)</f>
        <v>28.581676273989558</v>
      </c>
      <c r="E9371" t="str">
        <f ca="1">IF(B9371&lt;='Monte Carlo VaR'!$B$25,"YES ◀ TAIL","")</f>
        <v/>
      </c>
    </row>
    <row r="9372" spans="1:5" x14ac:dyDescent="0.2">
      <c r="A9372">
        <v>9371</v>
      </c>
      <c r="B9372" s="17">
        <f ca="1">'Monte Carlo VaR'!$C$17+_xlfn.NORM.S.INV(RAND())*'Monte Carlo VaR'!$C$18</f>
        <v>0.11705453016033129</v>
      </c>
      <c r="C9372" s="18">
        <f t="shared" ca="1" si="146"/>
        <v>12.418072977460582</v>
      </c>
      <c r="D9372" s="19">
        <f ca="1">'Monte Carlo VaR'!$B$9*(EXP(B9372)-1)</f>
        <v>16.830214306352325</v>
      </c>
      <c r="E9372" t="str">
        <f ca="1">IF(B9372&lt;='Monte Carlo VaR'!$B$25,"YES ◀ TAIL","")</f>
        <v/>
      </c>
    </row>
    <row r="9373" spans="1:5" x14ac:dyDescent="0.2">
      <c r="A9373">
        <v>9372</v>
      </c>
      <c r="B9373" s="17">
        <f ca="1">'Monte Carlo VaR'!$C$17+_xlfn.NORM.S.INV(RAND())*'Monte Carlo VaR'!$C$18</f>
        <v>-0.11611085466253394</v>
      </c>
      <c r="C9373" s="18">
        <f t="shared" ca="1" si="146"/>
        <v>-10.962348456168659</v>
      </c>
      <c r="D9373" s="19">
        <f ca="1">'Monte Carlo VaR'!$B$9*(EXP(B9373)-1)</f>
        <v>-14.857270862645382</v>
      </c>
      <c r="E9373" t="str">
        <f ca="1">IF(B9373&lt;='Monte Carlo VaR'!$B$25,"YES ◀ TAIL","")</f>
        <v/>
      </c>
    </row>
    <row r="9374" spans="1:5" x14ac:dyDescent="0.2">
      <c r="A9374">
        <v>9373</v>
      </c>
      <c r="B9374" s="17">
        <f ca="1">'Monte Carlo VaR'!$C$17+_xlfn.NORM.S.INV(RAND())*'Monte Carlo VaR'!$C$18</f>
        <v>-0.14890203826504217</v>
      </c>
      <c r="C9374" s="18">
        <f t="shared" ca="1" si="146"/>
        <v>-13.834648016160045</v>
      </c>
      <c r="D9374" s="19">
        <f ca="1">'Monte Carlo VaR'!$B$9*(EXP(B9374)-1)</f>
        <v>-18.750098456301711</v>
      </c>
      <c r="E9374" t="str">
        <f ca="1">IF(B9374&lt;='Monte Carlo VaR'!$B$25,"YES ◀ TAIL","")</f>
        <v/>
      </c>
    </row>
    <row r="9375" spans="1:5" x14ac:dyDescent="0.2">
      <c r="A9375">
        <v>9374</v>
      </c>
      <c r="B9375" s="17">
        <f ca="1">'Monte Carlo VaR'!$C$17+_xlfn.NORM.S.INV(RAND())*'Monte Carlo VaR'!$C$18</f>
        <v>-2.5235351444460874E-4</v>
      </c>
      <c r="C9375" s="18">
        <f t="shared" ca="1" si="146"/>
        <v>-2.5232167597477595E-2</v>
      </c>
      <c r="D9375" s="19">
        <f ca="1">'Monte Carlo VaR'!$B$9*(EXP(B9375)-1)</f>
        <v>-3.4197156744861387E-2</v>
      </c>
      <c r="E9375" t="str">
        <f ca="1">IF(B9375&lt;='Monte Carlo VaR'!$B$25,"YES ◀ TAIL","")</f>
        <v/>
      </c>
    </row>
    <row r="9376" spans="1:5" x14ac:dyDescent="0.2">
      <c r="A9376">
        <v>9375</v>
      </c>
      <c r="B9376" s="17">
        <f ca="1">'Monte Carlo VaR'!$C$17+_xlfn.NORM.S.INV(RAND())*'Monte Carlo VaR'!$C$18</f>
        <v>0.22729502054632855</v>
      </c>
      <c r="C9376" s="18">
        <f t="shared" ca="1" si="146"/>
        <v>25.520012314722962</v>
      </c>
      <c r="D9376" s="19">
        <f ca="1">'Monte Carlo VaR'!$B$9*(EXP(B9376)-1)</f>
        <v>34.587272690144033</v>
      </c>
      <c r="E9376" t="str">
        <f ca="1">IF(B9376&lt;='Monte Carlo VaR'!$B$25,"YES ◀ TAIL","")</f>
        <v/>
      </c>
    </row>
    <row r="9377" spans="1:5" x14ac:dyDescent="0.2">
      <c r="A9377">
        <v>9376</v>
      </c>
      <c r="B9377" s="17">
        <f ca="1">'Monte Carlo VaR'!$C$17+_xlfn.NORM.S.INV(RAND())*'Monte Carlo VaR'!$C$18</f>
        <v>5.2160605173044577E-3</v>
      </c>
      <c r="C9377" s="18">
        <f t="shared" ca="1" si="146"/>
        <v>0.52296878443160999</v>
      </c>
      <c r="D9377" s="19">
        <f ca="1">'Monte Carlo VaR'!$B$9*(EXP(B9377)-1)</f>
        <v>0.70877959354016107</v>
      </c>
      <c r="E9377" t="str">
        <f ca="1">IF(B9377&lt;='Monte Carlo VaR'!$B$25,"YES ◀ TAIL","")</f>
        <v/>
      </c>
    </row>
    <row r="9378" spans="1:5" x14ac:dyDescent="0.2">
      <c r="A9378">
        <v>9377</v>
      </c>
      <c r="B9378" s="17">
        <f ca="1">'Monte Carlo VaR'!$C$17+_xlfn.NORM.S.INV(RAND())*'Monte Carlo VaR'!$C$18</f>
        <v>0.13088327990117932</v>
      </c>
      <c r="C9378" s="18">
        <f t="shared" ca="1" si="146"/>
        <v>13.983473192482299</v>
      </c>
      <c r="D9378" s="19">
        <f ca="1">'Monte Carlo VaR'!$B$9*(EXP(B9378)-1)</f>
        <v>18.951801217771258</v>
      </c>
      <c r="E9378" t="str">
        <f ca="1">IF(B9378&lt;='Monte Carlo VaR'!$B$25,"YES ◀ TAIL","")</f>
        <v/>
      </c>
    </row>
    <row r="9379" spans="1:5" x14ac:dyDescent="0.2">
      <c r="A9379">
        <v>9378</v>
      </c>
      <c r="B9379" s="17">
        <f ca="1">'Monte Carlo VaR'!$C$17+_xlfn.NORM.S.INV(RAND())*'Monte Carlo VaR'!$C$18</f>
        <v>0.16906448168919727</v>
      </c>
      <c r="C9379" s="18">
        <f t="shared" ca="1" si="146"/>
        <v>18.419649545251215</v>
      </c>
      <c r="D9379" s="19">
        <f ca="1">'Monte Carlo VaR'!$B$9*(EXP(B9379)-1)</f>
        <v>24.964151028678973</v>
      </c>
      <c r="E9379" t="str">
        <f ca="1">IF(B9379&lt;='Monte Carlo VaR'!$B$25,"YES ◀ TAIL","")</f>
        <v/>
      </c>
    </row>
    <row r="9380" spans="1:5" x14ac:dyDescent="0.2">
      <c r="A9380">
        <v>9379</v>
      </c>
      <c r="B9380" s="17">
        <f ca="1">'Monte Carlo VaR'!$C$17+_xlfn.NORM.S.INV(RAND())*'Monte Carlo VaR'!$C$18</f>
        <v>-0.14118774168479986</v>
      </c>
      <c r="C9380" s="18">
        <f t="shared" ca="1" si="146"/>
        <v>-13.167372464410331</v>
      </c>
      <c r="D9380" s="19">
        <f ca="1">'Monte Carlo VaR'!$B$9*(EXP(B9380)-1)</f>
        <v>-17.845739901015325</v>
      </c>
      <c r="E9380" t="str">
        <f ca="1">IF(B9380&lt;='Monte Carlo VaR'!$B$25,"YES ◀ TAIL","")</f>
        <v/>
      </c>
    </row>
    <row r="9381" spans="1:5" x14ac:dyDescent="0.2">
      <c r="A9381">
        <v>9380</v>
      </c>
      <c r="B9381" s="17">
        <f ca="1">'Monte Carlo VaR'!$C$17+_xlfn.NORM.S.INV(RAND())*'Monte Carlo VaR'!$C$18</f>
        <v>0.1241456792129909</v>
      </c>
      <c r="C9381" s="18">
        <f t="shared" ca="1" si="146"/>
        <v>13.218079419300444</v>
      </c>
      <c r="D9381" s="19">
        <f ca="1">'Monte Carlo VaR'!$B$9*(EXP(B9381)-1)</f>
        <v>17.914463036977892</v>
      </c>
      <c r="E9381" t="str">
        <f ca="1">IF(B9381&lt;='Monte Carlo VaR'!$B$25,"YES ◀ TAIL","")</f>
        <v/>
      </c>
    </row>
    <row r="9382" spans="1:5" x14ac:dyDescent="0.2">
      <c r="A9382">
        <v>9381</v>
      </c>
      <c r="B9382" s="17">
        <f ca="1">'Monte Carlo VaR'!$C$17+_xlfn.NORM.S.INV(RAND())*'Monte Carlo VaR'!$C$18</f>
        <v>2.0997110427286234E-2</v>
      </c>
      <c r="C9382" s="18">
        <f t="shared" ca="1" si="146"/>
        <v>2.1219100746416864</v>
      </c>
      <c r="D9382" s="19">
        <f ca="1">'Monte Carlo VaR'!$B$9*(EXP(B9382)-1)</f>
        <v>2.8758247241618777</v>
      </c>
      <c r="E9382" t="str">
        <f ca="1">IF(B9382&lt;='Monte Carlo VaR'!$B$25,"YES ◀ TAIL","")</f>
        <v/>
      </c>
    </row>
    <row r="9383" spans="1:5" x14ac:dyDescent="0.2">
      <c r="A9383">
        <v>9382</v>
      </c>
      <c r="B9383" s="17">
        <f ca="1">'Monte Carlo VaR'!$C$17+_xlfn.NORM.S.INV(RAND())*'Monte Carlo VaR'!$C$18</f>
        <v>-0.1713735365537768</v>
      </c>
      <c r="C9383" s="18">
        <f t="shared" ca="1" si="146"/>
        <v>-15.749319240244352</v>
      </c>
      <c r="D9383" s="19">
        <f ca="1">'Monte Carlo VaR'!$B$9*(EXP(B9383)-1)</f>
        <v>-21.345052366303172</v>
      </c>
      <c r="E9383" t="str">
        <f ca="1">IF(B9383&lt;='Monte Carlo VaR'!$B$25,"YES ◀ TAIL","")</f>
        <v/>
      </c>
    </row>
    <row r="9384" spans="1:5" x14ac:dyDescent="0.2">
      <c r="A9384">
        <v>9383</v>
      </c>
      <c r="B9384" s="17">
        <f ca="1">'Monte Carlo VaR'!$C$17+_xlfn.NORM.S.INV(RAND())*'Monte Carlo VaR'!$C$18</f>
        <v>-0.44466360371920099</v>
      </c>
      <c r="C9384" s="18">
        <f t="shared" ca="1" si="146"/>
        <v>-35.896011680188714</v>
      </c>
      <c r="D9384" s="19">
        <f ca="1">'Monte Carlo VaR'!$B$9*(EXP(B9384)-1)</f>
        <v>-48.649864630159762</v>
      </c>
      <c r="E9384" t="str">
        <f ca="1">IF(B9384&lt;='Monte Carlo VaR'!$B$25,"YES ◀ TAIL","")</f>
        <v>YES ◀ TAIL</v>
      </c>
    </row>
    <row r="9385" spans="1:5" x14ac:dyDescent="0.2">
      <c r="A9385">
        <v>9384</v>
      </c>
      <c r="B9385" s="17">
        <f ca="1">'Monte Carlo VaR'!$C$17+_xlfn.NORM.S.INV(RAND())*'Monte Carlo VaR'!$C$18</f>
        <v>-0.1581367719813887</v>
      </c>
      <c r="C9385" s="18">
        <f t="shared" ca="1" si="146"/>
        <v>-14.6266992772068</v>
      </c>
      <c r="D9385" s="19">
        <f ca="1">'Monte Carlo VaR'!$B$9*(EXP(B9385)-1)</f>
        <v>-19.823565530398376</v>
      </c>
      <c r="E9385" t="str">
        <f ca="1">IF(B9385&lt;='Monte Carlo VaR'!$B$25,"YES ◀ TAIL","")</f>
        <v/>
      </c>
    </row>
    <row r="9386" spans="1:5" x14ac:dyDescent="0.2">
      <c r="A9386">
        <v>9385</v>
      </c>
      <c r="B9386" s="17">
        <f ca="1">'Monte Carlo VaR'!$C$17+_xlfn.NORM.S.INV(RAND())*'Monte Carlo VaR'!$C$18</f>
        <v>-0.14429803773681238</v>
      </c>
      <c r="C9386" s="18">
        <f t="shared" ca="1" si="146"/>
        <v>-13.437028071249458</v>
      </c>
      <c r="D9386" s="19">
        <f ca="1">'Monte Carlo VaR'!$B$9*(EXP(B9386)-1)</f>
        <v>-18.211204144964391</v>
      </c>
      <c r="E9386" t="str">
        <f ca="1">IF(B9386&lt;='Monte Carlo VaR'!$B$25,"YES ◀ TAIL","")</f>
        <v/>
      </c>
    </row>
    <row r="9387" spans="1:5" x14ac:dyDescent="0.2">
      <c r="A9387">
        <v>9386</v>
      </c>
      <c r="B9387" s="17">
        <f ca="1">'Monte Carlo VaR'!$C$17+_xlfn.NORM.S.INV(RAND())*'Monte Carlo VaR'!$C$18</f>
        <v>0.2726543721837143</v>
      </c>
      <c r="C9387" s="18">
        <f t="shared" ca="1" si="146"/>
        <v>31.344620282159607</v>
      </c>
      <c r="D9387" s="19">
        <f ca="1">'Monte Carlo VaR'!$B$9*(EXP(B9387)-1)</f>
        <v>42.481363868410916</v>
      </c>
      <c r="E9387" t="str">
        <f ca="1">IF(B9387&lt;='Monte Carlo VaR'!$B$25,"YES ◀ TAIL","")</f>
        <v/>
      </c>
    </row>
    <row r="9388" spans="1:5" x14ac:dyDescent="0.2">
      <c r="A9388">
        <v>9387</v>
      </c>
      <c r="B9388" s="17">
        <f ca="1">'Monte Carlo VaR'!$C$17+_xlfn.NORM.S.INV(RAND())*'Monte Carlo VaR'!$C$18</f>
        <v>0.22795478503224736</v>
      </c>
      <c r="C9388" s="18">
        <f t="shared" ca="1" si="146"/>
        <v>25.602853285880698</v>
      </c>
      <c r="D9388" s="19">
        <f ca="1">'Monte Carlo VaR'!$B$9*(EXP(B9388)-1)</f>
        <v>34.699547058354113</v>
      </c>
      <c r="E9388" t="str">
        <f ca="1">IF(B9388&lt;='Monte Carlo VaR'!$B$25,"YES ◀ TAIL","")</f>
        <v/>
      </c>
    </row>
    <row r="9389" spans="1:5" x14ac:dyDescent="0.2">
      <c r="A9389">
        <v>9388</v>
      </c>
      <c r="B9389" s="17">
        <f ca="1">'Monte Carlo VaR'!$C$17+_xlfn.NORM.S.INV(RAND())*'Monte Carlo VaR'!$C$18</f>
        <v>-7.0001229869465539E-2</v>
      </c>
      <c r="C9389" s="18">
        <f t="shared" ca="1" si="146"/>
        <v>-6.760732681603554</v>
      </c>
      <c r="D9389" s="19">
        <f ca="1">'Monte Carlo VaR'!$B$9*(EXP(B9389)-1)</f>
        <v>-9.1628210033772977</v>
      </c>
      <c r="E9389" t="str">
        <f ca="1">IF(B9389&lt;='Monte Carlo VaR'!$B$25,"YES ◀ TAIL","")</f>
        <v/>
      </c>
    </row>
    <row r="9390" spans="1:5" x14ac:dyDescent="0.2">
      <c r="A9390">
        <v>9389</v>
      </c>
      <c r="B9390" s="17">
        <f ca="1">'Monte Carlo VaR'!$C$17+_xlfn.NORM.S.INV(RAND())*'Monte Carlo VaR'!$C$18</f>
        <v>0.17995990109823901</v>
      </c>
      <c r="C9390" s="18">
        <f t="shared" ca="1" si="146"/>
        <v>19.716935698288296</v>
      </c>
      <c r="D9390" s="19">
        <f ca="1">'Monte Carlo VaR'!$B$9*(EXP(B9390)-1)</f>
        <v>26.722362951890126</v>
      </c>
      <c r="E9390" t="str">
        <f ca="1">IF(B9390&lt;='Monte Carlo VaR'!$B$25,"YES ◀ TAIL","")</f>
        <v/>
      </c>
    </row>
    <row r="9391" spans="1:5" x14ac:dyDescent="0.2">
      <c r="A9391">
        <v>9390</v>
      </c>
      <c r="B9391" s="17">
        <f ca="1">'Monte Carlo VaR'!$C$17+_xlfn.NORM.S.INV(RAND())*'Monte Carlo VaR'!$C$18</f>
        <v>-0.27424913743743307</v>
      </c>
      <c r="C9391" s="18">
        <f t="shared" ca="1" si="146"/>
        <v>-23.985732832920437</v>
      </c>
      <c r="D9391" s="19">
        <f ca="1">'Monte Carlo VaR'!$B$9*(EXP(B9391)-1)</f>
        <v>-32.507863708457066</v>
      </c>
      <c r="E9391" t="str">
        <f ca="1">IF(B9391&lt;='Monte Carlo VaR'!$B$25,"YES ◀ TAIL","")</f>
        <v>YES ◀ TAIL</v>
      </c>
    </row>
    <row r="9392" spans="1:5" x14ac:dyDescent="0.2">
      <c r="A9392">
        <v>9391</v>
      </c>
      <c r="B9392" s="17">
        <f ca="1">'Monte Carlo VaR'!$C$17+_xlfn.NORM.S.INV(RAND())*'Monte Carlo VaR'!$C$18</f>
        <v>-0.3385643850917433</v>
      </c>
      <c r="C9392" s="18">
        <f t="shared" ca="1" si="146"/>
        <v>-28.720711532383792</v>
      </c>
      <c r="D9392" s="19">
        <f ca="1">'Monte Carlo VaR'!$B$9*(EXP(B9392)-1)</f>
        <v>-38.925180339839756</v>
      </c>
      <c r="E9392" t="str">
        <f ca="1">IF(B9392&lt;='Monte Carlo VaR'!$B$25,"YES ◀ TAIL","")</f>
        <v>YES ◀ TAIL</v>
      </c>
    </row>
    <row r="9393" spans="1:5" x14ac:dyDescent="0.2">
      <c r="A9393">
        <v>9392</v>
      </c>
      <c r="B9393" s="17">
        <f ca="1">'Monte Carlo VaR'!$C$17+_xlfn.NORM.S.INV(RAND())*'Monte Carlo VaR'!$C$18</f>
        <v>-0.13402768615490313</v>
      </c>
      <c r="C9393" s="18">
        <f t="shared" ca="1" si="146"/>
        <v>-12.543414909747764</v>
      </c>
      <c r="D9393" s="19">
        <f ca="1">'Monte Carlo VaR'!$B$9*(EXP(B9393)-1)</f>
        <v>-17.000090227181143</v>
      </c>
      <c r="E9393" t="str">
        <f ca="1">IF(B9393&lt;='Monte Carlo VaR'!$B$25,"YES ◀ TAIL","")</f>
        <v/>
      </c>
    </row>
    <row r="9394" spans="1:5" x14ac:dyDescent="0.2">
      <c r="A9394">
        <v>9393</v>
      </c>
      <c r="B9394" s="17">
        <f ca="1">'Monte Carlo VaR'!$C$17+_xlfn.NORM.S.INV(RAND())*'Monte Carlo VaR'!$C$18</f>
        <v>-0.30586246735547679</v>
      </c>
      <c r="C9394" s="18">
        <f t="shared" ca="1" si="146"/>
        <v>-26.351209637995478</v>
      </c>
      <c r="D9394" s="19">
        <f ca="1">'Monte Carlo VaR'!$B$9*(EXP(B9394)-1)</f>
        <v>-35.713794422375273</v>
      </c>
      <c r="E9394" t="str">
        <f ca="1">IF(B9394&lt;='Monte Carlo VaR'!$B$25,"YES ◀ TAIL","")</f>
        <v>YES ◀ TAIL</v>
      </c>
    </row>
    <row r="9395" spans="1:5" x14ac:dyDescent="0.2">
      <c r="A9395">
        <v>9394</v>
      </c>
      <c r="B9395" s="17">
        <f ca="1">'Monte Carlo VaR'!$C$17+_xlfn.NORM.S.INV(RAND())*'Monte Carlo VaR'!$C$18</f>
        <v>0.12635475281710429</v>
      </c>
      <c r="C9395" s="18">
        <f t="shared" ca="1" si="146"/>
        <v>13.468462946051197</v>
      </c>
      <c r="D9395" s="19">
        <f ca="1">'Monte Carlo VaR'!$B$9*(EXP(B9395)-1)</f>
        <v>18.253807830783188</v>
      </c>
      <c r="E9395" t="str">
        <f ca="1">IF(B9395&lt;='Monte Carlo VaR'!$B$25,"YES ◀ TAIL","")</f>
        <v/>
      </c>
    </row>
    <row r="9396" spans="1:5" x14ac:dyDescent="0.2">
      <c r="A9396">
        <v>9395</v>
      </c>
      <c r="B9396" s="17">
        <f ca="1">'Monte Carlo VaR'!$C$17+_xlfn.NORM.S.INV(RAND())*'Monte Carlo VaR'!$C$18</f>
        <v>9.715195156055606E-2</v>
      </c>
      <c r="C9396" s="18">
        <f t="shared" ca="1" si="146"/>
        <v>10.2027815745521</v>
      </c>
      <c r="D9396" s="19">
        <f ca="1">'Monte Carlo VaR'!$B$9*(EXP(B9396)-1)</f>
        <v>13.827829867990461</v>
      </c>
      <c r="E9396" t="str">
        <f ca="1">IF(B9396&lt;='Monte Carlo VaR'!$B$25,"YES ◀ TAIL","")</f>
        <v/>
      </c>
    </row>
    <row r="9397" spans="1:5" x14ac:dyDescent="0.2">
      <c r="A9397">
        <v>9396</v>
      </c>
      <c r="B9397" s="17">
        <f ca="1">'Monte Carlo VaR'!$C$17+_xlfn.NORM.S.INV(RAND())*'Monte Carlo VaR'!$C$18</f>
        <v>-0.13987320159329464</v>
      </c>
      <c r="C9397" s="18">
        <f t="shared" ca="1" si="146"/>
        <v>-13.053152437309446</v>
      </c>
      <c r="D9397" s="19">
        <f ca="1">'Monte Carlo VaR'!$B$9*(EXP(B9397)-1)</f>
        <v>-17.690937498285493</v>
      </c>
      <c r="E9397" t="str">
        <f ca="1">IF(B9397&lt;='Monte Carlo VaR'!$B$25,"YES ◀ TAIL","")</f>
        <v/>
      </c>
    </row>
    <row r="9398" spans="1:5" x14ac:dyDescent="0.2">
      <c r="A9398">
        <v>9397</v>
      </c>
      <c r="B9398" s="17">
        <f ca="1">'Monte Carlo VaR'!$C$17+_xlfn.NORM.S.INV(RAND())*'Monte Carlo VaR'!$C$18</f>
        <v>0.16139222008545545</v>
      </c>
      <c r="C9398" s="18">
        <f t="shared" ca="1" si="146"/>
        <v>17.514579421930531</v>
      </c>
      <c r="D9398" s="19">
        <f ca="1">'Monte Carlo VaR'!$B$9*(EXP(B9398)-1)</f>
        <v>23.73750949054245</v>
      </c>
      <c r="E9398" t="str">
        <f ca="1">IF(B9398&lt;='Monte Carlo VaR'!$B$25,"YES ◀ TAIL","")</f>
        <v/>
      </c>
    </row>
    <row r="9399" spans="1:5" x14ac:dyDescent="0.2">
      <c r="A9399">
        <v>9398</v>
      </c>
      <c r="B9399" s="17">
        <f ca="1">'Monte Carlo VaR'!$C$17+_xlfn.NORM.S.INV(RAND())*'Monte Carlo VaR'!$C$18</f>
        <v>-7.4072099359289281E-2</v>
      </c>
      <c r="C9399" s="18">
        <f t="shared" ca="1" si="146"/>
        <v>-7.1395260379121694</v>
      </c>
      <c r="D9399" s="19">
        <f ca="1">'Monte Carlo VaR'!$B$9*(EXP(B9399)-1)</f>
        <v>-9.6761996391823626</v>
      </c>
      <c r="E9399" t="str">
        <f ca="1">IF(B9399&lt;='Monte Carlo VaR'!$B$25,"YES ◀ TAIL","")</f>
        <v/>
      </c>
    </row>
    <row r="9400" spans="1:5" x14ac:dyDescent="0.2">
      <c r="A9400">
        <v>9399</v>
      </c>
      <c r="B9400" s="17">
        <f ca="1">'Monte Carlo VaR'!$C$17+_xlfn.NORM.S.INV(RAND())*'Monte Carlo VaR'!$C$18</f>
        <v>0.13152685796044569</v>
      </c>
      <c r="C9400" s="18">
        <f t="shared" ca="1" si="146"/>
        <v>14.056854065575086</v>
      </c>
      <c r="D9400" s="19">
        <f ca="1">'Monte Carlo VaR'!$B$9*(EXP(B9400)-1)</f>
        <v>19.051254315073916</v>
      </c>
      <c r="E9400" t="str">
        <f ca="1">IF(B9400&lt;='Monte Carlo VaR'!$B$25,"YES ◀ TAIL","")</f>
        <v/>
      </c>
    </row>
    <row r="9401" spans="1:5" x14ac:dyDescent="0.2">
      <c r="A9401">
        <v>9400</v>
      </c>
      <c r="B9401" s="17">
        <f ca="1">'Monte Carlo VaR'!$C$17+_xlfn.NORM.S.INV(RAND())*'Monte Carlo VaR'!$C$18</f>
        <v>0.13569876156530783</v>
      </c>
      <c r="C9401" s="18">
        <f t="shared" ca="1" si="146"/>
        <v>14.533682215158027</v>
      </c>
      <c r="D9401" s="19">
        <f ca="1">'Monte Carlo VaR'!$B$9*(EXP(B9401)-1)</f>
        <v>19.697499506203677</v>
      </c>
      <c r="E9401" t="str">
        <f ca="1">IF(B9401&lt;='Monte Carlo VaR'!$B$25,"YES ◀ TAIL","")</f>
        <v/>
      </c>
    </row>
    <row r="9402" spans="1:5" x14ac:dyDescent="0.2">
      <c r="A9402">
        <v>9401</v>
      </c>
      <c r="B9402" s="17">
        <f ca="1">'Monte Carlo VaR'!$C$17+_xlfn.NORM.S.INV(RAND())*'Monte Carlo VaR'!$C$18</f>
        <v>0.38495002160548059</v>
      </c>
      <c r="C9402" s="18">
        <f t="shared" ca="1" si="146"/>
        <v>46.954087431219605</v>
      </c>
      <c r="D9402" s="19">
        <f ca="1">'Monte Carlo VaR'!$B$9*(EXP(B9402)-1)</f>
        <v>63.63687469553193</v>
      </c>
      <c r="E9402" t="str">
        <f ca="1">IF(B9402&lt;='Monte Carlo VaR'!$B$25,"YES ◀ TAIL","")</f>
        <v/>
      </c>
    </row>
    <row r="9403" spans="1:5" x14ac:dyDescent="0.2">
      <c r="A9403">
        <v>9402</v>
      </c>
      <c r="B9403" s="17">
        <f ca="1">'Monte Carlo VaR'!$C$17+_xlfn.NORM.S.INV(RAND())*'Monte Carlo VaR'!$C$18</f>
        <v>-0.18115570561545263</v>
      </c>
      <c r="C9403" s="18">
        <f t="shared" ca="1" si="146"/>
        <v>-16.56945574606916</v>
      </c>
      <c r="D9403" s="19">
        <f ca="1">'Monte Carlo VaR'!$B$9*(EXP(B9403)-1)</f>
        <v>-22.456583372647536</v>
      </c>
      <c r="E9403" t="str">
        <f ca="1">IF(B9403&lt;='Monte Carlo VaR'!$B$25,"YES ◀ TAIL","")</f>
        <v/>
      </c>
    </row>
    <row r="9404" spans="1:5" x14ac:dyDescent="0.2">
      <c r="A9404">
        <v>9403</v>
      </c>
      <c r="B9404" s="17">
        <f ca="1">'Monte Carlo VaR'!$C$17+_xlfn.NORM.S.INV(RAND())*'Monte Carlo VaR'!$C$18</f>
        <v>-0.20380699669542945</v>
      </c>
      <c r="C9404" s="18">
        <f t="shared" ca="1" si="146"/>
        <v>-18.43802266912391</v>
      </c>
      <c r="D9404" s="19">
        <f ca="1">'Monte Carlo VaR'!$B$9*(EXP(B9404)-1)</f>
        <v>-24.989052123463637</v>
      </c>
      <c r="E9404" t="str">
        <f ca="1">IF(B9404&lt;='Monte Carlo VaR'!$B$25,"YES ◀ TAIL","")</f>
        <v/>
      </c>
    </row>
    <row r="9405" spans="1:5" x14ac:dyDescent="0.2">
      <c r="A9405">
        <v>9404</v>
      </c>
      <c r="B9405" s="17">
        <f ca="1">'Monte Carlo VaR'!$C$17+_xlfn.NORM.S.INV(RAND())*'Monte Carlo VaR'!$C$18</f>
        <v>4.5068921700428657E-2</v>
      </c>
      <c r="C9405" s="18">
        <f t="shared" ca="1" si="146"/>
        <v>4.6099956411995935</v>
      </c>
      <c r="D9405" s="19">
        <f ca="1">'Monte Carlo VaR'!$B$9*(EXP(B9405)-1)</f>
        <v>6.2479270925178092</v>
      </c>
      <c r="E9405" t="str">
        <f ca="1">IF(B9405&lt;='Monte Carlo VaR'!$B$25,"YES ◀ TAIL","")</f>
        <v/>
      </c>
    </row>
    <row r="9406" spans="1:5" x14ac:dyDescent="0.2">
      <c r="A9406">
        <v>9405</v>
      </c>
      <c r="B9406" s="17">
        <f ca="1">'Monte Carlo VaR'!$C$17+_xlfn.NORM.S.INV(RAND())*'Monte Carlo VaR'!$C$18</f>
        <v>9.5083122964822728E-2</v>
      </c>
      <c r="C9406" s="18">
        <f t="shared" ca="1" si="146"/>
        <v>9.9750265829546372</v>
      </c>
      <c r="D9406" s="19">
        <f ca="1">'Monte Carlo VaR'!$B$9*(EXP(B9406)-1)</f>
        <v>13.519153527878421</v>
      </c>
      <c r="E9406" t="str">
        <f ca="1">IF(B9406&lt;='Monte Carlo VaR'!$B$25,"YES ◀ TAIL","")</f>
        <v/>
      </c>
    </row>
    <row r="9407" spans="1:5" x14ac:dyDescent="0.2">
      <c r="A9407">
        <v>9406</v>
      </c>
      <c r="B9407" s="17">
        <f ca="1">'Monte Carlo VaR'!$C$17+_xlfn.NORM.S.INV(RAND())*'Monte Carlo VaR'!$C$18</f>
        <v>0.18021103317948434</v>
      </c>
      <c r="C9407" s="18">
        <f t="shared" ca="1" si="146"/>
        <v>19.747004236939848</v>
      </c>
      <c r="D9407" s="19">
        <f ca="1">'Monte Carlo VaR'!$B$9*(EXP(B9407)-1)</f>
        <v>26.763114842324576</v>
      </c>
      <c r="E9407" t="str">
        <f ca="1">IF(B9407&lt;='Monte Carlo VaR'!$B$25,"YES ◀ TAIL","")</f>
        <v/>
      </c>
    </row>
    <row r="9408" spans="1:5" x14ac:dyDescent="0.2">
      <c r="A9408">
        <v>9407</v>
      </c>
      <c r="B9408" s="17">
        <f ca="1">'Monte Carlo VaR'!$C$17+_xlfn.NORM.S.INV(RAND())*'Monte Carlo VaR'!$C$18</f>
        <v>2.906866076708807E-3</v>
      </c>
      <c r="C9408" s="18">
        <f t="shared" ca="1" si="146"/>
        <v>0.29110951086530612</v>
      </c>
      <c r="D9408" s="19">
        <f ca="1">'Monte Carlo VaR'!$B$9*(EXP(B9408)-1)</f>
        <v>0.39454072007574936</v>
      </c>
      <c r="E9408" t="str">
        <f ca="1">IF(B9408&lt;='Monte Carlo VaR'!$B$25,"YES ◀ TAIL","")</f>
        <v/>
      </c>
    </row>
    <row r="9409" spans="1:5" x14ac:dyDescent="0.2">
      <c r="A9409">
        <v>9408</v>
      </c>
      <c r="B9409" s="17">
        <f ca="1">'Monte Carlo VaR'!$C$17+_xlfn.NORM.S.INV(RAND())*'Monte Carlo VaR'!$C$18</f>
        <v>0.23826504542786475</v>
      </c>
      <c r="C9409" s="18">
        <f t="shared" ca="1" si="146"/>
        <v>26.90455029625225</v>
      </c>
      <c r="D9409" s="19">
        <f ca="1">'Monte Carlo VaR'!$B$9*(EXP(B9409)-1)</f>
        <v>36.463737016510677</v>
      </c>
      <c r="E9409" t="str">
        <f ca="1">IF(B9409&lt;='Monte Carlo VaR'!$B$25,"YES ◀ TAIL","")</f>
        <v/>
      </c>
    </row>
    <row r="9410" spans="1:5" x14ac:dyDescent="0.2">
      <c r="A9410">
        <v>9409</v>
      </c>
      <c r="B9410" s="17">
        <f ca="1">'Monte Carlo VaR'!$C$17+_xlfn.NORM.S.INV(RAND())*'Monte Carlo VaR'!$C$18</f>
        <v>9.1627567109166641E-2</v>
      </c>
      <c r="C9410" s="18">
        <f t="shared" ca="1" si="146"/>
        <v>9.595657578761374</v>
      </c>
      <c r="D9410" s="19">
        <f ca="1">'Monte Carlo VaR'!$B$9*(EXP(B9410)-1)</f>
        <v>13.00499471649529</v>
      </c>
      <c r="E9410" t="str">
        <f ca="1">IF(B9410&lt;='Monte Carlo VaR'!$B$25,"YES ◀ TAIL","")</f>
        <v/>
      </c>
    </row>
    <row r="9411" spans="1:5" x14ac:dyDescent="0.2">
      <c r="A9411">
        <v>9410</v>
      </c>
      <c r="B9411" s="17">
        <f ca="1">'Monte Carlo VaR'!$C$17+_xlfn.NORM.S.INV(RAND())*'Monte Carlo VaR'!$C$18</f>
        <v>9.9031924779721253E-2</v>
      </c>
      <c r="C9411" s="18">
        <f t="shared" ref="C9411:C9474" ca="1" si="147">(EXP(B9411)-1)*100</f>
        <v>10.410154719492649</v>
      </c>
      <c r="D9411" s="19">
        <f ca="1">'Monte Carlo VaR'!$B$9*(EXP(B9411)-1)</f>
        <v>14.108882691328386</v>
      </c>
      <c r="E9411" t="str">
        <f ca="1">IF(B9411&lt;='Monte Carlo VaR'!$B$25,"YES ◀ TAIL","")</f>
        <v/>
      </c>
    </row>
    <row r="9412" spans="1:5" x14ac:dyDescent="0.2">
      <c r="A9412">
        <v>9411</v>
      </c>
      <c r="B9412" s="17">
        <f ca="1">'Monte Carlo VaR'!$C$17+_xlfn.NORM.S.INV(RAND())*'Monte Carlo VaR'!$C$18</f>
        <v>-0.20985630398552446</v>
      </c>
      <c r="C9412" s="18">
        <f t="shared" ca="1" si="147"/>
        <v>-18.929926793517705</v>
      </c>
      <c r="D9412" s="19">
        <f ca="1">'Monte Carlo VaR'!$B$9*(EXP(B9412)-1)</f>
        <v>-25.655729783254543</v>
      </c>
      <c r="E9412" t="str">
        <f ca="1">IF(B9412&lt;='Monte Carlo VaR'!$B$25,"YES ◀ TAIL","")</f>
        <v/>
      </c>
    </row>
    <row r="9413" spans="1:5" x14ac:dyDescent="0.2">
      <c r="A9413">
        <v>9412</v>
      </c>
      <c r="B9413" s="17">
        <f ca="1">'Monte Carlo VaR'!$C$17+_xlfn.NORM.S.INV(RAND())*'Monte Carlo VaR'!$C$18</f>
        <v>0.30619782141286878</v>
      </c>
      <c r="C9413" s="18">
        <f t="shared" ca="1" si="147"/>
        <v>35.825097109934909</v>
      </c>
      <c r="D9413" s="19">
        <f ca="1">'Monte Carlo VaR'!$B$9*(EXP(B9413)-1)</f>
        <v>48.553754113094783</v>
      </c>
      <c r="E9413" t="str">
        <f ca="1">IF(B9413&lt;='Monte Carlo VaR'!$B$25,"YES ◀ TAIL","")</f>
        <v/>
      </c>
    </row>
    <row r="9414" spans="1:5" x14ac:dyDescent="0.2">
      <c r="A9414">
        <v>9413</v>
      </c>
      <c r="B9414" s="17">
        <f ca="1">'Monte Carlo VaR'!$C$17+_xlfn.NORM.S.INV(RAND())*'Monte Carlo VaR'!$C$18</f>
        <v>0.14678650168551544</v>
      </c>
      <c r="C9414" s="18">
        <f t="shared" ca="1" si="147"/>
        <v>15.810668280906626</v>
      </c>
      <c r="D9414" s="19">
        <f ca="1">'Monte Carlo VaR'!$B$9*(EXP(B9414)-1)</f>
        <v>21.42819872111275</v>
      </c>
      <c r="E9414" t="str">
        <f ca="1">IF(B9414&lt;='Monte Carlo VaR'!$B$25,"YES ◀ TAIL","")</f>
        <v/>
      </c>
    </row>
    <row r="9415" spans="1:5" x14ac:dyDescent="0.2">
      <c r="A9415">
        <v>9414</v>
      </c>
      <c r="B9415" s="17">
        <f ca="1">'Monte Carlo VaR'!$C$17+_xlfn.NORM.S.INV(RAND())*'Monte Carlo VaR'!$C$18</f>
        <v>-0.16827376372501368</v>
      </c>
      <c r="C9415" s="18">
        <f t="shared" ca="1" si="147"/>
        <v>-15.487756085478155</v>
      </c>
      <c r="D9415" s="19">
        <f ca="1">'Monte Carlo VaR'!$B$9*(EXP(B9415)-1)</f>
        <v>-20.990555822648542</v>
      </c>
      <c r="E9415" t="str">
        <f ca="1">IF(B9415&lt;='Monte Carlo VaR'!$B$25,"YES ◀ TAIL","")</f>
        <v/>
      </c>
    </row>
    <row r="9416" spans="1:5" x14ac:dyDescent="0.2">
      <c r="A9416">
        <v>9415</v>
      </c>
      <c r="B9416" s="17">
        <f ca="1">'Monte Carlo VaR'!$C$17+_xlfn.NORM.S.INV(RAND())*'Monte Carlo VaR'!$C$18</f>
        <v>8.480198163955284E-2</v>
      </c>
      <c r="C9416" s="18">
        <f t="shared" ca="1" si="147"/>
        <v>8.8501502073441429</v>
      </c>
      <c r="D9416" s="19">
        <f ca="1">'Monte Carlo VaR'!$B$9*(EXP(B9416)-1)</f>
        <v>11.994608576013517</v>
      </c>
      <c r="E9416" t="str">
        <f ca="1">IF(B9416&lt;='Monte Carlo VaR'!$B$25,"YES ◀ TAIL","")</f>
        <v/>
      </c>
    </row>
    <row r="9417" spans="1:5" x14ac:dyDescent="0.2">
      <c r="A9417">
        <v>9416</v>
      </c>
      <c r="B9417" s="17">
        <f ca="1">'Monte Carlo VaR'!$C$17+_xlfn.NORM.S.INV(RAND())*'Monte Carlo VaR'!$C$18</f>
        <v>0.13823569685999904</v>
      </c>
      <c r="C9417" s="18">
        <f t="shared" ca="1" si="147"/>
        <v>14.824615639598782</v>
      </c>
      <c r="D9417" s="19">
        <f ca="1">'Monte Carlo VaR'!$B$9*(EXP(B9417)-1)</f>
        <v>20.091801576348228</v>
      </c>
      <c r="E9417" t="str">
        <f ca="1">IF(B9417&lt;='Monte Carlo VaR'!$B$25,"YES ◀ TAIL","")</f>
        <v/>
      </c>
    </row>
    <row r="9418" spans="1:5" x14ac:dyDescent="0.2">
      <c r="A9418">
        <v>9417</v>
      </c>
      <c r="B9418" s="17">
        <f ca="1">'Monte Carlo VaR'!$C$17+_xlfn.NORM.S.INV(RAND())*'Monte Carlo VaR'!$C$18</f>
        <v>0.4115298583727674</v>
      </c>
      <c r="C9418" s="18">
        <f t="shared" ca="1" si="147"/>
        <v>50.912476714558139</v>
      </c>
      <c r="D9418" s="19">
        <f ca="1">'Monte Carlo VaR'!$B$9*(EXP(B9418)-1)</f>
        <v>69.001679691240653</v>
      </c>
      <c r="E9418" t="str">
        <f ca="1">IF(B9418&lt;='Monte Carlo VaR'!$B$25,"YES ◀ TAIL","")</f>
        <v/>
      </c>
    </row>
    <row r="9419" spans="1:5" x14ac:dyDescent="0.2">
      <c r="A9419">
        <v>9418</v>
      </c>
      <c r="B9419" s="17">
        <f ca="1">'Monte Carlo VaR'!$C$17+_xlfn.NORM.S.INV(RAND())*'Monte Carlo VaR'!$C$18</f>
        <v>2.1483691708558406E-4</v>
      </c>
      <c r="C9419" s="18">
        <f t="shared" ca="1" si="147"/>
        <v>2.1485999618886531E-2</v>
      </c>
      <c r="D9419" s="19">
        <f ca="1">'Monte Carlo VaR'!$B$9*(EXP(B9419)-1)</f>
        <v>2.9119975283476915E-2</v>
      </c>
      <c r="E9419" t="str">
        <f ca="1">IF(B9419&lt;='Monte Carlo VaR'!$B$25,"YES ◀ TAIL","")</f>
        <v/>
      </c>
    </row>
    <row r="9420" spans="1:5" x14ac:dyDescent="0.2">
      <c r="A9420">
        <v>9419</v>
      </c>
      <c r="B9420" s="17">
        <f ca="1">'Monte Carlo VaR'!$C$17+_xlfn.NORM.S.INV(RAND())*'Monte Carlo VaR'!$C$18</f>
        <v>0.1583978129068884</v>
      </c>
      <c r="C9420" s="18">
        <f t="shared" ca="1" si="147"/>
        <v>17.16321924198423</v>
      </c>
      <c r="D9420" s="19">
        <f ca="1">'Monte Carlo VaR'!$B$9*(EXP(B9420)-1)</f>
        <v>23.261311038661226</v>
      </c>
      <c r="E9420" t="str">
        <f ca="1">IF(B9420&lt;='Monte Carlo VaR'!$B$25,"YES ◀ TAIL","")</f>
        <v/>
      </c>
    </row>
    <row r="9421" spans="1:5" x14ac:dyDescent="0.2">
      <c r="A9421">
        <v>9420</v>
      </c>
      <c r="B9421" s="17">
        <f ca="1">'Monte Carlo VaR'!$C$17+_xlfn.NORM.S.INV(RAND())*'Monte Carlo VaR'!$C$18</f>
        <v>-0.21774155500453934</v>
      </c>
      <c r="C9421" s="18">
        <f t="shared" ca="1" si="147"/>
        <v>-19.566670927970208</v>
      </c>
      <c r="D9421" s="19">
        <f ca="1">'Monte Carlo VaR'!$B$9*(EXP(B9421)-1)</f>
        <v>-26.518709108678024</v>
      </c>
      <c r="E9421" t="str">
        <f ca="1">IF(B9421&lt;='Monte Carlo VaR'!$B$25,"YES ◀ TAIL","")</f>
        <v/>
      </c>
    </row>
    <row r="9422" spans="1:5" x14ac:dyDescent="0.2">
      <c r="A9422">
        <v>9421</v>
      </c>
      <c r="B9422" s="17">
        <f ca="1">'Monte Carlo VaR'!$C$17+_xlfn.NORM.S.INV(RAND())*'Monte Carlo VaR'!$C$18</f>
        <v>-0.35173778187135935</v>
      </c>
      <c r="C9422" s="18">
        <f t="shared" ca="1" si="147"/>
        <v>-29.65354410458615</v>
      </c>
      <c r="D9422" s="19">
        <f ca="1">'Monte Carlo VaR'!$B$9*(EXP(B9422)-1)</f>
        <v>-40.189448324945609</v>
      </c>
      <c r="E9422" t="str">
        <f ca="1">IF(B9422&lt;='Monte Carlo VaR'!$B$25,"YES ◀ TAIL","")</f>
        <v>YES ◀ TAIL</v>
      </c>
    </row>
    <row r="9423" spans="1:5" x14ac:dyDescent="0.2">
      <c r="A9423">
        <v>9422</v>
      </c>
      <c r="B9423" s="17">
        <f ca="1">'Monte Carlo VaR'!$C$17+_xlfn.NORM.S.INV(RAND())*'Monte Carlo VaR'!$C$18</f>
        <v>-7.7114363362960028E-2</v>
      </c>
      <c r="C9423" s="18">
        <f t="shared" ca="1" si="147"/>
        <v>-7.4216028216277596</v>
      </c>
      <c r="D9423" s="19">
        <f ca="1">'Monte Carlo VaR'!$B$9*(EXP(B9423)-1)</f>
        <v>-10.058498304152103</v>
      </c>
      <c r="E9423" t="str">
        <f ca="1">IF(B9423&lt;='Monte Carlo VaR'!$B$25,"YES ◀ TAIL","")</f>
        <v/>
      </c>
    </row>
    <row r="9424" spans="1:5" x14ac:dyDescent="0.2">
      <c r="A9424">
        <v>9423</v>
      </c>
      <c r="B9424" s="17">
        <f ca="1">'Monte Carlo VaR'!$C$17+_xlfn.NORM.S.INV(RAND())*'Monte Carlo VaR'!$C$18</f>
        <v>0.33768498372198308</v>
      </c>
      <c r="C9424" s="18">
        <f t="shared" ca="1" si="147"/>
        <v>40.169887588626182</v>
      </c>
      <c r="D9424" s="19">
        <f ca="1">'Monte Carlo VaR'!$B$9*(EXP(B9424)-1)</f>
        <v>54.442248648865068</v>
      </c>
      <c r="E9424" t="str">
        <f ca="1">IF(B9424&lt;='Monte Carlo VaR'!$B$25,"YES ◀ TAIL","")</f>
        <v/>
      </c>
    </row>
    <row r="9425" spans="1:5" x14ac:dyDescent="0.2">
      <c r="A9425">
        <v>9424</v>
      </c>
      <c r="B9425" s="17">
        <f ca="1">'Monte Carlo VaR'!$C$17+_xlfn.NORM.S.INV(RAND())*'Monte Carlo VaR'!$C$18</f>
        <v>-2.9793487065450805E-2</v>
      </c>
      <c r="C9425" s="18">
        <f t="shared" ca="1" si="147"/>
        <v>-2.9354036201531319</v>
      </c>
      <c r="D9425" s="19">
        <f ca="1">'Monte Carlo VaR'!$B$9*(EXP(B9425)-1)</f>
        <v>-3.9783525263935395</v>
      </c>
      <c r="E9425" t="str">
        <f ca="1">IF(B9425&lt;='Monte Carlo VaR'!$B$25,"YES ◀ TAIL","")</f>
        <v/>
      </c>
    </row>
    <row r="9426" spans="1:5" x14ac:dyDescent="0.2">
      <c r="A9426">
        <v>9425</v>
      </c>
      <c r="B9426" s="17">
        <f ca="1">'Monte Carlo VaR'!$C$17+_xlfn.NORM.S.INV(RAND())*'Monte Carlo VaR'!$C$18</f>
        <v>0.16735988209603669</v>
      </c>
      <c r="C9426" s="18">
        <f t="shared" ca="1" si="147"/>
        <v>18.217963404706673</v>
      </c>
      <c r="D9426" s="19">
        <f ca="1">'Monte Carlo VaR'!$B$9*(EXP(B9426)-1)</f>
        <v>24.690805802398952</v>
      </c>
      <c r="E9426" t="str">
        <f ca="1">IF(B9426&lt;='Monte Carlo VaR'!$B$25,"YES ◀ TAIL","")</f>
        <v/>
      </c>
    </row>
    <row r="9427" spans="1:5" x14ac:dyDescent="0.2">
      <c r="A9427">
        <v>9426</v>
      </c>
      <c r="B9427" s="17">
        <f ca="1">'Monte Carlo VaR'!$C$17+_xlfn.NORM.S.INV(RAND())*'Monte Carlo VaR'!$C$18</f>
        <v>-4.3334757060936369E-2</v>
      </c>
      <c r="C9427" s="18">
        <f t="shared" ca="1" si="147"/>
        <v>-4.2409223867662327</v>
      </c>
      <c r="D9427" s="19">
        <f ca="1">'Monte Carlo VaR'!$B$9*(EXP(B9427)-1)</f>
        <v>-5.7477221107842755</v>
      </c>
      <c r="E9427" t="str">
        <f ca="1">IF(B9427&lt;='Monte Carlo VaR'!$B$25,"YES ◀ TAIL","")</f>
        <v/>
      </c>
    </row>
    <row r="9428" spans="1:5" x14ac:dyDescent="0.2">
      <c r="A9428">
        <v>9427</v>
      </c>
      <c r="B9428" s="17">
        <f ca="1">'Monte Carlo VaR'!$C$17+_xlfn.NORM.S.INV(RAND())*'Monte Carlo VaR'!$C$18</f>
        <v>0.11265852257988895</v>
      </c>
      <c r="C9428" s="18">
        <f t="shared" ca="1" si="147"/>
        <v>11.924966919558333</v>
      </c>
      <c r="D9428" s="19">
        <f ca="1">'Monte Carlo VaR'!$B$9*(EXP(B9428)-1)</f>
        <v>16.161907666077408</v>
      </c>
      <c r="E9428" t="str">
        <f ca="1">IF(B9428&lt;='Monte Carlo VaR'!$B$25,"YES ◀ TAIL","")</f>
        <v/>
      </c>
    </row>
    <row r="9429" spans="1:5" x14ac:dyDescent="0.2">
      <c r="A9429">
        <v>9428</v>
      </c>
      <c r="B9429" s="17">
        <f ca="1">'Monte Carlo VaR'!$C$17+_xlfn.NORM.S.INV(RAND())*'Monte Carlo VaR'!$C$18</f>
        <v>-0.26271303960478848</v>
      </c>
      <c r="C9429" s="18">
        <f t="shared" ca="1" si="147"/>
        <v>-23.103747255563057</v>
      </c>
      <c r="D9429" s="19">
        <f ca="1">'Monte Carlo VaR'!$B$9*(EXP(B9429)-1)</f>
        <v>-31.312508655464612</v>
      </c>
      <c r="E9429" t="str">
        <f ca="1">IF(B9429&lt;='Monte Carlo VaR'!$B$25,"YES ◀ TAIL","")</f>
        <v>YES ◀ TAIL</v>
      </c>
    </row>
    <row r="9430" spans="1:5" x14ac:dyDescent="0.2">
      <c r="A9430">
        <v>9429</v>
      </c>
      <c r="B9430" s="17">
        <f ca="1">'Monte Carlo VaR'!$C$17+_xlfn.NORM.S.INV(RAND())*'Monte Carlo VaR'!$C$18</f>
        <v>-2.4847176791200937E-2</v>
      </c>
      <c r="C9430" s="18">
        <f t="shared" ca="1" si="147"/>
        <v>-2.4541026591608506</v>
      </c>
      <c r="D9430" s="19">
        <f ca="1">'Monte Carlo VaR'!$B$9*(EXP(B9430)-1)</f>
        <v>-3.326045333960701</v>
      </c>
      <c r="E9430" t="str">
        <f ca="1">IF(B9430&lt;='Monte Carlo VaR'!$B$25,"YES ◀ TAIL","")</f>
        <v/>
      </c>
    </row>
    <row r="9431" spans="1:5" x14ac:dyDescent="0.2">
      <c r="A9431">
        <v>9430</v>
      </c>
      <c r="B9431" s="17">
        <f ca="1">'Monte Carlo VaR'!$C$17+_xlfn.NORM.S.INV(RAND())*'Monte Carlo VaR'!$C$18</f>
        <v>0.11999790989604461</v>
      </c>
      <c r="C9431" s="18">
        <f t="shared" ca="1" si="147"/>
        <v>12.749449499620935</v>
      </c>
      <c r="D9431" s="19">
        <f ca="1">'Monte Carlo VaR'!$B$9*(EXP(B9431)-1)</f>
        <v>17.279328906836252</v>
      </c>
      <c r="E9431" t="str">
        <f ca="1">IF(B9431&lt;='Monte Carlo VaR'!$B$25,"YES ◀ TAIL","")</f>
        <v/>
      </c>
    </row>
    <row r="9432" spans="1:5" x14ac:dyDescent="0.2">
      <c r="A9432">
        <v>9431</v>
      </c>
      <c r="B9432" s="17">
        <f ca="1">'Monte Carlo VaR'!$C$17+_xlfn.NORM.S.INV(RAND())*'Monte Carlo VaR'!$C$18</f>
        <v>-4.9856326070992954E-2</v>
      </c>
      <c r="C9432" s="18">
        <f t="shared" ca="1" si="147"/>
        <v>-4.8633898812277643</v>
      </c>
      <c r="D9432" s="19">
        <f ca="1">'Monte Carlo VaR'!$B$9*(EXP(B9432)-1)</f>
        <v>-6.5913523060279893</v>
      </c>
      <c r="E9432" t="str">
        <f ca="1">IF(B9432&lt;='Monte Carlo VaR'!$B$25,"YES ◀ TAIL","")</f>
        <v/>
      </c>
    </row>
    <row r="9433" spans="1:5" x14ac:dyDescent="0.2">
      <c r="A9433">
        <v>9432</v>
      </c>
      <c r="B9433" s="17">
        <f ca="1">'Monte Carlo VaR'!$C$17+_xlfn.NORM.S.INV(RAND())*'Monte Carlo VaR'!$C$18</f>
        <v>-4.4401308913270848E-2</v>
      </c>
      <c r="C9433" s="18">
        <f t="shared" ca="1" si="147"/>
        <v>-4.3429999631819811</v>
      </c>
      <c r="D9433" s="19">
        <f ca="1">'Monte Carlo VaR'!$B$9*(EXP(B9433)-1)</f>
        <v>-5.8860678501005399</v>
      </c>
      <c r="E9433" t="str">
        <f ca="1">IF(B9433&lt;='Monte Carlo VaR'!$B$25,"YES ◀ TAIL","")</f>
        <v/>
      </c>
    </row>
    <row r="9434" spans="1:5" x14ac:dyDescent="0.2">
      <c r="A9434">
        <v>9433</v>
      </c>
      <c r="B9434" s="17">
        <f ca="1">'Monte Carlo VaR'!$C$17+_xlfn.NORM.S.INV(RAND())*'Monte Carlo VaR'!$C$18</f>
        <v>0.10268359850147599</v>
      </c>
      <c r="C9434" s="18">
        <f t="shared" ca="1" si="147"/>
        <v>10.814073621270982</v>
      </c>
      <c r="D9434" s="19">
        <f ca="1">'Monte Carlo VaR'!$B$9*(EXP(B9434)-1)</f>
        <v>14.65631397890856</v>
      </c>
      <c r="E9434" t="str">
        <f ca="1">IF(B9434&lt;='Monte Carlo VaR'!$B$25,"YES ◀ TAIL","")</f>
        <v/>
      </c>
    </row>
    <row r="9435" spans="1:5" x14ac:dyDescent="0.2">
      <c r="A9435">
        <v>9434</v>
      </c>
      <c r="B9435" s="17">
        <f ca="1">'Monte Carlo VaR'!$C$17+_xlfn.NORM.S.INV(RAND())*'Monte Carlo VaR'!$C$18</f>
        <v>6.172394933029314E-2</v>
      </c>
      <c r="C9435" s="18">
        <f t="shared" ca="1" si="147"/>
        <v>6.3668677745577051</v>
      </c>
      <c r="D9435" s="19">
        <f ca="1">'Monte Carlo VaR'!$B$9*(EXP(B9435)-1)</f>
        <v>8.6290158948580586</v>
      </c>
      <c r="E9435" t="str">
        <f ca="1">IF(B9435&lt;='Monte Carlo VaR'!$B$25,"YES ◀ TAIL","")</f>
        <v/>
      </c>
    </row>
    <row r="9436" spans="1:5" x14ac:dyDescent="0.2">
      <c r="A9436">
        <v>9435</v>
      </c>
      <c r="B9436" s="17">
        <f ca="1">'Monte Carlo VaR'!$C$17+_xlfn.NORM.S.INV(RAND())*'Monte Carlo VaR'!$C$18</f>
        <v>7.1068426143912497E-2</v>
      </c>
      <c r="C9436" s="18">
        <f t="shared" ca="1" si="147"/>
        <v>7.3654689405205032</v>
      </c>
      <c r="D9436" s="19">
        <f ca="1">'Monte Carlo VaR'!$B$9*(EXP(B9436)-1)</f>
        <v>9.982420055087438</v>
      </c>
      <c r="E9436" t="str">
        <f ca="1">IF(B9436&lt;='Monte Carlo VaR'!$B$25,"YES ◀ TAIL","")</f>
        <v/>
      </c>
    </row>
    <row r="9437" spans="1:5" x14ac:dyDescent="0.2">
      <c r="A9437">
        <v>9436</v>
      </c>
      <c r="B9437" s="17">
        <f ca="1">'Monte Carlo VaR'!$C$17+_xlfn.NORM.S.INV(RAND())*'Monte Carlo VaR'!$C$18</f>
        <v>-0.10158661121482411</v>
      </c>
      <c r="C9437" s="18">
        <f t="shared" ca="1" si="147"/>
        <v>-9.6597068871657541</v>
      </c>
      <c r="D9437" s="19">
        <f ca="1">'Monte Carlo VaR'!$B$9*(EXP(B9437)-1)</f>
        <v>-13.091800744175746</v>
      </c>
      <c r="E9437" t="str">
        <f ca="1">IF(B9437&lt;='Monte Carlo VaR'!$B$25,"YES ◀ TAIL","")</f>
        <v/>
      </c>
    </row>
    <row r="9438" spans="1:5" x14ac:dyDescent="0.2">
      <c r="A9438">
        <v>9437</v>
      </c>
      <c r="B9438" s="17">
        <f ca="1">'Monte Carlo VaR'!$C$17+_xlfn.NORM.S.INV(RAND())*'Monte Carlo VaR'!$C$18</f>
        <v>0.13595888955539454</v>
      </c>
      <c r="C9438" s="18">
        <f t="shared" ca="1" si="147"/>
        <v>14.563479507096687</v>
      </c>
      <c r="D9438" s="19">
        <f ca="1">'Monte Carlo VaR'!$B$9*(EXP(B9438)-1)</f>
        <v>19.737883775968143</v>
      </c>
      <c r="E9438" t="str">
        <f ca="1">IF(B9438&lt;='Monte Carlo VaR'!$B$25,"YES ◀ TAIL","")</f>
        <v/>
      </c>
    </row>
    <row r="9439" spans="1:5" x14ac:dyDescent="0.2">
      <c r="A9439">
        <v>9438</v>
      </c>
      <c r="B9439" s="17">
        <f ca="1">'Monte Carlo VaR'!$C$17+_xlfn.NORM.S.INV(RAND())*'Monte Carlo VaR'!$C$18</f>
        <v>-0.11714046817117836</v>
      </c>
      <c r="C9439" s="18">
        <f t="shared" ca="1" si="147"/>
        <v>-11.053975646585123</v>
      </c>
      <c r="D9439" s="19">
        <f ca="1">'Monte Carlo VaR'!$B$9*(EXP(B9439)-1)</f>
        <v>-14.981453193816819</v>
      </c>
      <c r="E9439" t="str">
        <f ca="1">IF(B9439&lt;='Monte Carlo VaR'!$B$25,"YES ◀ TAIL","")</f>
        <v/>
      </c>
    </row>
    <row r="9440" spans="1:5" x14ac:dyDescent="0.2">
      <c r="A9440">
        <v>9439</v>
      </c>
      <c r="B9440" s="17">
        <f ca="1">'Monte Carlo VaR'!$C$17+_xlfn.NORM.S.INV(RAND())*'Monte Carlo VaR'!$C$18</f>
        <v>0.14459725860045319</v>
      </c>
      <c r="C9440" s="18">
        <f t="shared" ca="1" si="147"/>
        <v>15.55740790161515</v>
      </c>
      <c r="D9440" s="19">
        <f ca="1">'Monte Carlo VaR'!$B$9*(EXP(B9440)-1)</f>
        <v>21.084954929059013</v>
      </c>
      <c r="E9440" t="str">
        <f ca="1">IF(B9440&lt;='Monte Carlo VaR'!$B$25,"YES ◀ TAIL","")</f>
        <v/>
      </c>
    </row>
    <row r="9441" spans="1:5" x14ac:dyDescent="0.2">
      <c r="A9441">
        <v>9440</v>
      </c>
      <c r="B9441" s="17">
        <f ca="1">'Monte Carlo VaR'!$C$17+_xlfn.NORM.S.INV(RAND())*'Monte Carlo VaR'!$C$18</f>
        <v>2.0485746291748458E-2</v>
      </c>
      <c r="C9441" s="18">
        <f t="shared" ca="1" si="147"/>
        <v>2.0697019421978435</v>
      </c>
      <c r="D9441" s="19">
        <f ca="1">'Monte Carlo VaR'!$B$9*(EXP(B9441)-1)</f>
        <v>2.8050670422607373</v>
      </c>
      <c r="E9441" t="str">
        <f ca="1">IF(B9441&lt;='Monte Carlo VaR'!$B$25,"YES ◀ TAIL","")</f>
        <v/>
      </c>
    </row>
    <row r="9442" spans="1:5" x14ac:dyDescent="0.2">
      <c r="A9442">
        <v>9441</v>
      </c>
      <c r="B9442" s="17">
        <f ca="1">'Monte Carlo VaR'!$C$17+_xlfn.NORM.S.INV(RAND())*'Monte Carlo VaR'!$C$18</f>
        <v>0.24650338170443797</v>
      </c>
      <c r="C9442" s="18">
        <f t="shared" ca="1" si="147"/>
        <v>27.954351024825375</v>
      </c>
      <c r="D9442" s="19">
        <f ca="1">'Monte Carlo VaR'!$B$9*(EXP(B9442)-1)</f>
        <v>37.886531943945833</v>
      </c>
      <c r="E9442" t="str">
        <f ca="1">IF(B9442&lt;='Monte Carlo VaR'!$B$25,"YES ◀ TAIL","")</f>
        <v/>
      </c>
    </row>
    <row r="9443" spans="1:5" x14ac:dyDescent="0.2">
      <c r="A9443">
        <v>9442</v>
      </c>
      <c r="B9443" s="17">
        <f ca="1">'Monte Carlo VaR'!$C$17+_xlfn.NORM.S.INV(RAND())*'Monte Carlo VaR'!$C$18</f>
        <v>0.29446205316335616</v>
      </c>
      <c r="C9443" s="18">
        <f t="shared" ca="1" si="147"/>
        <v>34.240402241708345</v>
      </c>
      <c r="D9443" s="19">
        <f ca="1">'Monte Carlo VaR'!$B$9*(EXP(B9443)-1)</f>
        <v>46.406017158187318</v>
      </c>
      <c r="E9443" t="str">
        <f ca="1">IF(B9443&lt;='Monte Carlo VaR'!$B$25,"YES ◀ TAIL","")</f>
        <v/>
      </c>
    </row>
    <row r="9444" spans="1:5" x14ac:dyDescent="0.2">
      <c r="A9444">
        <v>9443</v>
      </c>
      <c r="B9444" s="17">
        <f ca="1">'Monte Carlo VaR'!$C$17+_xlfn.NORM.S.INV(RAND())*'Monte Carlo VaR'!$C$18</f>
        <v>-0.21442803259377113</v>
      </c>
      <c r="C9444" s="18">
        <f t="shared" ca="1" si="147"/>
        <v>-19.299711245327146</v>
      </c>
      <c r="D9444" s="19">
        <f ca="1">'Monte Carlo VaR'!$B$9*(EXP(B9444)-1)</f>
        <v>-26.156898650791881</v>
      </c>
      <c r="E9444" t="str">
        <f ca="1">IF(B9444&lt;='Monte Carlo VaR'!$B$25,"YES ◀ TAIL","")</f>
        <v/>
      </c>
    </row>
    <row r="9445" spans="1:5" x14ac:dyDescent="0.2">
      <c r="A9445">
        <v>9444</v>
      </c>
      <c r="B9445" s="17">
        <f ca="1">'Monte Carlo VaR'!$C$17+_xlfn.NORM.S.INV(RAND())*'Monte Carlo VaR'!$C$18</f>
        <v>-0.38176109067257491</v>
      </c>
      <c r="C9445" s="18">
        <f t="shared" ca="1" si="147"/>
        <v>-31.734187288131388</v>
      </c>
      <c r="D9445" s="19">
        <f ca="1">'Monte Carlo VaR'!$B$9*(EXP(B9445)-1)</f>
        <v>-43.009344031604471</v>
      </c>
      <c r="E9445" t="str">
        <f ca="1">IF(B9445&lt;='Monte Carlo VaR'!$B$25,"YES ◀ TAIL","")</f>
        <v>YES ◀ TAIL</v>
      </c>
    </row>
    <row r="9446" spans="1:5" x14ac:dyDescent="0.2">
      <c r="A9446">
        <v>9445</v>
      </c>
      <c r="B9446" s="17">
        <f ca="1">'Monte Carlo VaR'!$C$17+_xlfn.NORM.S.INV(RAND())*'Monte Carlo VaR'!$C$18</f>
        <v>-6.4600996120831561E-2</v>
      </c>
      <c r="C9446" s="18">
        <f t="shared" ca="1" si="147"/>
        <v>-6.2558568467255604</v>
      </c>
      <c r="D9446" s="19">
        <f ca="1">'Monte Carlo VaR'!$B$9*(EXP(B9446)-1)</f>
        <v>-8.4785627843671527</v>
      </c>
      <c r="E9446" t="str">
        <f ca="1">IF(B9446&lt;='Monte Carlo VaR'!$B$25,"YES ◀ TAIL","")</f>
        <v/>
      </c>
    </row>
    <row r="9447" spans="1:5" x14ac:dyDescent="0.2">
      <c r="A9447">
        <v>9446</v>
      </c>
      <c r="B9447" s="17">
        <f ca="1">'Monte Carlo VaR'!$C$17+_xlfn.NORM.S.INV(RAND())*'Monte Carlo VaR'!$C$18</f>
        <v>-0.10139075059091675</v>
      </c>
      <c r="C9447" s="18">
        <f t="shared" ca="1" si="147"/>
        <v>-9.642011048090227</v>
      </c>
      <c r="D9447" s="19">
        <f ca="1">'Monte Carlo VaR'!$B$9*(EXP(B9447)-1)</f>
        <v>-13.067817573476685</v>
      </c>
      <c r="E9447" t="str">
        <f ca="1">IF(B9447&lt;='Monte Carlo VaR'!$B$25,"YES ◀ TAIL","")</f>
        <v/>
      </c>
    </row>
    <row r="9448" spans="1:5" x14ac:dyDescent="0.2">
      <c r="A9448">
        <v>9447</v>
      </c>
      <c r="B9448" s="17">
        <f ca="1">'Monte Carlo VaR'!$C$17+_xlfn.NORM.S.INV(RAND())*'Monte Carlo VaR'!$C$18</f>
        <v>9.258270225259832E-2</v>
      </c>
      <c r="C9448" s="18">
        <f t="shared" ca="1" si="147"/>
        <v>9.7003862499376972</v>
      </c>
      <c r="D9448" s="19">
        <f ca="1">'Monte Carlo VaR'!$B$9*(EXP(B9448)-1)</f>
        <v>13.146933484540563</v>
      </c>
      <c r="E9448" t="str">
        <f ca="1">IF(B9448&lt;='Monte Carlo VaR'!$B$25,"YES ◀ TAIL","")</f>
        <v/>
      </c>
    </row>
    <row r="9449" spans="1:5" x14ac:dyDescent="0.2">
      <c r="A9449">
        <v>9448</v>
      </c>
      <c r="B9449" s="17">
        <f ca="1">'Monte Carlo VaR'!$C$17+_xlfn.NORM.S.INV(RAND())*'Monte Carlo VaR'!$C$18</f>
        <v>0.17753096531410067</v>
      </c>
      <c r="C9449" s="18">
        <f t="shared" ca="1" si="147"/>
        <v>19.42650381219293</v>
      </c>
      <c r="D9449" s="19">
        <f ca="1">'Monte Carlo VaR'!$B$9*(EXP(B9449)-1)</f>
        <v>26.32874061666508</v>
      </c>
      <c r="E9449" t="str">
        <f ca="1">IF(B9449&lt;='Monte Carlo VaR'!$B$25,"YES ◀ TAIL","")</f>
        <v/>
      </c>
    </row>
    <row r="9450" spans="1:5" x14ac:dyDescent="0.2">
      <c r="A9450">
        <v>9449</v>
      </c>
      <c r="B9450" s="17">
        <f ca="1">'Monte Carlo VaR'!$C$17+_xlfn.NORM.S.INV(RAND())*'Monte Carlo VaR'!$C$18</f>
        <v>0.24113273686826736</v>
      </c>
      <c r="C9450" s="18">
        <f t="shared" ca="1" si="147"/>
        <v>27.268995697607878</v>
      </c>
      <c r="D9450" s="19">
        <f ca="1">'Monte Carlo VaR'!$B$9*(EXP(B9450)-1)</f>
        <v>36.957669868967955</v>
      </c>
      <c r="E9450" t="str">
        <f ca="1">IF(B9450&lt;='Monte Carlo VaR'!$B$25,"YES ◀ TAIL","")</f>
        <v/>
      </c>
    </row>
    <row r="9451" spans="1:5" x14ac:dyDescent="0.2">
      <c r="A9451">
        <v>9450</v>
      </c>
      <c r="B9451" s="17">
        <f ca="1">'Monte Carlo VaR'!$C$17+_xlfn.NORM.S.INV(RAND())*'Monte Carlo VaR'!$C$18</f>
        <v>0.23634721011057197</v>
      </c>
      <c r="C9451" s="18">
        <f t="shared" ca="1" si="147"/>
        <v>26.661401501968427</v>
      </c>
      <c r="D9451" s="19">
        <f ca="1">'Monte Carlo VaR'!$B$9*(EXP(B9451)-1)</f>
        <v>36.134197455617816</v>
      </c>
      <c r="E9451" t="str">
        <f ca="1">IF(B9451&lt;='Monte Carlo VaR'!$B$25,"YES ◀ TAIL","")</f>
        <v/>
      </c>
    </row>
    <row r="9452" spans="1:5" x14ac:dyDescent="0.2">
      <c r="A9452">
        <v>9451</v>
      </c>
      <c r="B9452" s="17">
        <f ca="1">'Monte Carlo VaR'!$C$17+_xlfn.NORM.S.INV(RAND())*'Monte Carlo VaR'!$C$18</f>
        <v>0.31377153921545514</v>
      </c>
      <c r="C9452" s="18">
        <f t="shared" ca="1" si="147"/>
        <v>36.85770346456296</v>
      </c>
      <c r="D9452" s="19">
        <f ca="1">'Monte Carlo VaR'!$B$9*(EXP(B9452)-1)</f>
        <v>49.953245505522183</v>
      </c>
      <c r="E9452" t="str">
        <f ca="1">IF(B9452&lt;='Monte Carlo VaR'!$B$25,"YES ◀ TAIL","")</f>
        <v/>
      </c>
    </row>
    <row r="9453" spans="1:5" x14ac:dyDescent="0.2">
      <c r="A9453">
        <v>9452</v>
      </c>
      <c r="B9453" s="17">
        <f ca="1">'Monte Carlo VaR'!$C$17+_xlfn.NORM.S.INV(RAND())*'Monte Carlo VaR'!$C$18</f>
        <v>5.0841043699477562E-2</v>
      </c>
      <c r="C9453" s="18">
        <f t="shared" ca="1" si="147"/>
        <v>5.2155633223004871</v>
      </c>
      <c r="D9453" s="19">
        <f ca="1">'Monte Carlo VaR'!$B$9*(EXP(B9453)-1)</f>
        <v>7.0686529707138499</v>
      </c>
      <c r="E9453" t="str">
        <f ca="1">IF(B9453&lt;='Monte Carlo VaR'!$B$25,"YES ◀ TAIL","")</f>
        <v/>
      </c>
    </row>
    <row r="9454" spans="1:5" x14ac:dyDescent="0.2">
      <c r="A9454">
        <v>9453</v>
      </c>
      <c r="B9454" s="17">
        <f ca="1">'Monte Carlo VaR'!$C$17+_xlfn.NORM.S.INV(RAND())*'Monte Carlo VaR'!$C$18</f>
        <v>-0.26872330257746163</v>
      </c>
      <c r="C9454" s="18">
        <f t="shared" ca="1" si="147"/>
        <v>-23.564527862785191</v>
      </c>
      <c r="D9454" s="19">
        <f ca="1">'Monte Carlo VaR'!$B$9*(EXP(B9454)-1)</f>
        <v>-31.937004612432769</v>
      </c>
      <c r="E9454" t="str">
        <f ca="1">IF(B9454&lt;='Monte Carlo VaR'!$B$25,"YES ◀ TAIL","")</f>
        <v>YES ◀ TAIL</v>
      </c>
    </row>
    <row r="9455" spans="1:5" x14ac:dyDescent="0.2">
      <c r="A9455">
        <v>9454</v>
      </c>
      <c r="B9455" s="17">
        <f ca="1">'Monte Carlo VaR'!$C$17+_xlfn.NORM.S.INV(RAND())*'Monte Carlo VaR'!$C$18</f>
        <v>-2.2619938000264378E-3</v>
      </c>
      <c r="C9455" s="18">
        <f t="shared" ca="1" si="147"/>
        <v>-0.22594374199194078</v>
      </c>
      <c r="D9455" s="19">
        <f ca="1">'Monte Carlo VaR'!$B$9*(EXP(B9455)-1)</f>
        <v>-0.30622155352167735</v>
      </c>
      <c r="E9455" t="str">
        <f ca="1">IF(B9455&lt;='Monte Carlo VaR'!$B$25,"YES ◀ TAIL","")</f>
        <v/>
      </c>
    </row>
    <row r="9456" spans="1:5" x14ac:dyDescent="0.2">
      <c r="A9456">
        <v>9455</v>
      </c>
      <c r="B9456" s="17">
        <f ca="1">'Monte Carlo VaR'!$C$17+_xlfn.NORM.S.INV(RAND())*'Monte Carlo VaR'!$C$18</f>
        <v>-9.9637273626118919E-2</v>
      </c>
      <c r="C9456" s="18">
        <f t="shared" ca="1" si="147"/>
        <v>-9.4834314036326024</v>
      </c>
      <c r="D9456" s="19">
        <f ca="1">'Monte Carlo VaR'!$B$9*(EXP(B9456)-1)</f>
        <v>-12.852894581343266</v>
      </c>
      <c r="E9456" t="str">
        <f ca="1">IF(B9456&lt;='Monte Carlo VaR'!$B$25,"YES ◀ TAIL","")</f>
        <v/>
      </c>
    </row>
    <row r="9457" spans="1:5" x14ac:dyDescent="0.2">
      <c r="A9457">
        <v>9456</v>
      </c>
      <c r="B9457" s="17">
        <f ca="1">'Monte Carlo VaR'!$C$17+_xlfn.NORM.S.INV(RAND())*'Monte Carlo VaR'!$C$18</f>
        <v>0.11677142513594758</v>
      </c>
      <c r="C9457" s="18">
        <f t="shared" ca="1" si="147"/>
        <v>12.386251360811462</v>
      </c>
      <c r="D9457" s="19">
        <f ca="1">'Monte Carlo VaR'!$B$9*(EXP(B9457)-1)</f>
        <v>16.787086469307773</v>
      </c>
      <c r="E9457" t="str">
        <f ca="1">IF(B9457&lt;='Monte Carlo VaR'!$B$25,"YES ◀ TAIL","")</f>
        <v/>
      </c>
    </row>
    <row r="9458" spans="1:5" x14ac:dyDescent="0.2">
      <c r="A9458">
        <v>9457</v>
      </c>
      <c r="B9458" s="17">
        <f ca="1">'Monte Carlo VaR'!$C$17+_xlfn.NORM.S.INV(RAND())*'Monte Carlo VaR'!$C$18</f>
        <v>4.2027654206007292E-2</v>
      </c>
      <c r="C9458" s="18">
        <f t="shared" ca="1" si="147"/>
        <v>4.292331956830564</v>
      </c>
      <c r="D9458" s="19">
        <f ca="1">'Monte Carlo VaR'!$B$9*(EXP(B9458)-1)</f>
        <v>5.8173975010924632</v>
      </c>
      <c r="E9458" t="str">
        <f ca="1">IF(B9458&lt;='Monte Carlo VaR'!$B$25,"YES ◀ TAIL","")</f>
        <v/>
      </c>
    </row>
    <row r="9459" spans="1:5" x14ac:dyDescent="0.2">
      <c r="A9459">
        <v>9458</v>
      </c>
      <c r="B9459" s="17">
        <f ca="1">'Monte Carlo VaR'!$C$17+_xlfn.NORM.S.INV(RAND())*'Monte Carlo VaR'!$C$18</f>
        <v>-1.879919648857345E-2</v>
      </c>
      <c r="C9459" s="18">
        <f t="shared" ca="1" si="147"/>
        <v>-1.8623593713010478</v>
      </c>
      <c r="D9459" s="19">
        <f ca="1">'Monte Carlo VaR'!$B$9*(EXP(B9459)-1)</f>
        <v>-2.5240556559243101</v>
      </c>
      <c r="E9459" t="str">
        <f ca="1">IF(B9459&lt;='Monte Carlo VaR'!$B$25,"YES ◀ TAIL","")</f>
        <v/>
      </c>
    </row>
    <row r="9460" spans="1:5" x14ac:dyDescent="0.2">
      <c r="A9460">
        <v>9459</v>
      </c>
      <c r="B9460" s="17">
        <f ca="1">'Monte Carlo VaR'!$C$17+_xlfn.NORM.S.INV(RAND())*'Monte Carlo VaR'!$C$18</f>
        <v>0.2682683811456037</v>
      </c>
      <c r="C9460" s="18">
        <f t="shared" ca="1" si="147"/>
        <v>30.769805442537447</v>
      </c>
      <c r="D9460" s="19">
        <f ca="1">'Monte Carlo VaR'!$B$9*(EXP(B9460)-1)</f>
        <v>41.702317316270999</v>
      </c>
      <c r="E9460" t="str">
        <f ca="1">IF(B9460&lt;='Monte Carlo VaR'!$B$25,"YES ◀ TAIL","")</f>
        <v/>
      </c>
    </row>
    <row r="9461" spans="1:5" x14ac:dyDescent="0.2">
      <c r="A9461">
        <v>9460</v>
      </c>
      <c r="B9461" s="17">
        <f ca="1">'Monte Carlo VaR'!$C$17+_xlfn.NORM.S.INV(RAND())*'Monte Carlo VaR'!$C$18</f>
        <v>0.13017605098006713</v>
      </c>
      <c r="C9461" s="18">
        <f t="shared" ca="1" si="147"/>
        <v>13.902889282706376</v>
      </c>
      <c r="D9461" s="19">
        <f ca="1">'Monte Carlo VaR'!$B$9*(EXP(B9461)-1)</f>
        <v>18.842585844851953</v>
      </c>
      <c r="E9461" t="str">
        <f ca="1">IF(B9461&lt;='Monte Carlo VaR'!$B$25,"YES ◀ TAIL","")</f>
        <v/>
      </c>
    </row>
    <row r="9462" spans="1:5" x14ac:dyDescent="0.2">
      <c r="A9462">
        <v>9461</v>
      </c>
      <c r="B9462" s="17">
        <f ca="1">'Monte Carlo VaR'!$C$17+_xlfn.NORM.S.INV(RAND())*'Monte Carlo VaR'!$C$18</f>
        <v>0.20717405771068126</v>
      </c>
      <c r="C9462" s="18">
        <f t="shared" ca="1" si="147"/>
        <v>23.019667836428503</v>
      </c>
      <c r="D9462" s="19">
        <f ca="1">'Monte Carlo VaR'!$B$9*(EXP(B9462)-1)</f>
        <v>31.198555818711551</v>
      </c>
      <c r="E9462" t="str">
        <f ca="1">IF(B9462&lt;='Monte Carlo VaR'!$B$25,"YES ◀ TAIL","")</f>
        <v/>
      </c>
    </row>
    <row r="9463" spans="1:5" x14ac:dyDescent="0.2">
      <c r="A9463">
        <v>9462</v>
      </c>
      <c r="B9463" s="17">
        <f ca="1">'Monte Carlo VaR'!$C$17+_xlfn.NORM.S.INV(RAND())*'Monte Carlo VaR'!$C$18</f>
        <v>0.11033859082331277</v>
      </c>
      <c r="C9463" s="18">
        <f t="shared" ca="1" si="147"/>
        <v>11.665609596416605</v>
      </c>
      <c r="D9463" s="19">
        <f ca="1">'Monte Carlo VaR'!$B$9*(EXP(B9463)-1)</f>
        <v>15.810400686023424</v>
      </c>
      <c r="E9463" t="str">
        <f ca="1">IF(B9463&lt;='Monte Carlo VaR'!$B$25,"YES ◀ TAIL","")</f>
        <v/>
      </c>
    </row>
    <row r="9464" spans="1:5" x14ac:dyDescent="0.2">
      <c r="A9464">
        <v>9463</v>
      </c>
      <c r="B9464" s="17">
        <f ca="1">'Monte Carlo VaR'!$C$17+_xlfn.NORM.S.INV(RAND())*'Monte Carlo VaR'!$C$18</f>
        <v>0.15349852495293448</v>
      </c>
      <c r="C9464" s="18">
        <f t="shared" ca="1" si="147"/>
        <v>16.590606735452052</v>
      </c>
      <c r="D9464" s="19">
        <f ca="1">'Monte Carlo VaR'!$B$9*(EXP(B9464)-1)</f>
        <v>22.485249308558167</v>
      </c>
      <c r="E9464" t="str">
        <f ca="1">IF(B9464&lt;='Monte Carlo VaR'!$B$25,"YES ◀ TAIL","")</f>
        <v/>
      </c>
    </row>
    <row r="9465" spans="1:5" x14ac:dyDescent="0.2">
      <c r="A9465">
        <v>9464</v>
      </c>
      <c r="B9465" s="17">
        <f ca="1">'Monte Carlo VaR'!$C$17+_xlfn.NORM.S.INV(RAND())*'Monte Carlo VaR'!$C$18</f>
        <v>6.5779598074269668E-2</v>
      </c>
      <c r="C9465" s="18">
        <f t="shared" ca="1" si="147"/>
        <v>6.7991303884136656</v>
      </c>
      <c r="D9465" s="19">
        <f ca="1">'Monte Carlo VaR'!$B$9*(EXP(B9465)-1)</f>
        <v>9.2148614154170403</v>
      </c>
      <c r="E9465" t="str">
        <f ca="1">IF(B9465&lt;='Monte Carlo VaR'!$B$25,"YES ◀ TAIL","")</f>
        <v/>
      </c>
    </row>
    <row r="9466" spans="1:5" x14ac:dyDescent="0.2">
      <c r="A9466">
        <v>9465</v>
      </c>
      <c r="B9466" s="17">
        <f ca="1">'Monte Carlo VaR'!$C$17+_xlfn.NORM.S.INV(RAND())*'Monte Carlo VaR'!$C$18</f>
        <v>-5.366110344806399E-2</v>
      </c>
      <c r="C9466" s="18">
        <f t="shared" ca="1" si="147"/>
        <v>-5.2246757611265959</v>
      </c>
      <c r="D9466" s="19">
        <f ca="1">'Monte Carlo VaR'!$B$9*(EXP(B9466)-1)</f>
        <v>-7.0810030590548756</v>
      </c>
      <c r="E9466" t="str">
        <f ca="1">IF(B9466&lt;='Monte Carlo VaR'!$B$25,"YES ◀ TAIL","")</f>
        <v/>
      </c>
    </row>
    <row r="9467" spans="1:5" x14ac:dyDescent="0.2">
      <c r="A9467">
        <v>9466</v>
      </c>
      <c r="B9467" s="17">
        <f ca="1">'Monte Carlo VaR'!$C$17+_xlfn.NORM.S.INV(RAND())*'Monte Carlo VaR'!$C$18</f>
        <v>0.27614103138563012</v>
      </c>
      <c r="C9467" s="18">
        <f t="shared" ca="1" si="147"/>
        <v>31.803373504413223</v>
      </c>
      <c r="D9467" s="19">
        <f ca="1">'Monte Carlo VaR'!$B$9*(EXP(B9467)-1)</f>
        <v>43.103112110531242</v>
      </c>
      <c r="E9467" t="str">
        <f ca="1">IF(B9467&lt;='Monte Carlo VaR'!$B$25,"YES ◀ TAIL","")</f>
        <v/>
      </c>
    </row>
    <row r="9468" spans="1:5" x14ac:dyDescent="0.2">
      <c r="A9468">
        <v>9467</v>
      </c>
      <c r="B9468" s="17">
        <f ca="1">'Monte Carlo VaR'!$C$17+_xlfn.NORM.S.INV(RAND())*'Monte Carlo VaR'!$C$18</f>
        <v>-0.24199869928612905</v>
      </c>
      <c r="C9468" s="18">
        <f t="shared" ca="1" si="147"/>
        <v>-21.494280131404675</v>
      </c>
      <c r="D9468" s="19">
        <f ca="1">'Monte Carlo VaR'!$B$9*(EXP(B9468)-1)</f>
        <v>-29.131197862092755</v>
      </c>
      <c r="E9468" t="str">
        <f ca="1">IF(B9468&lt;='Monte Carlo VaR'!$B$25,"YES ◀ TAIL","")</f>
        <v/>
      </c>
    </row>
    <row r="9469" spans="1:5" x14ac:dyDescent="0.2">
      <c r="A9469">
        <v>9468</v>
      </c>
      <c r="B9469" s="17">
        <f ca="1">'Monte Carlo VaR'!$C$17+_xlfn.NORM.S.INV(RAND())*'Monte Carlo VaR'!$C$18</f>
        <v>0.31153868498885001</v>
      </c>
      <c r="C9469" s="18">
        <f t="shared" ca="1" si="147"/>
        <v>36.552461070642337</v>
      </c>
      <c r="D9469" s="19">
        <f ca="1">'Monte Carlo VaR'!$B$9*(EXP(B9469)-1)</f>
        <v>49.539550489041559</v>
      </c>
      <c r="E9469" t="str">
        <f ca="1">IF(B9469&lt;='Monte Carlo VaR'!$B$25,"YES ◀ TAIL","")</f>
        <v/>
      </c>
    </row>
    <row r="9470" spans="1:5" x14ac:dyDescent="0.2">
      <c r="A9470">
        <v>9469</v>
      </c>
      <c r="B9470" s="17">
        <f ca="1">'Monte Carlo VaR'!$C$17+_xlfn.NORM.S.INV(RAND())*'Monte Carlo VaR'!$C$18</f>
        <v>0.30924955663497627</v>
      </c>
      <c r="C9470" s="18">
        <f t="shared" ca="1" si="147"/>
        <v>36.240232462237131</v>
      </c>
      <c r="D9470" s="19">
        <f ca="1">'Monte Carlo VaR'!$B$9*(EXP(B9470)-1)</f>
        <v>49.116387056069982</v>
      </c>
      <c r="E9470" t="str">
        <f ca="1">IF(B9470&lt;='Monte Carlo VaR'!$B$25,"YES ◀ TAIL","")</f>
        <v/>
      </c>
    </row>
    <row r="9471" spans="1:5" x14ac:dyDescent="0.2">
      <c r="A9471">
        <v>9470</v>
      </c>
      <c r="B9471" s="17">
        <f ca="1">'Monte Carlo VaR'!$C$17+_xlfn.NORM.S.INV(RAND())*'Monte Carlo VaR'!$C$18</f>
        <v>5.9477472317400838E-2</v>
      </c>
      <c r="C9471" s="18">
        <f t="shared" ca="1" si="147"/>
        <v>6.1281852489514899</v>
      </c>
      <c r="D9471" s="19">
        <f ca="1">'Monte Carlo VaR'!$B$9*(EXP(B9471)-1)</f>
        <v>8.3055294679039537</v>
      </c>
      <c r="E9471" t="str">
        <f ca="1">IF(B9471&lt;='Monte Carlo VaR'!$B$25,"YES ◀ TAIL","")</f>
        <v/>
      </c>
    </row>
    <row r="9472" spans="1:5" x14ac:dyDescent="0.2">
      <c r="A9472">
        <v>9471</v>
      </c>
      <c r="B9472" s="17">
        <f ca="1">'Monte Carlo VaR'!$C$17+_xlfn.NORM.S.INV(RAND())*'Monte Carlo VaR'!$C$18</f>
        <v>-0.29991821436195903</v>
      </c>
      <c r="C9472" s="18">
        <f t="shared" ca="1" si="147"/>
        <v>-25.912118854973777</v>
      </c>
      <c r="D9472" s="19">
        <f ca="1">'Monte Carlo VaR'!$B$9*(EXP(B9472)-1)</f>
        <v>-35.118694684145957</v>
      </c>
      <c r="E9472" t="str">
        <f ca="1">IF(B9472&lt;='Monte Carlo VaR'!$B$25,"YES ◀ TAIL","")</f>
        <v>YES ◀ TAIL</v>
      </c>
    </row>
    <row r="9473" spans="1:5" x14ac:dyDescent="0.2">
      <c r="A9473">
        <v>9472</v>
      </c>
      <c r="B9473" s="17">
        <f ca="1">'Monte Carlo VaR'!$C$17+_xlfn.NORM.S.INV(RAND())*'Monte Carlo VaR'!$C$18</f>
        <v>-0.19386634317332813</v>
      </c>
      <c r="C9473" s="18">
        <f t="shared" ca="1" si="147"/>
        <v>-17.623200087237457</v>
      </c>
      <c r="D9473" s="19">
        <f ca="1">'Monte Carlo VaR'!$B$9*(EXP(B9473)-1)</f>
        <v>-23.884723078232923</v>
      </c>
      <c r="E9473" t="str">
        <f ca="1">IF(B9473&lt;='Monte Carlo VaR'!$B$25,"YES ◀ TAIL","")</f>
        <v/>
      </c>
    </row>
    <row r="9474" spans="1:5" x14ac:dyDescent="0.2">
      <c r="A9474">
        <v>9473</v>
      </c>
      <c r="B9474" s="17">
        <f ca="1">'Monte Carlo VaR'!$C$17+_xlfn.NORM.S.INV(RAND())*'Monte Carlo VaR'!$C$18</f>
        <v>0.26904805799067188</v>
      </c>
      <c r="C9474" s="18">
        <f t="shared" ca="1" si="147"/>
        <v>30.871803389426766</v>
      </c>
      <c r="D9474" s="19">
        <f ca="1">'Monte Carlo VaR'!$B$9*(EXP(B9474)-1)</f>
        <v>41.840555133690096</v>
      </c>
      <c r="E9474" t="str">
        <f ca="1">IF(B9474&lt;='Monte Carlo VaR'!$B$25,"YES ◀ TAIL","")</f>
        <v/>
      </c>
    </row>
    <row r="9475" spans="1:5" x14ac:dyDescent="0.2">
      <c r="A9475">
        <v>9474</v>
      </c>
      <c r="B9475" s="17">
        <f ca="1">'Monte Carlo VaR'!$C$17+_xlfn.NORM.S.INV(RAND())*'Monte Carlo VaR'!$C$18</f>
        <v>-0.14601167224091033</v>
      </c>
      <c r="C9475" s="18">
        <f t="shared" ref="C9475:C9538" ca="1" si="148">(EXP(B9475)-1)*100</f>
        <v>-13.585238341338657</v>
      </c>
      <c r="D9475" s="19">
        <f ca="1">'Monte Carlo VaR'!$B$9*(EXP(B9475)-1)</f>
        <v>-18.412073524016282</v>
      </c>
      <c r="E9475" t="str">
        <f ca="1">IF(B9475&lt;='Monte Carlo VaR'!$B$25,"YES ◀ TAIL","")</f>
        <v/>
      </c>
    </row>
    <row r="9476" spans="1:5" x14ac:dyDescent="0.2">
      <c r="A9476">
        <v>9475</v>
      </c>
      <c r="B9476" s="17">
        <f ca="1">'Monte Carlo VaR'!$C$17+_xlfn.NORM.S.INV(RAND())*'Monte Carlo VaR'!$C$18</f>
        <v>2.8961488051691641E-2</v>
      </c>
      <c r="C9476" s="18">
        <f t="shared" ca="1" si="148"/>
        <v>2.9384950091757123</v>
      </c>
      <c r="D9476" s="19">
        <f ca="1">'Monte Carlo VaR'!$B$9*(EXP(B9476)-1)</f>
        <v>3.982542285935843</v>
      </c>
      <c r="E9476" t="str">
        <f ca="1">IF(B9476&lt;='Monte Carlo VaR'!$B$25,"YES ◀ TAIL","")</f>
        <v/>
      </c>
    </row>
    <row r="9477" spans="1:5" x14ac:dyDescent="0.2">
      <c r="A9477">
        <v>9476</v>
      </c>
      <c r="B9477" s="17">
        <f ca="1">'Monte Carlo VaR'!$C$17+_xlfn.NORM.S.INV(RAND())*'Monte Carlo VaR'!$C$18</f>
        <v>-2.2280044441443173E-2</v>
      </c>
      <c r="C9477" s="18">
        <f t="shared" ca="1" si="148"/>
        <v>-2.2033677333401558</v>
      </c>
      <c r="D9477" s="19">
        <f ca="1">'Monte Carlo VaR'!$B$9*(EXP(B9477)-1)</f>
        <v>-2.986224288995913</v>
      </c>
      <c r="E9477" t="str">
        <f ca="1">IF(B9477&lt;='Monte Carlo VaR'!$B$25,"YES ◀ TAIL","")</f>
        <v/>
      </c>
    </row>
    <row r="9478" spans="1:5" x14ac:dyDescent="0.2">
      <c r="A9478">
        <v>9477</v>
      </c>
      <c r="B9478" s="17">
        <f ca="1">'Monte Carlo VaR'!$C$17+_xlfn.NORM.S.INV(RAND())*'Monte Carlo VaR'!$C$18</f>
        <v>-0.23406003872714842</v>
      </c>
      <c r="C9478" s="18">
        <f t="shared" ca="1" si="148"/>
        <v>-20.868569503429423</v>
      </c>
      <c r="D9478" s="19">
        <f ca="1">'Monte Carlo VaR'!$B$9*(EXP(B9478)-1)</f>
        <v>-28.2831722479979</v>
      </c>
      <c r="E9478" t="str">
        <f ca="1">IF(B9478&lt;='Monte Carlo VaR'!$B$25,"YES ◀ TAIL","")</f>
        <v/>
      </c>
    </row>
    <row r="9479" spans="1:5" x14ac:dyDescent="0.2">
      <c r="A9479">
        <v>9478</v>
      </c>
      <c r="B9479" s="17">
        <f ca="1">'Monte Carlo VaR'!$C$17+_xlfn.NORM.S.INV(RAND())*'Monte Carlo VaR'!$C$18</f>
        <v>-0.41119913293708193</v>
      </c>
      <c r="C9479" s="18">
        <f t="shared" ca="1" si="148"/>
        <v>-33.714507779006411</v>
      </c>
      <c r="D9479" s="19">
        <f ca="1">'Monte Carlo VaR'!$B$9*(EXP(B9479)-1)</f>
        <v>-45.693272392887387</v>
      </c>
      <c r="E9479" t="str">
        <f ca="1">IF(B9479&lt;='Monte Carlo VaR'!$B$25,"YES ◀ TAIL","")</f>
        <v>YES ◀ TAIL</v>
      </c>
    </row>
    <row r="9480" spans="1:5" x14ac:dyDescent="0.2">
      <c r="A9480">
        <v>9479</v>
      </c>
      <c r="B9480" s="17">
        <f ca="1">'Monte Carlo VaR'!$C$17+_xlfn.NORM.S.INV(RAND())*'Monte Carlo VaR'!$C$18</f>
        <v>0.15821948848126249</v>
      </c>
      <c r="C9480" s="18">
        <f t="shared" ca="1" si="148"/>
        <v>17.142328040969488</v>
      </c>
      <c r="D9480" s="19">
        <f ca="1">'Monte Carlo VaR'!$B$9*(EXP(B9480)-1)</f>
        <v>23.23299719392595</v>
      </c>
      <c r="E9480" t="str">
        <f ca="1">IF(B9480&lt;='Monte Carlo VaR'!$B$25,"YES ◀ TAIL","")</f>
        <v/>
      </c>
    </row>
    <row r="9481" spans="1:5" x14ac:dyDescent="0.2">
      <c r="A9481">
        <v>9480</v>
      </c>
      <c r="B9481" s="17">
        <f ca="1">'Monte Carlo VaR'!$C$17+_xlfn.NORM.S.INV(RAND())*'Monte Carlo VaR'!$C$18</f>
        <v>0.23797802421510816</v>
      </c>
      <c r="C9481" s="18">
        <f t="shared" ca="1" si="148"/>
        <v>26.868131225094881</v>
      </c>
      <c r="D9481" s="19">
        <f ca="1">'Monte Carlo VaR'!$B$9*(EXP(B9481)-1)</f>
        <v>36.414378249371097</v>
      </c>
      <c r="E9481" t="str">
        <f ca="1">IF(B9481&lt;='Monte Carlo VaR'!$B$25,"YES ◀ TAIL","")</f>
        <v/>
      </c>
    </row>
    <row r="9482" spans="1:5" x14ac:dyDescent="0.2">
      <c r="A9482">
        <v>9481</v>
      </c>
      <c r="B9482" s="17">
        <f ca="1">'Monte Carlo VaR'!$C$17+_xlfn.NORM.S.INV(RAND())*'Monte Carlo VaR'!$C$18</f>
        <v>-2.7172225665531194E-2</v>
      </c>
      <c r="C9482" s="18">
        <f t="shared" ca="1" si="148"/>
        <v>-2.6806381828350934</v>
      </c>
      <c r="D9482" s="19">
        <f ca="1">'Monte Carlo VaR'!$B$9*(EXP(B9482)-1)</f>
        <v>-3.6330689291964022</v>
      </c>
      <c r="E9482" t="str">
        <f ca="1">IF(B9482&lt;='Monte Carlo VaR'!$B$25,"YES ◀ TAIL","")</f>
        <v/>
      </c>
    </row>
    <row r="9483" spans="1:5" x14ac:dyDescent="0.2">
      <c r="A9483">
        <v>9482</v>
      </c>
      <c r="B9483" s="17">
        <f ca="1">'Monte Carlo VaR'!$C$17+_xlfn.NORM.S.INV(RAND())*'Monte Carlo VaR'!$C$18</f>
        <v>-0.10692533719094281</v>
      </c>
      <c r="C9483" s="18">
        <f t="shared" ca="1" si="148"/>
        <v>-10.14072380544453</v>
      </c>
      <c r="D9483" s="19">
        <f ca="1">'Monte Carlo VaR'!$B$9*(EXP(B9483)-1)</f>
        <v>-13.74372297351897</v>
      </c>
      <c r="E9483" t="str">
        <f ca="1">IF(B9483&lt;='Monte Carlo VaR'!$B$25,"YES ◀ TAIL","")</f>
        <v/>
      </c>
    </row>
    <row r="9484" spans="1:5" x14ac:dyDescent="0.2">
      <c r="A9484">
        <v>9483</v>
      </c>
      <c r="B9484" s="17">
        <f ca="1">'Monte Carlo VaR'!$C$17+_xlfn.NORM.S.INV(RAND())*'Monte Carlo VaR'!$C$18</f>
        <v>0.32236887375839574</v>
      </c>
      <c r="C9484" s="18">
        <f t="shared" ca="1" si="148"/>
        <v>38.039387313122816</v>
      </c>
      <c r="D9484" s="19">
        <f ca="1">'Monte Carlo VaR'!$B$9*(EXP(B9484)-1)</f>
        <v>51.554781625475357</v>
      </c>
      <c r="E9484" t="str">
        <f ca="1">IF(B9484&lt;='Monte Carlo VaR'!$B$25,"YES ◀ TAIL","")</f>
        <v/>
      </c>
    </row>
    <row r="9485" spans="1:5" x14ac:dyDescent="0.2">
      <c r="A9485">
        <v>9484</v>
      </c>
      <c r="B9485" s="17">
        <f ca="1">'Monte Carlo VaR'!$C$17+_xlfn.NORM.S.INV(RAND())*'Monte Carlo VaR'!$C$18</f>
        <v>0.42764255782103339</v>
      </c>
      <c r="C9485" s="18">
        <f t="shared" ca="1" si="148"/>
        <v>53.36377961477563</v>
      </c>
      <c r="D9485" s="19">
        <f ca="1">'Monte Carlo VaR'!$B$9*(EXP(B9485)-1)</f>
        <v>72.323930511905417</v>
      </c>
      <c r="E9485" t="str">
        <f ca="1">IF(B9485&lt;='Monte Carlo VaR'!$B$25,"YES ◀ TAIL","")</f>
        <v/>
      </c>
    </row>
    <row r="9486" spans="1:5" x14ac:dyDescent="0.2">
      <c r="A9486">
        <v>9485</v>
      </c>
      <c r="B9486" s="17">
        <f ca="1">'Monte Carlo VaR'!$C$17+_xlfn.NORM.S.INV(RAND())*'Monte Carlo VaR'!$C$18</f>
        <v>0.29361351383468942</v>
      </c>
      <c r="C9486" s="18">
        <f t="shared" ca="1" si="148"/>
        <v>34.126542295063331</v>
      </c>
      <c r="D9486" s="19">
        <f ca="1">'Monte Carlo VaR'!$B$9*(EXP(B9486)-1)</f>
        <v>46.251702772499335</v>
      </c>
      <c r="E9486" t="str">
        <f ca="1">IF(B9486&lt;='Monte Carlo VaR'!$B$25,"YES ◀ TAIL","")</f>
        <v/>
      </c>
    </row>
    <row r="9487" spans="1:5" x14ac:dyDescent="0.2">
      <c r="A9487">
        <v>9486</v>
      </c>
      <c r="B9487" s="17">
        <f ca="1">'Monte Carlo VaR'!$C$17+_xlfn.NORM.S.INV(RAND())*'Monte Carlo VaR'!$C$18</f>
        <v>0.12511350955504835</v>
      </c>
      <c r="C9487" s="18">
        <f t="shared" ca="1" si="148"/>
        <v>13.327708354379375</v>
      </c>
      <c r="D9487" s="19">
        <f ca="1">'Monte Carlo VaR'!$B$9*(EXP(B9487)-1)</f>
        <v>18.063043132690368</v>
      </c>
      <c r="E9487" t="str">
        <f ca="1">IF(B9487&lt;='Monte Carlo VaR'!$B$25,"YES ◀ TAIL","")</f>
        <v/>
      </c>
    </row>
    <row r="9488" spans="1:5" x14ac:dyDescent="0.2">
      <c r="A9488">
        <v>9487</v>
      </c>
      <c r="B9488" s="17">
        <f ca="1">'Monte Carlo VaR'!$C$17+_xlfn.NORM.S.INV(RAND())*'Monte Carlo VaR'!$C$18</f>
        <v>0.58079787191095977</v>
      </c>
      <c r="C9488" s="18">
        <f t="shared" ca="1" si="148"/>
        <v>78.746402929275234</v>
      </c>
      <c r="D9488" s="19">
        <f ca="1">'Monte Carlo VaR'!$B$9*(EXP(B9488)-1)</f>
        <v>106.72499989004673</v>
      </c>
      <c r="E9488" t="str">
        <f ca="1">IF(B9488&lt;='Monte Carlo VaR'!$B$25,"YES ◀ TAIL","")</f>
        <v/>
      </c>
    </row>
    <row r="9489" spans="1:5" x14ac:dyDescent="0.2">
      <c r="A9489">
        <v>9488</v>
      </c>
      <c r="B9489" s="17">
        <f ca="1">'Monte Carlo VaR'!$C$17+_xlfn.NORM.S.INV(RAND())*'Monte Carlo VaR'!$C$18</f>
        <v>-4.6271340668548072E-2</v>
      </c>
      <c r="C9489" s="18">
        <f t="shared" ca="1" si="148"/>
        <v>-4.5217144379132934</v>
      </c>
      <c r="D9489" s="19">
        <f ca="1">'Monte Carlo VaR'!$B$9*(EXP(B9489)-1)</f>
        <v>-6.1282795777038865</v>
      </c>
      <c r="E9489" t="str">
        <f ca="1">IF(B9489&lt;='Monte Carlo VaR'!$B$25,"YES ◀ TAIL","")</f>
        <v/>
      </c>
    </row>
    <row r="9490" spans="1:5" x14ac:dyDescent="0.2">
      <c r="A9490">
        <v>9489</v>
      </c>
      <c r="B9490" s="17">
        <f ca="1">'Monte Carlo VaR'!$C$17+_xlfn.NORM.S.INV(RAND())*'Monte Carlo VaR'!$C$18</f>
        <v>0.44590202159908704</v>
      </c>
      <c r="C9490" s="18">
        <f t="shared" ca="1" si="148"/>
        <v>56.189842672632963</v>
      </c>
      <c r="D9490" s="19">
        <f ca="1">'Monte Carlo VaR'!$B$9*(EXP(B9490)-1)</f>
        <v>76.154093774219447</v>
      </c>
      <c r="E9490" t="str">
        <f ca="1">IF(B9490&lt;='Monte Carlo VaR'!$B$25,"YES ◀ TAIL","")</f>
        <v/>
      </c>
    </row>
    <row r="9491" spans="1:5" x14ac:dyDescent="0.2">
      <c r="A9491">
        <v>9490</v>
      </c>
      <c r="B9491" s="17">
        <f ca="1">'Monte Carlo VaR'!$C$17+_xlfn.NORM.S.INV(RAND())*'Monte Carlo VaR'!$C$18</f>
        <v>0.26253567294828928</v>
      </c>
      <c r="C9491" s="18">
        <f t="shared" ca="1" si="148"/>
        <v>30.022285012369252</v>
      </c>
      <c r="D9491" s="19">
        <f ca="1">'Monte Carlo VaR'!$B$9*(EXP(B9491)-1)</f>
        <v>40.689202877264051</v>
      </c>
      <c r="E9491" t="str">
        <f ca="1">IF(B9491&lt;='Monte Carlo VaR'!$B$25,"YES ◀ TAIL","")</f>
        <v/>
      </c>
    </row>
    <row r="9492" spans="1:5" x14ac:dyDescent="0.2">
      <c r="A9492">
        <v>9491</v>
      </c>
      <c r="B9492" s="17">
        <f ca="1">'Monte Carlo VaR'!$C$17+_xlfn.NORM.S.INV(RAND())*'Monte Carlo VaR'!$C$18</f>
        <v>-0.1116678971436119</v>
      </c>
      <c r="C9492" s="18">
        <f t="shared" ca="1" si="148"/>
        <v>-10.565877853942919</v>
      </c>
      <c r="D9492" s="19">
        <f ca="1">'Monte Carlo VaR'!$B$9*(EXP(B9492)-1)</f>
        <v>-14.319934255448837</v>
      </c>
      <c r="E9492" t="str">
        <f ca="1">IF(B9492&lt;='Monte Carlo VaR'!$B$25,"YES ◀ TAIL","")</f>
        <v/>
      </c>
    </row>
    <row r="9493" spans="1:5" x14ac:dyDescent="0.2">
      <c r="A9493">
        <v>9492</v>
      </c>
      <c r="B9493" s="17">
        <f ca="1">'Monte Carlo VaR'!$C$17+_xlfn.NORM.S.INV(RAND())*'Monte Carlo VaR'!$C$18</f>
        <v>-4.3647364729838406E-3</v>
      </c>
      <c r="C9493" s="18">
        <f t="shared" ca="1" si="148"/>
        <v>-0.43552248543461403</v>
      </c>
      <c r="D9493" s="19">
        <f ca="1">'Monte Carlo VaR'!$B$9*(EXP(B9493)-1)</f>
        <v>-0.5902636245095324</v>
      </c>
      <c r="E9493" t="str">
        <f ca="1">IF(B9493&lt;='Monte Carlo VaR'!$B$25,"YES ◀ TAIL","")</f>
        <v/>
      </c>
    </row>
    <row r="9494" spans="1:5" x14ac:dyDescent="0.2">
      <c r="A9494">
        <v>9493</v>
      </c>
      <c r="B9494" s="17">
        <f ca="1">'Monte Carlo VaR'!$C$17+_xlfn.NORM.S.INV(RAND())*'Monte Carlo VaR'!$C$18</f>
        <v>0.26955594176001296</v>
      </c>
      <c r="C9494" s="18">
        <f t="shared" ca="1" si="148"/>
        <v>30.938287936014586</v>
      </c>
      <c r="D9494" s="19">
        <f ca="1">'Monte Carlo VaR'!$B$9*(EXP(B9494)-1)</f>
        <v>41.930661639680565</v>
      </c>
      <c r="E9494" t="str">
        <f ca="1">IF(B9494&lt;='Monte Carlo VaR'!$B$25,"YES ◀ TAIL","")</f>
        <v/>
      </c>
    </row>
    <row r="9495" spans="1:5" x14ac:dyDescent="0.2">
      <c r="A9495">
        <v>9494</v>
      </c>
      <c r="B9495" s="17">
        <f ca="1">'Monte Carlo VaR'!$C$17+_xlfn.NORM.S.INV(RAND())*'Monte Carlo VaR'!$C$18</f>
        <v>-0.11484594663625809</v>
      </c>
      <c r="C9495" s="18">
        <f t="shared" ca="1" si="148"/>
        <v>-10.849652756268469</v>
      </c>
      <c r="D9495" s="19">
        <f ca="1">'Monte Carlo VaR'!$B$9*(EXP(B9495)-1)</f>
        <v>-14.704534380570655</v>
      </c>
      <c r="E9495" t="str">
        <f ca="1">IF(B9495&lt;='Monte Carlo VaR'!$B$25,"YES ◀ TAIL","")</f>
        <v/>
      </c>
    </row>
    <row r="9496" spans="1:5" x14ac:dyDescent="0.2">
      <c r="A9496">
        <v>9495</v>
      </c>
      <c r="B9496" s="17">
        <f ca="1">'Monte Carlo VaR'!$C$17+_xlfn.NORM.S.INV(RAND())*'Monte Carlo VaR'!$C$18</f>
        <v>0.28007131286607778</v>
      </c>
      <c r="C9496" s="18">
        <f t="shared" ca="1" si="148"/>
        <v>32.322417188103245</v>
      </c>
      <c r="D9496" s="19">
        <f ca="1">'Monte Carlo VaR'!$B$9*(EXP(B9496)-1)</f>
        <v>43.80657201503633</v>
      </c>
      <c r="E9496" t="str">
        <f ca="1">IF(B9496&lt;='Monte Carlo VaR'!$B$25,"YES ◀ TAIL","")</f>
        <v/>
      </c>
    </row>
    <row r="9497" spans="1:5" x14ac:dyDescent="0.2">
      <c r="A9497">
        <v>9496</v>
      </c>
      <c r="B9497" s="17">
        <f ca="1">'Monte Carlo VaR'!$C$17+_xlfn.NORM.S.INV(RAND())*'Monte Carlo VaR'!$C$18</f>
        <v>0.10185240041854542</v>
      </c>
      <c r="C9497" s="18">
        <f t="shared" ca="1" si="148"/>
        <v>10.722003445292994</v>
      </c>
      <c r="D9497" s="19">
        <f ca="1">'Monte Carlo VaR'!$B$9*(EXP(B9497)-1)</f>
        <v>14.531531269405594</v>
      </c>
      <c r="E9497" t="str">
        <f ca="1">IF(B9497&lt;='Monte Carlo VaR'!$B$25,"YES ◀ TAIL","")</f>
        <v/>
      </c>
    </row>
    <row r="9498" spans="1:5" x14ac:dyDescent="0.2">
      <c r="A9498">
        <v>9497</v>
      </c>
      <c r="B9498" s="17">
        <f ca="1">'Monte Carlo VaR'!$C$17+_xlfn.NORM.S.INV(RAND())*'Monte Carlo VaR'!$C$18</f>
        <v>0.24071379370668461</v>
      </c>
      <c r="C9498" s="18">
        <f t="shared" ca="1" si="148"/>
        <v>27.215688389324665</v>
      </c>
      <c r="D9498" s="19">
        <f ca="1">'Monte Carlo VaR'!$B$9*(EXP(B9498)-1)</f>
        <v>36.885422474051722</v>
      </c>
      <c r="E9498" t="str">
        <f ca="1">IF(B9498&lt;='Monte Carlo VaR'!$B$25,"YES ◀ TAIL","")</f>
        <v/>
      </c>
    </row>
    <row r="9499" spans="1:5" x14ac:dyDescent="0.2">
      <c r="A9499">
        <v>9498</v>
      </c>
      <c r="B9499" s="17">
        <f ca="1">'Monte Carlo VaR'!$C$17+_xlfn.NORM.S.INV(RAND())*'Monte Carlo VaR'!$C$18</f>
        <v>0.19325896507174517</v>
      </c>
      <c r="C9499" s="18">
        <f t="shared" ca="1" si="148"/>
        <v>21.319692847199633</v>
      </c>
      <c r="D9499" s="19">
        <f ca="1">'Monte Carlo VaR'!$B$9*(EXP(B9499)-1)</f>
        <v>28.894579715809662</v>
      </c>
      <c r="E9499" t="str">
        <f ca="1">IF(B9499&lt;='Monte Carlo VaR'!$B$25,"YES ◀ TAIL","")</f>
        <v/>
      </c>
    </row>
    <row r="9500" spans="1:5" x14ac:dyDescent="0.2">
      <c r="A9500">
        <v>9499</v>
      </c>
      <c r="B9500" s="17">
        <f ca="1">'Monte Carlo VaR'!$C$17+_xlfn.NORM.S.INV(RAND())*'Monte Carlo VaR'!$C$18</f>
        <v>-5.4266884314598363E-2</v>
      </c>
      <c r="C9500" s="18">
        <f t="shared" ca="1" si="148"/>
        <v>-5.2820714528089674</v>
      </c>
      <c r="D9500" s="19">
        <f ca="1">'Monte Carlo VaR'!$B$9*(EXP(B9500)-1)</f>
        <v>-7.1587914399919939</v>
      </c>
      <c r="E9500" t="str">
        <f ca="1">IF(B9500&lt;='Monte Carlo VaR'!$B$25,"YES ◀ TAIL","")</f>
        <v/>
      </c>
    </row>
    <row r="9501" spans="1:5" x14ac:dyDescent="0.2">
      <c r="A9501">
        <v>9500</v>
      </c>
      <c r="B9501" s="17">
        <f ca="1">'Monte Carlo VaR'!$C$17+_xlfn.NORM.S.INV(RAND())*'Monte Carlo VaR'!$C$18</f>
        <v>-0.17730494737422037</v>
      </c>
      <c r="C9501" s="18">
        <f t="shared" ca="1" si="148"/>
        <v>-16.247565527264427</v>
      </c>
      <c r="D9501" s="19">
        <f ca="1">'Monte Carlo VaR'!$B$9*(EXP(B9501)-1)</f>
        <v>-22.020325559101479</v>
      </c>
      <c r="E9501" t="str">
        <f ca="1">IF(B9501&lt;='Monte Carlo VaR'!$B$25,"YES ◀ TAIL","")</f>
        <v/>
      </c>
    </row>
    <row r="9502" spans="1:5" x14ac:dyDescent="0.2">
      <c r="A9502">
        <v>9501</v>
      </c>
      <c r="B9502" s="17">
        <f ca="1">'Monte Carlo VaR'!$C$17+_xlfn.NORM.S.INV(RAND())*'Monte Carlo VaR'!$C$18</f>
        <v>0.12260446269678869</v>
      </c>
      <c r="C9502" s="18">
        <f t="shared" ca="1" si="148"/>
        <v>13.043720242501887</v>
      </c>
      <c r="D9502" s="19">
        <f ca="1">'Monte Carlo VaR'!$B$9*(EXP(B9502)-1)</f>
        <v>17.678154044662808</v>
      </c>
      <c r="E9502" t="str">
        <f ca="1">IF(B9502&lt;='Monte Carlo VaR'!$B$25,"YES ◀ TAIL","")</f>
        <v/>
      </c>
    </row>
    <row r="9503" spans="1:5" x14ac:dyDescent="0.2">
      <c r="A9503">
        <v>9502</v>
      </c>
      <c r="B9503" s="17">
        <f ca="1">'Monte Carlo VaR'!$C$17+_xlfn.NORM.S.INV(RAND())*'Monte Carlo VaR'!$C$18</f>
        <v>0.28791436364476047</v>
      </c>
      <c r="C9503" s="18">
        <f t="shared" ca="1" si="148"/>
        <v>33.364309089955711</v>
      </c>
      <c r="D9503" s="19">
        <f ca="1">'Monte Carlo VaR'!$B$9*(EXP(B9503)-1)</f>
        <v>45.218648109616979</v>
      </c>
      <c r="E9503" t="str">
        <f ca="1">IF(B9503&lt;='Monte Carlo VaR'!$B$25,"YES ◀ TAIL","")</f>
        <v/>
      </c>
    </row>
    <row r="9504" spans="1:5" x14ac:dyDescent="0.2">
      <c r="A9504">
        <v>9503</v>
      </c>
      <c r="B9504" s="17">
        <f ca="1">'Monte Carlo VaR'!$C$17+_xlfn.NORM.S.INV(RAND())*'Monte Carlo VaR'!$C$18</f>
        <v>0.2043761350826459</v>
      </c>
      <c r="C9504" s="18">
        <f t="shared" ca="1" si="148"/>
        <v>22.675949397124672</v>
      </c>
      <c r="D9504" s="19">
        <f ca="1">'Monte Carlo VaR'!$B$9*(EXP(B9504)-1)</f>
        <v>30.732714217923068</v>
      </c>
      <c r="E9504" t="str">
        <f ca="1">IF(B9504&lt;='Monte Carlo VaR'!$B$25,"YES ◀ TAIL","")</f>
        <v/>
      </c>
    </row>
    <row r="9505" spans="1:5" x14ac:dyDescent="0.2">
      <c r="A9505">
        <v>9504</v>
      </c>
      <c r="B9505" s="17">
        <f ca="1">'Monte Carlo VaR'!$C$17+_xlfn.NORM.S.INV(RAND())*'Monte Carlo VaR'!$C$18</f>
        <v>-6.9995365911182703E-2</v>
      </c>
      <c r="C9505" s="18">
        <f t="shared" ca="1" si="148"/>
        <v>-6.760185928826612</v>
      </c>
      <c r="D9505" s="19">
        <f ca="1">'Monte Carlo VaR'!$B$9*(EXP(B9505)-1)</f>
        <v>-9.1620799893387073</v>
      </c>
      <c r="E9505" t="str">
        <f ca="1">IF(B9505&lt;='Monte Carlo VaR'!$B$25,"YES ◀ TAIL","")</f>
        <v/>
      </c>
    </row>
    <row r="9506" spans="1:5" x14ac:dyDescent="0.2">
      <c r="A9506">
        <v>9505</v>
      </c>
      <c r="B9506" s="17">
        <f ca="1">'Monte Carlo VaR'!$C$17+_xlfn.NORM.S.INV(RAND())*'Monte Carlo VaR'!$C$18</f>
        <v>0.18274342025189333</v>
      </c>
      <c r="C9506" s="18">
        <f t="shared" ca="1" si="148"/>
        <v>20.050634294581005</v>
      </c>
      <c r="D9506" s="19">
        <f ca="1">'Monte Carlo VaR'!$B$9*(EXP(B9506)-1)</f>
        <v>27.174624659445637</v>
      </c>
      <c r="E9506" t="str">
        <f ca="1">IF(B9506&lt;='Monte Carlo VaR'!$B$25,"YES ◀ TAIL","")</f>
        <v/>
      </c>
    </row>
    <row r="9507" spans="1:5" x14ac:dyDescent="0.2">
      <c r="A9507">
        <v>9506</v>
      </c>
      <c r="B9507" s="17">
        <f ca="1">'Monte Carlo VaR'!$C$17+_xlfn.NORM.S.INV(RAND())*'Monte Carlo VaR'!$C$18</f>
        <v>-0.11899828123062252</v>
      </c>
      <c r="C9507" s="18">
        <f t="shared" ca="1" si="148"/>
        <v>-11.219067329987753</v>
      </c>
      <c r="D9507" s="19">
        <f ca="1">'Monte Carlo VaR'!$B$9*(EXP(B9507)-1)</f>
        <v>-15.205201952332402</v>
      </c>
      <c r="E9507" t="str">
        <f ca="1">IF(B9507&lt;='Monte Carlo VaR'!$B$25,"YES ◀ TAIL","")</f>
        <v/>
      </c>
    </row>
    <row r="9508" spans="1:5" x14ac:dyDescent="0.2">
      <c r="A9508">
        <v>9507</v>
      </c>
      <c r="B9508" s="17">
        <f ca="1">'Monte Carlo VaR'!$C$17+_xlfn.NORM.S.INV(RAND())*'Monte Carlo VaR'!$C$18</f>
        <v>5.7464678159937208E-2</v>
      </c>
      <c r="C9508" s="18">
        <f t="shared" ca="1" si="148"/>
        <v>5.9147858942734333</v>
      </c>
      <c r="D9508" s="19">
        <f ca="1">'Monte Carlo VaR'!$B$9*(EXP(B9508)-1)</f>
        <v>8.0163093225087838</v>
      </c>
      <c r="E9508" t="str">
        <f ca="1">IF(B9508&lt;='Monte Carlo VaR'!$B$25,"YES ◀ TAIL","")</f>
        <v/>
      </c>
    </row>
    <row r="9509" spans="1:5" x14ac:dyDescent="0.2">
      <c r="A9509">
        <v>9508</v>
      </c>
      <c r="B9509" s="17">
        <f ca="1">'Monte Carlo VaR'!$C$17+_xlfn.NORM.S.INV(RAND())*'Monte Carlo VaR'!$C$18</f>
        <v>5.2753034574085651E-2</v>
      </c>
      <c r="C9509" s="18">
        <f t="shared" ca="1" si="148"/>
        <v>5.4169269606150428</v>
      </c>
      <c r="D9509" s="19">
        <f ca="1">'Monte Carlo VaR'!$B$9*(EXP(B9509)-1)</f>
        <v>7.3415611097215674</v>
      </c>
      <c r="E9509" t="str">
        <f ca="1">IF(B9509&lt;='Monte Carlo VaR'!$B$25,"YES ◀ TAIL","")</f>
        <v/>
      </c>
    </row>
    <row r="9510" spans="1:5" x14ac:dyDescent="0.2">
      <c r="A9510">
        <v>9509</v>
      </c>
      <c r="B9510" s="17">
        <f ca="1">'Monte Carlo VaR'!$C$17+_xlfn.NORM.S.INV(RAND())*'Monte Carlo VaR'!$C$18</f>
        <v>-0.21051414288682052</v>
      </c>
      <c r="C9510" s="18">
        <f t="shared" ca="1" si="148"/>
        <v>-18.983240303630755</v>
      </c>
      <c r="D9510" s="19">
        <f ca="1">'Monte Carlo VaR'!$B$9*(EXP(B9510)-1)</f>
        <v>-25.727985583510762</v>
      </c>
      <c r="E9510" t="str">
        <f ca="1">IF(B9510&lt;='Monte Carlo VaR'!$B$25,"YES ◀ TAIL","")</f>
        <v/>
      </c>
    </row>
    <row r="9511" spans="1:5" x14ac:dyDescent="0.2">
      <c r="A9511">
        <v>9510</v>
      </c>
      <c r="B9511" s="17">
        <f ca="1">'Monte Carlo VaR'!$C$17+_xlfn.NORM.S.INV(RAND())*'Monte Carlo VaR'!$C$18</f>
        <v>0.49087332992735944</v>
      </c>
      <c r="C9511" s="18">
        <f t="shared" ca="1" si="148"/>
        <v>63.374239323043582</v>
      </c>
      <c r="D9511" s="19">
        <f ca="1">'Monte Carlo VaR'!$B$9*(EXP(B9511)-1)</f>
        <v>85.89110655452096</v>
      </c>
      <c r="E9511" t="str">
        <f ca="1">IF(B9511&lt;='Monte Carlo VaR'!$B$25,"YES ◀ TAIL","")</f>
        <v/>
      </c>
    </row>
    <row r="9512" spans="1:5" x14ac:dyDescent="0.2">
      <c r="A9512">
        <v>9511</v>
      </c>
      <c r="B9512" s="17">
        <f ca="1">'Monte Carlo VaR'!$C$17+_xlfn.NORM.S.INV(RAND())*'Monte Carlo VaR'!$C$18</f>
        <v>0.13443546993789612</v>
      </c>
      <c r="C9512" s="18">
        <f t="shared" ca="1" si="148"/>
        <v>14.389084127366214</v>
      </c>
      <c r="D9512" s="19">
        <f ca="1">'Monte Carlo VaR'!$B$9*(EXP(B9512)-1)</f>
        <v>19.50152571781943</v>
      </c>
      <c r="E9512" t="str">
        <f ca="1">IF(B9512&lt;='Monte Carlo VaR'!$B$25,"YES ◀ TAIL","")</f>
        <v/>
      </c>
    </row>
    <row r="9513" spans="1:5" x14ac:dyDescent="0.2">
      <c r="A9513">
        <v>9512</v>
      </c>
      <c r="B9513" s="17">
        <f ca="1">'Monte Carlo VaR'!$C$17+_xlfn.NORM.S.INV(RAND())*'Monte Carlo VaR'!$C$18</f>
        <v>-4.7303945049439758E-2</v>
      </c>
      <c r="C9513" s="18">
        <f t="shared" ca="1" si="148"/>
        <v>-4.6202548484790107</v>
      </c>
      <c r="D9513" s="19">
        <f ca="1">'Monte Carlo VaR'!$B$9*(EXP(B9513)-1)</f>
        <v>-6.2618313961436032</v>
      </c>
      <c r="E9513" t="str">
        <f ca="1">IF(B9513&lt;='Monte Carlo VaR'!$B$25,"YES ◀ TAIL","")</f>
        <v/>
      </c>
    </row>
    <row r="9514" spans="1:5" x14ac:dyDescent="0.2">
      <c r="A9514">
        <v>9513</v>
      </c>
      <c r="B9514" s="17">
        <f ca="1">'Monte Carlo VaR'!$C$17+_xlfn.NORM.S.INV(RAND())*'Monte Carlo VaR'!$C$18</f>
        <v>-0.32305763926981457</v>
      </c>
      <c r="C9514" s="18">
        <f t="shared" ca="1" si="148"/>
        <v>-27.606787375381447</v>
      </c>
      <c r="D9514" s="19">
        <f ca="1">'Monte Carlo VaR'!$B$9*(EXP(B9514)-1)</f>
        <v>-37.415478929854473</v>
      </c>
      <c r="E9514" t="str">
        <f ca="1">IF(B9514&lt;='Monte Carlo VaR'!$B$25,"YES ◀ TAIL","")</f>
        <v>YES ◀ TAIL</v>
      </c>
    </row>
    <row r="9515" spans="1:5" x14ac:dyDescent="0.2">
      <c r="A9515">
        <v>9514</v>
      </c>
      <c r="B9515" s="17">
        <f ca="1">'Monte Carlo VaR'!$C$17+_xlfn.NORM.S.INV(RAND())*'Monte Carlo VaR'!$C$18</f>
        <v>-7.5767118037769157E-2</v>
      </c>
      <c r="C9515" s="18">
        <f t="shared" ca="1" si="148"/>
        <v>-7.2967929529376807</v>
      </c>
      <c r="D9515" s="19">
        <f ca="1">'Monte Carlo VaR'!$B$9*(EXP(B9515)-1)</f>
        <v>-9.8893434891164382</v>
      </c>
      <c r="E9515" t="str">
        <f ca="1">IF(B9515&lt;='Monte Carlo VaR'!$B$25,"YES ◀ TAIL","")</f>
        <v/>
      </c>
    </row>
    <row r="9516" spans="1:5" x14ac:dyDescent="0.2">
      <c r="A9516">
        <v>9515</v>
      </c>
      <c r="B9516" s="17">
        <f ca="1">'Monte Carlo VaR'!$C$17+_xlfn.NORM.S.INV(RAND())*'Monte Carlo VaR'!$C$18</f>
        <v>2.6854718482549972E-2</v>
      </c>
      <c r="C9516" s="18">
        <f t="shared" ca="1" si="148"/>
        <v>2.7218556051781473</v>
      </c>
      <c r="D9516" s="19">
        <f ca="1">'Monte Carlo VaR'!$B$9*(EXP(B9516)-1)</f>
        <v>3.688930901697943</v>
      </c>
      <c r="E9516" t="str">
        <f ca="1">IF(B9516&lt;='Monte Carlo VaR'!$B$25,"YES ◀ TAIL","")</f>
        <v/>
      </c>
    </row>
    <row r="9517" spans="1:5" x14ac:dyDescent="0.2">
      <c r="A9517">
        <v>9516</v>
      </c>
      <c r="B9517" s="17">
        <f ca="1">'Monte Carlo VaR'!$C$17+_xlfn.NORM.S.INV(RAND())*'Monte Carlo VaR'!$C$18</f>
        <v>-0.16290654986127051</v>
      </c>
      <c r="C9517" s="18">
        <f t="shared" ca="1" si="148"/>
        <v>-15.032941346116392</v>
      </c>
      <c r="D9517" s="19">
        <f ca="1">'Monte Carlo VaR'!$B$9*(EXP(B9517)-1)</f>
        <v>-20.374145406391545</v>
      </c>
      <c r="E9517" t="str">
        <f ca="1">IF(B9517&lt;='Monte Carlo VaR'!$B$25,"YES ◀ TAIL","")</f>
        <v/>
      </c>
    </row>
    <row r="9518" spans="1:5" x14ac:dyDescent="0.2">
      <c r="A9518">
        <v>9517</v>
      </c>
      <c r="B9518" s="17">
        <f ca="1">'Monte Carlo VaR'!$C$17+_xlfn.NORM.S.INV(RAND())*'Monte Carlo VaR'!$C$18</f>
        <v>5.7612468257161896E-2</v>
      </c>
      <c r="C9518" s="18">
        <f t="shared" ca="1" si="148"/>
        <v>5.9304402075260443</v>
      </c>
      <c r="D9518" s="19">
        <f ca="1">'Monte Carlo VaR'!$B$9*(EXP(B9518)-1)</f>
        <v>8.0375256132600477</v>
      </c>
      <c r="E9518" t="str">
        <f ca="1">IF(B9518&lt;='Monte Carlo VaR'!$B$25,"YES ◀ TAIL","")</f>
        <v/>
      </c>
    </row>
    <row r="9519" spans="1:5" x14ac:dyDescent="0.2">
      <c r="A9519">
        <v>9518</v>
      </c>
      <c r="B9519" s="17">
        <f ca="1">'Monte Carlo VaR'!$C$17+_xlfn.NORM.S.INV(RAND())*'Monte Carlo VaR'!$C$18</f>
        <v>0.23686711591839271</v>
      </c>
      <c r="C9519" s="18">
        <f t="shared" ca="1" si="148"/>
        <v>26.727270621621237</v>
      </c>
      <c r="D9519" s="19">
        <f ca="1">'Monte Carlo VaR'!$B$9*(EXP(B9519)-1)</f>
        <v>36.223469873483261</v>
      </c>
      <c r="E9519" t="str">
        <f ca="1">IF(B9519&lt;='Monte Carlo VaR'!$B$25,"YES ◀ TAIL","")</f>
        <v/>
      </c>
    </row>
    <row r="9520" spans="1:5" x14ac:dyDescent="0.2">
      <c r="A9520">
        <v>9519</v>
      </c>
      <c r="B9520" s="17">
        <f ca="1">'Monte Carlo VaR'!$C$17+_xlfn.NORM.S.INV(RAND())*'Monte Carlo VaR'!$C$18</f>
        <v>-4.2849440015142001E-2</v>
      </c>
      <c r="C9520" s="18">
        <f t="shared" ca="1" si="148"/>
        <v>-4.1944375950924933</v>
      </c>
      <c r="D9520" s="19">
        <f ca="1">'Monte Carlo VaR'!$B$9*(EXP(B9520)-1)</f>
        <v>-5.6847212726288552</v>
      </c>
      <c r="E9520" t="str">
        <f ca="1">IF(B9520&lt;='Monte Carlo VaR'!$B$25,"YES ◀ TAIL","")</f>
        <v/>
      </c>
    </row>
    <row r="9521" spans="1:5" x14ac:dyDescent="0.2">
      <c r="A9521">
        <v>9520</v>
      </c>
      <c r="B9521" s="17">
        <f ca="1">'Monte Carlo VaR'!$C$17+_xlfn.NORM.S.INV(RAND())*'Monte Carlo VaR'!$C$18</f>
        <v>-0.302445407799383</v>
      </c>
      <c r="C9521" s="18">
        <f t="shared" ca="1" si="148"/>
        <v>-26.099116872389803</v>
      </c>
      <c r="D9521" s="19">
        <f ca="1">'Monte Carlo VaR'!$B$9*(EXP(B9521)-1)</f>
        <v>-35.372133097149906</v>
      </c>
      <c r="E9521" t="str">
        <f ca="1">IF(B9521&lt;='Monte Carlo VaR'!$B$25,"YES ◀ TAIL","")</f>
        <v>YES ◀ TAIL</v>
      </c>
    </row>
    <row r="9522" spans="1:5" x14ac:dyDescent="0.2">
      <c r="A9522">
        <v>9521</v>
      </c>
      <c r="B9522" s="17">
        <f ca="1">'Monte Carlo VaR'!$C$17+_xlfn.NORM.S.INV(RAND())*'Monte Carlo VaR'!$C$18</f>
        <v>0.18020559513440343</v>
      </c>
      <c r="C9522" s="18">
        <f t="shared" ca="1" si="148"/>
        <v>19.746353049103082</v>
      </c>
      <c r="D9522" s="19">
        <f ca="1">'Monte Carlo VaR'!$B$9*(EXP(B9522)-1)</f>
        <v>26.762232287449407</v>
      </c>
      <c r="E9522" t="str">
        <f ca="1">IF(B9522&lt;='Monte Carlo VaR'!$B$25,"YES ◀ TAIL","")</f>
        <v/>
      </c>
    </row>
    <row r="9523" spans="1:5" x14ac:dyDescent="0.2">
      <c r="A9523">
        <v>9522</v>
      </c>
      <c r="B9523" s="17">
        <f ca="1">'Monte Carlo VaR'!$C$17+_xlfn.NORM.S.INV(RAND())*'Monte Carlo VaR'!$C$18</f>
        <v>0.29566143234040509</v>
      </c>
      <c r="C9523" s="18">
        <f t="shared" ca="1" si="148"/>
        <v>34.401503976596629</v>
      </c>
      <c r="D9523" s="19">
        <f ca="1">'Monte Carlo VaR'!$B$9*(EXP(B9523)-1)</f>
        <v>46.624358339481404</v>
      </c>
      <c r="E9523" t="str">
        <f ca="1">IF(B9523&lt;='Monte Carlo VaR'!$B$25,"YES ◀ TAIL","")</f>
        <v/>
      </c>
    </row>
    <row r="9524" spans="1:5" x14ac:dyDescent="0.2">
      <c r="A9524">
        <v>9523</v>
      </c>
      <c r="B9524" s="17">
        <f ca="1">'Monte Carlo VaR'!$C$17+_xlfn.NORM.S.INV(RAND())*'Monte Carlo VaR'!$C$18</f>
        <v>-0.29551099644583378</v>
      </c>
      <c r="C9524" s="18">
        <f t="shared" ca="1" si="148"/>
        <v>-25.584876834058758</v>
      </c>
      <c r="D9524" s="19">
        <f ca="1">'Monte Carlo VaR'!$B$9*(EXP(B9524)-1)</f>
        <v>-34.675183573199831</v>
      </c>
      <c r="E9524" t="str">
        <f ca="1">IF(B9524&lt;='Monte Carlo VaR'!$B$25,"YES ◀ TAIL","")</f>
        <v>YES ◀ TAIL</v>
      </c>
    </row>
    <row r="9525" spans="1:5" x14ac:dyDescent="0.2">
      <c r="A9525">
        <v>9524</v>
      </c>
      <c r="B9525" s="17">
        <f ca="1">'Monte Carlo VaR'!$C$17+_xlfn.NORM.S.INV(RAND())*'Monte Carlo VaR'!$C$18</f>
        <v>0.17821023434563937</v>
      </c>
      <c r="C9525" s="18">
        <f t="shared" ca="1" si="148"/>
        <v>19.507654096094605</v>
      </c>
      <c r="D9525" s="19">
        <f ca="1">'Monte Carlo VaR'!$B$9*(EXP(B9525)-1)</f>
        <v>26.438723596437022</v>
      </c>
      <c r="E9525" t="str">
        <f ca="1">IF(B9525&lt;='Monte Carlo VaR'!$B$25,"YES ◀ TAIL","")</f>
        <v/>
      </c>
    </row>
    <row r="9526" spans="1:5" x14ac:dyDescent="0.2">
      <c r="A9526">
        <v>9525</v>
      </c>
      <c r="B9526" s="17">
        <f ca="1">'Monte Carlo VaR'!$C$17+_xlfn.NORM.S.INV(RAND())*'Monte Carlo VaR'!$C$18</f>
        <v>0.34370466114163178</v>
      </c>
      <c r="C9526" s="18">
        <f t="shared" ca="1" si="148"/>
        <v>41.016209833666295</v>
      </c>
      <c r="D9526" s="19">
        <f ca="1">'Monte Carlo VaR'!$B$9*(EXP(B9526)-1)</f>
        <v>55.589269187567929</v>
      </c>
      <c r="E9526" t="str">
        <f ca="1">IF(B9526&lt;='Monte Carlo VaR'!$B$25,"YES ◀ TAIL","")</f>
        <v/>
      </c>
    </row>
    <row r="9527" spans="1:5" x14ac:dyDescent="0.2">
      <c r="A9527">
        <v>9526</v>
      </c>
      <c r="B9527" s="17">
        <f ca="1">'Monte Carlo VaR'!$C$17+_xlfn.NORM.S.INV(RAND())*'Monte Carlo VaR'!$C$18</f>
        <v>0.22266902945115202</v>
      </c>
      <c r="C9527" s="18">
        <f t="shared" ca="1" si="148"/>
        <v>24.940698838079435</v>
      </c>
      <c r="D9527" s="19">
        <f ca="1">'Monte Carlo VaR'!$B$9*(EXP(B9527)-1)</f>
        <v>33.802129135249054</v>
      </c>
      <c r="E9527" t="str">
        <f ca="1">IF(B9527&lt;='Monte Carlo VaR'!$B$25,"YES ◀ TAIL","")</f>
        <v/>
      </c>
    </row>
    <row r="9528" spans="1:5" x14ac:dyDescent="0.2">
      <c r="A9528">
        <v>9527</v>
      </c>
      <c r="B9528" s="17">
        <f ca="1">'Monte Carlo VaR'!$C$17+_xlfn.NORM.S.INV(RAND())*'Monte Carlo VaR'!$C$18</f>
        <v>-1.6378627004491247E-2</v>
      </c>
      <c r="C9528" s="18">
        <f t="shared" ca="1" si="148"/>
        <v>-1.6245226591384387</v>
      </c>
      <c r="D9528" s="19">
        <f ca="1">'Monte Carlo VaR'!$B$9*(EXP(B9528)-1)</f>
        <v>-2.2017155599303262</v>
      </c>
      <c r="E9528" t="str">
        <f ca="1">IF(B9528&lt;='Monte Carlo VaR'!$B$25,"YES ◀ TAIL","")</f>
        <v/>
      </c>
    </row>
    <row r="9529" spans="1:5" x14ac:dyDescent="0.2">
      <c r="A9529">
        <v>9528</v>
      </c>
      <c r="B9529" s="17">
        <f ca="1">'Monte Carlo VaR'!$C$17+_xlfn.NORM.S.INV(RAND())*'Monte Carlo VaR'!$C$18</f>
        <v>0.40902256894295297</v>
      </c>
      <c r="C9529" s="18">
        <f t="shared" ca="1" si="148"/>
        <v>50.534569416327948</v>
      </c>
      <c r="D9529" s="19">
        <f ca="1">'Monte Carlo VaR'!$B$9*(EXP(B9529)-1)</f>
        <v>68.48950192994927</v>
      </c>
      <c r="E9529" t="str">
        <f ca="1">IF(B9529&lt;='Monte Carlo VaR'!$B$25,"YES ◀ TAIL","")</f>
        <v/>
      </c>
    </row>
    <row r="9530" spans="1:5" x14ac:dyDescent="0.2">
      <c r="A9530">
        <v>9529</v>
      </c>
      <c r="B9530" s="17">
        <f ca="1">'Monte Carlo VaR'!$C$17+_xlfn.NORM.S.INV(RAND())*'Monte Carlo VaR'!$C$18</f>
        <v>-0.17710714985470938</v>
      </c>
      <c r="C9530" s="18">
        <f t="shared" ca="1" si="148"/>
        <v>-16.230997865005492</v>
      </c>
      <c r="D9530" s="19">
        <f ca="1">'Monte Carlo VaR'!$B$9*(EXP(B9530)-1)</f>
        <v>-21.997871406441945</v>
      </c>
      <c r="E9530" t="str">
        <f ca="1">IF(B9530&lt;='Monte Carlo VaR'!$B$25,"YES ◀ TAIL","")</f>
        <v/>
      </c>
    </row>
    <row r="9531" spans="1:5" x14ac:dyDescent="0.2">
      <c r="A9531">
        <v>9530</v>
      </c>
      <c r="B9531" s="17">
        <f ca="1">'Monte Carlo VaR'!$C$17+_xlfn.NORM.S.INV(RAND())*'Monte Carlo VaR'!$C$18</f>
        <v>9.7058971587936527E-2</v>
      </c>
      <c r="C9531" s="18">
        <f t="shared" ca="1" si="148"/>
        <v>10.192535399290637</v>
      </c>
      <c r="D9531" s="19">
        <f ca="1">'Monte Carlo VaR'!$B$9*(EXP(B9531)-1)</f>
        <v>13.8139432266586</v>
      </c>
      <c r="E9531" t="str">
        <f ca="1">IF(B9531&lt;='Monte Carlo VaR'!$B$25,"YES ◀ TAIL","")</f>
        <v/>
      </c>
    </row>
    <row r="9532" spans="1:5" x14ac:dyDescent="0.2">
      <c r="A9532">
        <v>9531</v>
      </c>
      <c r="B9532" s="17">
        <f ca="1">'Monte Carlo VaR'!$C$17+_xlfn.NORM.S.INV(RAND())*'Monte Carlo VaR'!$C$18</f>
        <v>-0.1605271695680256</v>
      </c>
      <c r="C9532" s="18">
        <f t="shared" ca="1" si="148"/>
        <v>-14.830531691903504</v>
      </c>
      <c r="D9532" s="19">
        <f ca="1">'Monte Carlo VaR'!$B$9*(EXP(B9532)-1)</f>
        <v>-20.099819602036817</v>
      </c>
      <c r="E9532" t="str">
        <f ca="1">IF(B9532&lt;='Monte Carlo VaR'!$B$25,"YES ◀ TAIL","")</f>
        <v/>
      </c>
    </row>
    <row r="9533" spans="1:5" x14ac:dyDescent="0.2">
      <c r="A9533">
        <v>9532</v>
      </c>
      <c r="B9533" s="17">
        <f ca="1">'Monte Carlo VaR'!$C$17+_xlfn.NORM.S.INV(RAND())*'Monte Carlo VaR'!$C$18</f>
        <v>7.3533121300127319E-2</v>
      </c>
      <c r="C9533" s="18">
        <f t="shared" ca="1" si="148"/>
        <v>7.6304184675463294</v>
      </c>
      <c r="D9533" s="19">
        <f ca="1">'Monte Carlo VaR'!$B$9*(EXP(B9533)-1)</f>
        <v>10.341506149065541</v>
      </c>
      <c r="E9533" t="str">
        <f ca="1">IF(B9533&lt;='Monte Carlo VaR'!$B$25,"YES ◀ TAIL","")</f>
        <v/>
      </c>
    </row>
    <row r="9534" spans="1:5" x14ac:dyDescent="0.2">
      <c r="A9534">
        <v>9533</v>
      </c>
      <c r="B9534" s="17">
        <f ca="1">'Monte Carlo VaR'!$C$17+_xlfn.NORM.S.INV(RAND())*'Monte Carlo VaR'!$C$18</f>
        <v>-0.14949665116729982</v>
      </c>
      <c r="C9534" s="18">
        <f t="shared" ca="1" si="148"/>
        <v>-13.885867816690967</v>
      </c>
      <c r="D9534" s="19">
        <f ca="1">'Monte Carlo VaR'!$B$9*(EXP(B9534)-1)</f>
        <v>-18.819516651961266</v>
      </c>
      <c r="E9534" t="str">
        <f ca="1">IF(B9534&lt;='Monte Carlo VaR'!$B$25,"YES ◀ TAIL","")</f>
        <v/>
      </c>
    </row>
    <row r="9535" spans="1:5" x14ac:dyDescent="0.2">
      <c r="A9535">
        <v>9534</v>
      </c>
      <c r="B9535" s="17">
        <f ca="1">'Monte Carlo VaR'!$C$17+_xlfn.NORM.S.INV(RAND())*'Monte Carlo VaR'!$C$18</f>
        <v>0.26491161489934428</v>
      </c>
      <c r="C9535" s="18">
        <f t="shared" ca="1" si="148"/>
        <v>30.331577699138013</v>
      </c>
      <c r="D9535" s="19">
        <f ca="1">'Monte Carlo VaR'!$B$9*(EXP(B9535)-1)</f>
        <v>41.108387255641752</v>
      </c>
      <c r="E9535" t="str">
        <f ca="1">IF(B9535&lt;='Monte Carlo VaR'!$B$25,"YES ◀ TAIL","")</f>
        <v/>
      </c>
    </row>
    <row r="9536" spans="1:5" x14ac:dyDescent="0.2">
      <c r="A9536">
        <v>9535</v>
      </c>
      <c r="B9536" s="17">
        <f ca="1">'Monte Carlo VaR'!$C$17+_xlfn.NORM.S.INV(RAND())*'Monte Carlo VaR'!$C$18</f>
        <v>-7.5310033049183697E-2</v>
      </c>
      <c r="C9536" s="18">
        <f t="shared" ca="1" si="148"/>
        <v>-7.2544100230401369</v>
      </c>
      <c r="D9536" s="19">
        <f ca="1">'Monte Carlo VaR'!$B$9*(EXP(B9536)-1)</f>
        <v>-9.8319019042262976</v>
      </c>
      <c r="E9536" t="str">
        <f ca="1">IF(B9536&lt;='Monte Carlo VaR'!$B$25,"YES ◀ TAIL","")</f>
        <v/>
      </c>
    </row>
    <row r="9537" spans="1:5" x14ac:dyDescent="0.2">
      <c r="A9537">
        <v>9536</v>
      </c>
      <c r="B9537" s="17">
        <f ca="1">'Monte Carlo VaR'!$C$17+_xlfn.NORM.S.INV(RAND())*'Monte Carlo VaR'!$C$18</f>
        <v>0.35776339788539879</v>
      </c>
      <c r="C9537" s="18">
        <f t="shared" ca="1" si="148"/>
        <v>43.012720932520423</v>
      </c>
      <c r="D9537" s="19">
        <f ca="1">'Monte Carlo VaR'!$B$9*(EXP(B9537)-1)</f>
        <v>58.295140679844927</v>
      </c>
      <c r="E9537" t="str">
        <f ca="1">IF(B9537&lt;='Monte Carlo VaR'!$B$25,"YES ◀ TAIL","")</f>
        <v/>
      </c>
    </row>
    <row r="9538" spans="1:5" x14ac:dyDescent="0.2">
      <c r="A9538">
        <v>9537</v>
      </c>
      <c r="B9538" s="17">
        <f ca="1">'Monte Carlo VaR'!$C$17+_xlfn.NORM.S.INV(RAND())*'Monte Carlo VaR'!$C$18</f>
        <v>3.6984462234437784E-2</v>
      </c>
      <c r="C9538" s="18">
        <f t="shared" ca="1" si="148"/>
        <v>3.7676897532534115</v>
      </c>
      <c r="D9538" s="19">
        <f ca="1">'Monte Carlo VaR'!$B$9*(EXP(B9538)-1)</f>
        <v>5.1063499225843483</v>
      </c>
      <c r="E9538" t="str">
        <f ca="1">IF(B9538&lt;='Monte Carlo VaR'!$B$25,"YES ◀ TAIL","")</f>
        <v/>
      </c>
    </row>
    <row r="9539" spans="1:5" x14ac:dyDescent="0.2">
      <c r="A9539">
        <v>9538</v>
      </c>
      <c r="B9539" s="17">
        <f ca="1">'Monte Carlo VaR'!$C$17+_xlfn.NORM.S.INV(RAND())*'Monte Carlo VaR'!$C$18</f>
        <v>0.2357780678319758</v>
      </c>
      <c r="C9539" s="18">
        <f t="shared" ref="C9539:C9602" ca="1" si="149">(EXP(B9539)-1)*100</f>
        <v>26.589333653682456</v>
      </c>
      <c r="D9539" s="19">
        <f ca="1">'Monte Carlo VaR'!$B$9*(EXP(B9539)-1)</f>
        <v>36.036523900835832</v>
      </c>
      <c r="E9539" t="str">
        <f ca="1">IF(B9539&lt;='Monte Carlo VaR'!$B$25,"YES ◀ TAIL","")</f>
        <v/>
      </c>
    </row>
    <row r="9540" spans="1:5" x14ac:dyDescent="0.2">
      <c r="A9540">
        <v>9539</v>
      </c>
      <c r="B9540" s="17">
        <f ca="1">'Monte Carlo VaR'!$C$17+_xlfn.NORM.S.INV(RAND())*'Monte Carlo VaR'!$C$18</f>
        <v>0.19554325986718585</v>
      </c>
      <c r="C9540" s="18">
        <f t="shared" ca="1" si="149"/>
        <v>21.597139554546629</v>
      </c>
      <c r="D9540" s="19">
        <f ca="1">'Monte Carlo VaR'!$B$9*(EXP(B9540)-1)</f>
        <v>29.270603238277047</v>
      </c>
      <c r="E9540" t="str">
        <f ca="1">IF(B9540&lt;='Monte Carlo VaR'!$B$25,"YES ◀ TAIL","")</f>
        <v/>
      </c>
    </row>
    <row r="9541" spans="1:5" x14ac:dyDescent="0.2">
      <c r="A9541">
        <v>9540</v>
      </c>
      <c r="B9541" s="17">
        <f ca="1">'Monte Carlo VaR'!$C$17+_xlfn.NORM.S.INV(RAND())*'Monte Carlo VaR'!$C$18</f>
        <v>-2.1168306568637774E-2</v>
      </c>
      <c r="C9541" s="18">
        <f t="shared" ca="1" si="149"/>
        <v>-2.0945830545972877</v>
      </c>
      <c r="D9541" s="19">
        <f ca="1">'Monte Carlo VaR'!$B$9*(EXP(B9541)-1)</f>
        <v>-2.838788413895704</v>
      </c>
      <c r="E9541" t="str">
        <f ca="1">IF(B9541&lt;='Monte Carlo VaR'!$B$25,"YES ◀ TAIL","")</f>
        <v/>
      </c>
    </row>
    <row r="9542" spans="1:5" x14ac:dyDescent="0.2">
      <c r="A9542">
        <v>9541</v>
      </c>
      <c r="B9542" s="17">
        <f ca="1">'Monte Carlo VaR'!$C$17+_xlfn.NORM.S.INV(RAND())*'Monte Carlo VaR'!$C$18</f>
        <v>6.6078295420866684E-2</v>
      </c>
      <c r="C9542" s="18">
        <f t="shared" ca="1" si="149"/>
        <v>6.8310357700687607</v>
      </c>
      <c r="D9542" s="19">
        <f ca="1">'Monte Carlo VaR'!$B$9*(EXP(B9542)-1)</f>
        <v>9.258102779174191</v>
      </c>
      <c r="E9542" t="str">
        <f ca="1">IF(B9542&lt;='Monte Carlo VaR'!$B$25,"YES ◀ TAIL","")</f>
        <v/>
      </c>
    </row>
    <row r="9543" spans="1:5" x14ac:dyDescent="0.2">
      <c r="A9543">
        <v>9542</v>
      </c>
      <c r="B9543" s="17">
        <f ca="1">'Monte Carlo VaR'!$C$17+_xlfn.NORM.S.INV(RAND())*'Monte Carlo VaR'!$C$18</f>
        <v>-7.3759407194484164E-2</v>
      </c>
      <c r="C9543" s="18">
        <f t="shared" ca="1" si="149"/>
        <v>-7.1104847550299555</v>
      </c>
      <c r="D9543" s="19">
        <f ca="1">'Monte Carlo VaR'!$B$9*(EXP(B9543)-1)</f>
        <v>-9.636839988492099</v>
      </c>
      <c r="E9543" t="str">
        <f ca="1">IF(B9543&lt;='Monte Carlo VaR'!$B$25,"YES ◀ TAIL","")</f>
        <v/>
      </c>
    </row>
    <row r="9544" spans="1:5" x14ac:dyDescent="0.2">
      <c r="A9544">
        <v>9543</v>
      </c>
      <c r="B9544" s="17">
        <f ca="1">'Monte Carlo VaR'!$C$17+_xlfn.NORM.S.INV(RAND())*'Monte Carlo VaR'!$C$18</f>
        <v>-0.1333439855196531</v>
      </c>
      <c r="C9544" s="18">
        <f t="shared" ca="1" si="149"/>
        <v>-12.483600341665667</v>
      </c>
      <c r="D9544" s="19">
        <f ca="1">'Monte Carlo VaR'!$B$9*(EXP(B9544)-1)</f>
        <v>-16.919023543059481</v>
      </c>
      <c r="E9544" t="str">
        <f ca="1">IF(B9544&lt;='Monte Carlo VaR'!$B$25,"YES ◀ TAIL","")</f>
        <v/>
      </c>
    </row>
    <row r="9545" spans="1:5" x14ac:dyDescent="0.2">
      <c r="A9545">
        <v>9544</v>
      </c>
      <c r="B9545" s="17">
        <f ca="1">'Monte Carlo VaR'!$C$17+_xlfn.NORM.S.INV(RAND())*'Monte Carlo VaR'!$C$18</f>
        <v>0.28880956274181657</v>
      </c>
      <c r="C9545" s="18">
        <f t="shared" ca="1" si="149"/>
        <v>33.483750152821877</v>
      </c>
      <c r="D9545" s="19">
        <f ca="1">'Monte Carlo VaR'!$B$9*(EXP(B9545)-1)</f>
        <v>45.380526582119494</v>
      </c>
      <c r="E9545" t="str">
        <f ca="1">IF(B9545&lt;='Monte Carlo VaR'!$B$25,"YES ◀ TAIL","")</f>
        <v/>
      </c>
    </row>
    <row r="9546" spans="1:5" x14ac:dyDescent="0.2">
      <c r="A9546">
        <v>9545</v>
      </c>
      <c r="B9546" s="17">
        <f ca="1">'Monte Carlo VaR'!$C$17+_xlfn.NORM.S.INV(RAND())*'Monte Carlo VaR'!$C$18</f>
        <v>-9.6296527746855404E-3</v>
      </c>
      <c r="C9546" s="18">
        <f t="shared" ca="1" si="149"/>
        <v>-0.95834361374316224</v>
      </c>
      <c r="D9546" s="19">
        <f ca="1">'Monte Carlo VaR'!$B$9*(EXP(B9546)-1)</f>
        <v>-1.2988430997061078</v>
      </c>
      <c r="E9546" t="str">
        <f ca="1">IF(B9546&lt;='Monte Carlo VaR'!$B$25,"YES ◀ TAIL","")</f>
        <v/>
      </c>
    </row>
    <row r="9547" spans="1:5" x14ac:dyDescent="0.2">
      <c r="A9547">
        <v>9546</v>
      </c>
      <c r="B9547" s="17">
        <f ca="1">'Monte Carlo VaR'!$C$17+_xlfn.NORM.S.INV(RAND())*'Monte Carlo VaR'!$C$18</f>
        <v>1.9522484342403577E-2</v>
      </c>
      <c r="C9547" s="18">
        <f t="shared" ca="1" si="149"/>
        <v>1.9714294208249106</v>
      </c>
      <c r="D9547" s="19">
        <f ca="1">'Monte Carlo VaR'!$B$9*(EXP(B9547)-1)</f>
        <v>2.6718782940440011</v>
      </c>
      <c r="E9547" t="str">
        <f ca="1">IF(B9547&lt;='Monte Carlo VaR'!$B$25,"YES ◀ TAIL","")</f>
        <v/>
      </c>
    </row>
    <row r="9548" spans="1:5" x14ac:dyDescent="0.2">
      <c r="A9548">
        <v>9547</v>
      </c>
      <c r="B9548" s="17">
        <f ca="1">'Monte Carlo VaR'!$C$17+_xlfn.NORM.S.INV(RAND())*'Monte Carlo VaR'!$C$18</f>
        <v>-0.12523331881422423</v>
      </c>
      <c r="C9548" s="18">
        <f t="shared" ca="1" si="149"/>
        <v>-11.770897652760304</v>
      </c>
      <c r="D9548" s="19">
        <f ca="1">'Monte Carlo VaR'!$B$9*(EXP(B9548)-1)</f>
        <v>-15.95309758878604</v>
      </c>
      <c r="E9548" t="str">
        <f ca="1">IF(B9548&lt;='Monte Carlo VaR'!$B$25,"YES ◀ TAIL","")</f>
        <v/>
      </c>
    </row>
    <row r="9549" spans="1:5" x14ac:dyDescent="0.2">
      <c r="A9549">
        <v>9548</v>
      </c>
      <c r="B9549" s="17">
        <f ca="1">'Monte Carlo VaR'!$C$17+_xlfn.NORM.S.INV(RAND())*'Monte Carlo VaR'!$C$18</f>
        <v>0.29041305839218273</v>
      </c>
      <c r="C9549" s="18">
        <f t="shared" ca="1" si="149"/>
        <v>33.697962463942545</v>
      </c>
      <c r="D9549" s="19">
        <f ca="1">'Monte Carlo VaR'!$B$9*(EXP(B9549)-1)</f>
        <v>45.670848527381331</v>
      </c>
      <c r="E9549" t="str">
        <f ca="1">IF(B9549&lt;='Monte Carlo VaR'!$B$25,"YES ◀ TAIL","")</f>
        <v/>
      </c>
    </row>
    <row r="9550" spans="1:5" x14ac:dyDescent="0.2">
      <c r="A9550">
        <v>9549</v>
      </c>
      <c r="B9550" s="17">
        <f ca="1">'Monte Carlo VaR'!$C$17+_xlfn.NORM.S.INV(RAND())*'Monte Carlo VaR'!$C$18</f>
        <v>0.19558913609512402</v>
      </c>
      <c r="C9550" s="18">
        <f t="shared" ca="1" si="149"/>
        <v>21.602718100597819</v>
      </c>
      <c r="D9550" s="19">
        <f ca="1">'Monte Carlo VaR'!$B$9*(EXP(B9550)-1)</f>
        <v>29.278163841740223</v>
      </c>
      <c r="E9550" t="str">
        <f ca="1">IF(B9550&lt;='Monte Carlo VaR'!$B$25,"YES ◀ TAIL","")</f>
        <v/>
      </c>
    </row>
    <row r="9551" spans="1:5" x14ac:dyDescent="0.2">
      <c r="A9551">
        <v>9550</v>
      </c>
      <c r="B9551" s="17">
        <f ca="1">'Monte Carlo VaR'!$C$17+_xlfn.NORM.S.INV(RAND())*'Monte Carlo VaR'!$C$18</f>
        <v>0.26799059053855162</v>
      </c>
      <c r="C9551" s="18">
        <f t="shared" ca="1" si="149"/>
        <v>30.733483864029722</v>
      </c>
      <c r="D9551" s="19">
        <f ca="1">'Monte Carlo VaR'!$B$9*(EXP(B9551)-1)</f>
        <v>41.653090680919483</v>
      </c>
      <c r="E9551" t="str">
        <f ca="1">IF(B9551&lt;='Monte Carlo VaR'!$B$25,"YES ◀ TAIL","")</f>
        <v/>
      </c>
    </row>
    <row r="9552" spans="1:5" x14ac:dyDescent="0.2">
      <c r="A9552">
        <v>9551</v>
      </c>
      <c r="B9552" s="17">
        <f ca="1">'Monte Carlo VaR'!$C$17+_xlfn.NORM.S.INV(RAND())*'Monte Carlo VaR'!$C$18</f>
        <v>0.10477348280969406</v>
      </c>
      <c r="C9552" s="18">
        <f t="shared" ca="1" si="149"/>
        <v>11.045904380215465</v>
      </c>
      <c r="D9552" s="19">
        <f ca="1">'Monte Carlo VaR'!$B$9*(EXP(B9552)-1)</f>
        <v>14.970514206506021</v>
      </c>
      <c r="E9552" t="str">
        <f ca="1">IF(B9552&lt;='Monte Carlo VaR'!$B$25,"YES ◀ TAIL","")</f>
        <v/>
      </c>
    </row>
    <row r="9553" spans="1:5" x14ac:dyDescent="0.2">
      <c r="A9553">
        <v>9552</v>
      </c>
      <c r="B9553" s="17">
        <f ca="1">'Monte Carlo VaR'!$C$17+_xlfn.NORM.S.INV(RAND())*'Monte Carlo VaR'!$C$18</f>
        <v>0.24886868960357589</v>
      </c>
      <c r="C9553" s="18">
        <f t="shared" ca="1" si="149"/>
        <v>28.25736067632436</v>
      </c>
      <c r="D9553" s="19">
        <f ca="1">'Monte Carlo VaR'!$B$9*(EXP(B9553)-1)</f>
        <v>38.297200924622409</v>
      </c>
      <c r="E9553" t="str">
        <f ca="1">IF(B9553&lt;='Monte Carlo VaR'!$B$25,"YES ◀ TAIL","")</f>
        <v/>
      </c>
    </row>
    <row r="9554" spans="1:5" x14ac:dyDescent="0.2">
      <c r="A9554">
        <v>9553</v>
      </c>
      <c r="B9554" s="17">
        <f ca="1">'Monte Carlo VaR'!$C$17+_xlfn.NORM.S.INV(RAND())*'Monte Carlo VaR'!$C$18</f>
        <v>-0.1630637514897369</v>
      </c>
      <c r="C9554" s="18">
        <f t="shared" ca="1" si="149"/>
        <v>-15.046297256289865</v>
      </c>
      <c r="D9554" s="19">
        <f ca="1">'Monte Carlo VaR'!$B$9*(EXP(B9554)-1)</f>
        <v>-20.392246671449655</v>
      </c>
      <c r="E9554" t="str">
        <f ca="1">IF(B9554&lt;='Monte Carlo VaR'!$B$25,"YES ◀ TAIL","")</f>
        <v/>
      </c>
    </row>
    <row r="9555" spans="1:5" x14ac:dyDescent="0.2">
      <c r="A9555">
        <v>9554</v>
      </c>
      <c r="B9555" s="17">
        <f ca="1">'Monte Carlo VaR'!$C$17+_xlfn.NORM.S.INV(RAND())*'Monte Carlo VaR'!$C$18</f>
        <v>2.5998324577237296E-2</v>
      </c>
      <c r="C9555" s="18">
        <f t="shared" ca="1" si="149"/>
        <v>2.6339228919895152</v>
      </c>
      <c r="D9555" s="19">
        <f ca="1">'Monte Carlo VaR'!$B$9*(EXP(B9555)-1)</f>
        <v>3.5697556955133902</v>
      </c>
      <c r="E9555" t="str">
        <f ca="1">IF(B9555&lt;='Monte Carlo VaR'!$B$25,"YES ◀ TAIL","")</f>
        <v/>
      </c>
    </row>
    <row r="9556" spans="1:5" x14ac:dyDescent="0.2">
      <c r="A9556">
        <v>9555</v>
      </c>
      <c r="B9556" s="17">
        <f ca="1">'Monte Carlo VaR'!$C$17+_xlfn.NORM.S.INV(RAND())*'Monte Carlo VaR'!$C$18</f>
        <v>0.18006420770963194</v>
      </c>
      <c r="C9556" s="18">
        <f t="shared" ca="1" si="149"/>
        <v>19.729423617452269</v>
      </c>
      <c r="D9556" s="19">
        <f ca="1">'Monte Carlo VaR'!$B$9*(EXP(B9556)-1)</f>
        <v>26.739287828733058</v>
      </c>
      <c r="E9556" t="str">
        <f ca="1">IF(B9556&lt;='Monte Carlo VaR'!$B$25,"YES ◀ TAIL","")</f>
        <v/>
      </c>
    </row>
    <row r="9557" spans="1:5" x14ac:dyDescent="0.2">
      <c r="A9557">
        <v>9556</v>
      </c>
      <c r="B9557" s="17">
        <f ca="1">'Monte Carlo VaR'!$C$17+_xlfn.NORM.S.INV(RAND())*'Monte Carlo VaR'!$C$18</f>
        <v>0.15667415525761363</v>
      </c>
      <c r="C9557" s="18">
        <f t="shared" ca="1" si="149"/>
        <v>16.961443908678596</v>
      </c>
      <c r="D9557" s="19">
        <f ca="1">'Monte Carlo VaR'!$B$9*(EXP(B9557)-1)</f>
        <v>22.987844929432104</v>
      </c>
      <c r="E9557" t="str">
        <f ca="1">IF(B9557&lt;='Monte Carlo VaR'!$B$25,"YES ◀ TAIL","")</f>
        <v/>
      </c>
    </row>
    <row r="9558" spans="1:5" x14ac:dyDescent="0.2">
      <c r="A9558">
        <v>9557</v>
      </c>
      <c r="B9558" s="17">
        <f ca="1">'Monte Carlo VaR'!$C$17+_xlfn.NORM.S.INV(RAND())*'Monte Carlo VaR'!$C$18</f>
        <v>0.14621711292728909</v>
      </c>
      <c r="C9558" s="18">
        <f t="shared" ca="1" si="149"/>
        <v>15.744745757857604</v>
      </c>
      <c r="D9558" s="19">
        <f ca="1">'Monte Carlo VaR'!$B$9*(EXP(B9558)-1)</f>
        <v>21.338853925624409</v>
      </c>
      <c r="E9558" t="str">
        <f ca="1">IF(B9558&lt;='Monte Carlo VaR'!$B$25,"YES ◀ TAIL","")</f>
        <v/>
      </c>
    </row>
    <row r="9559" spans="1:5" x14ac:dyDescent="0.2">
      <c r="A9559">
        <v>9558</v>
      </c>
      <c r="B9559" s="17">
        <f ca="1">'Monte Carlo VaR'!$C$17+_xlfn.NORM.S.INV(RAND())*'Monte Carlo VaR'!$C$18</f>
        <v>-9.6592972804291258E-2</v>
      </c>
      <c r="C9559" s="18">
        <f t="shared" ca="1" si="149"/>
        <v>-9.2074518702483292</v>
      </c>
      <c r="D9559" s="19">
        <f ca="1">'Monte Carlo VaR'!$B$9*(EXP(B9559)-1)</f>
        <v>-12.47885951974756</v>
      </c>
      <c r="E9559" t="str">
        <f ca="1">IF(B9559&lt;='Monte Carlo VaR'!$B$25,"YES ◀ TAIL","")</f>
        <v/>
      </c>
    </row>
    <row r="9560" spans="1:5" x14ac:dyDescent="0.2">
      <c r="A9560">
        <v>9559</v>
      </c>
      <c r="B9560" s="17">
        <f ca="1">'Monte Carlo VaR'!$C$17+_xlfn.NORM.S.INV(RAND())*'Monte Carlo VaR'!$C$18</f>
        <v>0.10416712486066254</v>
      </c>
      <c r="C9560" s="18">
        <f t="shared" ca="1" si="149"/>
        <v>10.978591223383404</v>
      </c>
      <c r="D9560" s="19">
        <f ca="1">'Monte Carlo VaR'!$B$9*(EXP(B9560)-1)</f>
        <v>14.879284685051529</v>
      </c>
      <c r="E9560" t="str">
        <f ca="1">IF(B9560&lt;='Monte Carlo VaR'!$B$25,"YES ◀ TAIL","")</f>
        <v/>
      </c>
    </row>
    <row r="9561" spans="1:5" x14ac:dyDescent="0.2">
      <c r="A9561">
        <v>9560</v>
      </c>
      <c r="B9561" s="17">
        <f ca="1">'Monte Carlo VaR'!$C$17+_xlfn.NORM.S.INV(RAND())*'Monte Carlo VaR'!$C$18</f>
        <v>0.20701852819548311</v>
      </c>
      <c r="C9561" s="18">
        <f t="shared" ca="1" si="149"/>
        <v>23.000536134940774</v>
      </c>
      <c r="D9561" s="19">
        <f ca="1">'Monte Carlo VaR'!$B$9*(EXP(B9561)-1)</f>
        <v>31.172626623685233</v>
      </c>
      <c r="E9561" t="str">
        <f ca="1">IF(B9561&lt;='Monte Carlo VaR'!$B$25,"YES ◀ TAIL","")</f>
        <v/>
      </c>
    </row>
    <row r="9562" spans="1:5" x14ac:dyDescent="0.2">
      <c r="A9562">
        <v>9561</v>
      </c>
      <c r="B9562" s="17">
        <f ca="1">'Monte Carlo VaR'!$C$17+_xlfn.NORM.S.INV(RAND())*'Monte Carlo VaR'!$C$18</f>
        <v>0.15538968624626937</v>
      </c>
      <c r="C9562" s="18">
        <f t="shared" ca="1" si="149"/>
        <v>16.811307002199815</v>
      </c>
      <c r="D9562" s="19">
        <f ca="1">'Monte Carlo VaR'!$B$9*(EXP(B9562)-1)</f>
        <v>22.78436438008141</v>
      </c>
      <c r="E9562" t="str">
        <f ca="1">IF(B9562&lt;='Monte Carlo VaR'!$B$25,"YES ◀ TAIL","")</f>
        <v/>
      </c>
    </row>
    <row r="9563" spans="1:5" x14ac:dyDescent="0.2">
      <c r="A9563">
        <v>9562</v>
      </c>
      <c r="B9563" s="17">
        <f ca="1">'Monte Carlo VaR'!$C$17+_xlfn.NORM.S.INV(RAND())*'Monte Carlo VaR'!$C$18</f>
        <v>-0.25546155919300229</v>
      </c>
      <c r="C9563" s="18">
        <f t="shared" ca="1" si="149"/>
        <v>-22.544108934216034</v>
      </c>
      <c r="D9563" s="19">
        <f ca="1">'Monte Carlo VaR'!$B$9*(EXP(B9563)-1)</f>
        <v>-30.554030838542992</v>
      </c>
      <c r="E9563" t="str">
        <f ca="1">IF(B9563&lt;='Monte Carlo VaR'!$B$25,"YES ◀ TAIL","")</f>
        <v>YES ◀ TAIL</v>
      </c>
    </row>
    <row r="9564" spans="1:5" x14ac:dyDescent="0.2">
      <c r="A9564">
        <v>9563</v>
      </c>
      <c r="B9564" s="17">
        <f ca="1">'Monte Carlo VaR'!$C$17+_xlfn.NORM.S.INV(RAND())*'Monte Carlo VaR'!$C$18</f>
        <v>0.15469411374424547</v>
      </c>
      <c r="C9564" s="18">
        <f t="shared" ca="1" si="149"/>
        <v>16.730084520460807</v>
      </c>
      <c r="D9564" s="19">
        <f ca="1">'Monte Carlo VaR'!$B$9*(EXP(B9564)-1)</f>
        <v>22.674283550580533</v>
      </c>
      <c r="E9564" t="str">
        <f ca="1">IF(B9564&lt;='Monte Carlo VaR'!$B$25,"YES ◀ TAIL","")</f>
        <v/>
      </c>
    </row>
    <row r="9565" spans="1:5" x14ac:dyDescent="0.2">
      <c r="A9565">
        <v>9564</v>
      </c>
      <c r="B9565" s="17">
        <f ca="1">'Monte Carlo VaR'!$C$17+_xlfn.NORM.S.INV(RAND())*'Monte Carlo VaR'!$C$18</f>
        <v>3.1355322550371795E-2</v>
      </c>
      <c r="C9565" s="18">
        <f t="shared" ca="1" si="149"/>
        <v>3.1852079068792838</v>
      </c>
      <c r="D9565" s="19">
        <f ca="1">'Monte Carlo VaR'!$B$9*(EXP(B9565)-1)</f>
        <v>4.3169122761934933</v>
      </c>
      <c r="E9565" t="str">
        <f ca="1">IF(B9565&lt;='Monte Carlo VaR'!$B$25,"YES ◀ TAIL","")</f>
        <v/>
      </c>
    </row>
    <row r="9566" spans="1:5" x14ac:dyDescent="0.2">
      <c r="A9566">
        <v>9565</v>
      </c>
      <c r="B9566" s="17">
        <f ca="1">'Monte Carlo VaR'!$C$17+_xlfn.NORM.S.INV(RAND())*'Monte Carlo VaR'!$C$18</f>
        <v>3.797019096562259E-2</v>
      </c>
      <c r="C9566" s="18">
        <f t="shared" ca="1" si="149"/>
        <v>3.8700269764960549</v>
      </c>
      <c r="D9566" s="19">
        <f ca="1">'Monte Carlo VaR'!$B$9*(EXP(B9566)-1)</f>
        <v>5.2450475612451033</v>
      </c>
      <c r="E9566" t="str">
        <f ca="1">IF(B9566&lt;='Monte Carlo VaR'!$B$25,"YES ◀ TAIL","")</f>
        <v/>
      </c>
    </row>
    <row r="9567" spans="1:5" x14ac:dyDescent="0.2">
      <c r="A9567">
        <v>9566</v>
      </c>
      <c r="B9567" s="17">
        <f ca="1">'Monte Carlo VaR'!$C$17+_xlfn.NORM.S.INV(RAND())*'Monte Carlo VaR'!$C$18</f>
        <v>-0.15750955804379629</v>
      </c>
      <c r="C9567" s="18">
        <f t="shared" ca="1" si="149"/>
        <v>-14.573135156769757</v>
      </c>
      <c r="D9567" s="19">
        <f ca="1">'Monte Carlo VaR'!$B$9*(EXP(B9567)-1)</f>
        <v>-19.750970077970052</v>
      </c>
      <c r="E9567" t="str">
        <f ca="1">IF(B9567&lt;='Monte Carlo VaR'!$B$25,"YES ◀ TAIL","")</f>
        <v/>
      </c>
    </row>
    <row r="9568" spans="1:5" x14ac:dyDescent="0.2">
      <c r="A9568">
        <v>9567</v>
      </c>
      <c r="B9568" s="17">
        <f ca="1">'Monte Carlo VaR'!$C$17+_xlfn.NORM.S.INV(RAND())*'Monte Carlo VaR'!$C$18</f>
        <v>-0.17701156312845878</v>
      </c>
      <c r="C9568" s="18">
        <f t="shared" ca="1" si="149"/>
        <v>-16.222990277626693</v>
      </c>
      <c r="D9568" s="19">
        <f ca="1">'Monte Carlo VaR'!$B$9*(EXP(B9568)-1)</f>
        <v>-21.987018723267457</v>
      </c>
      <c r="E9568" t="str">
        <f ca="1">IF(B9568&lt;='Monte Carlo VaR'!$B$25,"YES ◀ TAIL","")</f>
        <v/>
      </c>
    </row>
    <row r="9569" spans="1:5" x14ac:dyDescent="0.2">
      <c r="A9569">
        <v>9568</v>
      </c>
      <c r="B9569" s="17">
        <f ca="1">'Monte Carlo VaR'!$C$17+_xlfn.NORM.S.INV(RAND())*'Monte Carlo VaR'!$C$18</f>
        <v>-9.8785172443413241E-2</v>
      </c>
      <c r="C9569" s="18">
        <f t="shared" ca="1" si="149"/>
        <v>-9.4062692581682654</v>
      </c>
      <c r="D9569" s="19">
        <f ca="1">'Monte Carlo VaR'!$B$9*(EXP(B9569)-1)</f>
        <v>-12.748316725595449</v>
      </c>
      <c r="E9569" t="str">
        <f ca="1">IF(B9569&lt;='Monte Carlo VaR'!$B$25,"YES ◀ TAIL","")</f>
        <v/>
      </c>
    </row>
    <row r="9570" spans="1:5" x14ac:dyDescent="0.2">
      <c r="A9570">
        <v>9569</v>
      </c>
      <c r="B9570" s="17">
        <f ca="1">'Monte Carlo VaR'!$C$17+_xlfn.NORM.S.INV(RAND())*'Monte Carlo VaR'!$C$18</f>
        <v>6.5742081288003365E-2</v>
      </c>
      <c r="C9570" s="18">
        <f t="shared" ca="1" si="149"/>
        <v>6.795123703424899</v>
      </c>
      <c r="D9570" s="19">
        <f ca="1">'Monte Carlo VaR'!$B$9*(EXP(B9570)-1)</f>
        <v>9.2094311552517656</v>
      </c>
      <c r="E9570" t="str">
        <f ca="1">IF(B9570&lt;='Monte Carlo VaR'!$B$25,"YES ◀ TAIL","")</f>
        <v/>
      </c>
    </row>
    <row r="9571" spans="1:5" x14ac:dyDescent="0.2">
      <c r="A9571">
        <v>9570</v>
      </c>
      <c r="B9571" s="17">
        <f ca="1">'Monte Carlo VaR'!$C$17+_xlfn.NORM.S.INV(RAND())*'Monte Carlo VaR'!$C$18</f>
        <v>-9.8735250378726727E-2</v>
      </c>
      <c r="C9571" s="18">
        <f t="shared" ca="1" si="149"/>
        <v>-9.4017465191906897</v>
      </c>
      <c r="D9571" s="19">
        <f ca="1">'Monte Carlo VaR'!$B$9*(EXP(B9571)-1)</f>
        <v>-12.742187057459143</v>
      </c>
      <c r="E9571" t="str">
        <f ca="1">IF(B9571&lt;='Monte Carlo VaR'!$B$25,"YES ◀ TAIL","")</f>
        <v/>
      </c>
    </row>
    <row r="9572" spans="1:5" x14ac:dyDescent="0.2">
      <c r="A9572">
        <v>9571</v>
      </c>
      <c r="B9572" s="17">
        <f ca="1">'Monte Carlo VaR'!$C$17+_xlfn.NORM.S.INV(RAND())*'Monte Carlo VaR'!$C$18</f>
        <v>0.19467830344812503</v>
      </c>
      <c r="C9572" s="18">
        <f t="shared" ca="1" si="149"/>
        <v>21.492008801463825</v>
      </c>
      <c r="D9572" s="19">
        <f ca="1">'Monte Carlo VaR'!$B$9*(EXP(B9572)-1)</f>
        <v>29.128119528623923</v>
      </c>
      <c r="E9572" t="str">
        <f ca="1">IF(B9572&lt;='Monte Carlo VaR'!$B$25,"YES ◀ TAIL","")</f>
        <v/>
      </c>
    </row>
    <row r="9573" spans="1:5" x14ac:dyDescent="0.2">
      <c r="A9573">
        <v>9572</v>
      </c>
      <c r="B9573" s="17">
        <f ca="1">'Monte Carlo VaR'!$C$17+_xlfn.NORM.S.INV(RAND())*'Monte Carlo VaR'!$C$18</f>
        <v>7.4762022709048623E-2</v>
      </c>
      <c r="C9573" s="18">
        <f t="shared" ca="1" si="149"/>
        <v>7.7627669454032988</v>
      </c>
      <c r="D9573" s="19">
        <f ca="1">'Monte Carlo VaR'!$B$9*(EXP(B9573)-1)</f>
        <v>10.520878041105091</v>
      </c>
      <c r="E9573" t="str">
        <f ca="1">IF(B9573&lt;='Monte Carlo VaR'!$B$25,"YES ◀ TAIL","")</f>
        <v/>
      </c>
    </row>
    <row r="9574" spans="1:5" x14ac:dyDescent="0.2">
      <c r="A9574">
        <v>9573</v>
      </c>
      <c r="B9574" s="17">
        <f ca="1">'Monte Carlo VaR'!$C$17+_xlfn.NORM.S.INV(RAND())*'Monte Carlo VaR'!$C$18</f>
        <v>-2.7435599580774697E-2</v>
      </c>
      <c r="C9574" s="18">
        <f t="shared" ca="1" si="149"/>
        <v>-2.7062661891635531</v>
      </c>
      <c r="D9574" s="19">
        <f ca="1">'Monte Carlo VaR'!$B$9*(EXP(B9574)-1)</f>
        <v>-3.6678025661733638</v>
      </c>
      <c r="E9574" t="str">
        <f ca="1">IF(B9574&lt;='Monte Carlo VaR'!$B$25,"YES ◀ TAIL","")</f>
        <v/>
      </c>
    </row>
    <row r="9575" spans="1:5" x14ac:dyDescent="0.2">
      <c r="A9575">
        <v>9574</v>
      </c>
      <c r="B9575" s="17">
        <f ca="1">'Monte Carlo VaR'!$C$17+_xlfn.NORM.S.INV(RAND())*'Monte Carlo VaR'!$C$18</f>
        <v>-3.9440411430803804E-2</v>
      </c>
      <c r="C9575" s="18">
        <f t="shared" ca="1" si="149"/>
        <v>-3.86727636015608</v>
      </c>
      <c r="D9575" s="19">
        <f ca="1">'Monte Carlo VaR'!$B$9*(EXP(B9575)-1)</f>
        <v>-5.241319650919535</v>
      </c>
      <c r="E9575" t="str">
        <f ca="1">IF(B9575&lt;='Monte Carlo VaR'!$B$25,"YES ◀ TAIL","")</f>
        <v/>
      </c>
    </row>
    <row r="9576" spans="1:5" x14ac:dyDescent="0.2">
      <c r="A9576">
        <v>9575</v>
      </c>
      <c r="B9576" s="17">
        <f ca="1">'Monte Carlo VaR'!$C$17+_xlfn.NORM.S.INV(RAND())*'Monte Carlo VaR'!$C$18</f>
        <v>0.31616516015953916</v>
      </c>
      <c r="C9576" s="18">
        <f t="shared" ca="1" si="149"/>
        <v>37.185681300650231</v>
      </c>
      <c r="D9576" s="19">
        <f ca="1">'Monte Carlo VaR'!$B$9*(EXP(B9576)-1)</f>
        <v>50.397753866771261</v>
      </c>
      <c r="E9576" t="str">
        <f ca="1">IF(B9576&lt;='Monte Carlo VaR'!$B$25,"YES ◀ TAIL","")</f>
        <v/>
      </c>
    </row>
    <row r="9577" spans="1:5" x14ac:dyDescent="0.2">
      <c r="A9577">
        <v>9576</v>
      </c>
      <c r="B9577" s="17">
        <f ca="1">'Monte Carlo VaR'!$C$17+_xlfn.NORM.S.INV(RAND())*'Monte Carlo VaR'!$C$18</f>
        <v>2.1795147833289535E-2</v>
      </c>
      <c r="C9577" s="18">
        <f t="shared" ca="1" si="149"/>
        <v>2.2034397063747324</v>
      </c>
      <c r="D9577" s="19">
        <f ca="1">'Monte Carlo VaR'!$B$9*(EXP(B9577)-1)</f>
        <v>2.9863218340496749</v>
      </c>
      <c r="E9577" t="str">
        <f ca="1">IF(B9577&lt;='Monte Carlo VaR'!$B$25,"YES ◀ TAIL","")</f>
        <v/>
      </c>
    </row>
    <row r="9578" spans="1:5" x14ac:dyDescent="0.2">
      <c r="A9578">
        <v>9577</v>
      </c>
      <c r="B9578" s="17">
        <f ca="1">'Monte Carlo VaR'!$C$17+_xlfn.NORM.S.INV(RAND())*'Monte Carlo VaR'!$C$18</f>
        <v>-0.2290803862565628</v>
      </c>
      <c r="C9578" s="18">
        <f t="shared" ca="1" si="149"/>
        <v>-20.473539740883417</v>
      </c>
      <c r="D9578" s="19">
        <f ca="1">'Monte Carlo VaR'!$B$9*(EXP(B9578)-1)</f>
        <v>-27.747788410819297</v>
      </c>
      <c r="E9578" t="str">
        <f ca="1">IF(B9578&lt;='Monte Carlo VaR'!$B$25,"YES ◀ TAIL","")</f>
        <v/>
      </c>
    </row>
    <row r="9579" spans="1:5" x14ac:dyDescent="0.2">
      <c r="A9579">
        <v>9578</v>
      </c>
      <c r="B9579" s="17">
        <f ca="1">'Monte Carlo VaR'!$C$17+_xlfn.NORM.S.INV(RAND())*'Monte Carlo VaR'!$C$18</f>
        <v>0.20122306338802798</v>
      </c>
      <c r="C9579" s="18">
        <f t="shared" ca="1" si="149"/>
        <v>22.289752506671732</v>
      </c>
      <c r="D9579" s="19">
        <f ca="1">'Monte Carlo VaR'!$B$9*(EXP(B9579)-1)</f>
        <v>30.209301572292201</v>
      </c>
      <c r="E9579" t="str">
        <f ca="1">IF(B9579&lt;='Monte Carlo VaR'!$B$25,"YES ◀ TAIL","")</f>
        <v/>
      </c>
    </row>
    <row r="9580" spans="1:5" x14ac:dyDescent="0.2">
      <c r="A9580">
        <v>9579</v>
      </c>
      <c r="B9580" s="17">
        <f ca="1">'Monte Carlo VaR'!$C$17+_xlfn.NORM.S.INV(RAND())*'Monte Carlo VaR'!$C$18</f>
        <v>7.4347774569630376E-2</v>
      </c>
      <c r="C9580" s="18">
        <f t="shared" ca="1" si="149"/>
        <v>7.7181356645483756</v>
      </c>
      <c r="D9580" s="19">
        <f ca="1">'Monte Carlo VaR'!$B$9*(EXP(B9580)-1)</f>
        <v>10.460389266162414</v>
      </c>
      <c r="E9580" t="str">
        <f ca="1">IF(B9580&lt;='Monte Carlo VaR'!$B$25,"YES ◀ TAIL","")</f>
        <v/>
      </c>
    </row>
    <row r="9581" spans="1:5" x14ac:dyDescent="0.2">
      <c r="A9581">
        <v>9580</v>
      </c>
      <c r="B9581" s="17">
        <f ca="1">'Monte Carlo VaR'!$C$17+_xlfn.NORM.S.INV(RAND())*'Monte Carlo VaR'!$C$18</f>
        <v>-9.1283799214493408E-2</v>
      </c>
      <c r="C9581" s="18">
        <f t="shared" ca="1" si="149"/>
        <v>-8.7241366045250466</v>
      </c>
      <c r="D9581" s="19">
        <f ca="1">'Monte Carlo VaR'!$B$9*(EXP(B9581)-1)</f>
        <v>-11.823822340112795</v>
      </c>
      <c r="E9581" t="str">
        <f ca="1">IF(B9581&lt;='Monte Carlo VaR'!$B$25,"YES ◀ TAIL","")</f>
        <v/>
      </c>
    </row>
    <row r="9582" spans="1:5" x14ac:dyDescent="0.2">
      <c r="A9582">
        <v>9581</v>
      </c>
      <c r="B9582" s="17">
        <f ca="1">'Monte Carlo VaR'!$C$17+_xlfn.NORM.S.INV(RAND())*'Monte Carlo VaR'!$C$18</f>
        <v>2.567494305606053E-2</v>
      </c>
      <c r="C9582" s="18">
        <f t="shared" ca="1" si="149"/>
        <v>2.6007383438044096</v>
      </c>
      <c r="D9582" s="19">
        <f ca="1">'Monte Carlo VaR'!$B$9*(EXP(B9582)-1)</f>
        <v>3.5247806773581165</v>
      </c>
      <c r="E9582" t="str">
        <f ca="1">IF(B9582&lt;='Monte Carlo VaR'!$B$25,"YES ◀ TAIL","")</f>
        <v/>
      </c>
    </row>
    <row r="9583" spans="1:5" x14ac:dyDescent="0.2">
      <c r="A9583">
        <v>9582</v>
      </c>
      <c r="B9583" s="17">
        <f ca="1">'Monte Carlo VaR'!$C$17+_xlfn.NORM.S.INV(RAND())*'Monte Carlo VaR'!$C$18</f>
        <v>3.1605331526203678E-2</v>
      </c>
      <c r="C9583" s="18">
        <f t="shared" ca="1" si="149"/>
        <v>3.2110083600671357</v>
      </c>
      <c r="D9583" s="19">
        <f ca="1">'Monte Carlo VaR'!$B$9*(EXP(B9583)-1)</f>
        <v>4.3518796303989893</v>
      </c>
      <c r="E9583" t="str">
        <f ca="1">IF(B9583&lt;='Monte Carlo VaR'!$B$25,"YES ◀ TAIL","")</f>
        <v/>
      </c>
    </row>
    <row r="9584" spans="1:5" x14ac:dyDescent="0.2">
      <c r="A9584">
        <v>9583</v>
      </c>
      <c r="B9584" s="17">
        <f ca="1">'Monte Carlo VaR'!$C$17+_xlfn.NORM.S.INV(RAND())*'Monte Carlo VaR'!$C$18</f>
        <v>0.35894190377628188</v>
      </c>
      <c r="C9584" s="18">
        <f t="shared" ca="1" si="149"/>
        <v>43.181361619113503</v>
      </c>
      <c r="D9584" s="19">
        <f ca="1">'Monte Carlo VaR'!$B$9*(EXP(B9584)-1)</f>
        <v>58.52369940238453</v>
      </c>
      <c r="E9584" t="str">
        <f ca="1">IF(B9584&lt;='Monte Carlo VaR'!$B$25,"YES ◀ TAIL","")</f>
        <v/>
      </c>
    </row>
    <row r="9585" spans="1:5" x14ac:dyDescent="0.2">
      <c r="A9585">
        <v>9584</v>
      </c>
      <c r="B9585" s="17">
        <f ca="1">'Monte Carlo VaR'!$C$17+_xlfn.NORM.S.INV(RAND())*'Monte Carlo VaR'!$C$18</f>
        <v>0.20678708315489486</v>
      </c>
      <c r="C9585" s="18">
        <f t="shared" ca="1" si="149"/>
        <v>22.972071564981466</v>
      </c>
      <c r="D9585" s="19">
        <f ca="1">'Monte Carlo VaR'!$B$9*(EXP(B9585)-1)</f>
        <v>31.134048592019383</v>
      </c>
      <c r="E9585" t="str">
        <f ca="1">IF(B9585&lt;='Monte Carlo VaR'!$B$25,"YES ◀ TAIL","")</f>
        <v/>
      </c>
    </row>
    <row r="9586" spans="1:5" x14ac:dyDescent="0.2">
      <c r="A9586">
        <v>9585</v>
      </c>
      <c r="B9586" s="17">
        <f ca="1">'Monte Carlo VaR'!$C$17+_xlfn.NORM.S.INV(RAND())*'Monte Carlo VaR'!$C$18</f>
        <v>-0.17586093309796619</v>
      </c>
      <c r="C9586" s="18">
        <f t="shared" ca="1" si="149"/>
        <v>-16.126538454834805</v>
      </c>
      <c r="D9586" s="19">
        <f ca="1">'Monte Carlo VaR'!$B$9*(EXP(B9586)-1)</f>
        <v>-21.856297567837611</v>
      </c>
      <c r="E9586" t="str">
        <f ca="1">IF(B9586&lt;='Monte Carlo VaR'!$B$25,"YES ◀ TAIL","")</f>
        <v/>
      </c>
    </row>
    <row r="9587" spans="1:5" x14ac:dyDescent="0.2">
      <c r="A9587">
        <v>9586</v>
      </c>
      <c r="B9587" s="17">
        <f ca="1">'Monte Carlo VaR'!$C$17+_xlfn.NORM.S.INV(RAND())*'Monte Carlo VaR'!$C$18</f>
        <v>1.8351981408245094E-2</v>
      </c>
      <c r="C9587" s="18">
        <f t="shared" ca="1" si="149"/>
        <v>1.8521413906016804</v>
      </c>
      <c r="D9587" s="19">
        <f ca="1">'Monte Carlo VaR'!$B$9*(EXP(B9587)-1)</f>
        <v>2.5102072266824575</v>
      </c>
      <c r="E9587" t="str">
        <f ca="1">IF(B9587&lt;='Monte Carlo VaR'!$B$25,"YES ◀ TAIL","")</f>
        <v/>
      </c>
    </row>
    <row r="9588" spans="1:5" x14ac:dyDescent="0.2">
      <c r="A9588">
        <v>9587</v>
      </c>
      <c r="B9588" s="17">
        <f ca="1">'Monte Carlo VaR'!$C$17+_xlfn.NORM.S.INV(RAND())*'Monte Carlo VaR'!$C$18</f>
        <v>-9.9162261042190822E-2</v>
      </c>
      <c r="C9588" s="18">
        <f t="shared" ca="1" si="149"/>
        <v>-9.4404246809367542</v>
      </c>
      <c r="D9588" s="19">
        <f ca="1">'Monte Carlo VaR'!$B$9*(EXP(B9588)-1)</f>
        <v>-12.794607570073584</v>
      </c>
      <c r="E9588" t="str">
        <f ca="1">IF(B9588&lt;='Monte Carlo VaR'!$B$25,"YES ◀ TAIL","")</f>
        <v/>
      </c>
    </row>
    <row r="9589" spans="1:5" x14ac:dyDescent="0.2">
      <c r="A9589">
        <v>9588</v>
      </c>
      <c r="B9589" s="17">
        <f ca="1">'Monte Carlo VaR'!$C$17+_xlfn.NORM.S.INV(RAND())*'Monte Carlo VaR'!$C$18</f>
        <v>0.10997210548828193</v>
      </c>
      <c r="C9589" s="18">
        <f t="shared" ca="1" si="149"/>
        <v>11.624693286144039</v>
      </c>
      <c r="D9589" s="19">
        <f ca="1">'Monte Carlo VaR'!$B$9*(EXP(B9589)-1)</f>
        <v>15.754946810711015</v>
      </c>
      <c r="E9589" t="str">
        <f ca="1">IF(B9589&lt;='Monte Carlo VaR'!$B$25,"YES ◀ TAIL","")</f>
        <v/>
      </c>
    </row>
    <row r="9590" spans="1:5" x14ac:dyDescent="0.2">
      <c r="A9590">
        <v>9589</v>
      </c>
      <c r="B9590" s="17">
        <f ca="1">'Monte Carlo VaR'!$C$17+_xlfn.NORM.S.INV(RAND())*'Monte Carlo VaR'!$C$18</f>
        <v>0.19488225896295525</v>
      </c>
      <c r="C9590" s="18">
        <f t="shared" ca="1" si="149"/>
        <v>21.516790293741785</v>
      </c>
      <c r="D9590" s="19">
        <f ca="1">'Monte Carlo VaR'!$B$9*(EXP(B9590)-1)</f>
        <v>29.16170588510824</v>
      </c>
      <c r="E9590" t="str">
        <f ca="1">IF(B9590&lt;='Monte Carlo VaR'!$B$25,"YES ◀ TAIL","")</f>
        <v/>
      </c>
    </row>
    <row r="9591" spans="1:5" x14ac:dyDescent="0.2">
      <c r="A9591">
        <v>9590</v>
      </c>
      <c r="B9591" s="17">
        <f ca="1">'Monte Carlo VaR'!$C$17+_xlfn.NORM.S.INV(RAND())*'Monte Carlo VaR'!$C$18</f>
        <v>-0.14232579190557471</v>
      </c>
      <c r="C9591" s="18">
        <f t="shared" ca="1" si="149"/>
        <v>-13.26613614567348</v>
      </c>
      <c r="D9591" s="19">
        <f ca="1">'Monte Carlo VaR'!$B$9*(EXP(B9591)-1)</f>
        <v>-17.979594318231268</v>
      </c>
      <c r="E9591" t="str">
        <f ca="1">IF(B9591&lt;='Monte Carlo VaR'!$B$25,"YES ◀ TAIL","")</f>
        <v/>
      </c>
    </row>
    <row r="9592" spans="1:5" x14ac:dyDescent="0.2">
      <c r="A9592">
        <v>9591</v>
      </c>
      <c r="B9592" s="17">
        <f ca="1">'Monte Carlo VaR'!$C$17+_xlfn.NORM.S.INV(RAND())*'Monte Carlo VaR'!$C$18</f>
        <v>5.9171941752462716E-2</v>
      </c>
      <c r="C9592" s="18">
        <f t="shared" ca="1" si="149"/>
        <v>6.0957647975281359</v>
      </c>
      <c r="D9592" s="19">
        <f ca="1">'Monte Carlo VaR'!$B$9*(EXP(B9592)-1)</f>
        <v>8.2615900300898826</v>
      </c>
      <c r="E9592" t="str">
        <f ca="1">IF(B9592&lt;='Monte Carlo VaR'!$B$25,"YES ◀ TAIL","")</f>
        <v/>
      </c>
    </row>
    <row r="9593" spans="1:5" x14ac:dyDescent="0.2">
      <c r="A9593">
        <v>9592</v>
      </c>
      <c r="B9593" s="17">
        <f ca="1">'Monte Carlo VaR'!$C$17+_xlfn.NORM.S.INV(RAND())*'Monte Carlo VaR'!$C$18</f>
        <v>0.23456843751995793</v>
      </c>
      <c r="C9593" s="18">
        <f t="shared" ca="1" si="149"/>
        <v>26.436299934289686</v>
      </c>
      <c r="D9593" s="19">
        <f ca="1">'Monte Carlo VaR'!$B$9*(EXP(B9593)-1)</f>
        <v>35.829117300942812</v>
      </c>
      <c r="E9593" t="str">
        <f ca="1">IF(B9593&lt;='Monte Carlo VaR'!$B$25,"YES ◀ TAIL","")</f>
        <v/>
      </c>
    </row>
    <row r="9594" spans="1:5" x14ac:dyDescent="0.2">
      <c r="A9594">
        <v>9593</v>
      </c>
      <c r="B9594" s="17">
        <f ca="1">'Monte Carlo VaR'!$C$17+_xlfn.NORM.S.INV(RAND())*'Monte Carlo VaR'!$C$18</f>
        <v>8.8135554615298858E-2</v>
      </c>
      <c r="C9594" s="18">
        <f t="shared" ca="1" si="149"/>
        <v>9.2136156091113364</v>
      </c>
      <c r="D9594" s="19">
        <f ca="1">'Monte Carlo VaR'!$B$9*(EXP(B9594)-1)</f>
        <v>12.487213235028594</v>
      </c>
      <c r="E9594" t="str">
        <f ca="1">IF(B9594&lt;='Monte Carlo VaR'!$B$25,"YES ◀ TAIL","")</f>
        <v/>
      </c>
    </row>
    <row r="9595" spans="1:5" x14ac:dyDescent="0.2">
      <c r="A9595">
        <v>9594</v>
      </c>
      <c r="B9595" s="17">
        <f ca="1">'Monte Carlo VaR'!$C$17+_xlfn.NORM.S.INV(RAND())*'Monte Carlo VaR'!$C$18</f>
        <v>1.9183410829429065E-2</v>
      </c>
      <c r="C9595" s="18">
        <f t="shared" ca="1" si="149"/>
        <v>1.9368594712364962</v>
      </c>
      <c r="D9595" s="19">
        <f ca="1">'Monte Carlo VaR'!$B$9*(EXP(B9595)-1)</f>
        <v>2.6250256413668231</v>
      </c>
      <c r="E9595" t="str">
        <f ca="1">IF(B9595&lt;='Monte Carlo VaR'!$B$25,"YES ◀ TAIL","")</f>
        <v/>
      </c>
    </row>
    <row r="9596" spans="1:5" x14ac:dyDescent="0.2">
      <c r="A9596">
        <v>9595</v>
      </c>
      <c r="B9596" s="17">
        <f ca="1">'Monte Carlo VaR'!$C$17+_xlfn.NORM.S.INV(RAND())*'Monte Carlo VaR'!$C$18</f>
        <v>5.2404363319709227E-2</v>
      </c>
      <c r="C9596" s="18">
        <f t="shared" ca="1" si="149"/>
        <v>5.380177515569029</v>
      </c>
      <c r="D9596" s="19">
        <f ca="1">'Monte Carlo VaR'!$B$9*(EXP(B9596)-1)</f>
        <v>7.291754586850705</v>
      </c>
      <c r="E9596" t="str">
        <f ca="1">IF(B9596&lt;='Monte Carlo VaR'!$B$25,"YES ◀ TAIL","")</f>
        <v/>
      </c>
    </row>
    <row r="9597" spans="1:5" x14ac:dyDescent="0.2">
      <c r="A9597">
        <v>9596</v>
      </c>
      <c r="B9597" s="17">
        <f ca="1">'Monte Carlo VaR'!$C$17+_xlfn.NORM.S.INV(RAND())*'Monte Carlo VaR'!$C$18</f>
        <v>0.17606342741466646</v>
      </c>
      <c r="C9597" s="18">
        <f t="shared" ca="1" si="149"/>
        <v>19.25136943125414</v>
      </c>
      <c r="D9597" s="19">
        <f ca="1">'Monte Carlo VaR'!$B$9*(EXP(B9597)-1)</f>
        <v>26.091380990178735</v>
      </c>
      <c r="E9597" t="str">
        <f ca="1">IF(B9597&lt;='Monte Carlo VaR'!$B$25,"YES ◀ TAIL","")</f>
        <v/>
      </c>
    </row>
    <row r="9598" spans="1:5" x14ac:dyDescent="0.2">
      <c r="A9598">
        <v>9597</v>
      </c>
      <c r="B9598" s="17">
        <f ca="1">'Monte Carlo VaR'!$C$17+_xlfn.NORM.S.INV(RAND())*'Monte Carlo VaR'!$C$18</f>
        <v>9.7232205712772579E-2</v>
      </c>
      <c r="C9598" s="18">
        <f t="shared" ca="1" si="149"/>
        <v>10.211626160261901</v>
      </c>
      <c r="D9598" s="19">
        <f ca="1">'Monte Carlo VaR'!$B$9*(EXP(B9598)-1)</f>
        <v>13.839816935002952</v>
      </c>
      <c r="E9598" t="str">
        <f ca="1">IF(B9598&lt;='Monte Carlo VaR'!$B$25,"YES ◀ TAIL","")</f>
        <v/>
      </c>
    </row>
    <row r="9599" spans="1:5" x14ac:dyDescent="0.2">
      <c r="A9599">
        <v>9598</v>
      </c>
      <c r="B9599" s="17">
        <f ca="1">'Monte Carlo VaR'!$C$17+_xlfn.NORM.S.INV(RAND())*'Monte Carlo VaR'!$C$18</f>
        <v>0.19985450817719058</v>
      </c>
      <c r="C9599" s="18">
        <f t="shared" ca="1" si="149"/>
        <v>22.122506697312151</v>
      </c>
      <c r="D9599" s="19">
        <f ca="1">'Monte Carlo VaR'!$B$9*(EXP(B9599)-1)</f>
        <v>29.982633326867155</v>
      </c>
      <c r="E9599" t="str">
        <f ca="1">IF(B9599&lt;='Monte Carlo VaR'!$B$25,"YES ◀ TAIL","")</f>
        <v/>
      </c>
    </row>
    <row r="9600" spans="1:5" x14ac:dyDescent="0.2">
      <c r="A9600">
        <v>9599</v>
      </c>
      <c r="B9600" s="17">
        <f ca="1">'Monte Carlo VaR'!$C$17+_xlfn.NORM.S.INV(RAND())*'Monte Carlo VaR'!$C$18</f>
        <v>0.37813153298683633</v>
      </c>
      <c r="C9600" s="18">
        <f t="shared" ca="1" si="149"/>
        <v>45.955490986727042</v>
      </c>
      <c r="D9600" s="19">
        <f ca="1">'Monte Carlo VaR'!$B$9*(EXP(B9600)-1)</f>
        <v>62.28347693431116</v>
      </c>
      <c r="E9600" t="str">
        <f ca="1">IF(B9600&lt;='Monte Carlo VaR'!$B$25,"YES ◀ TAIL","")</f>
        <v/>
      </c>
    </row>
    <row r="9601" spans="1:5" x14ac:dyDescent="0.2">
      <c r="A9601">
        <v>9600</v>
      </c>
      <c r="B9601" s="17">
        <f ca="1">'Monte Carlo VaR'!$C$17+_xlfn.NORM.S.INV(RAND())*'Monte Carlo VaR'!$C$18</f>
        <v>9.1986798004077205E-2</v>
      </c>
      <c r="C9601" s="18">
        <f t="shared" ca="1" si="149"/>
        <v>9.6350347972449679</v>
      </c>
      <c r="D9601" s="19">
        <f ca="1">'Monte Carlo VaR'!$B$9*(EXP(B9601)-1)</f>
        <v>13.058362660706106</v>
      </c>
      <c r="E9601" t="str">
        <f ca="1">IF(B9601&lt;='Monte Carlo VaR'!$B$25,"YES ◀ TAIL","")</f>
        <v/>
      </c>
    </row>
    <row r="9602" spans="1:5" x14ac:dyDescent="0.2">
      <c r="A9602">
        <v>9601</v>
      </c>
      <c r="B9602" s="17">
        <f ca="1">'Monte Carlo VaR'!$C$17+_xlfn.NORM.S.INV(RAND())*'Monte Carlo VaR'!$C$18</f>
        <v>0.32542385570383353</v>
      </c>
      <c r="C9602" s="18">
        <f t="shared" ca="1" si="149"/>
        <v>38.46173996049815</v>
      </c>
      <c r="D9602" s="19">
        <f ca="1">'Monte Carlo VaR'!$B$9*(EXP(B9602)-1)</f>
        <v>52.127196168463151</v>
      </c>
      <c r="E9602" t="str">
        <f ca="1">IF(B9602&lt;='Monte Carlo VaR'!$B$25,"YES ◀ TAIL","")</f>
        <v/>
      </c>
    </row>
    <row r="9603" spans="1:5" x14ac:dyDescent="0.2">
      <c r="A9603">
        <v>9602</v>
      </c>
      <c r="B9603" s="17">
        <f ca="1">'Monte Carlo VaR'!$C$17+_xlfn.NORM.S.INV(RAND())*'Monte Carlo VaR'!$C$18</f>
        <v>0.13665792808654076</v>
      </c>
      <c r="C9603" s="18">
        <f t="shared" ref="C9603:C9666" ca="1" si="150">(EXP(B9603)-1)*100</f>
        <v>14.643591791058718</v>
      </c>
      <c r="D9603" s="19">
        <f ca="1">'Monte Carlo VaR'!$B$9*(EXP(B9603)-1)</f>
        <v>19.846459954421881</v>
      </c>
      <c r="E9603" t="str">
        <f ca="1">IF(B9603&lt;='Monte Carlo VaR'!$B$25,"YES ◀ TAIL","")</f>
        <v/>
      </c>
    </row>
    <row r="9604" spans="1:5" x14ac:dyDescent="0.2">
      <c r="A9604">
        <v>9603</v>
      </c>
      <c r="B9604" s="17">
        <f ca="1">'Monte Carlo VaR'!$C$17+_xlfn.NORM.S.INV(RAND())*'Monte Carlo VaR'!$C$18</f>
        <v>-8.6442156835563749E-3</v>
      </c>
      <c r="C9604" s="18">
        <f t="shared" ca="1" si="150"/>
        <v>-0.86069618717727892</v>
      </c>
      <c r="D9604" s="19">
        <f ca="1">'Monte Carlo VaR'!$B$9*(EXP(B9604)-1)</f>
        <v>-1.1665015424813661</v>
      </c>
      <c r="E9604" t="str">
        <f ca="1">IF(B9604&lt;='Monte Carlo VaR'!$B$25,"YES ◀ TAIL","")</f>
        <v/>
      </c>
    </row>
    <row r="9605" spans="1:5" x14ac:dyDescent="0.2">
      <c r="A9605">
        <v>9604</v>
      </c>
      <c r="B9605" s="17">
        <f ca="1">'Monte Carlo VaR'!$C$17+_xlfn.NORM.S.INV(RAND())*'Monte Carlo VaR'!$C$18</f>
        <v>-0.1450214602293956</v>
      </c>
      <c r="C9605" s="18">
        <f t="shared" ca="1" si="150"/>
        <v>-13.49962702669133</v>
      </c>
      <c r="D9605" s="19">
        <f ca="1">'Monte Carlo VaR'!$B$9*(EXP(B9605)-1)</f>
        <v>-18.296044509274761</v>
      </c>
      <c r="E9605" t="str">
        <f ca="1">IF(B9605&lt;='Monte Carlo VaR'!$B$25,"YES ◀ TAIL","")</f>
        <v/>
      </c>
    </row>
    <row r="9606" spans="1:5" x14ac:dyDescent="0.2">
      <c r="A9606">
        <v>9605</v>
      </c>
      <c r="B9606" s="17">
        <f ca="1">'Monte Carlo VaR'!$C$17+_xlfn.NORM.S.INV(RAND())*'Monte Carlo VaR'!$C$18</f>
        <v>-0.43373796721133151</v>
      </c>
      <c r="C9606" s="18">
        <f t="shared" ca="1" si="150"/>
        <v>-35.191794801437837</v>
      </c>
      <c r="D9606" s="19">
        <f ca="1">'Monte Carlo VaR'!$B$9*(EXP(B9606)-1)</f>
        <v>-47.695439494388701</v>
      </c>
      <c r="E9606" t="str">
        <f ca="1">IF(B9606&lt;='Monte Carlo VaR'!$B$25,"YES ◀ TAIL","")</f>
        <v>YES ◀ TAIL</v>
      </c>
    </row>
    <row r="9607" spans="1:5" x14ac:dyDescent="0.2">
      <c r="A9607">
        <v>9606</v>
      </c>
      <c r="B9607" s="17">
        <f ca="1">'Monte Carlo VaR'!$C$17+_xlfn.NORM.S.INV(RAND())*'Monte Carlo VaR'!$C$18</f>
        <v>0.23342108936978834</v>
      </c>
      <c r="C9607" s="18">
        <f t="shared" ca="1" si="150"/>
        <v>26.291316668491447</v>
      </c>
      <c r="D9607" s="19">
        <f ca="1">'Monte Carlo VaR'!$B$9*(EXP(B9607)-1)</f>
        <v>35.632621480806463</v>
      </c>
      <c r="E9607" t="str">
        <f ca="1">IF(B9607&lt;='Monte Carlo VaR'!$B$25,"YES ◀ TAIL","")</f>
        <v/>
      </c>
    </row>
    <row r="9608" spans="1:5" x14ac:dyDescent="0.2">
      <c r="A9608">
        <v>9607</v>
      </c>
      <c r="B9608" s="17">
        <f ca="1">'Monte Carlo VaR'!$C$17+_xlfn.NORM.S.INV(RAND())*'Monte Carlo VaR'!$C$18</f>
        <v>-4.9890803201970868E-2</v>
      </c>
      <c r="C9608" s="18">
        <f t="shared" ca="1" si="150"/>
        <v>-4.8666698620531417</v>
      </c>
      <c r="D9608" s="19">
        <f ca="1">'Monte Carlo VaR'!$B$9*(EXP(B9608)-1)</f>
        <v>-6.5957976640406226</v>
      </c>
      <c r="E9608" t="str">
        <f ca="1">IF(B9608&lt;='Monte Carlo VaR'!$B$25,"YES ◀ TAIL","")</f>
        <v/>
      </c>
    </row>
    <row r="9609" spans="1:5" x14ac:dyDescent="0.2">
      <c r="A9609">
        <v>9608</v>
      </c>
      <c r="B9609" s="17">
        <f ca="1">'Monte Carlo VaR'!$C$17+_xlfn.NORM.S.INV(RAND())*'Monte Carlo VaR'!$C$18</f>
        <v>0.11058584512757122</v>
      </c>
      <c r="C9609" s="18">
        <f t="shared" ca="1" si="150"/>
        <v>11.693222812629568</v>
      </c>
      <c r="D9609" s="19">
        <f ca="1">'Monte Carlo VaR'!$B$9*(EXP(B9609)-1)</f>
        <v>15.847824877956851</v>
      </c>
      <c r="E9609" t="str">
        <f ca="1">IF(B9609&lt;='Monte Carlo VaR'!$B$25,"YES ◀ TAIL","")</f>
        <v/>
      </c>
    </row>
    <row r="9610" spans="1:5" x14ac:dyDescent="0.2">
      <c r="A9610">
        <v>9609</v>
      </c>
      <c r="B9610" s="17">
        <f ca="1">'Monte Carlo VaR'!$C$17+_xlfn.NORM.S.INV(RAND())*'Monte Carlo VaR'!$C$18</f>
        <v>2.4425461253899917E-2</v>
      </c>
      <c r="C9610" s="18">
        <f t="shared" ca="1" si="150"/>
        <v>2.472620645390089</v>
      </c>
      <c r="D9610" s="19">
        <f ca="1">'Monte Carlo VaR'!$B$9*(EXP(B9610)-1)</f>
        <v>3.3511427606971878</v>
      </c>
      <c r="E9610" t="str">
        <f ca="1">IF(B9610&lt;='Monte Carlo VaR'!$B$25,"YES ◀ TAIL","")</f>
        <v/>
      </c>
    </row>
    <row r="9611" spans="1:5" x14ac:dyDescent="0.2">
      <c r="A9611">
        <v>9610</v>
      </c>
      <c r="B9611" s="17">
        <f ca="1">'Monte Carlo VaR'!$C$17+_xlfn.NORM.S.INV(RAND())*'Monte Carlo VaR'!$C$18</f>
        <v>-5.3007783590508784E-3</v>
      </c>
      <c r="C9611" s="18">
        <f t="shared" ca="1" si="150"/>
        <v>-0.52867540243505262</v>
      </c>
      <c r="D9611" s="19">
        <f ca="1">'Monte Carlo VaR'!$B$9*(EXP(B9611)-1)</f>
        <v>-0.71651377292022678</v>
      </c>
      <c r="E9611" t="str">
        <f ca="1">IF(B9611&lt;='Monte Carlo VaR'!$B$25,"YES ◀ TAIL","")</f>
        <v/>
      </c>
    </row>
    <row r="9612" spans="1:5" x14ac:dyDescent="0.2">
      <c r="A9612">
        <v>9611</v>
      </c>
      <c r="B9612" s="17">
        <f ca="1">'Monte Carlo VaR'!$C$17+_xlfn.NORM.S.INV(RAND())*'Monte Carlo VaR'!$C$18</f>
        <v>0.25222860295467936</v>
      </c>
      <c r="C9612" s="18">
        <f t="shared" ca="1" si="150"/>
        <v>28.689019056131571</v>
      </c>
      <c r="D9612" s="19">
        <f ca="1">'Monte Carlo VaR'!$B$9*(EXP(B9612)-1)</f>
        <v>38.882227526775118</v>
      </c>
      <c r="E9612" t="str">
        <f ca="1">IF(B9612&lt;='Monte Carlo VaR'!$B$25,"YES ◀ TAIL","")</f>
        <v/>
      </c>
    </row>
    <row r="9613" spans="1:5" x14ac:dyDescent="0.2">
      <c r="A9613">
        <v>9612</v>
      </c>
      <c r="B9613" s="17">
        <f ca="1">'Monte Carlo VaR'!$C$17+_xlfn.NORM.S.INV(RAND())*'Monte Carlo VaR'!$C$18</f>
        <v>-5.6523672723339982E-2</v>
      </c>
      <c r="C9613" s="18">
        <f t="shared" ca="1" si="150"/>
        <v>-5.4955887537474046</v>
      </c>
      <c r="D9613" s="19">
        <f ca="1">'Monte Carlo VaR'!$B$9*(EXP(B9613)-1)</f>
        <v>-7.4481714379538575</v>
      </c>
      <c r="E9613" t="str">
        <f ca="1">IF(B9613&lt;='Monte Carlo VaR'!$B$25,"YES ◀ TAIL","")</f>
        <v/>
      </c>
    </row>
    <row r="9614" spans="1:5" x14ac:dyDescent="0.2">
      <c r="A9614">
        <v>9613</v>
      </c>
      <c r="B9614" s="17">
        <f ca="1">'Monte Carlo VaR'!$C$17+_xlfn.NORM.S.INV(RAND())*'Monte Carlo VaR'!$C$18</f>
        <v>9.124513689772884E-2</v>
      </c>
      <c r="C9614" s="18">
        <f t="shared" ca="1" si="150"/>
        <v>9.5537529015788714</v>
      </c>
      <c r="D9614" s="19">
        <f ca="1">'Monte Carlo VaR'!$B$9*(EXP(B9614)-1)</f>
        <v>12.948201307509844</v>
      </c>
      <c r="E9614" t="str">
        <f ca="1">IF(B9614&lt;='Monte Carlo VaR'!$B$25,"YES ◀ TAIL","")</f>
        <v/>
      </c>
    </row>
    <row r="9615" spans="1:5" x14ac:dyDescent="0.2">
      <c r="A9615">
        <v>9614</v>
      </c>
      <c r="B9615" s="17">
        <f ca="1">'Monte Carlo VaR'!$C$17+_xlfn.NORM.S.INV(RAND())*'Monte Carlo VaR'!$C$18</f>
        <v>0.26229726851595192</v>
      </c>
      <c r="C9615" s="18">
        <f t="shared" ca="1" si="150"/>
        <v>29.991290818043126</v>
      </c>
      <c r="D9615" s="19">
        <f ca="1">'Monte Carlo VaR'!$B$9*(EXP(B9615)-1)</f>
        <v>40.647196445693851</v>
      </c>
      <c r="E9615" t="str">
        <f ca="1">IF(B9615&lt;='Monte Carlo VaR'!$B$25,"YES ◀ TAIL","")</f>
        <v/>
      </c>
    </row>
    <row r="9616" spans="1:5" x14ac:dyDescent="0.2">
      <c r="A9616">
        <v>9615</v>
      </c>
      <c r="B9616" s="17">
        <f ca="1">'Monte Carlo VaR'!$C$17+_xlfn.NORM.S.INV(RAND())*'Monte Carlo VaR'!$C$18</f>
        <v>-0.10131459066828701</v>
      </c>
      <c r="C9616" s="18">
        <f t="shared" ca="1" si="150"/>
        <v>-9.6351291285827649</v>
      </c>
      <c r="D9616" s="19">
        <f ca="1">'Monte Carlo VaR'!$B$9*(EXP(B9616)-1)</f>
        <v>-13.058490507968221</v>
      </c>
      <c r="E9616" t="str">
        <f ca="1">IF(B9616&lt;='Monte Carlo VaR'!$B$25,"YES ◀ TAIL","")</f>
        <v/>
      </c>
    </row>
    <row r="9617" spans="1:5" x14ac:dyDescent="0.2">
      <c r="A9617">
        <v>9616</v>
      </c>
      <c r="B9617" s="17">
        <f ca="1">'Monte Carlo VaR'!$C$17+_xlfn.NORM.S.INV(RAND())*'Monte Carlo VaR'!$C$18</f>
        <v>5.0858870496050236E-2</v>
      </c>
      <c r="C9617" s="18">
        <f t="shared" ca="1" si="150"/>
        <v>5.2174389954626976</v>
      </c>
      <c r="D9617" s="19">
        <f ca="1">'Monte Carlo VaR'!$B$9*(EXP(B9617)-1)</f>
        <v>7.0711950705505942</v>
      </c>
      <c r="E9617" t="str">
        <f ca="1">IF(B9617&lt;='Monte Carlo VaR'!$B$25,"YES ◀ TAIL","")</f>
        <v/>
      </c>
    </row>
    <row r="9618" spans="1:5" x14ac:dyDescent="0.2">
      <c r="A9618">
        <v>9617</v>
      </c>
      <c r="B9618" s="17">
        <f ca="1">'Monte Carlo VaR'!$C$17+_xlfn.NORM.S.INV(RAND())*'Monte Carlo VaR'!$C$18</f>
        <v>5.1326301378034733E-2</v>
      </c>
      <c r="C9618" s="18">
        <f t="shared" ca="1" si="150"/>
        <v>5.2666323721285213</v>
      </c>
      <c r="D9618" s="19">
        <f ca="1">'Monte Carlo VaR'!$B$9*(EXP(B9618)-1)</f>
        <v>7.137866853945785</v>
      </c>
      <c r="E9618" t="str">
        <f ca="1">IF(B9618&lt;='Monte Carlo VaR'!$B$25,"YES ◀ TAIL","")</f>
        <v/>
      </c>
    </row>
    <row r="9619" spans="1:5" x14ac:dyDescent="0.2">
      <c r="A9619">
        <v>9618</v>
      </c>
      <c r="B9619" s="17">
        <f ca="1">'Monte Carlo VaR'!$C$17+_xlfn.NORM.S.INV(RAND())*'Monte Carlo VaR'!$C$18</f>
        <v>0.17108422977623194</v>
      </c>
      <c r="C9619" s="18">
        <f t="shared" ca="1" si="150"/>
        <v>18.659069108099267</v>
      </c>
      <c r="D9619" s="19">
        <f ca="1">'Monte Carlo VaR'!$B$9*(EXP(B9619)-1)</f>
        <v>25.28863636220694</v>
      </c>
      <c r="E9619" t="str">
        <f ca="1">IF(B9619&lt;='Monte Carlo VaR'!$B$25,"YES ◀ TAIL","")</f>
        <v/>
      </c>
    </row>
    <row r="9620" spans="1:5" x14ac:dyDescent="0.2">
      <c r="A9620">
        <v>9619</v>
      </c>
      <c r="B9620" s="17">
        <f ca="1">'Monte Carlo VaR'!$C$17+_xlfn.NORM.S.INV(RAND())*'Monte Carlo VaR'!$C$18</f>
        <v>5.5418674627343657E-2</v>
      </c>
      <c r="C9620" s="18">
        <f t="shared" ca="1" si="150"/>
        <v>5.6983054036221281</v>
      </c>
      <c r="D9620" s="19">
        <f ca="1">'Monte Carlo VaR'!$B$9*(EXP(B9620)-1)</f>
        <v>7.7229133135290704</v>
      </c>
      <c r="E9620" t="str">
        <f ca="1">IF(B9620&lt;='Monte Carlo VaR'!$B$25,"YES ◀ TAIL","")</f>
        <v/>
      </c>
    </row>
    <row r="9621" spans="1:5" x14ac:dyDescent="0.2">
      <c r="A9621">
        <v>9620</v>
      </c>
      <c r="B9621" s="17">
        <f ca="1">'Monte Carlo VaR'!$C$17+_xlfn.NORM.S.INV(RAND())*'Monte Carlo VaR'!$C$18</f>
        <v>0.20181275977784574</v>
      </c>
      <c r="C9621" s="18">
        <f t="shared" ca="1" si="150"/>
        <v>22.361887599048025</v>
      </c>
      <c r="D9621" s="19">
        <f ca="1">'Monte Carlo VaR'!$B$9*(EXP(B9621)-1)</f>
        <v>30.307066262989789</v>
      </c>
      <c r="E9621" t="str">
        <f ca="1">IF(B9621&lt;='Monte Carlo VaR'!$B$25,"YES ◀ TAIL","")</f>
        <v/>
      </c>
    </row>
    <row r="9622" spans="1:5" x14ac:dyDescent="0.2">
      <c r="A9622">
        <v>9621</v>
      </c>
      <c r="B9622" s="17">
        <f ca="1">'Monte Carlo VaR'!$C$17+_xlfn.NORM.S.INV(RAND())*'Monte Carlo VaR'!$C$18</f>
        <v>-4.0539538107156659E-2</v>
      </c>
      <c r="C9622" s="18">
        <f t="shared" ca="1" si="150"/>
        <v>-3.9728803544639479</v>
      </c>
      <c r="D9622" s="19">
        <f ca="1">'Monte Carlo VaR'!$B$9*(EXP(B9622)-1)</f>
        <v>-5.3844447444049885</v>
      </c>
      <c r="E9622" t="str">
        <f ca="1">IF(B9622&lt;='Monte Carlo VaR'!$B$25,"YES ◀ TAIL","")</f>
        <v/>
      </c>
    </row>
    <row r="9623" spans="1:5" x14ac:dyDescent="0.2">
      <c r="A9623">
        <v>9622</v>
      </c>
      <c r="B9623" s="17">
        <f ca="1">'Monte Carlo VaR'!$C$17+_xlfn.NORM.S.INV(RAND())*'Monte Carlo VaR'!$C$18</f>
        <v>0.19890249393972576</v>
      </c>
      <c r="C9623" s="18">
        <f t="shared" ca="1" si="150"/>
        <v>22.006299656376971</v>
      </c>
      <c r="D9623" s="19">
        <f ca="1">'Monte Carlo VaR'!$B$9*(EXP(B9623)-1)</f>
        <v>29.825137924287709</v>
      </c>
      <c r="E9623" t="str">
        <f ca="1">IF(B9623&lt;='Monte Carlo VaR'!$B$25,"YES ◀ TAIL","")</f>
        <v/>
      </c>
    </row>
    <row r="9624" spans="1:5" x14ac:dyDescent="0.2">
      <c r="A9624">
        <v>9623</v>
      </c>
      <c r="B9624" s="17">
        <f ca="1">'Monte Carlo VaR'!$C$17+_xlfn.NORM.S.INV(RAND())*'Monte Carlo VaR'!$C$18</f>
        <v>0.129419445809837</v>
      </c>
      <c r="C9624" s="18">
        <f t="shared" ca="1" si="150"/>
        <v>13.816742361483492</v>
      </c>
      <c r="D9624" s="19">
        <f ca="1">'Monte Carlo VaR'!$B$9*(EXP(B9624)-1)</f>
        <v>18.725830922518576</v>
      </c>
      <c r="E9624" t="str">
        <f ca="1">IF(B9624&lt;='Monte Carlo VaR'!$B$25,"YES ◀ TAIL","")</f>
        <v/>
      </c>
    </row>
    <row r="9625" spans="1:5" x14ac:dyDescent="0.2">
      <c r="A9625">
        <v>9624</v>
      </c>
      <c r="B9625" s="17">
        <f ca="1">'Monte Carlo VaR'!$C$17+_xlfn.NORM.S.INV(RAND())*'Monte Carlo VaR'!$C$18</f>
        <v>8.1109068229877623E-2</v>
      </c>
      <c r="C9625" s="18">
        <f t="shared" ca="1" si="150"/>
        <v>8.4489173430986497</v>
      </c>
      <c r="D9625" s="19">
        <f ca="1">'Monte Carlo VaR'!$B$9*(EXP(B9625)-1)</f>
        <v>11.4508176751016</v>
      </c>
      <c r="E9625" t="str">
        <f ca="1">IF(B9625&lt;='Monte Carlo VaR'!$B$25,"YES ◀ TAIL","")</f>
        <v/>
      </c>
    </row>
    <row r="9626" spans="1:5" x14ac:dyDescent="0.2">
      <c r="A9626">
        <v>9625</v>
      </c>
      <c r="B9626" s="17">
        <f ca="1">'Monte Carlo VaR'!$C$17+_xlfn.NORM.S.INV(RAND())*'Monte Carlo VaR'!$C$18</f>
        <v>-8.8362010799931251E-3</v>
      </c>
      <c r="C9626" s="18">
        <f t="shared" ca="1" si="150"/>
        <v>-0.87972765878148174</v>
      </c>
      <c r="D9626" s="19">
        <f ca="1">'Monte Carlo VaR'!$B$9*(EXP(B9626)-1)</f>
        <v>-1.1922948959465423</v>
      </c>
      <c r="E9626" t="str">
        <f ca="1">IF(B9626&lt;='Monte Carlo VaR'!$B$25,"YES ◀ TAIL","")</f>
        <v/>
      </c>
    </row>
    <row r="9627" spans="1:5" x14ac:dyDescent="0.2">
      <c r="A9627">
        <v>9626</v>
      </c>
      <c r="B9627" s="17">
        <f ca="1">'Monte Carlo VaR'!$C$17+_xlfn.NORM.S.INV(RAND())*'Monte Carlo VaR'!$C$18</f>
        <v>0.20739474357339149</v>
      </c>
      <c r="C9627" s="18">
        <f t="shared" ca="1" si="150"/>
        <v>23.046819533842999</v>
      </c>
      <c r="D9627" s="19">
        <f ca="1">'Monte Carlo VaR'!$B$9*(EXP(B9627)-1)</f>
        <v>31.235354514217416</v>
      </c>
      <c r="E9627" t="str">
        <f ca="1">IF(B9627&lt;='Monte Carlo VaR'!$B$25,"YES ◀ TAIL","")</f>
        <v/>
      </c>
    </row>
    <row r="9628" spans="1:5" x14ac:dyDescent="0.2">
      <c r="A9628">
        <v>9627</v>
      </c>
      <c r="B9628" s="17">
        <f ca="1">'Monte Carlo VaR'!$C$17+_xlfn.NORM.S.INV(RAND())*'Monte Carlo VaR'!$C$18</f>
        <v>0.11015846364469023</v>
      </c>
      <c r="C9628" s="18">
        <f t="shared" ca="1" si="150"/>
        <v>11.645497396642114</v>
      </c>
      <c r="D9628" s="19">
        <f ca="1">'Monte Carlo VaR'!$B$9*(EXP(B9628)-1)</f>
        <v>15.783142621669056</v>
      </c>
      <c r="E9628" t="str">
        <f ca="1">IF(B9628&lt;='Monte Carlo VaR'!$B$25,"YES ◀ TAIL","")</f>
        <v/>
      </c>
    </row>
    <row r="9629" spans="1:5" x14ac:dyDescent="0.2">
      <c r="A9629">
        <v>9628</v>
      </c>
      <c r="B9629" s="17">
        <f ca="1">'Monte Carlo VaR'!$C$17+_xlfn.NORM.S.INV(RAND())*'Monte Carlo VaR'!$C$18</f>
        <v>-0.19554591209304134</v>
      </c>
      <c r="C9629" s="18">
        <f t="shared" ca="1" si="150"/>
        <v>-17.761441474609853</v>
      </c>
      <c r="D9629" s="19">
        <f ca="1">'Monte Carlo VaR'!$B$9*(EXP(B9629)-1)</f>
        <v>-24.072081630538733</v>
      </c>
      <c r="E9629" t="str">
        <f ca="1">IF(B9629&lt;='Monte Carlo VaR'!$B$25,"YES ◀ TAIL","")</f>
        <v/>
      </c>
    </row>
    <row r="9630" spans="1:5" x14ac:dyDescent="0.2">
      <c r="A9630">
        <v>9629</v>
      </c>
      <c r="B9630" s="17">
        <f ca="1">'Monte Carlo VaR'!$C$17+_xlfn.NORM.S.INV(RAND())*'Monte Carlo VaR'!$C$18</f>
        <v>0.11667827509862511</v>
      </c>
      <c r="C9630" s="18">
        <f t="shared" ca="1" si="150"/>
        <v>12.375783064871303</v>
      </c>
      <c r="D9630" s="19">
        <f ca="1">'Monte Carlo VaR'!$B$9*(EXP(B9630)-1)</f>
        <v>16.772898787820079</v>
      </c>
      <c r="E9630" t="str">
        <f ca="1">IF(B9630&lt;='Monte Carlo VaR'!$B$25,"YES ◀ TAIL","")</f>
        <v/>
      </c>
    </row>
    <row r="9631" spans="1:5" x14ac:dyDescent="0.2">
      <c r="A9631">
        <v>9630</v>
      </c>
      <c r="B9631" s="17">
        <f ca="1">'Monte Carlo VaR'!$C$17+_xlfn.NORM.S.INV(RAND())*'Monte Carlo VaR'!$C$18</f>
        <v>-8.6657917679511406E-2</v>
      </c>
      <c r="C9631" s="18">
        <f t="shared" ca="1" si="150"/>
        <v>-8.3009271697797598</v>
      </c>
      <c r="D9631" s="19">
        <f ca="1">'Monte Carlo VaR'!$B$9*(EXP(B9631)-1)</f>
        <v>-11.250246593202508</v>
      </c>
      <c r="E9631" t="str">
        <f ca="1">IF(B9631&lt;='Monte Carlo VaR'!$B$25,"YES ◀ TAIL","")</f>
        <v/>
      </c>
    </row>
    <row r="9632" spans="1:5" x14ac:dyDescent="0.2">
      <c r="A9632">
        <v>9631</v>
      </c>
      <c r="B9632" s="17">
        <f ca="1">'Monte Carlo VaR'!$C$17+_xlfn.NORM.S.INV(RAND())*'Monte Carlo VaR'!$C$18</f>
        <v>-8.8854581810618546E-2</v>
      </c>
      <c r="C9632" s="18">
        <f t="shared" ca="1" si="150"/>
        <v>-8.5021381565338228</v>
      </c>
      <c r="D9632" s="19">
        <f ca="1">'Monte Carlo VaR'!$B$9*(EXP(B9632)-1)</f>
        <v>-11.522947843550289</v>
      </c>
      <c r="E9632" t="str">
        <f ca="1">IF(B9632&lt;='Monte Carlo VaR'!$B$25,"YES ◀ TAIL","")</f>
        <v/>
      </c>
    </row>
    <row r="9633" spans="1:5" x14ac:dyDescent="0.2">
      <c r="A9633">
        <v>9632</v>
      </c>
      <c r="B9633" s="17">
        <f ca="1">'Monte Carlo VaR'!$C$17+_xlfn.NORM.S.INV(RAND())*'Monte Carlo VaR'!$C$18</f>
        <v>-0.16341609677818519</v>
      </c>
      <c r="C9633" s="18">
        <f t="shared" ca="1" si="150"/>
        <v>-15.076225020424882</v>
      </c>
      <c r="D9633" s="19">
        <f ca="1">'Monte Carlo VaR'!$B$9*(EXP(B9633)-1)</f>
        <v>-20.432807770181842</v>
      </c>
      <c r="E9633" t="str">
        <f ca="1">IF(B9633&lt;='Monte Carlo VaR'!$B$25,"YES ◀ TAIL","")</f>
        <v/>
      </c>
    </row>
    <row r="9634" spans="1:5" x14ac:dyDescent="0.2">
      <c r="A9634">
        <v>9633</v>
      </c>
      <c r="B9634" s="17">
        <f ca="1">'Monte Carlo VaR'!$C$17+_xlfn.NORM.S.INV(RAND())*'Monte Carlo VaR'!$C$18</f>
        <v>-1.5162121897750278E-2</v>
      </c>
      <c r="C9634" s="18">
        <f t="shared" ca="1" si="150"/>
        <v>-1.5047755668682217</v>
      </c>
      <c r="D9634" s="19">
        <f ca="1">'Monte Carlo VaR'!$B$9*(EXP(B9634)-1)</f>
        <v>-2.039422325776501</v>
      </c>
      <c r="E9634" t="str">
        <f ca="1">IF(B9634&lt;='Monte Carlo VaR'!$B$25,"YES ◀ TAIL","")</f>
        <v/>
      </c>
    </row>
    <row r="9635" spans="1:5" x14ac:dyDescent="0.2">
      <c r="A9635">
        <v>9634</v>
      </c>
      <c r="B9635" s="17">
        <f ca="1">'Monte Carlo VaR'!$C$17+_xlfn.NORM.S.INV(RAND())*'Monte Carlo VaR'!$C$18</f>
        <v>0.28162642463360782</v>
      </c>
      <c r="C9635" s="18">
        <f t="shared" ca="1" si="150"/>
        <v>32.528353421607981</v>
      </c>
      <c r="D9635" s="19">
        <f ca="1">'Monte Carlo VaR'!$B$9*(EXP(B9635)-1)</f>
        <v>44.0856773923053</v>
      </c>
      <c r="E9635" t="str">
        <f ca="1">IF(B9635&lt;='Monte Carlo VaR'!$B$25,"YES ◀ TAIL","")</f>
        <v/>
      </c>
    </row>
    <row r="9636" spans="1:5" x14ac:dyDescent="0.2">
      <c r="A9636">
        <v>9635</v>
      </c>
      <c r="B9636" s="17">
        <f ca="1">'Monte Carlo VaR'!$C$17+_xlfn.NORM.S.INV(RAND())*'Monte Carlo VaR'!$C$18</f>
        <v>-2.9023609043815554E-2</v>
      </c>
      <c r="C9636" s="18">
        <f t="shared" ca="1" si="150"/>
        <v>-2.8606469476542662</v>
      </c>
      <c r="D9636" s="19">
        <f ca="1">'Monte Carlo VaR'!$B$9*(EXP(B9636)-1)</f>
        <v>-3.8770348081558268</v>
      </c>
      <c r="E9636" t="str">
        <f ca="1">IF(B9636&lt;='Monte Carlo VaR'!$B$25,"YES ◀ TAIL","")</f>
        <v/>
      </c>
    </row>
    <row r="9637" spans="1:5" x14ac:dyDescent="0.2">
      <c r="A9637">
        <v>9636</v>
      </c>
      <c r="B9637" s="17">
        <f ca="1">'Monte Carlo VaR'!$C$17+_xlfn.NORM.S.INV(RAND())*'Monte Carlo VaR'!$C$18</f>
        <v>0.31186562762568365</v>
      </c>
      <c r="C9637" s="18">
        <f t="shared" ca="1" si="150"/>
        <v>36.59711319127419</v>
      </c>
      <c r="D9637" s="19">
        <f ca="1">'Monte Carlo VaR'!$B$9*(EXP(B9637)-1)</f>
        <v>49.600067508133911</v>
      </c>
      <c r="E9637" t="str">
        <f ca="1">IF(B9637&lt;='Monte Carlo VaR'!$B$25,"YES ◀ TAIL","")</f>
        <v/>
      </c>
    </row>
    <row r="9638" spans="1:5" x14ac:dyDescent="0.2">
      <c r="A9638">
        <v>9637</v>
      </c>
      <c r="B9638" s="17">
        <f ca="1">'Monte Carlo VaR'!$C$17+_xlfn.NORM.S.INV(RAND())*'Monte Carlo VaR'!$C$18</f>
        <v>0.33459644354759671</v>
      </c>
      <c r="C9638" s="18">
        <f t="shared" ca="1" si="150"/>
        <v>39.737635117737938</v>
      </c>
      <c r="D9638" s="19">
        <f ca="1">'Monte Carlo VaR'!$B$9*(EXP(B9638)-1)</f>
        <v>53.856416875070224</v>
      </c>
      <c r="E9638" t="str">
        <f ca="1">IF(B9638&lt;='Monte Carlo VaR'!$B$25,"YES ◀ TAIL","")</f>
        <v/>
      </c>
    </row>
    <row r="9639" spans="1:5" x14ac:dyDescent="0.2">
      <c r="A9639">
        <v>9638</v>
      </c>
      <c r="B9639" s="17">
        <f ca="1">'Monte Carlo VaR'!$C$17+_xlfn.NORM.S.INV(RAND())*'Monte Carlo VaR'!$C$18</f>
        <v>0.32823431488748794</v>
      </c>
      <c r="C9639" s="18">
        <f t="shared" ca="1" si="150"/>
        <v>38.851428374343634</v>
      </c>
      <c r="D9639" s="19">
        <f ca="1">'Monte Carlo VaR'!$B$9*(EXP(B9639)-1)</f>
        <v>52.655340875747925</v>
      </c>
      <c r="E9639" t="str">
        <f ca="1">IF(B9639&lt;='Monte Carlo VaR'!$B$25,"YES ◀ TAIL","")</f>
        <v/>
      </c>
    </row>
    <row r="9640" spans="1:5" x14ac:dyDescent="0.2">
      <c r="A9640">
        <v>9639</v>
      </c>
      <c r="B9640" s="17">
        <f ca="1">'Monte Carlo VaR'!$C$17+_xlfn.NORM.S.INV(RAND())*'Monte Carlo VaR'!$C$18</f>
        <v>-7.1436156603397985E-2</v>
      </c>
      <c r="C9640" s="18">
        <f t="shared" ca="1" si="150"/>
        <v>-6.8944282543151552</v>
      </c>
      <c r="D9640" s="19">
        <f ca="1">'Monte Carlo VaR'!$B$9*(EXP(B9640)-1)</f>
        <v>-9.3440186130733291</v>
      </c>
      <c r="E9640" t="str">
        <f ca="1">IF(B9640&lt;='Monte Carlo VaR'!$B$25,"YES ◀ TAIL","")</f>
        <v/>
      </c>
    </row>
    <row r="9641" spans="1:5" x14ac:dyDescent="0.2">
      <c r="A9641">
        <v>9640</v>
      </c>
      <c r="B9641" s="17">
        <f ca="1">'Monte Carlo VaR'!$C$17+_xlfn.NORM.S.INV(RAND())*'Monte Carlo VaR'!$C$18</f>
        <v>3.6489433681764868E-2</v>
      </c>
      <c r="C9641" s="18">
        <f t="shared" ca="1" si="150"/>
        <v>3.7163344961886668</v>
      </c>
      <c r="D9641" s="19">
        <f ca="1">'Monte Carlo VaR'!$B$9*(EXP(B9641)-1)</f>
        <v>5.0367481426845</v>
      </c>
      <c r="E9641" t="str">
        <f ca="1">IF(B9641&lt;='Monte Carlo VaR'!$B$25,"YES ◀ TAIL","")</f>
        <v/>
      </c>
    </row>
    <row r="9642" spans="1:5" x14ac:dyDescent="0.2">
      <c r="A9642">
        <v>9641</v>
      </c>
      <c r="B9642" s="17">
        <f ca="1">'Monte Carlo VaR'!$C$17+_xlfn.NORM.S.INV(RAND())*'Monte Carlo VaR'!$C$18</f>
        <v>0.10442354601580259</v>
      </c>
      <c r="C9642" s="18">
        <f t="shared" ca="1" si="150"/>
        <v>11.007052130774131</v>
      </c>
      <c r="D9642" s="19">
        <f ca="1">'Monte Carlo VaR'!$B$9*(EXP(B9642)-1)</f>
        <v>14.917857752838179</v>
      </c>
      <c r="E9642" t="str">
        <f ca="1">IF(B9642&lt;='Monte Carlo VaR'!$B$25,"YES ◀ TAIL","")</f>
        <v/>
      </c>
    </row>
    <row r="9643" spans="1:5" x14ac:dyDescent="0.2">
      <c r="A9643">
        <v>9642</v>
      </c>
      <c r="B9643" s="17">
        <f ca="1">'Monte Carlo VaR'!$C$17+_xlfn.NORM.S.INV(RAND())*'Monte Carlo VaR'!$C$18</f>
        <v>0.12341083391385997</v>
      </c>
      <c r="C9643" s="18">
        <f t="shared" ca="1" si="150"/>
        <v>13.134912207122508</v>
      </c>
      <c r="D9643" s="19">
        <f ca="1">'Monte Carlo VaR'!$B$9*(EXP(B9643)-1)</f>
        <v>17.801746514313134</v>
      </c>
      <c r="E9643" t="str">
        <f ca="1">IF(B9643&lt;='Monte Carlo VaR'!$B$25,"YES ◀ TAIL","")</f>
        <v/>
      </c>
    </row>
    <row r="9644" spans="1:5" x14ac:dyDescent="0.2">
      <c r="A9644">
        <v>9643</v>
      </c>
      <c r="B9644" s="17">
        <f ca="1">'Monte Carlo VaR'!$C$17+_xlfn.NORM.S.INV(RAND())*'Monte Carlo VaR'!$C$18</f>
        <v>0.20316288888384415</v>
      </c>
      <c r="C9644" s="18">
        <f t="shared" ca="1" si="150"/>
        <v>22.527203518765692</v>
      </c>
      <c r="D9644" s="19">
        <f ca="1">'Monte Carlo VaR'!$B$9*(EXP(B9644)-1)</f>
        <v>30.531118928983144</v>
      </c>
      <c r="E9644" t="str">
        <f ca="1">IF(B9644&lt;='Monte Carlo VaR'!$B$25,"YES ◀ TAIL","")</f>
        <v/>
      </c>
    </row>
    <row r="9645" spans="1:5" x14ac:dyDescent="0.2">
      <c r="A9645">
        <v>9644</v>
      </c>
      <c r="B9645" s="17">
        <f ca="1">'Monte Carlo VaR'!$C$17+_xlfn.NORM.S.INV(RAND())*'Monte Carlo VaR'!$C$18</f>
        <v>7.6891665683712279E-2</v>
      </c>
      <c r="C9645" s="18">
        <f t="shared" ca="1" si="150"/>
        <v>7.9925077110325482</v>
      </c>
      <c r="D9645" s="19">
        <f ca="1">'Monte Carlo VaR'!$B$9*(EXP(B9645)-1)</f>
        <v>10.832245700762412</v>
      </c>
      <c r="E9645" t="str">
        <f ca="1">IF(B9645&lt;='Monte Carlo VaR'!$B$25,"YES ◀ TAIL","")</f>
        <v/>
      </c>
    </row>
    <row r="9646" spans="1:5" x14ac:dyDescent="0.2">
      <c r="A9646">
        <v>9645</v>
      </c>
      <c r="B9646" s="17">
        <f ca="1">'Monte Carlo VaR'!$C$17+_xlfn.NORM.S.INV(RAND())*'Monte Carlo VaR'!$C$18</f>
        <v>0.19182756120972122</v>
      </c>
      <c r="C9646" s="18">
        <f t="shared" ca="1" si="150"/>
        <v>21.146159598029723</v>
      </c>
      <c r="D9646" s="19">
        <f ca="1">'Monte Carlo VaR'!$B$9*(EXP(B9646)-1)</f>
        <v>28.659390103209684</v>
      </c>
      <c r="E9646" t="str">
        <f ca="1">IF(B9646&lt;='Monte Carlo VaR'!$B$25,"YES ◀ TAIL","")</f>
        <v/>
      </c>
    </row>
    <row r="9647" spans="1:5" x14ac:dyDescent="0.2">
      <c r="A9647">
        <v>9646</v>
      </c>
      <c r="B9647" s="17">
        <f ca="1">'Monte Carlo VaR'!$C$17+_xlfn.NORM.S.INV(RAND())*'Monte Carlo VaR'!$C$18</f>
        <v>0.48763512300055056</v>
      </c>
      <c r="C9647" s="18">
        <f t="shared" ca="1" si="150"/>
        <v>62.846055375608124</v>
      </c>
      <c r="D9647" s="19">
        <f ca="1">'Monte Carlo VaR'!$B$9*(EXP(B9647)-1)</f>
        <v>85.17525885056169</v>
      </c>
      <c r="E9647" t="str">
        <f ca="1">IF(B9647&lt;='Monte Carlo VaR'!$B$25,"YES ◀ TAIL","")</f>
        <v/>
      </c>
    </row>
    <row r="9648" spans="1:5" x14ac:dyDescent="0.2">
      <c r="A9648">
        <v>9647</v>
      </c>
      <c r="B9648" s="17">
        <f ca="1">'Monte Carlo VaR'!$C$17+_xlfn.NORM.S.INV(RAND())*'Monte Carlo VaR'!$C$18</f>
        <v>-9.6472589105250431E-2</v>
      </c>
      <c r="C9648" s="18">
        <f t="shared" ca="1" si="150"/>
        <v>-9.1965212695392484</v>
      </c>
      <c r="D9648" s="19">
        <f ca="1">'Monte Carlo VaR'!$B$9*(EXP(B9648)-1)</f>
        <v>-12.464045276606544</v>
      </c>
      <c r="E9648" t="str">
        <f ca="1">IF(B9648&lt;='Monte Carlo VaR'!$B$25,"YES ◀ TAIL","")</f>
        <v/>
      </c>
    </row>
    <row r="9649" spans="1:5" x14ac:dyDescent="0.2">
      <c r="A9649">
        <v>9648</v>
      </c>
      <c r="B9649" s="17">
        <f ca="1">'Monte Carlo VaR'!$C$17+_xlfn.NORM.S.INV(RAND())*'Monte Carlo VaR'!$C$18</f>
        <v>-0.18943542543486125</v>
      </c>
      <c r="C9649" s="18">
        <f t="shared" ca="1" si="150"/>
        <v>-17.25738541440851</v>
      </c>
      <c r="D9649" s="19">
        <f ca="1">'Monte Carlo VaR'!$B$9*(EXP(B9649)-1)</f>
        <v>-23.388934452147854</v>
      </c>
      <c r="E9649" t="str">
        <f ca="1">IF(B9649&lt;='Monte Carlo VaR'!$B$25,"YES ◀ TAIL","")</f>
        <v/>
      </c>
    </row>
    <row r="9650" spans="1:5" x14ac:dyDescent="0.2">
      <c r="A9650">
        <v>9649</v>
      </c>
      <c r="B9650" s="17">
        <f ca="1">'Monte Carlo VaR'!$C$17+_xlfn.NORM.S.INV(RAND())*'Monte Carlo VaR'!$C$18</f>
        <v>9.6972800722711083E-5</v>
      </c>
      <c r="C9650" s="18">
        <f t="shared" ca="1" si="150"/>
        <v>9.6977502736628196E-3</v>
      </c>
      <c r="D9650" s="19">
        <f ca="1">'Monte Carlo VaR'!$B$9*(EXP(B9650)-1)</f>
        <v>1.314336094589522E-2</v>
      </c>
      <c r="E9650" t="str">
        <f ca="1">IF(B9650&lt;='Monte Carlo VaR'!$B$25,"YES ◀ TAIL","")</f>
        <v/>
      </c>
    </row>
    <row r="9651" spans="1:5" x14ac:dyDescent="0.2">
      <c r="A9651">
        <v>9650</v>
      </c>
      <c r="B9651" s="17">
        <f ca="1">'Monte Carlo VaR'!$C$17+_xlfn.NORM.S.INV(RAND())*'Monte Carlo VaR'!$C$18</f>
        <v>-7.0134357730400984E-2</v>
      </c>
      <c r="C9651" s="18">
        <f t="shared" ca="1" si="150"/>
        <v>-6.7731445996124684</v>
      </c>
      <c r="D9651" s="19">
        <f ca="1">'Monte Carlo VaR'!$B$9*(EXP(B9651)-1)</f>
        <v>-9.1796428758547783</v>
      </c>
      <c r="E9651" t="str">
        <f ca="1">IF(B9651&lt;='Monte Carlo VaR'!$B$25,"YES ◀ TAIL","")</f>
        <v/>
      </c>
    </row>
    <row r="9652" spans="1:5" x14ac:dyDescent="0.2">
      <c r="A9652">
        <v>9651</v>
      </c>
      <c r="B9652" s="17">
        <f ca="1">'Monte Carlo VaR'!$C$17+_xlfn.NORM.S.INV(RAND())*'Monte Carlo VaR'!$C$18</f>
        <v>0.26512575300027597</v>
      </c>
      <c r="C9652" s="18">
        <f t="shared" ca="1" si="150"/>
        <v>30.35948964407671</v>
      </c>
      <c r="D9652" s="19">
        <f ca="1">'Monte Carlo VaR'!$B$9*(EXP(B9652)-1)</f>
        <v>41.146216314617163</v>
      </c>
      <c r="E9652" t="str">
        <f ca="1">IF(B9652&lt;='Monte Carlo VaR'!$B$25,"YES ◀ TAIL","")</f>
        <v/>
      </c>
    </row>
    <row r="9653" spans="1:5" x14ac:dyDescent="0.2">
      <c r="A9653">
        <v>9652</v>
      </c>
      <c r="B9653" s="17">
        <f ca="1">'Monte Carlo VaR'!$C$17+_xlfn.NORM.S.INV(RAND())*'Monte Carlo VaR'!$C$18</f>
        <v>0.21283008861969732</v>
      </c>
      <c r="C9653" s="18">
        <f t="shared" ca="1" si="150"/>
        <v>23.717442337010255</v>
      </c>
      <c r="D9653" s="19">
        <f ca="1">'Monte Carlo VaR'!$B$9*(EXP(B9653)-1)</f>
        <v>32.144249599349997</v>
      </c>
      <c r="E9653" t="str">
        <f ca="1">IF(B9653&lt;='Monte Carlo VaR'!$B$25,"YES ◀ TAIL","")</f>
        <v/>
      </c>
    </row>
    <row r="9654" spans="1:5" x14ac:dyDescent="0.2">
      <c r="A9654">
        <v>9653</v>
      </c>
      <c r="B9654" s="17">
        <f ca="1">'Monte Carlo VaR'!$C$17+_xlfn.NORM.S.INV(RAND())*'Monte Carlo VaR'!$C$18</f>
        <v>0.19888220961030995</v>
      </c>
      <c r="C9654" s="18">
        <f t="shared" ca="1" si="150"/>
        <v>22.003824865503763</v>
      </c>
      <c r="D9654" s="19">
        <f ca="1">'Monte Carlo VaR'!$B$9*(EXP(B9654)-1)</f>
        <v>29.82178384021725</v>
      </c>
      <c r="E9654" t="str">
        <f ca="1">IF(B9654&lt;='Monte Carlo VaR'!$B$25,"YES ◀ TAIL","")</f>
        <v/>
      </c>
    </row>
    <row r="9655" spans="1:5" x14ac:dyDescent="0.2">
      <c r="A9655">
        <v>9654</v>
      </c>
      <c r="B9655" s="17">
        <f ca="1">'Monte Carlo VaR'!$C$17+_xlfn.NORM.S.INV(RAND())*'Monte Carlo VaR'!$C$18</f>
        <v>0.14864595434282271</v>
      </c>
      <c r="C9655" s="18">
        <f t="shared" ca="1" si="150"/>
        <v>16.026213071347794</v>
      </c>
      <c r="D9655" s="19">
        <f ca="1">'Monte Carlo VaR'!$B$9*(EXP(B9655)-1)</f>
        <v>21.720326575597667</v>
      </c>
      <c r="E9655" t="str">
        <f ca="1">IF(B9655&lt;='Monte Carlo VaR'!$B$25,"YES ◀ TAIL","")</f>
        <v/>
      </c>
    </row>
    <row r="9656" spans="1:5" x14ac:dyDescent="0.2">
      <c r="A9656">
        <v>9655</v>
      </c>
      <c r="B9656" s="17">
        <f ca="1">'Monte Carlo VaR'!$C$17+_xlfn.NORM.S.INV(RAND())*'Monte Carlo VaR'!$C$18</f>
        <v>-0.1990690666826237</v>
      </c>
      <c r="C9656" s="18">
        <f t="shared" ca="1" si="150"/>
        <v>-18.050670830478531</v>
      </c>
      <c r="D9656" s="19">
        <f ca="1">'Monte Carlo VaR'!$B$9*(EXP(B9656)-1)</f>
        <v>-24.464074176547555</v>
      </c>
      <c r="E9656" t="str">
        <f ca="1">IF(B9656&lt;='Monte Carlo VaR'!$B$25,"YES ◀ TAIL","")</f>
        <v/>
      </c>
    </row>
    <row r="9657" spans="1:5" x14ac:dyDescent="0.2">
      <c r="A9657">
        <v>9656</v>
      </c>
      <c r="B9657" s="17">
        <f ca="1">'Monte Carlo VaR'!$C$17+_xlfn.NORM.S.INV(RAND())*'Monte Carlo VaR'!$C$18</f>
        <v>-3.5810919975077529E-2</v>
      </c>
      <c r="C9657" s="18">
        <f t="shared" ca="1" si="150"/>
        <v>-3.5177295061506131</v>
      </c>
      <c r="D9657" s="19">
        <f ca="1">'Monte Carlo VaR'!$B$9*(EXP(B9657)-1)</f>
        <v>-4.7675787996859258</v>
      </c>
      <c r="E9657" t="str">
        <f ca="1">IF(B9657&lt;='Monte Carlo VaR'!$B$25,"YES ◀ TAIL","")</f>
        <v/>
      </c>
    </row>
    <row r="9658" spans="1:5" x14ac:dyDescent="0.2">
      <c r="A9658">
        <v>9657</v>
      </c>
      <c r="B9658" s="17">
        <f ca="1">'Monte Carlo VaR'!$C$17+_xlfn.NORM.S.INV(RAND())*'Monte Carlo VaR'!$C$18</f>
        <v>0.356602325831262</v>
      </c>
      <c r="C9658" s="18">
        <f t="shared" ca="1" si="150"/>
        <v>42.84676921845152</v>
      </c>
      <c r="D9658" s="19">
        <f ca="1">'Monte Carlo VaR'!$B$9*(EXP(B9658)-1)</f>
        <v>58.070226321767343</v>
      </c>
      <c r="E9658" t="str">
        <f ca="1">IF(B9658&lt;='Monte Carlo VaR'!$B$25,"YES ◀ TAIL","")</f>
        <v/>
      </c>
    </row>
    <row r="9659" spans="1:5" x14ac:dyDescent="0.2">
      <c r="A9659">
        <v>9658</v>
      </c>
      <c r="B9659" s="17">
        <f ca="1">'Monte Carlo VaR'!$C$17+_xlfn.NORM.S.INV(RAND())*'Monte Carlo VaR'!$C$18</f>
        <v>0.48373500590823854</v>
      </c>
      <c r="C9659" s="18">
        <f t="shared" ca="1" si="150"/>
        <v>62.212173601685805</v>
      </c>
      <c r="D9659" s="19">
        <f ca="1">'Monte Carlo VaR'!$B$9*(EXP(B9659)-1)</f>
        <v>84.316158882364775</v>
      </c>
      <c r="E9659" t="str">
        <f ca="1">IF(B9659&lt;='Monte Carlo VaR'!$B$25,"YES ◀ TAIL","")</f>
        <v/>
      </c>
    </row>
    <row r="9660" spans="1:5" x14ac:dyDescent="0.2">
      <c r="A9660">
        <v>9659</v>
      </c>
      <c r="B9660" s="17">
        <f ca="1">'Monte Carlo VaR'!$C$17+_xlfn.NORM.S.INV(RAND())*'Monte Carlo VaR'!$C$18</f>
        <v>8.3043749993324867E-2</v>
      </c>
      <c r="C9660" s="18">
        <f t="shared" ca="1" si="150"/>
        <v>8.6589345784978455</v>
      </c>
      <c r="D9660" s="19">
        <f ca="1">'Monte Carlo VaR'!$B$9*(EXP(B9660)-1)</f>
        <v>11.735454034238129</v>
      </c>
      <c r="E9660" t="str">
        <f ca="1">IF(B9660&lt;='Monte Carlo VaR'!$B$25,"YES ◀ TAIL","")</f>
        <v/>
      </c>
    </row>
    <row r="9661" spans="1:5" x14ac:dyDescent="0.2">
      <c r="A9661">
        <v>9660</v>
      </c>
      <c r="B9661" s="17">
        <f ca="1">'Monte Carlo VaR'!$C$17+_xlfn.NORM.S.INV(RAND())*'Monte Carlo VaR'!$C$18</f>
        <v>0.25518224210109219</v>
      </c>
      <c r="C9661" s="18">
        <f t="shared" ca="1" si="150"/>
        <v>29.06968187408825</v>
      </c>
      <c r="D9661" s="19">
        <f ca="1">'Monte Carlo VaR'!$B$9*(EXP(B9661)-1)</f>
        <v>39.398139843951803</v>
      </c>
      <c r="E9661" t="str">
        <f ca="1">IF(B9661&lt;='Monte Carlo VaR'!$B$25,"YES ◀ TAIL","")</f>
        <v/>
      </c>
    </row>
    <row r="9662" spans="1:5" x14ac:dyDescent="0.2">
      <c r="A9662">
        <v>9661</v>
      </c>
      <c r="B9662" s="17">
        <f ca="1">'Monte Carlo VaR'!$C$17+_xlfn.NORM.S.INV(RAND())*'Monte Carlo VaR'!$C$18</f>
        <v>-7.427127511623291E-3</v>
      </c>
      <c r="C9662" s="18">
        <f t="shared" ca="1" si="150"/>
        <v>-0.73996145562988946</v>
      </c>
      <c r="D9662" s="19">
        <f ca="1">'Monte Carlo VaR'!$B$9*(EXP(B9662)-1)</f>
        <v>-1.0028697608151893</v>
      </c>
      <c r="E9662" t="str">
        <f ca="1">IF(B9662&lt;='Monte Carlo VaR'!$B$25,"YES ◀ TAIL","")</f>
        <v/>
      </c>
    </row>
    <row r="9663" spans="1:5" x14ac:dyDescent="0.2">
      <c r="A9663">
        <v>9662</v>
      </c>
      <c r="B9663" s="17">
        <f ca="1">'Monte Carlo VaR'!$C$17+_xlfn.NORM.S.INV(RAND())*'Monte Carlo VaR'!$C$18</f>
        <v>0.30516482379584137</v>
      </c>
      <c r="C9663" s="18">
        <f t="shared" ca="1" si="150"/>
        <v>35.684862551740217</v>
      </c>
      <c r="D9663" s="19">
        <f ca="1">'Monte Carlo VaR'!$B$9*(EXP(B9663)-1)</f>
        <v>48.363694216373517</v>
      </c>
      <c r="E9663" t="str">
        <f ca="1">IF(B9663&lt;='Monte Carlo VaR'!$B$25,"YES ◀ TAIL","")</f>
        <v/>
      </c>
    </row>
    <row r="9664" spans="1:5" x14ac:dyDescent="0.2">
      <c r="A9664">
        <v>9663</v>
      </c>
      <c r="B9664" s="17">
        <f ca="1">'Monte Carlo VaR'!$C$17+_xlfn.NORM.S.INV(RAND())*'Monte Carlo VaR'!$C$18</f>
        <v>-2.3670590146079293E-2</v>
      </c>
      <c r="C9664" s="18">
        <f t="shared" ca="1" si="150"/>
        <v>-2.3392639134440785</v>
      </c>
      <c r="D9664" s="19">
        <f ca="1">'Monte Carlo VaR'!$B$9*(EXP(B9664)-1)</f>
        <v>-3.1704043818907595</v>
      </c>
      <c r="E9664" t="str">
        <f ca="1">IF(B9664&lt;='Monte Carlo VaR'!$B$25,"YES ◀ TAIL","")</f>
        <v/>
      </c>
    </row>
    <row r="9665" spans="1:5" x14ac:dyDescent="0.2">
      <c r="A9665">
        <v>9664</v>
      </c>
      <c r="B9665" s="17">
        <f ca="1">'Monte Carlo VaR'!$C$17+_xlfn.NORM.S.INV(RAND())*'Monte Carlo VaR'!$C$18</f>
        <v>0.42316126461152748</v>
      </c>
      <c r="C9665" s="18">
        <f t="shared" ca="1" si="150"/>
        <v>52.678049177748143</v>
      </c>
      <c r="D9665" s="19">
        <f ca="1">'Monte Carlo VaR'!$B$9*(EXP(B9665)-1)</f>
        <v>71.394560050602053</v>
      </c>
      <c r="E9665" t="str">
        <f ca="1">IF(B9665&lt;='Monte Carlo VaR'!$B$25,"YES ◀ TAIL","")</f>
        <v/>
      </c>
    </row>
    <row r="9666" spans="1:5" x14ac:dyDescent="0.2">
      <c r="A9666">
        <v>9665</v>
      </c>
      <c r="B9666" s="17">
        <f ca="1">'Monte Carlo VaR'!$C$17+_xlfn.NORM.S.INV(RAND())*'Monte Carlo VaR'!$C$18</f>
        <v>0.1197306997288191</v>
      </c>
      <c r="C9666" s="18">
        <f t="shared" ca="1" si="150"/>
        <v>12.719325725234176</v>
      </c>
      <c r="D9666" s="19">
        <f ca="1">'Monte Carlo VaR'!$B$9*(EXP(B9666)-1)</f>
        <v>17.238502155409879</v>
      </c>
      <c r="E9666" t="str">
        <f ca="1">IF(B9666&lt;='Monte Carlo VaR'!$B$25,"YES ◀ TAIL","")</f>
        <v/>
      </c>
    </row>
    <row r="9667" spans="1:5" x14ac:dyDescent="0.2">
      <c r="A9667">
        <v>9666</v>
      </c>
      <c r="B9667" s="17">
        <f ca="1">'Monte Carlo VaR'!$C$17+_xlfn.NORM.S.INV(RAND())*'Monte Carlo VaR'!$C$18</f>
        <v>0.30579430236409788</v>
      </c>
      <c r="C9667" s="18">
        <f t="shared" ref="C9667:C9730" ca="1" si="151">(EXP(B9667)-1)*100</f>
        <v>35.770300152501491</v>
      </c>
      <c r="D9667" s="19">
        <f ca="1">'Monte Carlo VaR'!$B$9*(EXP(B9667)-1)</f>
        <v>48.47948779668527</v>
      </c>
      <c r="E9667" t="str">
        <f ca="1">IF(B9667&lt;='Monte Carlo VaR'!$B$25,"YES ◀ TAIL","")</f>
        <v/>
      </c>
    </row>
    <row r="9668" spans="1:5" x14ac:dyDescent="0.2">
      <c r="A9668">
        <v>9667</v>
      </c>
      <c r="B9668" s="17">
        <f ca="1">'Monte Carlo VaR'!$C$17+_xlfn.NORM.S.INV(RAND())*'Monte Carlo VaR'!$C$18</f>
        <v>-6.5792853533997733E-2</v>
      </c>
      <c r="C9668" s="18">
        <f t="shared" ca="1" si="151"/>
        <v>-6.3675199422212785</v>
      </c>
      <c r="D9668" s="19">
        <f ca="1">'Monte Carlo VaR'!$B$9*(EXP(B9668)-1)</f>
        <v>-8.6298997776924988</v>
      </c>
      <c r="E9668" t="str">
        <f ca="1">IF(B9668&lt;='Monte Carlo VaR'!$B$25,"YES ◀ TAIL","")</f>
        <v/>
      </c>
    </row>
    <row r="9669" spans="1:5" x14ac:dyDescent="0.2">
      <c r="A9669">
        <v>9668</v>
      </c>
      <c r="B9669" s="17">
        <f ca="1">'Monte Carlo VaR'!$C$17+_xlfn.NORM.S.INV(RAND())*'Monte Carlo VaR'!$C$18</f>
        <v>-0.22002449658103196</v>
      </c>
      <c r="C9669" s="18">
        <f t="shared" ca="1" si="151"/>
        <v>-19.75008607634987</v>
      </c>
      <c r="D9669" s="19">
        <f ca="1">'Monte Carlo VaR'!$B$9*(EXP(B9669)-1)</f>
        <v>-26.767291659276982</v>
      </c>
      <c r="E9669" t="str">
        <f ca="1">IF(B9669&lt;='Monte Carlo VaR'!$B$25,"YES ◀ TAIL","")</f>
        <v/>
      </c>
    </row>
    <row r="9670" spans="1:5" x14ac:dyDescent="0.2">
      <c r="A9670">
        <v>9669</v>
      </c>
      <c r="B9670" s="17">
        <f ca="1">'Monte Carlo VaR'!$C$17+_xlfn.NORM.S.INV(RAND())*'Monte Carlo VaR'!$C$18</f>
        <v>0.37283129493487488</v>
      </c>
      <c r="C9670" s="18">
        <f t="shared" ca="1" si="151"/>
        <v>45.183938651267042</v>
      </c>
      <c r="D9670" s="19">
        <f ca="1">'Monte Carlo VaR'!$B$9*(EXP(B9670)-1)</f>
        <v>61.237792054062218</v>
      </c>
      <c r="E9670" t="str">
        <f ca="1">IF(B9670&lt;='Monte Carlo VaR'!$B$25,"YES ◀ TAIL","")</f>
        <v/>
      </c>
    </row>
    <row r="9671" spans="1:5" x14ac:dyDescent="0.2">
      <c r="A9671">
        <v>9670</v>
      </c>
      <c r="B9671" s="17">
        <f ca="1">'Monte Carlo VaR'!$C$17+_xlfn.NORM.S.INV(RAND())*'Monte Carlo VaR'!$C$18</f>
        <v>0.45850606862239601</v>
      </c>
      <c r="C9671" s="18">
        <f t="shared" ca="1" si="151"/>
        <v>58.170925397659268</v>
      </c>
      <c r="D9671" s="19">
        <f ca="1">'Monte Carlo VaR'!$B$9*(EXP(B9671)-1)</f>
        <v>78.839055191447599</v>
      </c>
      <c r="E9671" t="str">
        <f ca="1">IF(B9671&lt;='Monte Carlo VaR'!$B$25,"YES ◀ TAIL","")</f>
        <v/>
      </c>
    </row>
    <row r="9672" spans="1:5" x14ac:dyDescent="0.2">
      <c r="A9672">
        <v>9671</v>
      </c>
      <c r="B9672" s="17">
        <f ca="1">'Monte Carlo VaR'!$C$17+_xlfn.NORM.S.INV(RAND())*'Monte Carlo VaR'!$C$18</f>
        <v>-0.34817526911300356</v>
      </c>
      <c r="C9672" s="18">
        <f t="shared" ca="1" si="151"/>
        <v>-29.402487026455791</v>
      </c>
      <c r="D9672" s="19">
        <f ca="1">'Monte Carlo VaR'!$B$9*(EXP(B9672)-1)</f>
        <v>-39.849190666955536</v>
      </c>
      <c r="E9672" t="str">
        <f ca="1">IF(B9672&lt;='Monte Carlo VaR'!$B$25,"YES ◀ TAIL","")</f>
        <v>YES ◀ TAIL</v>
      </c>
    </row>
    <row r="9673" spans="1:5" x14ac:dyDescent="0.2">
      <c r="A9673">
        <v>9672</v>
      </c>
      <c r="B9673" s="17">
        <f ca="1">'Monte Carlo VaR'!$C$17+_xlfn.NORM.S.INV(RAND())*'Monte Carlo VaR'!$C$18</f>
        <v>-0.11311337856015251</v>
      </c>
      <c r="C9673" s="18">
        <f t="shared" ca="1" si="151"/>
        <v>-10.695059827945364</v>
      </c>
      <c r="D9673" s="19">
        <f ca="1">'Monte Carlo VaR'!$B$9*(EXP(B9673)-1)</f>
        <v>-14.495014584814351</v>
      </c>
      <c r="E9673" t="str">
        <f ca="1">IF(B9673&lt;='Monte Carlo VaR'!$B$25,"YES ◀ TAIL","")</f>
        <v/>
      </c>
    </row>
    <row r="9674" spans="1:5" x14ac:dyDescent="0.2">
      <c r="A9674">
        <v>9673</v>
      </c>
      <c r="B9674" s="17">
        <f ca="1">'Monte Carlo VaR'!$C$17+_xlfn.NORM.S.INV(RAND())*'Monte Carlo VaR'!$C$18</f>
        <v>5.5513535591497992E-2</v>
      </c>
      <c r="C9674" s="18">
        <f t="shared" ca="1" si="151"/>
        <v>5.7083325223657555</v>
      </c>
      <c r="D9674" s="19">
        <f ca="1">'Monte Carlo VaR'!$B$9*(EXP(B9674)-1)</f>
        <v>7.7365030675623085</v>
      </c>
      <c r="E9674" t="str">
        <f ca="1">IF(B9674&lt;='Monte Carlo VaR'!$B$25,"YES ◀ TAIL","")</f>
        <v/>
      </c>
    </row>
    <row r="9675" spans="1:5" x14ac:dyDescent="0.2">
      <c r="A9675">
        <v>9674</v>
      </c>
      <c r="B9675" s="17">
        <f ca="1">'Monte Carlo VaR'!$C$17+_xlfn.NORM.S.INV(RAND())*'Monte Carlo VaR'!$C$18</f>
        <v>0.37796019342097803</v>
      </c>
      <c r="C9675" s="18">
        <f t="shared" ca="1" si="151"/>
        <v>45.930485178570081</v>
      </c>
      <c r="D9675" s="19">
        <f ca="1">'Monte Carlo VaR'!$B$9*(EXP(B9675)-1)</f>
        <v>62.249586562516029</v>
      </c>
      <c r="E9675" t="str">
        <f ca="1">IF(B9675&lt;='Monte Carlo VaR'!$B$25,"YES ◀ TAIL","")</f>
        <v/>
      </c>
    </row>
    <row r="9676" spans="1:5" x14ac:dyDescent="0.2">
      <c r="A9676">
        <v>9675</v>
      </c>
      <c r="B9676" s="17">
        <f ca="1">'Monte Carlo VaR'!$C$17+_xlfn.NORM.S.INV(RAND())*'Monte Carlo VaR'!$C$18</f>
        <v>0.41092313285886412</v>
      </c>
      <c r="C9676" s="18">
        <f t="shared" ca="1" si="151"/>
        <v>50.820942035589603</v>
      </c>
      <c r="D9676" s="19">
        <f ca="1">'Monte Carlo VaR'!$B$9*(EXP(B9676)-1)</f>
        <v>68.877622740834582</v>
      </c>
      <c r="E9676" t="str">
        <f ca="1">IF(B9676&lt;='Monte Carlo VaR'!$B$25,"YES ◀ TAIL","")</f>
        <v/>
      </c>
    </row>
    <row r="9677" spans="1:5" x14ac:dyDescent="0.2">
      <c r="A9677">
        <v>9676</v>
      </c>
      <c r="B9677" s="17">
        <f ca="1">'Monte Carlo VaR'!$C$17+_xlfn.NORM.S.INV(RAND())*'Monte Carlo VaR'!$C$18</f>
        <v>-0.22619047878758775</v>
      </c>
      <c r="C9677" s="18">
        <f t="shared" ca="1" si="151"/>
        <v>-20.243383224061528</v>
      </c>
      <c r="D9677" s="19">
        <f ca="1">'Monte Carlo VaR'!$B$9*(EXP(B9677)-1)</f>
        <v>-27.435857283570591</v>
      </c>
      <c r="E9677" t="str">
        <f ca="1">IF(B9677&lt;='Monte Carlo VaR'!$B$25,"YES ◀ TAIL","")</f>
        <v/>
      </c>
    </row>
    <row r="9678" spans="1:5" x14ac:dyDescent="0.2">
      <c r="A9678">
        <v>9677</v>
      </c>
      <c r="B9678" s="17">
        <f ca="1">'Monte Carlo VaR'!$C$17+_xlfn.NORM.S.INV(RAND())*'Monte Carlo VaR'!$C$18</f>
        <v>-0.11960683254106701</v>
      </c>
      <c r="C9678" s="18">
        <f t="shared" ca="1" si="151"/>
        <v>-11.273078646910871</v>
      </c>
      <c r="D9678" s="19">
        <f ca="1">'Monte Carlo VaR'!$B$9*(EXP(B9678)-1)</f>
        <v>-15.278403490158306</v>
      </c>
      <c r="E9678" t="str">
        <f ca="1">IF(B9678&lt;='Monte Carlo VaR'!$B$25,"YES ◀ TAIL","")</f>
        <v/>
      </c>
    </row>
    <row r="9679" spans="1:5" x14ac:dyDescent="0.2">
      <c r="A9679">
        <v>9678</v>
      </c>
      <c r="B9679" s="17">
        <f ca="1">'Monte Carlo VaR'!$C$17+_xlfn.NORM.S.INV(RAND())*'Monte Carlo VaR'!$C$18</f>
        <v>-0.20071375550573817</v>
      </c>
      <c r="C9679" s="18">
        <f t="shared" ca="1" si="151"/>
        <v>-18.185341200442274</v>
      </c>
      <c r="D9679" s="19">
        <f ca="1">'Monte Carlo VaR'!$B$9*(EXP(B9679)-1)</f>
        <v>-24.646592928959414</v>
      </c>
      <c r="E9679" t="str">
        <f ca="1">IF(B9679&lt;='Monte Carlo VaR'!$B$25,"YES ◀ TAIL","")</f>
        <v/>
      </c>
    </row>
    <row r="9680" spans="1:5" x14ac:dyDescent="0.2">
      <c r="A9680">
        <v>9679</v>
      </c>
      <c r="B9680" s="17">
        <f ca="1">'Monte Carlo VaR'!$C$17+_xlfn.NORM.S.INV(RAND())*'Monte Carlo VaR'!$C$18</f>
        <v>-7.5123463009968486E-2</v>
      </c>
      <c r="C9680" s="18">
        <f t="shared" ca="1" si="151"/>
        <v>-7.2371048604188637</v>
      </c>
      <c r="D9680" s="19">
        <f ca="1">'Monte Carlo VaR'!$B$9*(EXP(B9680)-1)</f>
        <v>-9.8084482173256866</v>
      </c>
      <c r="E9680" t="str">
        <f ca="1">IF(B9680&lt;='Monte Carlo VaR'!$B$25,"YES ◀ TAIL","")</f>
        <v/>
      </c>
    </row>
    <row r="9681" spans="1:5" x14ac:dyDescent="0.2">
      <c r="A9681">
        <v>9680</v>
      </c>
      <c r="B9681" s="17">
        <f ca="1">'Monte Carlo VaR'!$C$17+_xlfn.NORM.S.INV(RAND())*'Monte Carlo VaR'!$C$18</f>
        <v>3.1107015270761498E-2</v>
      </c>
      <c r="C9681" s="18">
        <f t="shared" ca="1" si="151"/>
        <v>3.1595894493642751</v>
      </c>
      <c r="D9681" s="19">
        <f ca="1">'Monte Carlo VaR'!$B$9*(EXP(B9681)-1)</f>
        <v>4.2821915807234019</v>
      </c>
      <c r="E9681" t="str">
        <f ca="1">IF(B9681&lt;='Monte Carlo VaR'!$B$25,"YES ◀ TAIL","")</f>
        <v/>
      </c>
    </row>
    <row r="9682" spans="1:5" x14ac:dyDescent="0.2">
      <c r="A9682">
        <v>9681</v>
      </c>
      <c r="B9682" s="17">
        <f ca="1">'Monte Carlo VaR'!$C$17+_xlfn.NORM.S.INV(RAND())*'Monte Carlo VaR'!$C$18</f>
        <v>-0.49816213779933782</v>
      </c>
      <c r="C9682" s="18">
        <f t="shared" ca="1" si="151"/>
        <v>-39.23535955358436</v>
      </c>
      <c r="D9682" s="19">
        <f ca="1">'Monte Carlo VaR'!$B$9*(EXP(B9682)-1)</f>
        <v>-53.175682802972879</v>
      </c>
      <c r="E9682" t="str">
        <f ca="1">IF(B9682&lt;='Monte Carlo VaR'!$B$25,"YES ◀ TAIL","")</f>
        <v>YES ◀ TAIL</v>
      </c>
    </row>
    <row r="9683" spans="1:5" x14ac:dyDescent="0.2">
      <c r="A9683">
        <v>9682</v>
      </c>
      <c r="B9683" s="17">
        <f ca="1">'Monte Carlo VaR'!$C$17+_xlfn.NORM.S.INV(RAND())*'Monte Carlo VaR'!$C$18</f>
        <v>5.0302000630383877E-2</v>
      </c>
      <c r="C9683" s="18">
        <f t="shared" ca="1" si="151"/>
        <v>5.1588628854924989</v>
      </c>
      <c r="D9683" s="19">
        <f ca="1">'Monte Carlo VaR'!$B$9*(EXP(B9683)-1)</f>
        <v>6.9918068687079842</v>
      </c>
      <c r="E9683" t="str">
        <f ca="1">IF(B9683&lt;='Monte Carlo VaR'!$B$25,"YES ◀ TAIL","")</f>
        <v/>
      </c>
    </row>
    <row r="9684" spans="1:5" x14ac:dyDescent="0.2">
      <c r="A9684">
        <v>9683</v>
      </c>
      <c r="B9684" s="17">
        <f ca="1">'Monte Carlo VaR'!$C$17+_xlfn.NORM.S.INV(RAND())*'Monte Carlo VaR'!$C$18</f>
        <v>-0.43972064554766954</v>
      </c>
      <c r="C9684" s="18">
        <f t="shared" ca="1" si="151"/>
        <v>-35.578363934287573</v>
      </c>
      <c r="D9684" s="19">
        <f ca="1">'Monte Carlo VaR'!$B$9*(EXP(B9684)-1)</f>
        <v>-48.219356640139942</v>
      </c>
      <c r="E9684" t="str">
        <f ca="1">IF(B9684&lt;='Monte Carlo VaR'!$B$25,"YES ◀ TAIL","")</f>
        <v>YES ◀ TAIL</v>
      </c>
    </row>
    <row r="9685" spans="1:5" x14ac:dyDescent="0.2">
      <c r="A9685">
        <v>9684</v>
      </c>
      <c r="B9685" s="17">
        <f ca="1">'Monte Carlo VaR'!$C$17+_xlfn.NORM.S.INV(RAND())*'Monte Carlo VaR'!$C$18</f>
        <v>0.17467121551790621</v>
      </c>
      <c r="C9685" s="18">
        <f t="shared" ca="1" si="151"/>
        <v>19.085461772132994</v>
      </c>
      <c r="D9685" s="19">
        <f ca="1">'Monte Carlo VaR'!$B$9*(EXP(B9685)-1)</f>
        <v>25.866526339771848</v>
      </c>
      <c r="E9685" t="str">
        <f ca="1">IF(B9685&lt;='Monte Carlo VaR'!$B$25,"YES ◀ TAIL","")</f>
        <v/>
      </c>
    </row>
    <row r="9686" spans="1:5" x14ac:dyDescent="0.2">
      <c r="A9686">
        <v>9685</v>
      </c>
      <c r="B9686" s="17">
        <f ca="1">'Monte Carlo VaR'!$C$17+_xlfn.NORM.S.INV(RAND())*'Monte Carlo VaR'!$C$18</f>
        <v>7.9867822113235398E-2</v>
      </c>
      <c r="C9686" s="18">
        <f t="shared" ca="1" si="151"/>
        <v>8.3143890542227705</v>
      </c>
      <c r="D9686" s="19">
        <f ca="1">'Monte Carlo VaR'!$B$9*(EXP(B9686)-1)</f>
        <v>11.268491485188122</v>
      </c>
      <c r="E9686" t="str">
        <f ca="1">IF(B9686&lt;='Monte Carlo VaR'!$B$25,"YES ◀ TAIL","")</f>
        <v/>
      </c>
    </row>
    <row r="9687" spans="1:5" x14ac:dyDescent="0.2">
      <c r="A9687">
        <v>9686</v>
      </c>
      <c r="B9687" s="17">
        <f ca="1">'Monte Carlo VaR'!$C$17+_xlfn.NORM.S.INV(RAND())*'Monte Carlo VaR'!$C$18</f>
        <v>-7.2845071884870619E-2</v>
      </c>
      <c r="C9687" s="18">
        <f t="shared" ca="1" si="151"/>
        <v>-7.0255137512737935</v>
      </c>
      <c r="D9687" s="19">
        <f ca="1">'Monte Carlo VaR'!$B$9*(EXP(B9687)-1)</f>
        <v>-9.5216787871013722</v>
      </c>
      <c r="E9687" t="str">
        <f ca="1">IF(B9687&lt;='Monte Carlo VaR'!$B$25,"YES ◀ TAIL","")</f>
        <v/>
      </c>
    </row>
    <row r="9688" spans="1:5" x14ac:dyDescent="0.2">
      <c r="A9688">
        <v>9687</v>
      </c>
      <c r="B9688" s="17">
        <f ca="1">'Monte Carlo VaR'!$C$17+_xlfn.NORM.S.INV(RAND())*'Monte Carlo VaR'!$C$18</f>
        <v>0.22735995131802045</v>
      </c>
      <c r="C9688" s="18">
        <f t="shared" ca="1" si="151"/>
        <v>25.528162690587575</v>
      </c>
      <c r="D9688" s="19">
        <f ca="1">'Monte Carlo VaR'!$B$9*(EXP(B9688)-1)</f>
        <v>34.598318894553337</v>
      </c>
      <c r="E9688" t="str">
        <f ca="1">IF(B9688&lt;='Monte Carlo VaR'!$B$25,"YES ◀ TAIL","")</f>
        <v/>
      </c>
    </row>
    <row r="9689" spans="1:5" x14ac:dyDescent="0.2">
      <c r="A9689">
        <v>9688</v>
      </c>
      <c r="B9689" s="17">
        <f ca="1">'Monte Carlo VaR'!$C$17+_xlfn.NORM.S.INV(RAND())*'Monte Carlo VaR'!$C$18</f>
        <v>4.2356882289998676E-2</v>
      </c>
      <c r="C9689" s="18">
        <f t="shared" ca="1" si="151"/>
        <v>4.3266735742579554</v>
      </c>
      <c r="D9689" s="19">
        <f ca="1">'Monte Carlo VaR'!$B$9*(EXP(B9689)-1)</f>
        <v>5.8639406951918067</v>
      </c>
      <c r="E9689" t="str">
        <f ca="1">IF(B9689&lt;='Monte Carlo VaR'!$B$25,"YES ◀ TAIL","")</f>
        <v/>
      </c>
    </row>
    <row r="9690" spans="1:5" x14ac:dyDescent="0.2">
      <c r="A9690">
        <v>9689</v>
      </c>
      <c r="B9690" s="17">
        <f ca="1">'Monte Carlo VaR'!$C$17+_xlfn.NORM.S.INV(RAND())*'Monte Carlo VaR'!$C$18</f>
        <v>0.27673787186344645</v>
      </c>
      <c r="C9690" s="18">
        <f t="shared" ca="1" si="151"/>
        <v>31.882062572908154</v>
      </c>
      <c r="D9690" s="19">
        <f ca="1">'Monte Carlo VaR'!$B$9*(EXP(B9690)-1)</f>
        <v>43.209759405062421</v>
      </c>
      <c r="E9690" t="str">
        <f ca="1">IF(B9690&lt;='Monte Carlo VaR'!$B$25,"YES ◀ TAIL","")</f>
        <v/>
      </c>
    </row>
    <row r="9691" spans="1:5" x14ac:dyDescent="0.2">
      <c r="A9691">
        <v>9690</v>
      </c>
      <c r="B9691" s="17">
        <f ca="1">'Monte Carlo VaR'!$C$17+_xlfn.NORM.S.INV(RAND())*'Monte Carlo VaR'!$C$18</f>
        <v>-0.46511389481384569</v>
      </c>
      <c r="C9691" s="18">
        <f t="shared" ca="1" si="151"/>
        <v>-37.193643206729611</v>
      </c>
      <c r="D9691" s="19">
        <f ca="1">'Monte Carlo VaR'!$B$9*(EXP(B9691)-1)</f>
        <v>-50.408544638080642</v>
      </c>
      <c r="E9691" t="str">
        <f ca="1">IF(B9691&lt;='Monte Carlo VaR'!$B$25,"YES ◀ TAIL","")</f>
        <v>YES ◀ TAIL</v>
      </c>
    </row>
    <row r="9692" spans="1:5" x14ac:dyDescent="0.2">
      <c r="A9692">
        <v>9691</v>
      </c>
      <c r="B9692" s="17">
        <f ca="1">'Monte Carlo VaR'!$C$17+_xlfn.NORM.S.INV(RAND())*'Monte Carlo VaR'!$C$18</f>
        <v>0.22368081948055907</v>
      </c>
      <c r="C9692" s="18">
        <f t="shared" ca="1" si="151"/>
        <v>25.067176565092719</v>
      </c>
      <c r="D9692" s="19">
        <f ca="1">'Monte Carlo VaR'!$B$9*(EXP(B9692)-1)</f>
        <v>33.973544398670164</v>
      </c>
      <c r="E9692" t="str">
        <f ca="1">IF(B9692&lt;='Monte Carlo VaR'!$B$25,"YES ◀ TAIL","")</f>
        <v/>
      </c>
    </row>
    <row r="9693" spans="1:5" x14ac:dyDescent="0.2">
      <c r="A9693">
        <v>9692</v>
      </c>
      <c r="B9693" s="17">
        <f ca="1">'Monte Carlo VaR'!$C$17+_xlfn.NORM.S.INV(RAND())*'Monte Carlo VaR'!$C$18</f>
        <v>-3.886931299297075E-2</v>
      </c>
      <c r="C9693" s="18">
        <f t="shared" ca="1" si="151"/>
        <v>-3.8123594318673626</v>
      </c>
      <c r="D9693" s="19">
        <f ca="1">'Monte Carlo VaR'!$B$9*(EXP(B9693)-1)</f>
        <v>-5.1668907380098368</v>
      </c>
      <c r="E9693" t="str">
        <f ca="1">IF(B9693&lt;='Monte Carlo VaR'!$B$25,"YES ◀ TAIL","")</f>
        <v/>
      </c>
    </row>
    <row r="9694" spans="1:5" x14ac:dyDescent="0.2">
      <c r="A9694">
        <v>9693</v>
      </c>
      <c r="B9694" s="17">
        <f ca="1">'Monte Carlo VaR'!$C$17+_xlfn.NORM.S.INV(RAND())*'Monte Carlo VaR'!$C$18</f>
        <v>-0.31230421643054018</v>
      </c>
      <c r="C9694" s="18">
        <f t="shared" ca="1" si="151"/>
        <v>-26.824111871128064</v>
      </c>
      <c r="D9694" s="19">
        <f ca="1">'Monte Carlo VaR'!$B$9*(EXP(B9694)-1)</f>
        <v>-36.354718818939865</v>
      </c>
      <c r="E9694" t="str">
        <f ca="1">IF(B9694&lt;='Monte Carlo VaR'!$B$25,"YES ◀ TAIL","")</f>
        <v>YES ◀ TAIL</v>
      </c>
    </row>
    <row r="9695" spans="1:5" x14ac:dyDescent="0.2">
      <c r="A9695">
        <v>9694</v>
      </c>
      <c r="B9695" s="17">
        <f ca="1">'Monte Carlo VaR'!$C$17+_xlfn.NORM.S.INV(RAND())*'Monte Carlo VaR'!$C$18</f>
        <v>-5.2962589106816754E-2</v>
      </c>
      <c r="C9695" s="18">
        <f t="shared" ca="1" si="151"/>
        <v>-5.1584507110684967</v>
      </c>
      <c r="D9695" s="19">
        <f ca="1">'Monte Carlo VaR'!$B$9*(EXP(B9695)-1)</f>
        <v>-6.9912482487111332</v>
      </c>
      <c r="E9695" t="str">
        <f ca="1">IF(B9695&lt;='Monte Carlo VaR'!$B$25,"YES ◀ TAIL","")</f>
        <v/>
      </c>
    </row>
    <row r="9696" spans="1:5" x14ac:dyDescent="0.2">
      <c r="A9696">
        <v>9695</v>
      </c>
      <c r="B9696" s="17">
        <f ca="1">'Monte Carlo VaR'!$C$17+_xlfn.NORM.S.INV(RAND())*'Monte Carlo VaR'!$C$18</f>
        <v>0.100868364094004</v>
      </c>
      <c r="C9696" s="18">
        <f t="shared" ca="1" si="151"/>
        <v>10.613102561976962</v>
      </c>
      <c r="D9696" s="19">
        <f ca="1">'Monte Carlo VaR'!$B$9*(EXP(B9696)-1)</f>
        <v>14.383937902247377</v>
      </c>
      <c r="E9696" t="str">
        <f ca="1">IF(B9696&lt;='Monte Carlo VaR'!$B$25,"YES ◀ TAIL","")</f>
        <v/>
      </c>
    </row>
    <row r="9697" spans="1:5" x14ac:dyDescent="0.2">
      <c r="A9697">
        <v>9696</v>
      </c>
      <c r="B9697" s="17">
        <f ca="1">'Monte Carlo VaR'!$C$17+_xlfn.NORM.S.INV(RAND())*'Monte Carlo VaR'!$C$18</f>
        <v>-8.8620804938979433E-2</v>
      </c>
      <c r="C9697" s="18">
        <f t="shared" ca="1" si="151"/>
        <v>-8.4807455721821015</v>
      </c>
      <c r="D9697" s="19">
        <f ca="1">'Monte Carlo VaR'!$B$9*(EXP(B9697)-1)</f>
        <v>-11.493954473978404</v>
      </c>
      <c r="E9697" t="str">
        <f ca="1">IF(B9697&lt;='Monte Carlo VaR'!$B$25,"YES ◀ TAIL","")</f>
        <v/>
      </c>
    </row>
    <row r="9698" spans="1:5" x14ac:dyDescent="0.2">
      <c r="A9698">
        <v>9697</v>
      </c>
      <c r="B9698" s="17">
        <f ca="1">'Monte Carlo VaR'!$C$17+_xlfn.NORM.S.INV(RAND())*'Monte Carlo VaR'!$C$18</f>
        <v>0.1367513156291234</v>
      </c>
      <c r="C9698" s="18">
        <f t="shared" ca="1" si="151"/>
        <v>14.654298574301251</v>
      </c>
      <c r="D9698" s="19">
        <f ca="1">'Monte Carlo VaR'!$B$9*(EXP(B9698)-1)</f>
        <v>19.860970857750484</v>
      </c>
      <c r="E9698" t="str">
        <f ca="1">IF(B9698&lt;='Monte Carlo VaR'!$B$25,"YES ◀ TAIL","")</f>
        <v/>
      </c>
    </row>
    <row r="9699" spans="1:5" x14ac:dyDescent="0.2">
      <c r="A9699">
        <v>9698</v>
      </c>
      <c r="B9699" s="17">
        <f ca="1">'Monte Carlo VaR'!$C$17+_xlfn.NORM.S.INV(RAND())*'Monte Carlo VaR'!$C$18</f>
        <v>0.18256416931428981</v>
      </c>
      <c r="C9699" s="18">
        <f t="shared" ca="1" si="151"/>
        <v>20.029117034375954</v>
      </c>
      <c r="D9699" s="19">
        <f ca="1">'Monte Carlo VaR'!$B$9*(EXP(B9699)-1)</f>
        <v>27.145462316689731</v>
      </c>
      <c r="E9699" t="str">
        <f ca="1">IF(B9699&lt;='Monte Carlo VaR'!$B$25,"YES ◀ TAIL","")</f>
        <v/>
      </c>
    </row>
    <row r="9700" spans="1:5" x14ac:dyDescent="0.2">
      <c r="A9700">
        <v>9699</v>
      </c>
      <c r="B9700" s="17">
        <f ca="1">'Monte Carlo VaR'!$C$17+_xlfn.NORM.S.INV(RAND())*'Monte Carlo VaR'!$C$18</f>
        <v>-6.1654268683767499E-2</v>
      </c>
      <c r="C9700" s="18">
        <f t="shared" ca="1" si="151"/>
        <v>-5.9792110082714345</v>
      </c>
      <c r="D9700" s="19">
        <f ca="1">'Monte Carlo VaR'!$B$9*(EXP(B9700)-1)</f>
        <v>-8.1036246795102755</v>
      </c>
      <c r="E9700" t="str">
        <f ca="1">IF(B9700&lt;='Monte Carlo VaR'!$B$25,"YES ◀ TAIL","")</f>
        <v/>
      </c>
    </row>
    <row r="9701" spans="1:5" x14ac:dyDescent="0.2">
      <c r="A9701">
        <v>9700</v>
      </c>
      <c r="B9701" s="17">
        <f ca="1">'Monte Carlo VaR'!$C$17+_xlfn.NORM.S.INV(RAND())*'Monte Carlo VaR'!$C$18</f>
        <v>0.11688659321876826</v>
      </c>
      <c r="C9701" s="18">
        <f t="shared" ca="1" si="151"/>
        <v>12.399195415272747</v>
      </c>
      <c r="D9701" s="19">
        <f ca="1">'Monte Carlo VaR'!$B$9*(EXP(B9701)-1)</f>
        <v>16.804629546319152</v>
      </c>
      <c r="E9701" t="str">
        <f ca="1">IF(B9701&lt;='Monte Carlo VaR'!$B$25,"YES ◀ TAIL","")</f>
        <v/>
      </c>
    </row>
    <row r="9702" spans="1:5" x14ac:dyDescent="0.2">
      <c r="A9702">
        <v>9701</v>
      </c>
      <c r="B9702" s="17">
        <f ca="1">'Monte Carlo VaR'!$C$17+_xlfn.NORM.S.INV(RAND())*'Monte Carlo VaR'!$C$18</f>
        <v>4.0960849635943597E-2</v>
      </c>
      <c r="C9702" s="18">
        <f t="shared" ca="1" si="151"/>
        <v>4.181131745469413</v>
      </c>
      <c r="D9702" s="19">
        <f ca="1">'Monte Carlo VaR'!$B$9*(EXP(B9702)-1)</f>
        <v>5.6666878546346959</v>
      </c>
      <c r="E9702" t="str">
        <f ca="1">IF(B9702&lt;='Monte Carlo VaR'!$B$25,"YES ◀ TAIL","")</f>
        <v/>
      </c>
    </row>
    <row r="9703" spans="1:5" x14ac:dyDescent="0.2">
      <c r="A9703">
        <v>9702</v>
      </c>
      <c r="B9703" s="17">
        <f ca="1">'Monte Carlo VaR'!$C$17+_xlfn.NORM.S.INV(RAND())*'Monte Carlo VaR'!$C$18</f>
        <v>0.3834869843448136</v>
      </c>
      <c r="C9703" s="18">
        <f t="shared" ca="1" si="151"/>
        <v>46.739245325025735</v>
      </c>
      <c r="D9703" s="19">
        <f ca="1">'Monte Carlo VaR'!$B$9*(EXP(B9703)-1)</f>
        <v>63.345699189007377</v>
      </c>
      <c r="E9703" t="str">
        <f ca="1">IF(B9703&lt;='Monte Carlo VaR'!$B$25,"YES ◀ TAIL","")</f>
        <v/>
      </c>
    </row>
    <row r="9704" spans="1:5" x14ac:dyDescent="0.2">
      <c r="A9704">
        <v>9703</v>
      </c>
      <c r="B9704" s="17">
        <f ca="1">'Monte Carlo VaR'!$C$17+_xlfn.NORM.S.INV(RAND())*'Monte Carlo VaR'!$C$18</f>
        <v>0.33050080314953484</v>
      </c>
      <c r="C9704" s="18">
        <f t="shared" ca="1" si="151"/>
        <v>39.166490414258192</v>
      </c>
      <c r="D9704" s="19">
        <f ca="1">'Monte Carlo VaR'!$B$9*(EXP(B9704)-1)</f>
        <v>53.082344458444126</v>
      </c>
      <c r="E9704" t="str">
        <f ca="1">IF(B9704&lt;='Monte Carlo VaR'!$B$25,"YES ◀ TAIL","")</f>
        <v/>
      </c>
    </row>
    <row r="9705" spans="1:5" x14ac:dyDescent="0.2">
      <c r="A9705">
        <v>9704</v>
      </c>
      <c r="B9705" s="17">
        <f ca="1">'Monte Carlo VaR'!$C$17+_xlfn.NORM.S.INV(RAND())*'Monte Carlo VaR'!$C$18</f>
        <v>-4.3608698536477128E-2</v>
      </c>
      <c r="C9705" s="18">
        <f t="shared" ca="1" si="151"/>
        <v>-4.2671511770432495</v>
      </c>
      <c r="D9705" s="19">
        <f ca="1">'Monte Carlo VaR'!$B$9*(EXP(B9705)-1)</f>
        <v>-5.7832699902467155</v>
      </c>
      <c r="E9705" t="str">
        <f ca="1">IF(B9705&lt;='Monte Carlo VaR'!$B$25,"YES ◀ TAIL","")</f>
        <v/>
      </c>
    </row>
    <row r="9706" spans="1:5" x14ac:dyDescent="0.2">
      <c r="A9706">
        <v>9705</v>
      </c>
      <c r="B9706" s="17">
        <f ca="1">'Monte Carlo VaR'!$C$17+_xlfn.NORM.S.INV(RAND())*'Monte Carlo VaR'!$C$18</f>
        <v>0.16195912174596672</v>
      </c>
      <c r="C9706" s="18">
        <f t="shared" ca="1" si="151"/>
        <v>17.581217518978363</v>
      </c>
      <c r="D9706" s="19">
        <f ca="1">'Monte Carlo VaR'!$B$9*(EXP(B9706)-1)</f>
        <v>23.827824103471379</v>
      </c>
      <c r="E9706" t="str">
        <f ca="1">IF(B9706&lt;='Monte Carlo VaR'!$B$25,"YES ◀ TAIL","")</f>
        <v/>
      </c>
    </row>
    <row r="9707" spans="1:5" x14ac:dyDescent="0.2">
      <c r="A9707">
        <v>9706</v>
      </c>
      <c r="B9707" s="17">
        <f ca="1">'Monte Carlo VaR'!$C$17+_xlfn.NORM.S.INV(RAND())*'Monte Carlo VaR'!$C$18</f>
        <v>-1.0571573385245669E-2</v>
      </c>
      <c r="C9707" s="18">
        <f t="shared" ca="1" si="151"/>
        <v>-1.0515890693950647</v>
      </c>
      <c r="D9707" s="19">
        <f ca="1">'Monte Carlo VaR'!$B$9*(EXP(B9707)-1)</f>
        <v>-1.4252186657511312</v>
      </c>
      <c r="E9707" t="str">
        <f ca="1">IF(B9707&lt;='Monte Carlo VaR'!$B$25,"YES ◀ TAIL","")</f>
        <v/>
      </c>
    </row>
    <row r="9708" spans="1:5" x14ac:dyDescent="0.2">
      <c r="A9708">
        <v>9707</v>
      </c>
      <c r="B9708" s="17">
        <f ca="1">'Monte Carlo VaR'!$C$17+_xlfn.NORM.S.INV(RAND())*'Monte Carlo VaR'!$C$18</f>
        <v>-7.1822542129067066E-2</v>
      </c>
      <c r="C9708" s="18">
        <f t="shared" ca="1" si="151"/>
        <v>-6.9303959504507624</v>
      </c>
      <c r="D9708" s="19">
        <f ca="1">'Monte Carlo VaR'!$B$9*(EXP(B9708)-1)</f>
        <v>-9.3927656316459185</v>
      </c>
      <c r="E9708" t="str">
        <f ca="1">IF(B9708&lt;='Monte Carlo VaR'!$B$25,"YES ◀ TAIL","")</f>
        <v/>
      </c>
    </row>
    <row r="9709" spans="1:5" x14ac:dyDescent="0.2">
      <c r="A9709">
        <v>9708</v>
      </c>
      <c r="B9709" s="17">
        <f ca="1">'Monte Carlo VaR'!$C$17+_xlfn.NORM.S.INV(RAND())*'Monte Carlo VaR'!$C$18</f>
        <v>0.24593564613569235</v>
      </c>
      <c r="C9709" s="18">
        <f t="shared" ca="1" si="151"/>
        <v>27.881727406029256</v>
      </c>
      <c r="D9709" s="19">
        <f ca="1">'Monte Carlo VaR'!$B$9*(EXP(B9709)-1)</f>
        <v>37.788105153391449</v>
      </c>
      <c r="E9709" t="str">
        <f ca="1">IF(B9709&lt;='Monte Carlo VaR'!$B$25,"YES ◀ TAIL","")</f>
        <v/>
      </c>
    </row>
    <row r="9710" spans="1:5" x14ac:dyDescent="0.2">
      <c r="A9710">
        <v>9709</v>
      </c>
      <c r="B9710" s="17">
        <f ca="1">'Monte Carlo VaR'!$C$17+_xlfn.NORM.S.INV(RAND())*'Monte Carlo VaR'!$C$18</f>
        <v>-0.15962042526990289</v>
      </c>
      <c r="C9710" s="18">
        <f t="shared" ca="1" si="151"/>
        <v>-14.753269739017016</v>
      </c>
      <c r="D9710" s="19">
        <f ca="1">'Monte Carlo VaR'!$B$9*(EXP(B9710)-1)</f>
        <v>-19.995106477289763</v>
      </c>
      <c r="E9710" t="str">
        <f ca="1">IF(B9710&lt;='Monte Carlo VaR'!$B$25,"YES ◀ TAIL","")</f>
        <v/>
      </c>
    </row>
    <row r="9711" spans="1:5" x14ac:dyDescent="0.2">
      <c r="A9711">
        <v>9710</v>
      </c>
      <c r="B9711" s="17">
        <f ca="1">'Monte Carlo VaR'!$C$17+_xlfn.NORM.S.INV(RAND())*'Monte Carlo VaR'!$C$18</f>
        <v>0.17819788775763803</v>
      </c>
      <c r="C9711" s="18">
        <f t="shared" ca="1" si="151"/>
        <v>19.506178593435198</v>
      </c>
      <c r="D9711" s="19">
        <f ca="1">'Monte Carlo VaR'!$B$9*(EXP(B9711)-1)</f>
        <v>26.436723847682725</v>
      </c>
      <c r="E9711" t="str">
        <f ca="1">IF(B9711&lt;='Monte Carlo VaR'!$B$25,"YES ◀ TAIL","")</f>
        <v/>
      </c>
    </row>
    <row r="9712" spans="1:5" x14ac:dyDescent="0.2">
      <c r="A9712">
        <v>9711</v>
      </c>
      <c r="B9712" s="17">
        <f ca="1">'Monte Carlo VaR'!$C$17+_xlfn.NORM.S.INV(RAND())*'Monte Carlo VaR'!$C$18</f>
        <v>-0.16924950537749212</v>
      </c>
      <c r="C9712" s="18">
        <f t="shared" ca="1" si="151"/>
        <v>-15.570177984230826</v>
      </c>
      <c r="D9712" s="19">
        <f ca="1">'Monte Carlo VaR'!$B$9*(EXP(B9712)-1)</f>
        <v>-21.102262222028038</v>
      </c>
      <c r="E9712" t="str">
        <f ca="1">IF(B9712&lt;='Monte Carlo VaR'!$B$25,"YES ◀ TAIL","")</f>
        <v/>
      </c>
    </row>
    <row r="9713" spans="1:5" x14ac:dyDescent="0.2">
      <c r="A9713">
        <v>9712</v>
      </c>
      <c r="B9713" s="17">
        <f ca="1">'Monte Carlo VaR'!$C$17+_xlfn.NORM.S.INV(RAND())*'Monte Carlo VaR'!$C$18</f>
        <v>0.47639702600871991</v>
      </c>
      <c r="C9713" s="18">
        <f t="shared" ca="1" si="151"/>
        <v>61.02622050389548</v>
      </c>
      <c r="D9713" s="19">
        <f ca="1">'Monte Carlo VaR'!$B$9*(EXP(B9713)-1)</f>
        <v>82.708836648929548</v>
      </c>
      <c r="E9713" t="str">
        <f ca="1">IF(B9713&lt;='Monte Carlo VaR'!$B$25,"YES ◀ TAIL","")</f>
        <v/>
      </c>
    </row>
    <row r="9714" spans="1:5" x14ac:dyDescent="0.2">
      <c r="A9714">
        <v>9713</v>
      </c>
      <c r="B9714" s="17">
        <f ca="1">'Monte Carlo VaR'!$C$17+_xlfn.NORM.S.INV(RAND())*'Monte Carlo VaR'!$C$18</f>
        <v>0.19159062730988741</v>
      </c>
      <c r="C9714" s="18">
        <f t="shared" ca="1" si="151"/>
        <v>21.117459366149482</v>
      </c>
      <c r="D9714" s="19">
        <f ca="1">'Monte Carlo VaR'!$B$9*(EXP(B9714)-1)</f>
        <v>28.620492678942394</v>
      </c>
      <c r="E9714" t="str">
        <f ca="1">IF(B9714&lt;='Monte Carlo VaR'!$B$25,"YES ◀ TAIL","")</f>
        <v/>
      </c>
    </row>
    <row r="9715" spans="1:5" x14ac:dyDescent="0.2">
      <c r="A9715">
        <v>9714</v>
      </c>
      <c r="B9715" s="17">
        <f ca="1">'Monte Carlo VaR'!$C$17+_xlfn.NORM.S.INV(RAND())*'Monte Carlo VaR'!$C$18</f>
        <v>-0.13353678863705992</v>
      </c>
      <c r="C9715" s="18">
        <f t="shared" ca="1" si="151"/>
        <v>-12.50047214982315</v>
      </c>
      <c r="D9715" s="19">
        <f ca="1">'Monte Carlo VaR'!$B$9*(EXP(B9715)-1)</f>
        <v>-16.941889904655316</v>
      </c>
      <c r="E9715" t="str">
        <f ca="1">IF(B9715&lt;='Monte Carlo VaR'!$B$25,"YES ◀ TAIL","")</f>
        <v/>
      </c>
    </row>
    <row r="9716" spans="1:5" x14ac:dyDescent="0.2">
      <c r="A9716">
        <v>9715</v>
      </c>
      <c r="B9716" s="17">
        <f ca="1">'Monte Carlo VaR'!$C$17+_xlfn.NORM.S.INV(RAND())*'Monte Carlo VaR'!$C$18</f>
        <v>0.23595028221118858</v>
      </c>
      <c r="C9716" s="18">
        <f t="shared" ca="1" si="151"/>
        <v>26.611136034480442</v>
      </c>
      <c r="D9716" s="19">
        <f ca="1">'Monte Carlo VaR'!$B$9*(EXP(B9716)-1)</f>
        <v>36.066072667531344</v>
      </c>
      <c r="E9716" t="str">
        <f ca="1">IF(B9716&lt;='Monte Carlo VaR'!$B$25,"YES ◀ TAIL","")</f>
        <v/>
      </c>
    </row>
    <row r="9717" spans="1:5" x14ac:dyDescent="0.2">
      <c r="A9717">
        <v>9716</v>
      </c>
      <c r="B9717" s="17">
        <f ca="1">'Monte Carlo VaR'!$C$17+_xlfn.NORM.S.INV(RAND())*'Monte Carlo VaR'!$C$18</f>
        <v>0.63824805874638935</v>
      </c>
      <c r="C9717" s="18">
        <f t="shared" ca="1" si="151"/>
        <v>89.316126494955455</v>
      </c>
      <c r="D9717" s="19">
        <f ca="1">'Monte Carlo VaR'!$B$9*(EXP(B9717)-1)</f>
        <v>121.05014623861314</v>
      </c>
      <c r="E9717" t="str">
        <f ca="1">IF(B9717&lt;='Monte Carlo VaR'!$B$25,"YES ◀ TAIL","")</f>
        <v/>
      </c>
    </row>
    <row r="9718" spans="1:5" x14ac:dyDescent="0.2">
      <c r="A9718">
        <v>9717</v>
      </c>
      <c r="B9718" s="17">
        <f ca="1">'Monte Carlo VaR'!$C$17+_xlfn.NORM.S.INV(RAND())*'Monte Carlo VaR'!$C$18</f>
        <v>-0.15005569982853023</v>
      </c>
      <c r="C9718" s="18">
        <f t="shared" ca="1" si="151"/>
        <v>-13.933996352650768</v>
      </c>
      <c r="D9718" s="19">
        <f ca="1">'Monte Carlo VaR'!$B$9*(EXP(B9718)-1)</f>
        <v>-18.884745256747586</v>
      </c>
      <c r="E9718" t="str">
        <f ca="1">IF(B9718&lt;='Monte Carlo VaR'!$B$25,"YES ◀ TAIL","")</f>
        <v/>
      </c>
    </row>
    <row r="9719" spans="1:5" x14ac:dyDescent="0.2">
      <c r="A9719">
        <v>9718</v>
      </c>
      <c r="B9719" s="17">
        <f ca="1">'Monte Carlo VaR'!$C$17+_xlfn.NORM.S.INV(RAND())*'Monte Carlo VaR'!$C$18</f>
        <v>0.20778272437420997</v>
      </c>
      <c r="C9719" s="18">
        <f t="shared" ca="1" si="151"/>
        <v>23.094568599685349</v>
      </c>
      <c r="D9719" s="19">
        <f ca="1">'Monte Carlo VaR'!$B$9*(EXP(B9719)-1)</f>
        <v>31.300068823153556</v>
      </c>
      <c r="E9719" t="str">
        <f ca="1">IF(B9719&lt;='Monte Carlo VaR'!$B$25,"YES ◀ TAIL","")</f>
        <v/>
      </c>
    </row>
    <row r="9720" spans="1:5" x14ac:dyDescent="0.2">
      <c r="A9720">
        <v>9719</v>
      </c>
      <c r="B9720" s="17">
        <f ca="1">'Monte Carlo VaR'!$C$17+_xlfn.NORM.S.INV(RAND())*'Monte Carlo VaR'!$C$18</f>
        <v>0.17112944878473108</v>
      </c>
      <c r="C9720" s="18">
        <f t="shared" ca="1" si="151"/>
        <v>18.664434874870174</v>
      </c>
      <c r="D9720" s="19">
        <f ca="1">'Monte Carlo VaR'!$B$9*(EXP(B9720)-1)</f>
        <v>25.295908585911544</v>
      </c>
      <c r="E9720" t="str">
        <f ca="1">IF(B9720&lt;='Monte Carlo VaR'!$B$25,"YES ◀ TAIL","")</f>
        <v/>
      </c>
    </row>
    <row r="9721" spans="1:5" x14ac:dyDescent="0.2">
      <c r="A9721">
        <v>9720</v>
      </c>
      <c r="B9721" s="17">
        <f ca="1">'Monte Carlo VaR'!$C$17+_xlfn.NORM.S.INV(RAND())*'Monte Carlo VaR'!$C$18</f>
        <v>-0.32102643631503897</v>
      </c>
      <c r="C9721" s="18">
        <f t="shared" ca="1" si="151"/>
        <v>-27.459592627396933</v>
      </c>
      <c r="D9721" s="19">
        <f ca="1">'Monte Carlo VaR'!$B$9*(EXP(B9721)-1)</f>
        <v>-37.215985887911067</v>
      </c>
      <c r="E9721" t="str">
        <f ca="1">IF(B9721&lt;='Monte Carlo VaR'!$B$25,"YES ◀ TAIL","")</f>
        <v>YES ◀ TAIL</v>
      </c>
    </row>
    <row r="9722" spans="1:5" x14ac:dyDescent="0.2">
      <c r="A9722">
        <v>9721</v>
      </c>
      <c r="B9722" s="17">
        <f ca="1">'Monte Carlo VaR'!$C$17+_xlfn.NORM.S.INV(RAND())*'Monte Carlo VaR'!$C$18</f>
        <v>-0.21165447611023935</v>
      </c>
      <c r="C9722" s="18">
        <f t="shared" ca="1" si="151"/>
        <v>-19.075573750911921</v>
      </c>
      <c r="D9722" s="19">
        <f ca="1">'Monte Carlo VaR'!$B$9*(EXP(B9722)-1)</f>
        <v>-25.853125104610928</v>
      </c>
      <c r="E9722" t="str">
        <f ca="1">IF(B9722&lt;='Monte Carlo VaR'!$B$25,"YES ◀ TAIL","")</f>
        <v/>
      </c>
    </row>
    <row r="9723" spans="1:5" x14ac:dyDescent="0.2">
      <c r="A9723">
        <v>9722</v>
      </c>
      <c r="B9723" s="17">
        <f ca="1">'Monte Carlo VaR'!$C$17+_xlfn.NORM.S.INV(RAND())*'Monte Carlo VaR'!$C$18</f>
        <v>-9.0262057855982167E-2</v>
      </c>
      <c r="C9723" s="18">
        <f t="shared" ca="1" si="151"/>
        <v>-8.6308286196639106</v>
      </c>
      <c r="D9723" s="19">
        <f ca="1">'Monte Carlo VaR'!$B$9*(EXP(B9723)-1)</f>
        <v>-11.697362028230499</v>
      </c>
      <c r="E9723" t="str">
        <f ca="1">IF(B9723&lt;='Monte Carlo VaR'!$B$25,"YES ◀ TAIL","")</f>
        <v/>
      </c>
    </row>
    <row r="9724" spans="1:5" x14ac:dyDescent="0.2">
      <c r="A9724">
        <v>9723</v>
      </c>
      <c r="B9724" s="17">
        <f ca="1">'Monte Carlo VaR'!$C$17+_xlfn.NORM.S.INV(RAND())*'Monte Carlo VaR'!$C$18</f>
        <v>6.1563425711547853E-2</v>
      </c>
      <c r="C9724" s="18">
        <f t="shared" ca="1" si="151"/>
        <v>6.349794750376403</v>
      </c>
      <c r="D9724" s="19">
        <f ca="1">'Monte Carlo VaR'!$B$9*(EXP(B9724)-1)</f>
        <v>8.6058768251851383</v>
      </c>
      <c r="E9724" t="str">
        <f ca="1">IF(B9724&lt;='Monte Carlo VaR'!$B$25,"YES ◀ TAIL","")</f>
        <v/>
      </c>
    </row>
    <row r="9725" spans="1:5" x14ac:dyDescent="0.2">
      <c r="A9725">
        <v>9724</v>
      </c>
      <c r="B9725" s="17">
        <f ca="1">'Monte Carlo VaR'!$C$17+_xlfn.NORM.S.INV(RAND())*'Monte Carlo VaR'!$C$18</f>
        <v>0.16743210631872224</v>
      </c>
      <c r="C9725" s="18">
        <f t="shared" ca="1" si="151"/>
        <v>18.226501913560924</v>
      </c>
      <c r="D9725" s="19">
        <f ca="1">'Monte Carlo VaR'!$B$9*(EXP(B9725)-1)</f>
        <v>24.702378043449119</v>
      </c>
      <c r="E9725" t="str">
        <f ca="1">IF(B9725&lt;='Monte Carlo VaR'!$B$25,"YES ◀ TAIL","")</f>
        <v/>
      </c>
    </row>
    <row r="9726" spans="1:5" x14ac:dyDescent="0.2">
      <c r="A9726">
        <v>9725</v>
      </c>
      <c r="B9726" s="17">
        <f ca="1">'Monte Carlo VaR'!$C$17+_xlfn.NORM.S.INV(RAND())*'Monte Carlo VaR'!$C$18</f>
        <v>-1.472713932562715E-3</v>
      </c>
      <c r="C9726" s="18">
        <f t="shared" ca="1" si="151"/>
        <v>-0.14716300215613654</v>
      </c>
      <c r="D9726" s="19">
        <f ca="1">'Monte Carlo VaR'!$B$9*(EXP(B9726)-1)</f>
        <v>-0.19945001682221186</v>
      </c>
      <c r="E9726" t="str">
        <f ca="1">IF(B9726&lt;='Monte Carlo VaR'!$B$25,"YES ◀ TAIL","")</f>
        <v/>
      </c>
    </row>
    <row r="9727" spans="1:5" x14ac:dyDescent="0.2">
      <c r="A9727">
        <v>9726</v>
      </c>
      <c r="B9727" s="17">
        <f ca="1">'Monte Carlo VaR'!$C$17+_xlfn.NORM.S.INV(RAND())*'Monte Carlo VaR'!$C$18</f>
        <v>4.9424113302544578E-2</v>
      </c>
      <c r="C9727" s="18">
        <f t="shared" ca="1" si="151"/>
        <v>5.0665857627400834</v>
      </c>
      <c r="D9727" s="19">
        <f ca="1">'Monte Carlo VaR'!$B$9*(EXP(B9727)-1)</f>
        <v>6.8667436842416354</v>
      </c>
      <c r="E9727" t="str">
        <f ca="1">IF(B9727&lt;='Monte Carlo VaR'!$B$25,"YES ◀ TAIL","")</f>
        <v/>
      </c>
    </row>
    <row r="9728" spans="1:5" x14ac:dyDescent="0.2">
      <c r="A9728">
        <v>9727</v>
      </c>
      <c r="B9728" s="17">
        <f ca="1">'Monte Carlo VaR'!$C$17+_xlfn.NORM.S.INV(RAND())*'Monte Carlo VaR'!$C$18</f>
        <v>3.0236378801767525E-2</v>
      </c>
      <c r="C9728" s="18">
        <f t="shared" ca="1" si="151"/>
        <v>3.0698140352088732</v>
      </c>
      <c r="D9728" s="19">
        <f ca="1">'Monte Carlo VaR'!$B$9*(EXP(B9728)-1)</f>
        <v>4.1605189619185863</v>
      </c>
      <c r="E9728" t="str">
        <f ca="1">IF(B9728&lt;='Monte Carlo VaR'!$B$25,"YES ◀ TAIL","")</f>
        <v/>
      </c>
    </row>
    <row r="9729" spans="1:5" x14ac:dyDescent="0.2">
      <c r="A9729">
        <v>9728</v>
      </c>
      <c r="B9729" s="17">
        <f ca="1">'Monte Carlo VaR'!$C$17+_xlfn.NORM.S.INV(RAND())*'Monte Carlo VaR'!$C$18</f>
        <v>0.19323087102725867</v>
      </c>
      <c r="C9729" s="18">
        <f t="shared" ca="1" si="151"/>
        <v>21.316284534228579</v>
      </c>
      <c r="D9729" s="19">
        <f ca="1">'Monte Carlo VaR'!$B$9*(EXP(B9729)-1)</f>
        <v>28.889960429239995</v>
      </c>
      <c r="E9729" t="str">
        <f ca="1">IF(B9729&lt;='Monte Carlo VaR'!$B$25,"YES ◀ TAIL","")</f>
        <v/>
      </c>
    </row>
    <row r="9730" spans="1:5" x14ac:dyDescent="0.2">
      <c r="A9730">
        <v>9729</v>
      </c>
      <c r="B9730" s="17">
        <f ca="1">'Monte Carlo VaR'!$C$17+_xlfn.NORM.S.INV(RAND())*'Monte Carlo VaR'!$C$18</f>
        <v>-5.7407563372452702E-2</v>
      </c>
      <c r="C9730" s="18">
        <f t="shared" ca="1" si="151"/>
        <v>-5.579083413637365</v>
      </c>
      <c r="D9730" s="19">
        <f ca="1">'Monte Carlo VaR'!$B$9*(EXP(B9730)-1)</f>
        <v>-7.5613317505027204</v>
      </c>
      <c r="E9730" t="str">
        <f ca="1">IF(B9730&lt;='Monte Carlo VaR'!$B$25,"YES ◀ TAIL","")</f>
        <v/>
      </c>
    </row>
    <row r="9731" spans="1:5" x14ac:dyDescent="0.2">
      <c r="A9731">
        <v>9730</v>
      </c>
      <c r="B9731" s="17">
        <f ca="1">'Monte Carlo VaR'!$C$17+_xlfn.NORM.S.INV(RAND())*'Monte Carlo VaR'!$C$18</f>
        <v>2.4307540203772841E-2</v>
      </c>
      <c r="C9731" s="18">
        <f t="shared" ref="C9731:C9794" ca="1" si="152">(EXP(B9731)-1)*100</f>
        <v>2.4605376787863786</v>
      </c>
      <c r="D9731" s="19">
        <f ca="1">'Monte Carlo VaR'!$B$9*(EXP(B9731)-1)</f>
        <v>3.3347667160591792</v>
      </c>
      <c r="E9731" t="str">
        <f ca="1">IF(B9731&lt;='Monte Carlo VaR'!$B$25,"YES ◀ TAIL","")</f>
        <v/>
      </c>
    </row>
    <row r="9732" spans="1:5" x14ac:dyDescent="0.2">
      <c r="A9732">
        <v>9731</v>
      </c>
      <c r="B9732" s="17">
        <f ca="1">'Monte Carlo VaR'!$C$17+_xlfn.NORM.S.INV(RAND())*'Monte Carlo VaR'!$C$18</f>
        <v>0.17817750210040223</v>
      </c>
      <c r="C9732" s="18">
        <f t="shared" ca="1" si="152"/>
        <v>19.503742406272551</v>
      </c>
      <c r="D9732" s="19">
        <f ca="1">'Monte Carlo VaR'!$B$9*(EXP(B9732)-1)</f>
        <v>26.433422083221188</v>
      </c>
      <c r="E9732" t="str">
        <f ca="1">IF(B9732&lt;='Monte Carlo VaR'!$B$25,"YES ◀ TAIL","")</f>
        <v/>
      </c>
    </row>
    <row r="9733" spans="1:5" x14ac:dyDescent="0.2">
      <c r="A9733">
        <v>9732</v>
      </c>
      <c r="B9733" s="17">
        <f ca="1">'Monte Carlo VaR'!$C$17+_xlfn.NORM.S.INV(RAND())*'Monte Carlo VaR'!$C$18</f>
        <v>0.11335218244335674</v>
      </c>
      <c r="C9733" s="18">
        <f t="shared" ca="1" si="152"/>
        <v>12.002631710190315</v>
      </c>
      <c r="D9733" s="19">
        <f ca="1">'Monte Carlo VaR'!$B$9*(EXP(B9733)-1)</f>
        <v>16.267166756820934</v>
      </c>
      <c r="E9733" t="str">
        <f ca="1">IF(B9733&lt;='Monte Carlo VaR'!$B$25,"YES ◀ TAIL","")</f>
        <v/>
      </c>
    </row>
    <row r="9734" spans="1:5" x14ac:dyDescent="0.2">
      <c r="A9734">
        <v>9733</v>
      </c>
      <c r="B9734" s="17">
        <f ca="1">'Monte Carlo VaR'!$C$17+_xlfn.NORM.S.INV(RAND())*'Monte Carlo VaR'!$C$18</f>
        <v>1.8728286208548751E-2</v>
      </c>
      <c r="C9734" s="18">
        <f t="shared" ca="1" si="152"/>
        <v>1.8904760526344599</v>
      </c>
      <c r="D9734" s="19">
        <f ca="1">'Monte Carlo VaR'!$B$9*(EXP(B9734)-1)</f>
        <v>2.5621621941354835</v>
      </c>
      <c r="E9734" t="str">
        <f ca="1">IF(B9734&lt;='Monte Carlo VaR'!$B$25,"YES ◀ TAIL","")</f>
        <v/>
      </c>
    </row>
    <row r="9735" spans="1:5" x14ac:dyDescent="0.2">
      <c r="A9735">
        <v>9734</v>
      </c>
      <c r="B9735" s="17">
        <f ca="1">'Monte Carlo VaR'!$C$17+_xlfn.NORM.S.INV(RAND())*'Monte Carlo VaR'!$C$18</f>
        <v>1.3505928180237721E-2</v>
      </c>
      <c r="C9735" s="18">
        <f t="shared" ca="1" si="152"/>
        <v>1.3597545221332163</v>
      </c>
      <c r="D9735" s="19">
        <f ca="1">'Monte Carlo VaR'!$B$9*(EXP(B9735)-1)</f>
        <v>1.8428753038471481</v>
      </c>
      <c r="E9735" t="str">
        <f ca="1">IF(B9735&lt;='Monte Carlo VaR'!$B$25,"YES ◀ TAIL","")</f>
        <v/>
      </c>
    </row>
    <row r="9736" spans="1:5" x14ac:dyDescent="0.2">
      <c r="A9736">
        <v>9735</v>
      </c>
      <c r="B9736" s="17">
        <f ca="1">'Monte Carlo VaR'!$C$17+_xlfn.NORM.S.INV(RAND())*'Monte Carlo VaR'!$C$18</f>
        <v>0.10034622723949249</v>
      </c>
      <c r="C9736" s="18">
        <f t="shared" ca="1" si="152"/>
        <v>10.555362459966888</v>
      </c>
      <c r="D9736" s="19">
        <f ca="1">'Monte Carlo VaR'!$B$9*(EXP(B9736)-1)</f>
        <v>14.305682741993124</v>
      </c>
      <c r="E9736" t="str">
        <f ca="1">IF(B9736&lt;='Monte Carlo VaR'!$B$25,"YES ◀ TAIL","")</f>
        <v/>
      </c>
    </row>
    <row r="9737" spans="1:5" x14ac:dyDescent="0.2">
      <c r="A9737">
        <v>9736</v>
      </c>
      <c r="B9737" s="17">
        <f ca="1">'Monte Carlo VaR'!$C$17+_xlfn.NORM.S.INV(RAND())*'Monte Carlo VaR'!$C$18</f>
        <v>-5.7591370272731812E-3</v>
      </c>
      <c r="C9737" s="18">
        <f t="shared" ca="1" si="152"/>
        <v>-0.5742584988021715</v>
      </c>
      <c r="D9737" s="19">
        <f ca="1">'Monte Carlo VaR'!$B$9*(EXP(B9737)-1)</f>
        <v>-0.77829254342658305</v>
      </c>
      <c r="E9737" t="str">
        <f ca="1">IF(B9737&lt;='Monte Carlo VaR'!$B$25,"YES ◀ TAIL","")</f>
        <v/>
      </c>
    </row>
    <row r="9738" spans="1:5" x14ac:dyDescent="0.2">
      <c r="A9738">
        <v>9737</v>
      </c>
      <c r="B9738" s="17">
        <f ca="1">'Monte Carlo VaR'!$C$17+_xlfn.NORM.S.INV(RAND())*'Monte Carlo VaR'!$C$18</f>
        <v>3.6486607179324768E-2</v>
      </c>
      <c r="C9738" s="18">
        <f t="shared" ca="1" si="152"/>
        <v>3.7160413421304384</v>
      </c>
      <c r="D9738" s="19">
        <f ca="1">'Monte Carlo VaR'!$B$9*(EXP(B9738)-1)</f>
        <v>5.0363508309893827</v>
      </c>
      <c r="E9738" t="str">
        <f ca="1">IF(B9738&lt;='Monte Carlo VaR'!$B$25,"YES ◀ TAIL","")</f>
        <v/>
      </c>
    </row>
    <row r="9739" spans="1:5" x14ac:dyDescent="0.2">
      <c r="A9739">
        <v>9738</v>
      </c>
      <c r="B9739" s="17">
        <f ca="1">'Monte Carlo VaR'!$C$17+_xlfn.NORM.S.INV(RAND())*'Monte Carlo VaR'!$C$18</f>
        <v>0.24809750089335131</v>
      </c>
      <c r="C9739" s="18">
        <f t="shared" ca="1" si="152"/>
        <v>28.158488177345276</v>
      </c>
      <c r="D9739" s="19">
        <f ca="1">'Monte Carlo VaR'!$B$9*(EXP(B9739)-1)</f>
        <v>38.163199026756054</v>
      </c>
      <c r="E9739" t="str">
        <f ca="1">IF(B9739&lt;='Monte Carlo VaR'!$B$25,"YES ◀ TAIL","")</f>
        <v/>
      </c>
    </row>
    <row r="9740" spans="1:5" x14ac:dyDescent="0.2">
      <c r="A9740">
        <v>9739</v>
      </c>
      <c r="B9740" s="17">
        <f ca="1">'Monte Carlo VaR'!$C$17+_xlfn.NORM.S.INV(RAND())*'Monte Carlo VaR'!$C$18</f>
        <v>0.33390367696899698</v>
      </c>
      <c r="C9740" s="18">
        <f t="shared" ca="1" si="152"/>
        <v>39.640863078443367</v>
      </c>
      <c r="D9740" s="19">
        <f ca="1">'Monte Carlo VaR'!$B$9*(EXP(B9740)-1)</f>
        <v>53.725261730214292</v>
      </c>
      <c r="E9740" t="str">
        <f ca="1">IF(B9740&lt;='Monte Carlo VaR'!$B$25,"YES ◀ TAIL","")</f>
        <v/>
      </c>
    </row>
    <row r="9741" spans="1:5" x14ac:dyDescent="0.2">
      <c r="A9741">
        <v>9740</v>
      </c>
      <c r="B9741" s="17">
        <f ca="1">'Monte Carlo VaR'!$C$17+_xlfn.NORM.S.INV(RAND())*'Monte Carlo VaR'!$C$18</f>
        <v>0.26500242691742026</v>
      </c>
      <c r="C9741" s="18">
        <f t="shared" ca="1" si="152"/>
        <v>30.343413910154872</v>
      </c>
      <c r="D9741" s="19">
        <f ca="1">'Monte Carlo VaR'!$B$9*(EXP(B9741)-1)</f>
        <v>41.124428872432894</v>
      </c>
      <c r="E9741" t="str">
        <f ca="1">IF(B9741&lt;='Monte Carlo VaR'!$B$25,"YES ◀ TAIL","")</f>
        <v/>
      </c>
    </row>
    <row r="9742" spans="1:5" x14ac:dyDescent="0.2">
      <c r="A9742">
        <v>9741</v>
      </c>
      <c r="B9742" s="17">
        <f ca="1">'Monte Carlo VaR'!$C$17+_xlfn.NORM.S.INV(RAND())*'Monte Carlo VaR'!$C$18</f>
        <v>3.9524115784244564E-2</v>
      </c>
      <c r="C9742" s="18">
        <f t="shared" ca="1" si="152"/>
        <v>4.0315586608684617</v>
      </c>
      <c r="D9742" s="19">
        <f ca="1">'Monte Carlo VaR'!$B$9*(EXP(B9742)-1)</f>
        <v>5.4639714530750263</v>
      </c>
      <c r="E9742" t="str">
        <f ca="1">IF(B9742&lt;='Monte Carlo VaR'!$B$25,"YES ◀ TAIL","")</f>
        <v/>
      </c>
    </row>
    <row r="9743" spans="1:5" x14ac:dyDescent="0.2">
      <c r="A9743">
        <v>9742</v>
      </c>
      <c r="B9743" s="17">
        <f ca="1">'Monte Carlo VaR'!$C$17+_xlfn.NORM.S.INV(RAND())*'Monte Carlo VaR'!$C$18</f>
        <v>0.29671010018208405</v>
      </c>
      <c r="C9743" s="18">
        <f t="shared" ca="1" si="152"/>
        <v>34.542520438481496</v>
      </c>
      <c r="D9743" s="19">
        <f ca="1">'Monte Carlo VaR'!$B$9*(EXP(B9743)-1)</f>
        <v>46.815477950273973</v>
      </c>
      <c r="E9743" t="str">
        <f ca="1">IF(B9743&lt;='Monte Carlo VaR'!$B$25,"YES ◀ TAIL","")</f>
        <v/>
      </c>
    </row>
    <row r="9744" spans="1:5" x14ac:dyDescent="0.2">
      <c r="A9744">
        <v>9743</v>
      </c>
      <c r="B9744" s="17">
        <f ca="1">'Monte Carlo VaR'!$C$17+_xlfn.NORM.S.INV(RAND())*'Monte Carlo VaR'!$C$18</f>
        <v>-9.6866148478271782E-2</v>
      </c>
      <c r="C9744" s="18">
        <f t="shared" ca="1" si="152"/>
        <v>-9.2322507983899076</v>
      </c>
      <c r="D9744" s="19">
        <f ca="1">'Monte Carlo VaR'!$B$9*(EXP(B9744)-1)</f>
        <v>-12.51246950705784</v>
      </c>
      <c r="E9744" t="str">
        <f ca="1">IF(B9744&lt;='Monte Carlo VaR'!$B$25,"YES ◀ TAIL","")</f>
        <v/>
      </c>
    </row>
    <row r="9745" spans="1:5" x14ac:dyDescent="0.2">
      <c r="A9745">
        <v>9744</v>
      </c>
      <c r="B9745" s="17">
        <f ca="1">'Monte Carlo VaR'!$C$17+_xlfn.NORM.S.INV(RAND())*'Monte Carlo VaR'!$C$18</f>
        <v>-2.5075068361941844E-2</v>
      </c>
      <c r="C9745" s="18">
        <f t="shared" ca="1" si="152"/>
        <v>-2.4763300141155797</v>
      </c>
      <c r="D9745" s="19">
        <f ca="1">'Monte Carlo VaR'!$B$9*(EXP(B9745)-1)</f>
        <v>-3.3561700681308451</v>
      </c>
      <c r="E9745" t="str">
        <f ca="1">IF(B9745&lt;='Monte Carlo VaR'!$B$25,"YES ◀ TAIL","")</f>
        <v/>
      </c>
    </row>
    <row r="9746" spans="1:5" x14ac:dyDescent="0.2">
      <c r="A9746">
        <v>9745</v>
      </c>
      <c r="B9746" s="17">
        <f ca="1">'Monte Carlo VaR'!$C$17+_xlfn.NORM.S.INV(RAND())*'Monte Carlo VaR'!$C$18</f>
        <v>0.41168353991560241</v>
      </c>
      <c r="C9746" s="18">
        <f t="shared" ca="1" si="152"/>
        <v>50.935670959030666</v>
      </c>
      <c r="D9746" s="19">
        <f ca="1">'Monte Carlo VaR'!$B$9*(EXP(B9746)-1)</f>
        <v>69.033114850774268</v>
      </c>
      <c r="E9746" t="str">
        <f ca="1">IF(B9746&lt;='Monte Carlo VaR'!$B$25,"YES ◀ TAIL","")</f>
        <v/>
      </c>
    </row>
    <row r="9747" spans="1:5" x14ac:dyDescent="0.2">
      <c r="A9747">
        <v>9746</v>
      </c>
      <c r="B9747" s="17">
        <f ca="1">'Monte Carlo VaR'!$C$17+_xlfn.NORM.S.INV(RAND())*'Monte Carlo VaR'!$C$18</f>
        <v>-3.0710675214735278E-3</v>
      </c>
      <c r="C9747" s="18">
        <f t="shared" ca="1" si="152"/>
        <v>-0.30663566173483314</v>
      </c>
      <c r="D9747" s="19">
        <f ca="1">'Monte Carlo VaR'!$B$9*(EXP(B9747)-1)</f>
        <v>-0.41558331234921936</v>
      </c>
      <c r="E9747" t="str">
        <f ca="1">IF(B9747&lt;='Monte Carlo VaR'!$B$25,"YES ◀ TAIL","")</f>
        <v/>
      </c>
    </row>
    <row r="9748" spans="1:5" x14ac:dyDescent="0.2">
      <c r="A9748">
        <v>9747</v>
      </c>
      <c r="B9748" s="17">
        <f ca="1">'Monte Carlo VaR'!$C$17+_xlfn.NORM.S.INV(RAND())*'Monte Carlo VaR'!$C$18</f>
        <v>-0.27642929148544976</v>
      </c>
      <c r="C9748" s="18">
        <f t="shared" ca="1" si="152"/>
        <v>-24.151275125772298</v>
      </c>
      <c r="D9748" s="19">
        <f ca="1">'Monte Carlo VaR'!$B$9*(EXP(B9748)-1)</f>
        <v>-32.732223177959199</v>
      </c>
      <c r="E9748" t="str">
        <f ca="1">IF(B9748&lt;='Monte Carlo VaR'!$B$25,"YES ◀ TAIL","")</f>
        <v>YES ◀ TAIL</v>
      </c>
    </row>
    <row r="9749" spans="1:5" x14ac:dyDescent="0.2">
      <c r="A9749">
        <v>9748</v>
      </c>
      <c r="B9749" s="17">
        <f ca="1">'Monte Carlo VaR'!$C$17+_xlfn.NORM.S.INV(RAND())*'Monte Carlo VaR'!$C$18</f>
        <v>0.24834707877937956</v>
      </c>
      <c r="C9749" s="18">
        <f t="shared" ca="1" si="152"/>
        <v>28.190477693673046</v>
      </c>
      <c r="D9749" s="19">
        <f ca="1">'Monte Carlo VaR'!$B$9*(EXP(B9749)-1)</f>
        <v>38.206554418235079</v>
      </c>
      <c r="E9749" t="str">
        <f ca="1">IF(B9749&lt;='Monte Carlo VaR'!$B$25,"YES ◀ TAIL","")</f>
        <v/>
      </c>
    </row>
    <row r="9750" spans="1:5" x14ac:dyDescent="0.2">
      <c r="A9750">
        <v>9749</v>
      </c>
      <c r="B9750" s="17">
        <f ca="1">'Monte Carlo VaR'!$C$17+_xlfn.NORM.S.INV(RAND())*'Monte Carlo VaR'!$C$18</f>
        <v>0.41650149175045598</v>
      </c>
      <c r="C9750" s="18">
        <f t="shared" ca="1" si="152"/>
        <v>51.664626377839063</v>
      </c>
      <c r="D9750" s="19">
        <f ca="1">'Monte Carlo VaR'!$B$9*(EXP(B9750)-1)</f>
        <v>70.021068129885279</v>
      </c>
      <c r="E9750" t="str">
        <f ca="1">IF(B9750&lt;='Monte Carlo VaR'!$B$25,"YES ◀ TAIL","")</f>
        <v/>
      </c>
    </row>
    <row r="9751" spans="1:5" x14ac:dyDescent="0.2">
      <c r="A9751">
        <v>9750</v>
      </c>
      <c r="B9751" s="17">
        <f ca="1">'Monte Carlo VaR'!$C$17+_xlfn.NORM.S.INV(RAND())*'Monte Carlo VaR'!$C$18</f>
        <v>0.23058253762876751</v>
      </c>
      <c r="C9751" s="18">
        <f t="shared" ca="1" si="152"/>
        <v>25.933340538931525</v>
      </c>
      <c r="D9751" s="19">
        <f ca="1">'Monte Carlo VaR'!$B$9*(EXP(B9751)-1)</f>
        <v>35.147456432413897</v>
      </c>
      <c r="E9751" t="str">
        <f ca="1">IF(B9751&lt;='Monte Carlo VaR'!$B$25,"YES ◀ TAIL","")</f>
        <v/>
      </c>
    </row>
    <row r="9752" spans="1:5" x14ac:dyDescent="0.2">
      <c r="A9752">
        <v>9751</v>
      </c>
      <c r="B9752" s="17">
        <f ca="1">'Monte Carlo VaR'!$C$17+_xlfn.NORM.S.INV(RAND())*'Monte Carlo VaR'!$C$18</f>
        <v>-0.20764673395963423</v>
      </c>
      <c r="C9752" s="18">
        <f t="shared" ca="1" si="152"/>
        <v>-18.750598743781786</v>
      </c>
      <c r="D9752" s="19">
        <f ca="1">'Monte Carlo VaR'!$B$9*(EXP(B9752)-1)</f>
        <v>-25.412686477447458</v>
      </c>
      <c r="E9752" t="str">
        <f ca="1">IF(B9752&lt;='Monte Carlo VaR'!$B$25,"YES ◀ TAIL","")</f>
        <v/>
      </c>
    </row>
    <row r="9753" spans="1:5" x14ac:dyDescent="0.2">
      <c r="A9753">
        <v>9752</v>
      </c>
      <c r="B9753" s="17">
        <f ca="1">'Monte Carlo VaR'!$C$17+_xlfn.NORM.S.INV(RAND())*'Monte Carlo VaR'!$C$18</f>
        <v>0.10589921301200683</v>
      </c>
      <c r="C9753" s="18">
        <f t="shared" ca="1" si="152"/>
        <v>11.170982497517578</v>
      </c>
      <c r="D9753" s="19">
        <f ca="1">'Monte Carlo VaR'!$B$9*(EXP(B9753)-1)</f>
        <v>15.140032578885574</v>
      </c>
      <c r="E9753" t="str">
        <f ca="1">IF(B9753&lt;='Monte Carlo VaR'!$B$25,"YES ◀ TAIL","")</f>
        <v/>
      </c>
    </row>
    <row r="9754" spans="1:5" x14ac:dyDescent="0.2">
      <c r="A9754">
        <v>9753</v>
      </c>
      <c r="B9754" s="17">
        <f ca="1">'Monte Carlo VaR'!$C$17+_xlfn.NORM.S.INV(RAND())*'Monte Carlo VaR'!$C$18</f>
        <v>0.28936442711975086</v>
      </c>
      <c r="C9754" s="18">
        <f t="shared" ca="1" si="152"/>
        <v>33.557836082735705</v>
      </c>
      <c r="D9754" s="19">
        <f ca="1">'Monte Carlo VaR'!$B$9*(EXP(B9754)-1)</f>
        <v>45.4809352429317</v>
      </c>
      <c r="E9754" t="str">
        <f ca="1">IF(B9754&lt;='Monte Carlo VaR'!$B$25,"YES ◀ TAIL","")</f>
        <v/>
      </c>
    </row>
    <row r="9755" spans="1:5" x14ac:dyDescent="0.2">
      <c r="A9755">
        <v>9754</v>
      </c>
      <c r="B9755" s="17">
        <f ca="1">'Monte Carlo VaR'!$C$17+_xlfn.NORM.S.INV(RAND())*'Monte Carlo VaR'!$C$18</f>
        <v>0.18447141506423365</v>
      </c>
      <c r="C9755" s="18">
        <f t="shared" ca="1" si="152"/>
        <v>20.258260504703472</v>
      </c>
      <c r="D9755" s="19">
        <f ca="1">'Monte Carlo VaR'!$B$9*(EXP(B9755)-1)</f>
        <v>27.456020462024618</v>
      </c>
      <c r="E9755" t="str">
        <f ca="1">IF(B9755&lt;='Monte Carlo VaR'!$B$25,"YES ◀ TAIL","")</f>
        <v/>
      </c>
    </row>
    <row r="9756" spans="1:5" x14ac:dyDescent="0.2">
      <c r="A9756">
        <v>9755</v>
      </c>
      <c r="B9756" s="17">
        <f ca="1">'Monte Carlo VaR'!$C$17+_xlfn.NORM.S.INV(RAND())*'Monte Carlo VaR'!$C$18</f>
        <v>-0.18551817930279818</v>
      </c>
      <c r="C9756" s="18">
        <f t="shared" ca="1" si="152"/>
        <v>-16.932626562568544</v>
      </c>
      <c r="D9756" s="19">
        <f ca="1">'Monte Carlo VaR'!$B$9*(EXP(B9756)-1)</f>
        <v>-22.948788780249146</v>
      </c>
      <c r="E9756" t="str">
        <f ca="1">IF(B9756&lt;='Monte Carlo VaR'!$B$25,"YES ◀ TAIL","")</f>
        <v/>
      </c>
    </row>
    <row r="9757" spans="1:5" x14ac:dyDescent="0.2">
      <c r="A9757">
        <v>9756</v>
      </c>
      <c r="B9757" s="17">
        <f ca="1">'Monte Carlo VaR'!$C$17+_xlfn.NORM.S.INV(RAND())*'Monte Carlo VaR'!$C$18</f>
        <v>-0.32932363761438921</v>
      </c>
      <c r="C9757" s="18">
        <f t="shared" ca="1" si="152"/>
        <v>-28.058984911796735</v>
      </c>
      <c r="D9757" s="19">
        <f ca="1">'Monte Carlo VaR'!$B$9*(EXP(B9757)-1)</f>
        <v>-38.028342250958119</v>
      </c>
      <c r="E9757" t="str">
        <f ca="1">IF(B9757&lt;='Monte Carlo VaR'!$B$25,"YES ◀ TAIL","")</f>
        <v>YES ◀ TAIL</v>
      </c>
    </row>
    <row r="9758" spans="1:5" x14ac:dyDescent="0.2">
      <c r="A9758">
        <v>9757</v>
      </c>
      <c r="B9758" s="17">
        <f ca="1">'Monte Carlo VaR'!$C$17+_xlfn.NORM.S.INV(RAND())*'Monte Carlo VaR'!$C$18</f>
        <v>0.13581169922645919</v>
      </c>
      <c r="C9758" s="18">
        <f t="shared" ca="1" si="152"/>
        <v>14.546618111811661</v>
      </c>
      <c r="D9758" s="19">
        <f ca="1">'Monte Carlo VaR'!$B$9*(EXP(B9758)-1)</f>
        <v>19.715031526938343</v>
      </c>
      <c r="E9758" t="str">
        <f ca="1">IF(B9758&lt;='Monte Carlo VaR'!$B$25,"YES ◀ TAIL","")</f>
        <v/>
      </c>
    </row>
    <row r="9759" spans="1:5" x14ac:dyDescent="0.2">
      <c r="A9759">
        <v>9758</v>
      </c>
      <c r="B9759" s="17">
        <f ca="1">'Monte Carlo VaR'!$C$17+_xlfn.NORM.S.INV(RAND())*'Monte Carlo VaR'!$C$18</f>
        <v>-0.22279111565709897</v>
      </c>
      <c r="C9759" s="18">
        <f t="shared" ca="1" si="152"/>
        <v>-19.971800178411701</v>
      </c>
      <c r="D9759" s="19">
        <f ca="1">'Monte Carlo VaR'!$B$9*(EXP(B9759)-1)</f>
        <v>-27.067780781801382</v>
      </c>
      <c r="E9759" t="str">
        <f ca="1">IF(B9759&lt;='Monte Carlo VaR'!$B$25,"YES ◀ TAIL","")</f>
        <v/>
      </c>
    </row>
    <row r="9760" spans="1:5" x14ac:dyDescent="0.2">
      <c r="A9760">
        <v>9759</v>
      </c>
      <c r="B9760" s="17">
        <f ca="1">'Monte Carlo VaR'!$C$17+_xlfn.NORM.S.INV(RAND())*'Monte Carlo VaR'!$C$18</f>
        <v>-4.1374329118711972E-2</v>
      </c>
      <c r="C9760" s="18">
        <f t="shared" ca="1" si="152"/>
        <v>-4.0530094806191075</v>
      </c>
      <c r="D9760" s="19">
        <f ca="1">'Monte Carlo VaR'!$B$9*(EXP(B9760)-1)</f>
        <v>-5.4930437490830766</v>
      </c>
      <c r="E9760" t="str">
        <f ca="1">IF(B9760&lt;='Monte Carlo VaR'!$B$25,"YES ◀ TAIL","")</f>
        <v/>
      </c>
    </row>
    <row r="9761" spans="1:5" x14ac:dyDescent="0.2">
      <c r="A9761">
        <v>9760</v>
      </c>
      <c r="B9761" s="17">
        <f ca="1">'Monte Carlo VaR'!$C$17+_xlfn.NORM.S.INV(RAND())*'Monte Carlo VaR'!$C$18</f>
        <v>-0.1577775037169134</v>
      </c>
      <c r="C9761" s="18">
        <f t="shared" ca="1" si="152"/>
        <v>-14.596021849240415</v>
      </c>
      <c r="D9761" s="19">
        <f ca="1">'Monte Carlo VaR'!$B$9*(EXP(B9761)-1)</f>
        <v>-19.781988412275535</v>
      </c>
      <c r="E9761" t="str">
        <f ca="1">IF(B9761&lt;='Monte Carlo VaR'!$B$25,"YES ◀ TAIL","")</f>
        <v/>
      </c>
    </row>
    <row r="9762" spans="1:5" x14ac:dyDescent="0.2">
      <c r="A9762">
        <v>9761</v>
      </c>
      <c r="B9762" s="17">
        <f ca="1">'Monte Carlo VaR'!$C$17+_xlfn.NORM.S.INV(RAND())*'Monte Carlo VaR'!$C$18</f>
        <v>-8.3902746156702554E-2</v>
      </c>
      <c r="C9762" s="18">
        <f t="shared" ca="1" si="152"/>
        <v>-8.0479321333298373</v>
      </c>
      <c r="D9762" s="19">
        <f ca="1">'Monte Carlo VaR'!$B$9*(EXP(B9762)-1)</f>
        <v>-10.907362420301929</v>
      </c>
      <c r="E9762" t="str">
        <f ca="1">IF(B9762&lt;='Monte Carlo VaR'!$B$25,"YES ◀ TAIL","")</f>
        <v/>
      </c>
    </row>
    <row r="9763" spans="1:5" x14ac:dyDescent="0.2">
      <c r="A9763">
        <v>9762</v>
      </c>
      <c r="B9763" s="17">
        <f ca="1">'Monte Carlo VaR'!$C$17+_xlfn.NORM.S.INV(RAND())*'Monte Carlo VaR'!$C$18</f>
        <v>-8.6638001047732741E-2</v>
      </c>
      <c r="C9763" s="18">
        <f t="shared" ca="1" si="152"/>
        <v>-8.2991008149243974</v>
      </c>
      <c r="D9763" s="19">
        <f ca="1">'Monte Carlo VaR'!$B$9*(EXP(B9763)-1)</f>
        <v>-11.247771334467037</v>
      </c>
      <c r="E9763" t="str">
        <f ca="1">IF(B9763&lt;='Monte Carlo VaR'!$B$25,"YES ◀ TAIL","")</f>
        <v/>
      </c>
    </row>
    <row r="9764" spans="1:5" x14ac:dyDescent="0.2">
      <c r="A9764">
        <v>9763</v>
      </c>
      <c r="B9764" s="17">
        <f ca="1">'Monte Carlo VaR'!$C$17+_xlfn.NORM.S.INV(RAND())*'Monte Carlo VaR'!$C$18</f>
        <v>6.2986208941875912E-2</v>
      </c>
      <c r="C9764" s="18">
        <f t="shared" ca="1" si="152"/>
        <v>6.5012151485541958</v>
      </c>
      <c r="D9764" s="19">
        <f ca="1">'Monte Carlo VaR'!$B$9*(EXP(B9764)-1)</f>
        <v>8.8110968908355023</v>
      </c>
      <c r="E9764" t="str">
        <f ca="1">IF(B9764&lt;='Monte Carlo VaR'!$B$25,"YES ◀ TAIL","")</f>
        <v/>
      </c>
    </row>
    <row r="9765" spans="1:5" x14ac:dyDescent="0.2">
      <c r="A9765">
        <v>9764</v>
      </c>
      <c r="B9765" s="17">
        <f ca="1">'Monte Carlo VaR'!$C$17+_xlfn.NORM.S.INV(RAND())*'Monte Carlo VaR'!$C$18</f>
        <v>-0.10531874856301492</v>
      </c>
      <c r="C9765" s="18">
        <f t="shared" ca="1" si="152"/>
        <v>-9.996240882963825</v>
      </c>
      <c r="D9765" s="19">
        <f ca="1">'Monte Carlo VaR'!$B$9*(EXP(B9765)-1)</f>
        <v>-13.547905268680871</v>
      </c>
      <c r="E9765" t="str">
        <f ca="1">IF(B9765&lt;='Monte Carlo VaR'!$B$25,"YES ◀ TAIL","")</f>
        <v/>
      </c>
    </row>
    <row r="9766" spans="1:5" x14ac:dyDescent="0.2">
      <c r="A9766">
        <v>9765</v>
      </c>
      <c r="B9766" s="17">
        <f ca="1">'Monte Carlo VaR'!$C$17+_xlfn.NORM.S.INV(RAND())*'Monte Carlo VaR'!$C$18</f>
        <v>4.2703679644995884E-2</v>
      </c>
      <c r="C9766" s="18">
        <f t="shared" ca="1" si="152"/>
        <v>4.3628600630357894</v>
      </c>
      <c r="D9766" s="19">
        <f ca="1">'Monte Carlo VaR'!$B$9*(EXP(B9766)-1)</f>
        <v>5.9129842434324056</v>
      </c>
      <c r="E9766" t="str">
        <f ca="1">IF(B9766&lt;='Monte Carlo VaR'!$B$25,"YES ◀ TAIL","")</f>
        <v/>
      </c>
    </row>
    <row r="9767" spans="1:5" x14ac:dyDescent="0.2">
      <c r="A9767">
        <v>9766</v>
      </c>
      <c r="B9767" s="17">
        <f ca="1">'Monte Carlo VaR'!$C$17+_xlfn.NORM.S.INV(RAND())*'Monte Carlo VaR'!$C$18</f>
        <v>-0.17176596446969239</v>
      </c>
      <c r="C9767" s="18">
        <f t="shared" ca="1" si="152"/>
        <v>-15.782375072869403</v>
      </c>
      <c r="D9767" s="19">
        <f ca="1">'Monte Carlo VaR'!$B$9*(EXP(B9767)-1)</f>
        <v>-21.389852936259903</v>
      </c>
      <c r="E9767" t="str">
        <f ca="1">IF(B9767&lt;='Monte Carlo VaR'!$B$25,"YES ◀ TAIL","")</f>
        <v/>
      </c>
    </row>
    <row r="9768" spans="1:5" x14ac:dyDescent="0.2">
      <c r="A9768">
        <v>9767</v>
      </c>
      <c r="B9768" s="17">
        <f ca="1">'Monte Carlo VaR'!$C$17+_xlfn.NORM.S.INV(RAND())*'Monte Carlo VaR'!$C$18</f>
        <v>0.13804945233009525</v>
      </c>
      <c r="C9768" s="18">
        <f t="shared" ca="1" si="152"/>
        <v>14.803232174376134</v>
      </c>
      <c r="D9768" s="19">
        <f ca="1">'Monte Carlo VaR'!$B$9*(EXP(B9768)-1)</f>
        <v>20.062820565931975</v>
      </c>
      <c r="E9768" t="str">
        <f ca="1">IF(B9768&lt;='Monte Carlo VaR'!$B$25,"YES ◀ TAIL","")</f>
        <v/>
      </c>
    </row>
    <row r="9769" spans="1:5" x14ac:dyDescent="0.2">
      <c r="A9769">
        <v>9768</v>
      </c>
      <c r="B9769" s="17">
        <f ca="1">'Monte Carlo VaR'!$C$17+_xlfn.NORM.S.INV(RAND())*'Monte Carlo VaR'!$C$18</f>
        <v>0.24395351596702913</v>
      </c>
      <c r="C9769" s="18">
        <f t="shared" ca="1" si="152"/>
        <v>27.628500223643293</v>
      </c>
      <c r="D9769" s="19">
        <f ca="1">'Monte Carlo VaR'!$B$9*(EXP(B9769)-1)</f>
        <v>37.444906353103754</v>
      </c>
      <c r="E9769" t="str">
        <f ca="1">IF(B9769&lt;='Monte Carlo VaR'!$B$25,"YES ◀ TAIL","")</f>
        <v/>
      </c>
    </row>
    <row r="9770" spans="1:5" x14ac:dyDescent="0.2">
      <c r="A9770">
        <v>9769</v>
      </c>
      <c r="B9770" s="17">
        <f ca="1">'Monte Carlo VaR'!$C$17+_xlfn.NORM.S.INV(RAND())*'Monte Carlo VaR'!$C$18</f>
        <v>-0.20040173454888494</v>
      </c>
      <c r="C9770" s="18">
        <f t="shared" ca="1" si="152"/>
        <v>-18.159809329286723</v>
      </c>
      <c r="D9770" s="19">
        <f ca="1">'Monte Carlo VaR'!$B$9*(EXP(B9770)-1)</f>
        <v>-24.611989583982297</v>
      </c>
      <c r="E9770" t="str">
        <f ca="1">IF(B9770&lt;='Monte Carlo VaR'!$B$25,"YES ◀ TAIL","")</f>
        <v/>
      </c>
    </row>
    <row r="9771" spans="1:5" x14ac:dyDescent="0.2">
      <c r="A9771">
        <v>9770</v>
      </c>
      <c r="B9771" s="17">
        <f ca="1">'Monte Carlo VaR'!$C$17+_xlfn.NORM.S.INV(RAND())*'Monte Carlo VaR'!$C$18</f>
        <v>8.9227764253951639E-2</v>
      </c>
      <c r="C9771" s="18">
        <f t="shared" ca="1" si="152"/>
        <v>9.3329649381309601</v>
      </c>
      <c r="D9771" s="19">
        <f ca="1">'Monte Carlo VaR'!$B$9*(EXP(B9771)-1)</f>
        <v>12.648967380648891</v>
      </c>
      <c r="E9771" t="str">
        <f ca="1">IF(B9771&lt;='Monte Carlo VaR'!$B$25,"YES ◀ TAIL","")</f>
        <v/>
      </c>
    </row>
    <row r="9772" spans="1:5" x14ac:dyDescent="0.2">
      <c r="A9772">
        <v>9771</v>
      </c>
      <c r="B9772" s="17">
        <f ca="1">'Monte Carlo VaR'!$C$17+_xlfn.NORM.S.INV(RAND())*'Monte Carlo VaR'!$C$18</f>
        <v>3.1476369653013231E-2</v>
      </c>
      <c r="C9772" s="18">
        <f t="shared" ca="1" si="152"/>
        <v>3.197698933317894</v>
      </c>
      <c r="D9772" s="19">
        <f ca="1">'Monte Carlo VaR'!$B$9*(EXP(B9772)-1)</f>
        <v>4.3338413643257416</v>
      </c>
      <c r="E9772" t="str">
        <f ca="1">IF(B9772&lt;='Monte Carlo VaR'!$B$25,"YES ◀ TAIL","")</f>
        <v/>
      </c>
    </row>
    <row r="9773" spans="1:5" x14ac:dyDescent="0.2">
      <c r="A9773">
        <v>9772</v>
      </c>
      <c r="B9773" s="17">
        <f ca="1">'Monte Carlo VaR'!$C$17+_xlfn.NORM.S.INV(RAND())*'Monte Carlo VaR'!$C$18</f>
        <v>-4.8343643150591004E-2</v>
      </c>
      <c r="C9773" s="18">
        <f t="shared" ca="1" si="152"/>
        <v>-4.7193694548389731</v>
      </c>
      <c r="D9773" s="19">
        <f ca="1">'Monte Carlo VaR'!$B$9*(EXP(B9773)-1)</f>
        <v>-6.3961614221432601</v>
      </c>
      <c r="E9773" t="str">
        <f ca="1">IF(B9773&lt;='Monte Carlo VaR'!$B$25,"YES ◀ TAIL","")</f>
        <v/>
      </c>
    </row>
    <row r="9774" spans="1:5" x14ac:dyDescent="0.2">
      <c r="A9774">
        <v>9773</v>
      </c>
      <c r="B9774" s="17">
        <f ca="1">'Monte Carlo VaR'!$C$17+_xlfn.NORM.S.INV(RAND())*'Monte Carlo VaR'!$C$18</f>
        <v>-0.11218225717670195</v>
      </c>
      <c r="C9774" s="18">
        <f t="shared" ca="1" si="152"/>
        <v>-10.611867363372607</v>
      </c>
      <c r="D9774" s="19">
        <f ca="1">'Monte Carlo VaR'!$B$9*(EXP(B9774)-1)</f>
        <v>-14.382263837578893</v>
      </c>
      <c r="E9774" t="str">
        <f ca="1">IF(B9774&lt;='Monte Carlo VaR'!$B$25,"YES ◀ TAIL","")</f>
        <v/>
      </c>
    </row>
    <row r="9775" spans="1:5" x14ac:dyDescent="0.2">
      <c r="A9775">
        <v>9774</v>
      </c>
      <c r="B9775" s="17">
        <f ca="1">'Monte Carlo VaR'!$C$17+_xlfn.NORM.S.INV(RAND())*'Monte Carlo VaR'!$C$18</f>
        <v>0.2137859177578047</v>
      </c>
      <c r="C9775" s="18">
        <f t="shared" ca="1" si="152"/>
        <v>23.835751606004017</v>
      </c>
      <c r="D9775" s="19">
        <f ca="1">'Monte Carlo VaR'!$B$9*(EXP(B9775)-1)</f>
        <v>32.304594151617245</v>
      </c>
      <c r="E9775" t="str">
        <f ca="1">IF(B9775&lt;='Monte Carlo VaR'!$B$25,"YES ◀ TAIL","")</f>
        <v/>
      </c>
    </row>
    <row r="9776" spans="1:5" x14ac:dyDescent="0.2">
      <c r="A9776">
        <v>9775</v>
      </c>
      <c r="B9776" s="17">
        <f ca="1">'Monte Carlo VaR'!$C$17+_xlfn.NORM.S.INV(RAND())*'Monte Carlo VaR'!$C$18</f>
        <v>-0.2357344599303916</v>
      </c>
      <c r="C9776" s="18">
        <f t="shared" ca="1" si="152"/>
        <v>-21.000957980527968</v>
      </c>
      <c r="D9776" s="19">
        <f ca="1">'Monte Carlo VaR'!$B$9*(EXP(B9776)-1)</f>
        <v>-28.462598351009554</v>
      </c>
      <c r="E9776" t="str">
        <f ca="1">IF(B9776&lt;='Monte Carlo VaR'!$B$25,"YES ◀ TAIL","")</f>
        <v/>
      </c>
    </row>
    <row r="9777" spans="1:5" x14ac:dyDescent="0.2">
      <c r="A9777">
        <v>9776</v>
      </c>
      <c r="B9777" s="17">
        <f ca="1">'Monte Carlo VaR'!$C$17+_xlfn.NORM.S.INV(RAND())*'Monte Carlo VaR'!$C$18</f>
        <v>-0.23455583447535322</v>
      </c>
      <c r="C9777" s="18">
        <f t="shared" ca="1" si="152"/>
        <v>-20.907792806042181</v>
      </c>
      <c r="D9777" s="19">
        <f ca="1">'Monte Carlo VaR'!$B$9*(EXP(B9777)-1)</f>
        <v>-28.336331590028966</v>
      </c>
      <c r="E9777" t="str">
        <f ca="1">IF(B9777&lt;='Monte Carlo VaR'!$B$25,"YES ◀ TAIL","")</f>
        <v/>
      </c>
    </row>
    <row r="9778" spans="1:5" x14ac:dyDescent="0.2">
      <c r="A9778">
        <v>9777</v>
      </c>
      <c r="B9778" s="17">
        <f ca="1">'Monte Carlo VaR'!$C$17+_xlfn.NORM.S.INV(RAND())*'Monte Carlo VaR'!$C$18</f>
        <v>4.488745575832212E-2</v>
      </c>
      <c r="C9778" s="18">
        <f t="shared" ca="1" si="152"/>
        <v>4.5910142120803465</v>
      </c>
      <c r="D9778" s="19">
        <f ca="1">'Monte Carlo VaR'!$B$9*(EXP(B9778)-1)</f>
        <v>6.2222015616324935</v>
      </c>
      <c r="E9778" t="str">
        <f ca="1">IF(B9778&lt;='Monte Carlo VaR'!$B$25,"YES ◀ TAIL","")</f>
        <v/>
      </c>
    </row>
    <row r="9779" spans="1:5" x14ac:dyDescent="0.2">
      <c r="A9779">
        <v>9778</v>
      </c>
      <c r="B9779" s="17">
        <f ca="1">'Monte Carlo VaR'!$C$17+_xlfn.NORM.S.INV(RAND())*'Monte Carlo VaR'!$C$18</f>
        <v>-3.8345242977537927E-2</v>
      </c>
      <c r="C9779" s="18">
        <f t="shared" ca="1" si="152"/>
        <v>-3.7619371623446307</v>
      </c>
      <c r="D9779" s="19">
        <f ca="1">'Monte Carlo VaR'!$B$9*(EXP(B9779)-1)</f>
        <v>-5.0985534361256777</v>
      </c>
      <c r="E9779" t="str">
        <f ca="1">IF(B9779&lt;='Monte Carlo VaR'!$B$25,"YES ◀ TAIL","")</f>
        <v/>
      </c>
    </row>
    <row r="9780" spans="1:5" x14ac:dyDescent="0.2">
      <c r="A9780">
        <v>9779</v>
      </c>
      <c r="B9780" s="17">
        <f ca="1">'Monte Carlo VaR'!$C$17+_xlfn.NORM.S.INV(RAND())*'Monte Carlo VaR'!$C$18</f>
        <v>0.3507076400484534</v>
      </c>
      <c r="C9780" s="18">
        <f t="shared" ca="1" si="152"/>
        <v>42.007209300811255</v>
      </c>
      <c r="D9780" s="19">
        <f ca="1">'Monte Carlo VaR'!$B$9*(EXP(B9780)-1)</f>
        <v>56.932370765389493</v>
      </c>
      <c r="E9780" t="str">
        <f ca="1">IF(B9780&lt;='Monte Carlo VaR'!$B$25,"YES ◀ TAIL","")</f>
        <v/>
      </c>
    </row>
    <row r="9781" spans="1:5" x14ac:dyDescent="0.2">
      <c r="A9781">
        <v>9780</v>
      </c>
      <c r="B9781" s="17">
        <f ca="1">'Monte Carlo VaR'!$C$17+_xlfn.NORM.S.INV(RAND())*'Monte Carlo VaR'!$C$18</f>
        <v>-0.25347282260128062</v>
      </c>
      <c r="C9781" s="18">
        <f t="shared" ca="1" si="152"/>
        <v>-22.389916295958422</v>
      </c>
      <c r="D9781" s="19">
        <f ca="1">'Monte Carlo VaR'!$B$9*(EXP(B9781)-1)</f>
        <v>-30.34505355591245</v>
      </c>
      <c r="E9781" t="str">
        <f ca="1">IF(B9781&lt;='Monte Carlo VaR'!$B$25,"YES ◀ TAIL","")</f>
        <v>YES ◀ TAIL</v>
      </c>
    </row>
    <row r="9782" spans="1:5" x14ac:dyDescent="0.2">
      <c r="A9782">
        <v>9781</v>
      </c>
      <c r="B9782" s="17">
        <f ca="1">'Monte Carlo VaR'!$C$17+_xlfn.NORM.S.INV(RAND())*'Monte Carlo VaR'!$C$18</f>
        <v>0.36276489264634798</v>
      </c>
      <c r="C9782" s="18">
        <f t="shared" ca="1" si="152"/>
        <v>43.729790020871185</v>
      </c>
      <c r="D9782" s="19">
        <f ca="1">'Monte Carlo VaR'!$B$9*(EXP(B9782)-1)</f>
        <v>59.266984415286714</v>
      </c>
      <c r="E9782" t="str">
        <f ca="1">IF(B9782&lt;='Monte Carlo VaR'!$B$25,"YES ◀ TAIL","")</f>
        <v/>
      </c>
    </row>
    <row r="9783" spans="1:5" x14ac:dyDescent="0.2">
      <c r="A9783">
        <v>9782</v>
      </c>
      <c r="B9783" s="17">
        <f ca="1">'Monte Carlo VaR'!$C$17+_xlfn.NORM.S.INV(RAND())*'Monte Carlo VaR'!$C$18</f>
        <v>0.1102629698707101</v>
      </c>
      <c r="C9783" s="18">
        <f t="shared" ca="1" si="152"/>
        <v>11.657165655919389</v>
      </c>
      <c r="D9783" s="19">
        <f ca="1">'Monte Carlo VaR'!$B$9*(EXP(B9783)-1)</f>
        <v>15.798956613467547</v>
      </c>
      <c r="E9783" t="str">
        <f ca="1">IF(B9783&lt;='Monte Carlo VaR'!$B$25,"YES ◀ TAIL","")</f>
        <v/>
      </c>
    </row>
    <row r="9784" spans="1:5" x14ac:dyDescent="0.2">
      <c r="A9784">
        <v>9783</v>
      </c>
      <c r="B9784" s="17">
        <f ca="1">'Monte Carlo VaR'!$C$17+_xlfn.NORM.S.INV(RAND())*'Monte Carlo VaR'!$C$18</f>
        <v>-0.23995928933619826</v>
      </c>
      <c r="C9784" s="18">
        <f t="shared" ca="1" si="152"/>
        <v>-21.334011413918674</v>
      </c>
      <c r="D9784" s="19">
        <f ca="1">'Monte Carlo VaR'!$B$9*(EXP(B9784)-1)</f>
        <v>-28.913985669283978</v>
      </c>
      <c r="E9784" t="str">
        <f ca="1">IF(B9784&lt;='Monte Carlo VaR'!$B$25,"YES ◀ TAIL","")</f>
        <v/>
      </c>
    </row>
    <row r="9785" spans="1:5" x14ac:dyDescent="0.2">
      <c r="A9785">
        <v>9784</v>
      </c>
      <c r="B9785" s="17">
        <f ca="1">'Monte Carlo VaR'!$C$17+_xlfn.NORM.S.INV(RAND())*'Monte Carlo VaR'!$C$18</f>
        <v>0.26503012704448098</v>
      </c>
      <c r="C9785" s="18">
        <f t="shared" ca="1" si="152"/>
        <v>30.347024489288209</v>
      </c>
      <c r="D9785" s="19">
        <f ca="1">'Monte Carlo VaR'!$B$9*(EXP(B9785)-1)</f>
        <v>41.129322290332311</v>
      </c>
      <c r="E9785" t="str">
        <f ca="1">IF(B9785&lt;='Monte Carlo VaR'!$B$25,"YES ◀ TAIL","")</f>
        <v/>
      </c>
    </row>
    <row r="9786" spans="1:5" x14ac:dyDescent="0.2">
      <c r="A9786">
        <v>9785</v>
      </c>
      <c r="B9786" s="17">
        <f ca="1">'Monte Carlo VaR'!$C$17+_xlfn.NORM.S.INV(RAND())*'Monte Carlo VaR'!$C$18</f>
        <v>-0.17097069224590739</v>
      </c>
      <c r="C9786" s="18">
        <f t="shared" ca="1" si="152"/>
        <v>-15.715372495898883</v>
      </c>
      <c r="D9786" s="19">
        <f ca="1">'Monte Carlo VaR'!$B$9*(EXP(B9786)-1)</f>
        <v>-21.299044343691754</v>
      </c>
      <c r="E9786" t="str">
        <f ca="1">IF(B9786&lt;='Monte Carlo VaR'!$B$25,"YES ◀ TAIL","")</f>
        <v/>
      </c>
    </row>
    <row r="9787" spans="1:5" x14ac:dyDescent="0.2">
      <c r="A9787">
        <v>9786</v>
      </c>
      <c r="B9787" s="17">
        <f ca="1">'Monte Carlo VaR'!$C$17+_xlfn.NORM.S.INV(RAND())*'Monte Carlo VaR'!$C$18</f>
        <v>0.10384759840958727</v>
      </c>
      <c r="C9787" s="18">
        <f t="shared" ca="1" si="152"/>
        <v>10.943136292680201</v>
      </c>
      <c r="D9787" s="19">
        <f ca="1">'Monte Carlo VaR'!$B$9*(EXP(B9787)-1)</f>
        <v>14.831232617469475</v>
      </c>
      <c r="E9787" t="str">
        <f ca="1">IF(B9787&lt;='Monte Carlo VaR'!$B$25,"YES ◀ TAIL","")</f>
        <v/>
      </c>
    </row>
    <row r="9788" spans="1:5" x14ac:dyDescent="0.2">
      <c r="A9788">
        <v>9787</v>
      </c>
      <c r="B9788" s="17">
        <f ca="1">'Monte Carlo VaR'!$C$17+_xlfn.NORM.S.INV(RAND())*'Monte Carlo VaR'!$C$18</f>
        <v>-0.20572239824985378</v>
      </c>
      <c r="C9788" s="18">
        <f t="shared" ca="1" si="152"/>
        <v>-18.594097086977435</v>
      </c>
      <c r="D9788" s="19">
        <f ca="1">'Monte Carlo VaR'!$B$9*(EXP(B9788)-1)</f>
        <v>-25.200579781980519</v>
      </c>
      <c r="E9788" t="str">
        <f ca="1">IF(B9788&lt;='Monte Carlo VaR'!$B$25,"YES ◀ TAIL","")</f>
        <v/>
      </c>
    </row>
    <row r="9789" spans="1:5" x14ac:dyDescent="0.2">
      <c r="A9789">
        <v>9788</v>
      </c>
      <c r="B9789" s="17">
        <f ca="1">'Monte Carlo VaR'!$C$17+_xlfn.NORM.S.INV(RAND())*'Monte Carlo VaR'!$C$18</f>
        <v>-2.2422874934758544E-2</v>
      </c>
      <c r="C9789" s="18">
        <f t="shared" ca="1" si="152"/>
        <v>-2.2173350770663514</v>
      </c>
      <c r="D9789" s="19">
        <f ca="1">'Monte Carlo VaR'!$B$9*(EXP(B9789)-1)</f>
        <v>-3.0051542299480261</v>
      </c>
      <c r="E9789" t="str">
        <f ca="1">IF(B9789&lt;='Monte Carlo VaR'!$B$25,"YES ◀ TAIL","")</f>
        <v/>
      </c>
    </row>
    <row r="9790" spans="1:5" x14ac:dyDescent="0.2">
      <c r="A9790">
        <v>9789</v>
      </c>
      <c r="B9790" s="17">
        <f ca="1">'Monte Carlo VaR'!$C$17+_xlfn.NORM.S.INV(RAND())*'Monte Carlo VaR'!$C$18</f>
        <v>5.8653337899835595E-2</v>
      </c>
      <c r="C9790" s="18">
        <f t="shared" ca="1" si="152"/>
        <v>6.0407573899163181</v>
      </c>
      <c r="D9790" s="19">
        <f ca="1">'Monte Carlo VaR'!$B$9*(EXP(B9790)-1)</f>
        <v>8.1870384905535865</v>
      </c>
      <c r="E9790" t="str">
        <f ca="1">IF(B9790&lt;='Monte Carlo VaR'!$B$25,"YES ◀ TAIL","")</f>
        <v/>
      </c>
    </row>
    <row r="9791" spans="1:5" x14ac:dyDescent="0.2">
      <c r="A9791">
        <v>9790</v>
      </c>
      <c r="B9791" s="17">
        <f ca="1">'Monte Carlo VaR'!$C$17+_xlfn.NORM.S.INV(RAND())*'Monte Carlo VaR'!$C$18</f>
        <v>0.14407262637037324</v>
      </c>
      <c r="C9791" s="18">
        <f t="shared" ca="1" si="152"/>
        <v>15.496798661176125</v>
      </c>
      <c r="D9791" s="19">
        <f ca="1">'Monte Carlo VaR'!$B$9*(EXP(B9791)-1)</f>
        <v>21.002811225492003</v>
      </c>
      <c r="E9791" t="str">
        <f ca="1">IF(B9791&lt;='Monte Carlo VaR'!$B$25,"YES ◀ TAIL","")</f>
        <v/>
      </c>
    </row>
    <row r="9792" spans="1:5" x14ac:dyDescent="0.2">
      <c r="A9792">
        <v>9791</v>
      </c>
      <c r="B9792" s="17">
        <f ca="1">'Monte Carlo VaR'!$C$17+_xlfn.NORM.S.INV(RAND())*'Monte Carlo VaR'!$C$18</f>
        <v>0.36514061365360539</v>
      </c>
      <c r="C9792" s="18">
        <f t="shared" ca="1" si="152"/>
        <v>44.071657832870549</v>
      </c>
      <c r="D9792" s="19">
        <f ca="1">'Monte Carlo VaR'!$B$9*(EXP(B9792)-1)</f>
        <v>59.730317860889457</v>
      </c>
      <c r="E9792" t="str">
        <f ca="1">IF(B9792&lt;='Monte Carlo VaR'!$B$25,"YES ◀ TAIL","")</f>
        <v/>
      </c>
    </row>
    <row r="9793" spans="1:5" x14ac:dyDescent="0.2">
      <c r="A9793">
        <v>9792</v>
      </c>
      <c r="B9793" s="17">
        <f ca="1">'Monte Carlo VaR'!$C$17+_xlfn.NORM.S.INV(RAND())*'Monte Carlo VaR'!$C$18</f>
        <v>0.17030251131833274</v>
      </c>
      <c r="C9793" s="18">
        <f t="shared" ca="1" si="152"/>
        <v>18.566347369449332</v>
      </c>
      <c r="D9793" s="19">
        <f ca="1">'Monte Carlo VaR'!$B$9*(EXP(B9793)-1)</f>
        <v>25.16297058981468</v>
      </c>
      <c r="E9793" t="str">
        <f ca="1">IF(B9793&lt;='Monte Carlo VaR'!$B$25,"YES ◀ TAIL","")</f>
        <v/>
      </c>
    </row>
    <row r="9794" spans="1:5" x14ac:dyDescent="0.2">
      <c r="A9794">
        <v>9793</v>
      </c>
      <c r="B9794" s="17">
        <f ca="1">'Monte Carlo VaR'!$C$17+_xlfn.NORM.S.INV(RAND())*'Monte Carlo VaR'!$C$18</f>
        <v>-0.26012523932439491</v>
      </c>
      <c r="C9794" s="18">
        <f t="shared" ca="1" si="152"/>
        <v>-22.90449741294368</v>
      </c>
      <c r="D9794" s="19">
        <f ca="1">'Monte Carlo VaR'!$B$9*(EXP(B9794)-1)</f>
        <v>-31.042465343762572</v>
      </c>
      <c r="E9794" t="str">
        <f ca="1">IF(B9794&lt;='Monte Carlo VaR'!$B$25,"YES ◀ TAIL","")</f>
        <v>YES ◀ TAIL</v>
      </c>
    </row>
    <row r="9795" spans="1:5" x14ac:dyDescent="0.2">
      <c r="A9795">
        <v>9794</v>
      </c>
      <c r="B9795" s="17">
        <f ca="1">'Monte Carlo VaR'!$C$17+_xlfn.NORM.S.INV(RAND())*'Monte Carlo VaR'!$C$18</f>
        <v>0.15347184924204302</v>
      </c>
      <c r="C9795" s="18">
        <f t="shared" ref="C9795:C9858" ca="1" si="153">(EXP(B9795)-1)*100</f>
        <v>16.587496639616319</v>
      </c>
      <c r="D9795" s="19">
        <f ca="1">'Monte Carlo VaR'!$B$9*(EXP(B9795)-1)</f>
        <v>22.481034195671995</v>
      </c>
      <c r="E9795" t="str">
        <f ca="1">IF(B9795&lt;='Monte Carlo VaR'!$B$25,"YES ◀ TAIL","")</f>
        <v/>
      </c>
    </row>
    <row r="9796" spans="1:5" x14ac:dyDescent="0.2">
      <c r="A9796">
        <v>9795</v>
      </c>
      <c r="B9796" s="17">
        <f ca="1">'Monte Carlo VaR'!$C$17+_xlfn.NORM.S.INV(RAND())*'Monte Carlo VaR'!$C$18</f>
        <v>0.11861189545854343</v>
      </c>
      <c r="C9796" s="18">
        <f t="shared" ca="1" si="153"/>
        <v>12.593285382654251</v>
      </c>
      <c r="D9796" s="19">
        <f ca="1">'Monte Carlo VaR'!$B$9*(EXP(B9796)-1)</f>
        <v>17.067679679111308</v>
      </c>
      <c r="E9796" t="str">
        <f ca="1">IF(B9796&lt;='Monte Carlo VaR'!$B$25,"YES ◀ TAIL","")</f>
        <v/>
      </c>
    </row>
    <row r="9797" spans="1:5" x14ac:dyDescent="0.2">
      <c r="A9797">
        <v>9796</v>
      </c>
      <c r="B9797" s="17">
        <f ca="1">'Monte Carlo VaR'!$C$17+_xlfn.NORM.S.INV(RAND())*'Monte Carlo VaR'!$C$18</f>
        <v>0.14779405023742798</v>
      </c>
      <c r="C9797" s="18">
        <f t="shared" ca="1" si="153"/>
        <v>15.927411954612714</v>
      </c>
      <c r="D9797" s="19">
        <f ca="1">'Monte Carlo VaR'!$B$9*(EXP(B9797)-1)</f>
        <v>21.586421422086612</v>
      </c>
      <c r="E9797" t="str">
        <f ca="1">IF(B9797&lt;='Monte Carlo VaR'!$B$25,"YES ◀ TAIL","")</f>
        <v/>
      </c>
    </row>
    <row r="9798" spans="1:5" x14ac:dyDescent="0.2">
      <c r="A9798">
        <v>9797</v>
      </c>
      <c r="B9798" s="17">
        <f ca="1">'Monte Carlo VaR'!$C$17+_xlfn.NORM.S.INV(RAND())*'Monte Carlo VaR'!$C$18</f>
        <v>-4.2090264333641034E-2</v>
      </c>
      <c r="C9798" s="18">
        <f t="shared" ca="1" si="153"/>
        <v>-4.1216767263157266</v>
      </c>
      <c r="D9798" s="19">
        <f ca="1">'Monte Carlo VaR'!$B$9*(EXP(B9798)-1)</f>
        <v>-5.5861084671757038</v>
      </c>
      <c r="E9798" t="str">
        <f ca="1">IF(B9798&lt;='Monte Carlo VaR'!$B$25,"YES ◀ TAIL","")</f>
        <v/>
      </c>
    </row>
    <row r="9799" spans="1:5" x14ac:dyDescent="0.2">
      <c r="A9799">
        <v>9798</v>
      </c>
      <c r="B9799" s="17">
        <f ca="1">'Monte Carlo VaR'!$C$17+_xlfn.NORM.S.INV(RAND())*'Monte Carlo VaR'!$C$18</f>
        <v>0.28179855633147927</v>
      </c>
      <c r="C9799" s="18">
        <f t="shared" ca="1" si="153"/>
        <v>32.551167715573804</v>
      </c>
      <c r="D9799" s="19">
        <f ca="1">'Monte Carlo VaR'!$B$9*(EXP(B9799)-1)</f>
        <v>44.116597604917175</v>
      </c>
      <c r="E9799" t="str">
        <f ca="1">IF(B9799&lt;='Monte Carlo VaR'!$B$25,"YES ◀ TAIL","")</f>
        <v/>
      </c>
    </row>
    <row r="9800" spans="1:5" x14ac:dyDescent="0.2">
      <c r="A9800">
        <v>9799</v>
      </c>
      <c r="B9800" s="17">
        <f ca="1">'Monte Carlo VaR'!$C$17+_xlfn.NORM.S.INV(RAND())*'Monte Carlo VaR'!$C$18</f>
        <v>0.25258509443857308</v>
      </c>
      <c r="C9800" s="18">
        <f t="shared" ca="1" si="153"/>
        <v>28.734903773765307</v>
      </c>
      <c r="D9800" s="19">
        <f ca="1">'Monte Carlo VaR'!$B$9*(EXP(B9800)-1)</f>
        <v>38.944415084584122</v>
      </c>
      <c r="E9800" t="str">
        <f ca="1">IF(B9800&lt;='Monte Carlo VaR'!$B$25,"YES ◀ TAIL","")</f>
        <v/>
      </c>
    </row>
    <row r="9801" spans="1:5" x14ac:dyDescent="0.2">
      <c r="A9801">
        <v>9800</v>
      </c>
      <c r="B9801" s="17">
        <f ca="1">'Monte Carlo VaR'!$C$17+_xlfn.NORM.S.INV(RAND())*'Monte Carlo VaR'!$C$18</f>
        <v>0.41600751998916585</v>
      </c>
      <c r="C9801" s="18">
        <f t="shared" ca="1" si="153"/>
        <v>51.589726835874153</v>
      </c>
      <c r="D9801" s="19">
        <f ca="1">'Monte Carlo VaR'!$B$9*(EXP(B9801)-1)</f>
        <v>69.91955678066023</v>
      </c>
      <c r="E9801" t="str">
        <f ca="1">IF(B9801&lt;='Monte Carlo VaR'!$B$25,"YES ◀ TAIL","")</f>
        <v/>
      </c>
    </row>
    <row r="9802" spans="1:5" x14ac:dyDescent="0.2">
      <c r="A9802">
        <v>9801</v>
      </c>
      <c r="B9802" s="17">
        <f ca="1">'Monte Carlo VaR'!$C$17+_xlfn.NORM.S.INV(RAND())*'Monte Carlo VaR'!$C$18</f>
        <v>2.3177414904587273E-2</v>
      </c>
      <c r="C9802" s="18">
        <f t="shared" ca="1" si="153"/>
        <v>2.3448098387844452</v>
      </c>
      <c r="D9802" s="19">
        <f ca="1">'Monte Carlo VaR'!$B$9*(EXP(B9802)-1)</f>
        <v>3.1779207745045586</v>
      </c>
      <c r="E9802" t="str">
        <f ca="1">IF(B9802&lt;='Monte Carlo VaR'!$B$25,"YES ◀ TAIL","")</f>
        <v/>
      </c>
    </row>
    <row r="9803" spans="1:5" x14ac:dyDescent="0.2">
      <c r="A9803">
        <v>9802</v>
      </c>
      <c r="B9803" s="17">
        <f ca="1">'Monte Carlo VaR'!$C$17+_xlfn.NORM.S.INV(RAND())*'Monte Carlo VaR'!$C$18</f>
        <v>0.16585939601055222</v>
      </c>
      <c r="C9803" s="18">
        <f t="shared" ca="1" si="153"/>
        <v>18.040712010445127</v>
      </c>
      <c r="D9803" s="19">
        <f ca="1">'Monte Carlo VaR'!$B$9*(EXP(B9803)-1)</f>
        <v>24.450576987756278</v>
      </c>
      <c r="E9803" t="str">
        <f ca="1">IF(B9803&lt;='Monte Carlo VaR'!$B$25,"YES ◀ TAIL","")</f>
        <v/>
      </c>
    </row>
    <row r="9804" spans="1:5" x14ac:dyDescent="0.2">
      <c r="A9804">
        <v>9803</v>
      </c>
      <c r="B9804" s="17">
        <f ca="1">'Monte Carlo VaR'!$C$17+_xlfn.NORM.S.INV(RAND())*'Monte Carlo VaR'!$C$18</f>
        <v>0.24532910832907284</v>
      </c>
      <c r="C9804" s="18">
        <f t="shared" ca="1" si="153"/>
        <v>27.804185821910089</v>
      </c>
      <c r="D9804" s="19">
        <f ca="1">'Monte Carlo VaR'!$B$9*(EXP(B9804)-1)</f>
        <v>37.683013044434745</v>
      </c>
      <c r="E9804" t="str">
        <f ca="1">IF(B9804&lt;='Monte Carlo VaR'!$B$25,"YES ◀ TAIL","")</f>
        <v/>
      </c>
    </row>
    <row r="9805" spans="1:5" x14ac:dyDescent="0.2">
      <c r="A9805">
        <v>9804</v>
      </c>
      <c r="B9805" s="17">
        <f ca="1">'Monte Carlo VaR'!$C$17+_xlfn.NORM.S.INV(RAND())*'Monte Carlo VaR'!$C$18</f>
        <v>-0.21849807146045219</v>
      </c>
      <c r="C9805" s="18">
        <f t="shared" ca="1" si="153"/>
        <v>-19.627497054133368</v>
      </c>
      <c r="D9805" s="19">
        <f ca="1">'Monte Carlo VaR'!$B$9*(EXP(B9805)-1)</f>
        <v>-26.601146757466957</v>
      </c>
      <c r="E9805" t="str">
        <f ca="1">IF(B9805&lt;='Monte Carlo VaR'!$B$25,"YES ◀ TAIL","")</f>
        <v/>
      </c>
    </row>
    <row r="9806" spans="1:5" x14ac:dyDescent="0.2">
      <c r="A9806">
        <v>9805</v>
      </c>
      <c r="B9806" s="17">
        <f ca="1">'Monte Carlo VaR'!$C$17+_xlfn.NORM.S.INV(RAND())*'Monte Carlo VaR'!$C$18</f>
        <v>0.2747807817026291</v>
      </c>
      <c r="C9806" s="18">
        <f t="shared" ca="1" si="153"/>
        <v>31.62420988863639</v>
      </c>
      <c r="D9806" s="19">
        <f ca="1">'Monte Carlo VaR'!$B$9*(EXP(B9806)-1)</f>
        <v>42.860291662068903</v>
      </c>
      <c r="E9806" t="str">
        <f ca="1">IF(B9806&lt;='Monte Carlo VaR'!$B$25,"YES ◀ TAIL","")</f>
        <v/>
      </c>
    </row>
    <row r="9807" spans="1:5" x14ac:dyDescent="0.2">
      <c r="A9807">
        <v>9806</v>
      </c>
      <c r="B9807" s="17">
        <f ca="1">'Monte Carlo VaR'!$C$17+_xlfn.NORM.S.INV(RAND())*'Monte Carlo VaR'!$C$18</f>
        <v>0.31445761001951977</v>
      </c>
      <c r="C9807" s="18">
        <f t="shared" ca="1" si="153"/>
        <v>36.951629755580129</v>
      </c>
      <c r="D9807" s="19">
        <f ca="1">'Monte Carlo VaR'!$B$9*(EXP(B9807)-1)</f>
        <v>50.080543807737747</v>
      </c>
      <c r="E9807" t="str">
        <f ca="1">IF(B9807&lt;='Monte Carlo VaR'!$B$25,"YES ◀ TAIL","")</f>
        <v/>
      </c>
    </row>
    <row r="9808" spans="1:5" x14ac:dyDescent="0.2">
      <c r="A9808">
        <v>9807</v>
      </c>
      <c r="B9808" s="17">
        <f ca="1">'Monte Carlo VaR'!$C$17+_xlfn.NORM.S.INV(RAND())*'Monte Carlo VaR'!$C$18</f>
        <v>0.11594120477546047</v>
      </c>
      <c r="C9808" s="18">
        <f t="shared" ca="1" si="153"/>
        <v>12.292984727978773</v>
      </c>
      <c r="D9808" s="19">
        <f ca="1">'Monte Carlo VaR'!$B$9*(EXP(B9808)-1)</f>
        <v>16.66068220182963</v>
      </c>
      <c r="E9808" t="str">
        <f ca="1">IF(B9808&lt;='Monte Carlo VaR'!$B$25,"YES ◀ TAIL","")</f>
        <v/>
      </c>
    </row>
    <row r="9809" spans="1:5" x14ac:dyDescent="0.2">
      <c r="A9809">
        <v>9808</v>
      </c>
      <c r="B9809" s="17">
        <f ca="1">'Monte Carlo VaR'!$C$17+_xlfn.NORM.S.INV(RAND())*'Monte Carlo VaR'!$C$18</f>
        <v>9.052106138497279E-2</v>
      </c>
      <c r="C9809" s="18">
        <f t="shared" ca="1" si="153"/>
        <v>9.4744564235558002</v>
      </c>
      <c r="D9809" s="19">
        <f ca="1">'Monte Carlo VaR'!$B$9*(EXP(B9809)-1)</f>
        <v>12.840730790845175</v>
      </c>
      <c r="E9809" t="str">
        <f ca="1">IF(B9809&lt;='Monte Carlo VaR'!$B$25,"YES ◀ TAIL","")</f>
        <v/>
      </c>
    </row>
    <row r="9810" spans="1:5" x14ac:dyDescent="0.2">
      <c r="A9810">
        <v>9809</v>
      </c>
      <c r="B9810" s="17">
        <f ca="1">'Monte Carlo VaR'!$C$17+_xlfn.NORM.S.INV(RAND())*'Monte Carlo VaR'!$C$18</f>
        <v>4.7951316732958084E-2</v>
      </c>
      <c r="C9810" s="18">
        <f t="shared" ca="1" si="153"/>
        <v>4.9119579512563627</v>
      </c>
      <c r="D9810" s="19">
        <f ca="1">'Monte Carlo VaR'!$B$9*(EXP(B9810)-1)</f>
        <v>6.6571766113377482</v>
      </c>
      <c r="E9810" t="str">
        <f ca="1">IF(B9810&lt;='Monte Carlo VaR'!$B$25,"YES ◀ TAIL","")</f>
        <v/>
      </c>
    </row>
    <row r="9811" spans="1:5" x14ac:dyDescent="0.2">
      <c r="A9811">
        <v>9810</v>
      </c>
      <c r="B9811" s="17">
        <f ca="1">'Monte Carlo VaR'!$C$17+_xlfn.NORM.S.INV(RAND())*'Monte Carlo VaR'!$C$18</f>
        <v>-4.3538252314414119E-2</v>
      </c>
      <c r="C9811" s="18">
        <f t="shared" ca="1" si="153"/>
        <v>-4.2604069219654868</v>
      </c>
      <c r="D9811" s="19">
        <f ca="1">'Monte Carlo VaR'!$B$9*(EXP(B9811)-1)</f>
        <v>-5.7741295013398251</v>
      </c>
      <c r="E9811" t="str">
        <f ca="1">IF(B9811&lt;='Monte Carlo VaR'!$B$25,"YES ◀ TAIL","")</f>
        <v/>
      </c>
    </row>
    <row r="9812" spans="1:5" x14ac:dyDescent="0.2">
      <c r="A9812">
        <v>9811</v>
      </c>
      <c r="B9812" s="17">
        <f ca="1">'Monte Carlo VaR'!$C$17+_xlfn.NORM.S.INV(RAND())*'Monte Carlo VaR'!$C$18</f>
        <v>0.59731189910737159</v>
      </c>
      <c r="C9812" s="18">
        <f t="shared" ca="1" si="153"/>
        <v>81.722733853362485</v>
      </c>
      <c r="D9812" s="19">
        <f ca="1">'Monte Carlo VaR'!$B$9*(EXP(B9812)-1)</f>
        <v>110.75882119146218</v>
      </c>
      <c r="E9812" t="str">
        <f ca="1">IF(B9812&lt;='Monte Carlo VaR'!$B$25,"YES ◀ TAIL","")</f>
        <v/>
      </c>
    </row>
    <row r="9813" spans="1:5" x14ac:dyDescent="0.2">
      <c r="A9813">
        <v>9812</v>
      </c>
      <c r="B9813" s="17">
        <f ca="1">'Monte Carlo VaR'!$C$17+_xlfn.NORM.S.INV(RAND())*'Monte Carlo VaR'!$C$18</f>
        <v>-1.880389889041191E-3</v>
      </c>
      <c r="C9813" s="18">
        <f t="shared" ca="1" si="153"/>
        <v>-0.18786230635875478</v>
      </c>
      <c r="D9813" s="19">
        <f ca="1">'Monte Carlo VaR'!$B$9*(EXP(B9813)-1)</f>
        <v>-0.25460978380802035</v>
      </c>
      <c r="E9813" t="str">
        <f ca="1">IF(B9813&lt;='Monte Carlo VaR'!$B$25,"YES ◀ TAIL","")</f>
        <v/>
      </c>
    </row>
    <row r="9814" spans="1:5" x14ac:dyDescent="0.2">
      <c r="A9814">
        <v>9813</v>
      </c>
      <c r="B9814" s="17">
        <f ca="1">'Monte Carlo VaR'!$C$17+_xlfn.NORM.S.INV(RAND())*'Monte Carlo VaR'!$C$18</f>
        <v>0.26760953457466918</v>
      </c>
      <c r="C9814" s="18">
        <f t="shared" ca="1" si="153"/>
        <v>30.683676580608086</v>
      </c>
      <c r="D9814" s="19">
        <f ca="1">'Monte Carlo VaR'!$B$9*(EXP(B9814)-1)</f>
        <v>41.58558686969814</v>
      </c>
      <c r="E9814" t="str">
        <f ca="1">IF(B9814&lt;='Monte Carlo VaR'!$B$25,"YES ◀ TAIL","")</f>
        <v/>
      </c>
    </row>
    <row r="9815" spans="1:5" x14ac:dyDescent="0.2">
      <c r="A9815">
        <v>9814</v>
      </c>
      <c r="B9815" s="17">
        <f ca="1">'Monte Carlo VaR'!$C$17+_xlfn.NORM.S.INV(RAND())*'Monte Carlo VaR'!$C$18</f>
        <v>0.16751812599651383</v>
      </c>
      <c r="C9815" s="18">
        <f t="shared" ca="1" si="153"/>
        <v>18.236672156576184</v>
      </c>
      <c r="D9815" s="19">
        <f ca="1">'Monte Carlo VaR'!$B$9*(EXP(B9815)-1)</f>
        <v>24.716161773807702</v>
      </c>
      <c r="E9815" t="str">
        <f ca="1">IF(B9815&lt;='Monte Carlo VaR'!$B$25,"YES ◀ TAIL","")</f>
        <v/>
      </c>
    </row>
    <row r="9816" spans="1:5" x14ac:dyDescent="0.2">
      <c r="A9816">
        <v>9815</v>
      </c>
      <c r="B9816" s="17">
        <f ca="1">'Monte Carlo VaR'!$C$17+_xlfn.NORM.S.INV(RAND())*'Monte Carlo VaR'!$C$18</f>
        <v>0.35259416657729831</v>
      </c>
      <c r="C9816" s="18">
        <f t="shared" ca="1" si="153"/>
        <v>42.275362528003527</v>
      </c>
      <c r="D9816" s="19">
        <f ca="1">'Monte Carlo VaR'!$B$9*(EXP(B9816)-1)</f>
        <v>57.295798834203175</v>
      </c>
      <c r="E9816" t="str">
        <f ca="1">IF(B9816&lt;='Monte Carlo VaR'!$B$25,"YES ◀ TAIL","")</f>
        <v/>
      </c>
    </row>
    <row r="9817" spans="1:5" x14ac:dyDescent="0.2">
      <c r="A9817">
        <v>9816</v>
      </c>
      <c r="B9817" s="17">
        <f ca="1">'Monte Carlo VaR'!$C$17+_xlfn.NORM.S.INV(RAND())*'Monte Carlo VaR'!$C$18</f>
        <v>-0.16204557325414709</v>
      </c>
      <c r="C9817" s="18">
        <f t="shared" ca="1" si="153"/>
        <v>-14.95975519497823</v>
      </c>
      <c r="D9817" s="19">
        <f ca="1">'Monte Carlo VaR'!$B$9*(EXP(B9817)-1)</f>
        <v>-20.274956215753996</v>
      </c>
      <c r="E9817" t="str">
        <f ca="1">IF(B9817&lt;='Monte Carlo VaR'!$B$25,"YES ◀ TAIL","")</f>
        <v/>
      </c>
    </row>
    <row r="9818" spans="1:5" x14ac:dyDescent="0.2">
      <c r="A9818">
        <v>9817</v>
      </c>
      <c r="B9818" s="17">
        <f ca="1">'Monte Carlo VaR'!$C$17+_xlfn.NORM.S.INV(RAND())*'Monte Carlo VaR'!$C$18</f>
        <v>-9.7336857898184012E-2</v>
      </c>
      <c r="C9818" s="18">
        <f t="shared" ca="1" si="153"/>
        <v>-9.2749659789557075</v>
      </c>
      <c r="D9818" s="19">
        <f ca="1">'Monte Carlo VaR'!$B$9*(EXP(B9818)-1)</f>
        <v>-12.57036139127867</v>
      </c>
      <c r="E9818" t="str">
        <f ca="1">IF(B9818&lt;='Monte Carlo VaR'!$B$25,"YES ◀ TAIL","")</f>
        <v/>
      </c>
    </row>
    <row r="9819" spans="1:5" x14ac:dyDescent="0.2">
      <c r="A9819">
        <v>9818</v>
      </c>
      <c r="B9819" s="17">
        <f ca="1">'Monte Carlo VaR'!$C$17+_xlfn.NORM.S.INV(RAND())*'Monte Carlo VaR'!$C$18</f>
        <v>7.2292866292925279E-2</v>
      </c>
      <c r="C9819" s="18">
        <f t="shared" ca="1" si="153"/>
        <v>7.4970120482053426</v>
      </c>
      <c r="D9819" s="19">
        <f ca="1">'Monte Carlo VaR'!$B$9*(EXP(B9819)-1)</f>
        <v>10.160700428932701</v>
      </c>
      <c r="E9819" t="str">
        <f ca="1">IF(B9819&lt;='Monte Carlo VaR'!$B$25,"YES ◀ TAIL","")</f>
        <v/>
      </c>
    </row>
    <row r="9820" spans="1:5" x14ac:dyDescent="0.2">
      <c r="A9820">
        <v>9819</v>
      </c>
      <c r="B9820" s="17">
        <f ca="1">'Monte Carlo VaR'!$C$17+_xlfn.NORM.S.INV(RAND())*'Monte Carlo VaR'!$C$18</f>
        <v>0.16755594440815702</v>
      </c>
      <c r="C9820" s="18">
        <f t="shared" ca="1" si="153"/>
        <v>18.241143764269129</v>
      </c>
      <c r="D9820" s="19">
        <f ca="1">'Monte Carlo VaR'!$B$9*(EXP(B9820)-1)</f>
        <v>24.722222143713953</v>
      </c>
      <c r="E9820" t="str">
        <f ca="1">IF(B9820&lt;='Monte Carlo VaR'!$B$25,"YES ◀ TAIL","")</f>
        <v/>
      </c>
    </row>
    <row r="9821" spans="1:5" x14ac:dyDescent="0.2">
      <c r="A9821">
        <v>9820</v>
      </c>
      <c r="B9821" s="17">
        <f ca="1">'Monte Carlo VaR'!$C$17+_xlfn.NORM.S.INV(RAND())*'Monte Carlo VaR'!$C$18</f>
        <v>-0.1370764506615702</v>
      </c>
      <c r="C9821" s="18">
        <f t="shared" ca="1" si="153"/>
        <v>-12.809643402040905</v>
      </c>
      <c r="D9821" s="19">
        <f ca="1">'Monte Carlo VaR'!$B$9*(EXP(B9821)-1)</f>
        <v>-17.360909702786039</v>
      </c>
      <c r="E9821" t="str">
        <f ca="1">IF(B9821&lt;='Monte Carlo VaR'!$B$25,"YES ◀ TAIL","")</f>
        <v/>
      </c>
    </row>
    <row r="9822" spans="1:5" x14ac:dyDescent="0.2">
      <c r="A9822">
        <v>9821</v>
      </c>
      <c r="B9822" s="17">
        <f ca="1">'Monte Carlo VaR'!$C$17+_xlfn.NORM.S.INV(RAND())*'Monte Carlo VaR'!$C$18</f>
        <v>0.18619415639449938</v>
      </c>
      <c r="C9822" s="18">
        <f t="shared" ca="1" si="153"/>
        <v>20.465612936400433</v>
      </c>
      <c r="D9822" s="19">
        <f ca="1">'Monte Carlo VaR'!$B$9*(EXP(B9822)-1)</f>
        <v>27.73704521270351</v>
      </c>
      <c r="E9822" t="str">
        <f ca="1">IF(B9822&lt;='Monte Carlo VaR'!$B$25,"YES ◀ TAIL","")</f>
        <v/>
      </c>
    </row>
    <row r="9823" spans="1:5" x14ac:dyDescent="0.2">
      <c r="A9823">
        <v>9822</v>
      </c>
      <c r="B9823" s="17">
        <f ca="1">'Monte Carlo VaR'!$C$17+_xlfn.NORM.S.INV(RAND())*'Monte Carlo VaR'!$C$18</f>
        <v>0.13038599260146522</v>
      </c>
      <c r="C9823" s="18">
        <f t="shared" ca="1" si="153"/>
        <v>13.926804750302502</v>
      </c>
      <c r="D9823" s="19">
        <f ca="1">'Monte Carlo VaR'!$B$9*(EXP(B9823)-1)</f>
        <v>18.874998478084979</v>
      </c>
      <c r="E9823" t="str">
        <f ca="1">IF(B9823&lt;='Monte Carlo VaR'!$B$25,"YES ◀ TAIL","")</f>
        <v/>
      </c>
    </row>
    <row r="9824" spans="1:5" x14ac:dyDescent="0.2">
      <c r="A9824">
        <v>9823</v>
      </c>
      <c r="B9824" s="17">
        <f ca="1">'Monte Carlo VaR'!$C$17+_xlfn.NORM.S.INV(RAND())*'Monte Carlo VaR'!$C$18</f>
        <v>-0.21996174572402966</v>
      </c>
      <c r="C9824" s="18">
        <f t="shared" ca="1" si="153"/>
        <v>-19.745050167474652</v>
      </c>
      <c r="D9824" s="19">
        <f ca="1">'Monte Carlo VaR'!$B$9*(EXP(B9824)-1)</f>
        <v>-26.760466491978399</v>
      </c>
      <c r="E9824" t="str">
        <f ca="1">IF(B9824&lt;='Monte Carlo VaR'!$B$25,"YES ◀ TAIL","")</f>
        <v/>
      </c>
    </row>
    <row r="9825" spans="1:5" x14ac:dyDescent="0.2">
      <c r="A9825">
        <v>9824</v>
      </c>
      <c r="B9825" s="17">
        <f ca="1">'Monte Carlo VaR'!$C$17+_xlfn.NORM.S.INV(RAND())*'Monte Carlo VaR'!$C$18</f>
        <v>9.3024871166227791E-2</v>
      </c>
      <c r="C9825" s="18">
        <f t="shared" ca="1" si="153"/>
        <v>9.7489030760762532</v>
      </c>
      <c r="D9825" s="19">
        <f ca="1">'Monte Carlo VaR'!$B$9*(EXP(B9825)-1)</f>
        <v>13.212688339006148</v>
      </c>
      <c r="E9825" t="str">
        <f ca="1">IF(B9825&lt;='Monte Carlo VaR'!$B$25,"YES ◀ TAIL","")</f>
        <v/>
      </c>
    </row>
    <row r="9826" spans="1:5" x14ac:dyDescent="0.2">
      <c r="A9826">
        <v>9825</v>
      </c>
      <c r="B9826" s="17">
        <f ca="1">'Monte Carlo VaR'!$C$17+_xlfn.NORM.S.INV(RAND())*'Monte Carlo VaR'!$C$18</f>
        <v>0.15052950842149138</v>
      </c>
      <c r="C9826" s="18">
        <f t="shared" ca="1" si="153"/>
        <v>16.244960664999631</v>
      </c>
      <c r="D9826" s="19">
        <f ca="1">'Monte Carlo VaR'!$B$9*(EXP(B9826)-1)</f>
        <v>22.016795189273999</v>
      </c>
      <c r="E9826" t="str">
        <f ca="1">IF(B9826&lt;='Monte Carlo VaR'!$B$25,"YES ◀ TAIL","")</f>
        <v/>
      </c>
    </row>
    <row r="9827" spans="1:5" x14ac:dyDescent="0.2">
      <c r="A9827">
        <v>9826</v>
      </c>
      <c r="B9827" s="17">
        <f ca="1">'Monte Carlo VaR'!$C$17+_xlfn.NORM.S.INV(RAND())*'Monte Carlo VaR'!$C$18</f>
        <v>0.30830953956954965</v>
      </c>
      <c r="C9827" s="18">
        <f t="shared" ca="1" si="153"/>
        <v>36.112224492988723</v>
      </c>
      <c r="D9827" s="19">
        <f ca="1">'Monte Carlo VaR'!$B$9*(EXP(B9827)-1)</f>
        <v>48.94289785534761</v>
      </c>
      <c r="E9827" t="str">
        <f ca="1">IF(B9827&lt;='Monte Carlo VaR'!$B$25,"YES ◀ TAIL","")</f>
        <v/>
      </c>
    </row>
    <row r="9828" spans="1:5" x14ac:dyDescent="0.2">
      <c r="A9828">
        <v>9827</v>
      </c>
      <c r="B9828" s="17">
        <f ca="1">'Monte Carlo VaR'!$C$17+_xlfn.NORM.S.INV(RAND())*'Monte Carlo VaR'!$C$18</f>
        <v>-5.6294570060618915E-3</v>
      </c>
      <c r="C9828" s="18">
        <f t="shared" ca="1" si="153"/>
        <v>-0.5613641304824335</v>
      </c>
      <c r="D9828" s="19">
        <f ca="1">'Monte Carlo VaR'!$B$9*(EXP(B9828)-1)</f>
        <v>-0.76081680604284208</v>
      </c>
      <c r="E9828" t="str">
        <f ca="1">IF(B9828&lt;='Monte Carlo VaR'!$B$25,"YES ◀ TAIL","")</f>
        <v/>
      </c>
    </row>
    <row r="9829" spans="1:5" x14ac:dyDescent="0.2">
      <c r="A9829">
        <v>9828</v>
      </c>
      <c r="B9829" s="17">
        <f ca="1">'Monte Carlo VaR'!$C$17+_xlfn.NORM.S.INV(RAND())*'Monte Carlo VaR'!$C$18</f>
        <v>0.20740715129502751</v>
      </c>
      <c r="C9829" s="18">
        <f t="shared" ca="1" si="153"/>
        <v>23.048346273999631</v>
      </c>
      <c r="D9829" s="19">
        <f ca="1">'Monte Carlo VaR'!$B$9*(EXP(B9829)-1)</f>
        <v>31.237423705151702</v>
      </c>
      <c r="E9829" t="str">
        <f ca="1">IF(B9829&lt;='Monte Carlo VaR'!$B$25,"YES ◀ TAIL","")</f>
        <v/>
      </c>
    </row>
    <row r="9830" spans="1:5" x14ac:dyDescent="0.2">
      <c r="A9830">
        <v>9829</v>
      </c>
      <c r="B9830" s="17">
        <f ca="1">'Monte Carlo VaR'!$C$17+_xlfn.NORM.S.INV(RAND())*'Monte Carlo VaR'!$C$18</f>
        <v>0.37804419768261494</v>
      </c>
      <c r="C9830" s="18">
        <f t="shared" ca="1" si="153"/>
        <v>45.942744476137221</v>
      </c>
      <c r="D9830" s="19">
        <f ca="1">'Monte Carlo VaR'!$B$9*(EXP(B9830)-1)</f>
        <v>62.266201588508778</v>
      </c>
      <c r="E9830" t="str">
        <f ca="1">IF(B9830&lt;='Monte Carlo VaR'!$B$25,"YES ◀ TAIL","")</f>
        <v/>
      </c>
    </row>
    <row r="9831" spans="1:5" x14ac:dyDescent="0.2">
      <c r="A9831">
        <v>9830</v>
      </c>
      <c r="B9831" s="17">
        <f ca="1">'Monte Carlo VaR'!$C$17+_xlfn.NORM.S.INV(RAND())*'Monte Carlo VaR'!$C$18</f>
        <v>5.1656990313164758E-2</v>
      </c>
      <c r="C9831" s="18">
        <f t="shared" ca="1" si="153"/>
        <v>5.3014486390522197</v>
      </c>
      <c r="D9831" s="19">
        <f ca="1">'Monte Carlo VaR'!$B$9*(EXP(B9831)-1)</f>
        <v>7.1850533405074737</v>
      </c>
      <c r="E9831" t="str">
        <f ca="1">IF(B9831&lt;='Monte Carlo VaR'!$B$25,"YES ◀ TAIL","")</f>
        <v/>
      </c>
    </row>
    <row r="9832" spans="1:5" x14ac:dyDescent="0.2">
      <c r="A9832">
        <v>9831</v>
      </c>
      <c r="B9832" s="17">
        <f ca="1">'Monte Carlo VaR'!$C$17+_xlfn.NORM.S.INV(RAND())*'Monte Carlo VaR'!$C$18</f>
        <v>0.19741476503975114</v>
      </c>
      <c r="C9832" s="18">
        <f t="shared" ca="1" si="153"/>
        <v>21.824922312011829</v>
      </c>
      <c r="D9832" s="19">
        <f ca="1">'Monte Carlo VaR'!$B$9*(EXP(B9832)-1)</f>
        <v>29.579317209469632</v>
      </c>
      <c r="E9832" t="str">
        <f ca="1">IF(B9832&lt;='Monte Carlo VaR'!$B$25,"YES ◀ TAIL","")</f>
        <v/>
      </c>
    </row>
    <row r="9833" spans="1:5" x14ac:dyDescent="0.2">
      <c r="A9833">
        <v>9832</v>
      </c>
      <c r="B9833" s="17">
        <f ca="1">'Monte Carlo VaR'!$C$17+_xlfn.NORM.S.INV(RAND())*'Monte Carlo VaR'!$C$18</f>
        <v>0.10250675176222063</v>
      </c>
      <c r="C9833" s="18">
        <f t="shared" ca="1" si="153"/>
        <v>10.794478246427586</v>
      </c>
      <c r="D9833" s="19">
        <f ca="1">'Monte Carlo VaR'!$B$9*(EXP(B9833)-1)</f>
        <v>14.629756367383306</v>
      </c>
      <c r="E9833" t="str">
        <f ca="1">IF(B9833&lt;='Monte Carlo VaR'!$B$25,"YES ◀ TAIL","")</f>
        <v/>
      </c>
    </row>
    <row r="9834" spans="1:5" x14ac:dyDescent="0.2">
      <c r="A9834">
        <v>9833</v>
      </c>
      <c r="B9834" s="17">
        <f ca="1">'Monte Carlo VaR'!$C$17+_xlfn.NORM.S.INV(RAND())*'Monte Carlo VaR'!$C$18</f>
        <v>3.1325071834522593E-2</v>
      </c>
      <c r="C9834" s="18">
        <f t="shared" ca="1" si="153"/>
        <v>3.1820865276872556</v>
      </c>
      <c r="D9834" s="19">
        <f ca="1">'Monte Carlo VaR'!$B$9*(EXP(B9834)-1)</f>
        <v>4.3126818709745374</v>
      </c>
      <c r="E9834" t="str">
        <f ca="1">IF(B9834&lt;='Monte Carlo VaR'!$B$25,"YES ◀ TAIL","")</f>
        <v/>
      </c>
    </row>
    <row r="9835" spans="1:5" x14ac:dyDescent="0.2">
      <c r="A9835">
        <v>9834</v>
      </c>
      <c r="B9835" s="17">
        <f ca="1">'Monte Carlo VaR'!$C$17+_xlfn.NORM.S.INV(RAND())*'Monte Carlo VaR'!$C$18</f>
        <v>0.31008426656329985</v>
      </c>
      <c r="C9835" s="18">
        <f t="shared" ca="1" si="153"/>
        <v>36.354001012173939</v>
      </c>
      <c r="D9835" s="19">
        <f ca="1">'Monte Carlo VaR'!$B$9*(EXP(B9835)-1)</f>
        <v>49.270577571799343</v>
      </c>
      <c r="E9835" t="str">
        <f ca="1">IF(B9835&lt;='Monte Carlo VaR'!$B$25,"YES ◀ TAIL","")</f>
        <v/>
      </c>
    </row>
    <row r="9836" spans="1:5" x14ac:dyDescent="0.2">
      <c r="A9836">
        <v>9835</v>
      </c>
      <c r="B9836" s="17">
        <f ca="1">'Monte Carlo VaR'!$C$17+_xlfn.NORM.S.INV(RAND())*'Monte Carlo VaR'!$C$18</f>
        <v>0.49825370640088645</v>
      </c>
      <c r="C9836" s="18">
        <f t="shared" ca="1" si="153"/>
        <v>64.584463175750415</v>
      </c>
      <c r="D9836" s="19">
        <f ca="1">'Monte Carlo VaR'!$B$9*(EXP(B9836)-1)</f>
        <v>87.531322942094548</v>
      </c>
      <c r="E9836" t="str">
        <f ca="1">IF(B9836&lt;='Monte Carlo VaR'!$B$25,"YES ◀ TAIL","")</f>
        <v/>
      </c>
    </row>
    <row r="9837" spans="1:5" x14ac:dyDescent="0.2">
      <c r="A9837">
        <v>9836</v>
      </c>
      <c r="B9837" s="17">
        <f ca="1">'Monte Carlo VaR'!$C$17+_xlfn.NORM.S.INV(RAND())*'Monte Carlo VaR'!$C$18</f>
        <v>-0.21026669102682466</v>
      </c>
      <c r="C9837" s="18">
        <f t="shared" ca="1" si="153"/>
        <v>-18.963190075122192</v>
      </c>
      <c r="D9837" s="19">
        <f ca="1">'Monte Carlo VaR'!$B$9*(EXP(B9837)-1)</f>
        <v>-25.700811508813111</v>
      </c>
      <c r="E9837" t="str">
        <f ca="1">IF(B9837&lt;='Monte Carlo VaR'!$B$25,"YES ◀ TAIL","")</f>
        <v/>
      </c>
    </row>
    <row r="9838" spans="1:5" x14ac:dyDescent="0.2">
      <c r="A9838">
        <v>9837</v>
      </c>
      <c r="B9838" s="17">
        <f ca="1">'Monte Carlo VaR'!$C$17+_xlfn.NORM.S.INV(RAND())*'Monte Carlo VaR'!$C$18</f>
        <v>0.19870303170746012</v>
      </c>
      <c r="C9838" s="18">
        <f t="shared" ca="1" si="153"/>
        <v>21.981966434357126</v>
      </c>
      <c r="D9838" s="19">
        <f ca="1">'Monte Carlo VaR'!$B$9*(EXP(B9838)-1)</f>
        <v>29.792159108484213</v>
      </c>
      <c r="E9838" t="str">
        <f ca="1">IF(B9838&lt;='Monte Carlo VaR'!$B$25,"YES ◀ TAIL","")</f>
        <v/>
      </c>
    </row>
    <row r="9839" spans="1:5" x14ac:dyDescent="0.2">
      <c r="A9839">
        <v>9838</v>
      </c>
      <c r="B9839" s="17">
        <f ca="1">'Monte Carlo VaR'!$C$17+_xlfn.NORM.S.INV(RAND())*'Monte Carlo VaR'!$C$18</f>
        <v>0.24392465055776358</v>
      </c>
      <c r="C9839" s="18">
        <f t="shared" ca="1" si="153"/>
        <v>27.624816227920657</v>
      </c>
      <c r="D9839" s="19">
        <f ca="1">'Monte Carlo VaR'!$B$9*(EXP(B9839)-1)</f>
        <v>37.439913433700866</v>
      </c>
      <c r="E9839" t="str">
        <f ca="1">IF(B9839&lt;='Monte Carlo VaR'!$B$25,"YES ◀ TAIL","")</f>
        <v/>
      </c>
    </row>
    <row r="9840" spans="1:5" x14ac:dyDescent="0.2">
      <c r="A9840">
        <v>9839</v>
      </c>
      <c r="B9840" s="17">
        <f ca="1">'Monte Carlo VaR'!$C$17+_xlfn.NORM.S.INV(RAND())*'Monte Carlo VaR'!$C$18</f>
        <v>0.33948307594314514</v>
      </c>
      <c r="C9840" s="18">
        <f t="shared" ca="1" si="153"/>
        <v>40.422152703143219</v>
      </c>
      <c r="D9840" s="19">
        <f ca="1">'Monte Carlo VaR'!$B$9*(EXP(B9840)-1)</f>
        <v>54.784143558570008</v>
      </c>
      <c r="E9840" t="str">
        <f ca="1">IF(B9840&lt;='Monte Carlo VaR'!$B$25,"YES ◀ TAIL","")</f>
        <v/>
      </c>
    </row>
    <row r="9841" spans="1:5" x14ac:dyDescent="0.2">
      <c r="A9841">
        <v>9840</v>
      </c>
      <c r="B9841" s="17">
        <f ca="1">'Monte Carlo VaR'!$C$17+_xlfn.NORM.S.INV(RAND())*'Monte Carlo VaR'!$C$18</f>
        <v>0.10429814341068175</v>
      </c>
      <c r="C9841" s="18">
        <f t="shared" ca="1" si="153"/>
        <v>10.993132430051755</v>
      </c>
      <c r="D9841" s="19">
        <f ca="1">'Monte Carlo VaR'!$B$9*(EXP(B9841)-1)</f>
        <v>14.898992382449144</v>
      </c>
      <c r="E9841" t="str">
        <f ca="1">IF(B9841&lt;='Monte Carlo VaR'!$B$25,"YES ◀ TAIL","")</f>
        <v/>
      </c>
    </row>
    <row r="9842" spans="1:5" x14ac:dyDescent="0.2">
      <c r="A9842">
        <v>9841</v>
      </c>
      <c r="B9842" s="17">
        <f ca="1">'Monte Carlo VaR'!$C$17+_xlfn.NORM.S.INV(RAND())*'Monte Carlo VaR'!$C$18</f>
        <v>-4.3283347747906431E-2</v>
      </c>
      <c r="C9842" s="18">
        <f t="shared" ca="1" si="153"/>
        <v>-4.2359993518259138</v>
      </c>
      <c r="D9842" s="19">
        <f ca="1">'Monte Carlo VaR'!$B$9*(EXP(B9842)-1)</f>
        <v>-5.7410499215296618</v>
      </c>
      <c r="E9842" t="str">
        <f ca="1">IF(B9842&lt;='Monte Carlo VaR'!$B$25,"YES ◀ TAIL","")</f>
        <v/>
      </c>
    </row>
    <row r="9843" spans="1:5" x14ac:dyDescent="0.2">
      <c r="A9843">
        <v>9842</v>
      </c>
      <c r="B9843" s="17">
        <f ca="1">'Monte Carlo VaR'!$C$17+_xlfn.NORM.S.INV(RAND())*'Monte Carlo VaR'!$C$18</f>
        <v>0.16445833339683022</v>
      </c>
      <c r="C9843" s="18">
        <f t="shared" ca="1" si="153"/>
        <v>17.875445383430911</v>
      </c>
      <c r="D9843" s="19">
        <f ca="1">'Monte Carlo VaR'!$B$9*(EXP(B9843)-1)</f>
        <v>24.226591128163914</v>
      </c>
      <c r="E9843" t="str">
        <f ca="1">IF(B9843&lt;='Monte Carlo VaR'!$B$25,"YES ◀ TAIL","")</f>
        <v/>
      </c>
    </row>
    <row r="9844" spans="1:5" x14ac:dyDescent="0.2">
      <c r="A9844">
        <v>9843</v>
      </c>
      <c r="B9844" s="17">
        <f ca="1">'Monte Carlo VaR'!$C$17+_xlfn.NORM.S.INV(RAND())*'Monte Carlo VaR'!$C$18</f>
        <v>-2.9064986182886027E-2</v>
      </c>
      <c r="C9844" s="18">
        <f t="shared" ca="1" si="153"/>
        <v>-2.8646662130213052</v>
      </c>
      <c r="D9844" s="19">
        <f ca="1">'Monte Carlo VaR'!$B$9*(EXP(B9844)-1)</f>
        <v>-3.8824821185077751</v>
      </c>
      <c r="E9844" t="str">
        <f ca="1">IF(B9844&lt;='Monte Carlo VaR'!$B$25,"YES ◀ TAIL","")</f>
        <v/>
      </c>
    </row>
    <row r="9845" spans="1:5" x14ac:dyDescent="0.2">
      <c r="A9845">
        <v>9844</v>
      </c>
      <c r="B9845" s="17">
        <f ca="1">'Monte Carlo VaR'!$C$17+_xlfn.NORM.S.INV(RAND())*'Monte Carlo VaR'!$C$18</f>
        <v>-0.19330672624437722</v>
      </c>
      <c r="C9845" s="18">
        <f t="shared" ca="1" si="153"/>
        <v>-17.577087734030151</v>
      </c>
      <c r="D9845" s="19">
        <f ca="1">'Monte Carlo VaR'!$B$9*(EXP(B9845)-1)</f>
        <v>-23.822227005931062</v>
      </c>
      <c r="E9845" t="str">
        <f ca="1">IF(B9845&lt;='Monte Carlo VaR'!$B$25,"YES ◀ TAIL","")</f>
        <v/>
      </c>
    </row>
    <row r="9846" spans="1:5" x14ac:dyDescent="0.2">
      <c r="A9846">
        <v>9845</v>
      </c>
      <c r="B9846" s="17">
        <f ca="1">'Monte Carlo VaR'!$C$17+_xlfn.NORM.S.INV(RAND())*'Monte Carlo VaR'!$C$18</f>
        <v>0.2703879195228584</v>
      </c>
      <c r="C9846" s="18">
        <f t="shared" ca="1" si="153"/>
        <v>31.047271009342793</v>
      </c>
      <c r="D9846" s="19">
        <f ca="1">'Monte Carlo VaR'!$B$9*(EXP(B9846)-1)</f>
        <v>42.078366398962288</v>
      </c>
      <c r="E9846" t="str">
        <f ca="1">IF(B9846&lt;='Monte Carlo VaR'!$B$25,"YES ◀ TAIL","")</f>
        <v/>
      </c>
    </row>
    <row r="9847" spans="1:5" x14ac:dyDescent="0.2">
      <c r="A9847">
        <v>9846</v>
      </c>
      <c r="B9847" s="17">
        <f ca="1">'Monte Carlo VaR'!$C$17+_xlfn.NORM.S.INV(RAND())*'Monte Carlo VaR'!$C$18</f>
        <v>0.37452618036554952</v>
      </c>
      <c r="C9847" s="18">
        <f t="shared" ca="1" si="153"/>
        <v>45.430217441866283</v>
      </c>
      <c r="D9847" s="19">
        <f ca="1">'Monte Carlo VaR'!$B$9*(EXP(B9847)-1)</f>
        <v>61.571573698961373</v>
      </c>
      <c r="E9847" t="str">
        <f ca="1">IF(B9847&lt;='Monte Carlo VaR'!$B$25,"YES ◀ TAIL","")</f>
        <v/>
      </c>
    </row>
    <row r="9848" spans="1:5" x14ac:dyDescent="0.2">
      <c r="A9848">
        <v>9847</v>
      </c>
      <c r="B9848" s="17">
        <f ca="1">'Monte Carlo VaR'!$C$17+_xlfn.NORM.S.INV(RAND())*'Monte Carlo VaR'!$C$18</f>
        <v>8.9696064118119839E-2</v>
      </c>
      <c r="C9848" s="18">
        <f t="shared" ca="1" si="153"/>
        <v>9.3841775412522033</v>
      </c>
      <c r="D9848" s="19">
        <f ca="1">'Monte Carlo VaR'!$B$9*(EXP(B9848)-1)</f>
        <v>12.718375821659111</v>
      </c>
      <c r="E9848" t="str">
        <f ca="1">IF(B9848&lt;='Monte Carlo VaR'!$B$25,"YES ◀ TAIL","")</f>
        <v/>
      </c>
    </row>
    <row r="9849" spans="1:5" x14ac:dyDescent="0.2">
      <c r="A9849">
        <v>9848</v>
      </c>
      <c r="B9849" s="17">
        <f ca="1">'Monte Carlo VaR'!$C$17+_xlfn.NORM.S.INV(RAND())*'Monte Carlo VaR'!$C$18</f>
        <v>8.8380440888652961E-2</v>
      </c>
      <c r="C9849" s="18">
        <f t="shared" ca="1" si="153"/>
        <v>9.2403637994360466</v>
      </c>
      <c r="D9849" s="19">
        <f ca="1">'Monte Carlo VaR'!$B$9*(EXP(B9849)-1)</f>
        <v>12.523465057375674</v>
      </c>
      <c r="E9849" t="str">
        <f ca="1">IF(B9849&lt;='Monte Carlo VaR'!$B$25,"YES ◀ TAIL","")</f>
        <v/>
      </c>
    </row>
    <row r="9850" spans="1:5" x14ac:dyDescent="0.2">
      <c r="A9850">
        <v>9849</v>
      </c>
      <c r="B9850" s="17">
        <f ca="1">'Monte Carlo VaR'!$C$17+_xlfn.NORM.S.INV(RAND())*'Monte Carlo VaR'!$C$18</f>
        <v>-0.18662742028160623</v>
      </c>
      <c r="C9850" s="18">
        <f t="shared" ca="1" si="153"/>
        <v>-17.024717212383543</v>
      </c>
      <c r="D9850" s="19">
        <f ca="1">'Monte Carlo VaR'!$B$9*(EXP(B9850)-1)</f>
        <v>-23.073599237943419</v>
      </c>
      <c r="E9850" t="str">
        <f ca="1">IF(B9850&lt;='Monte Carlo VaR'!$B$25,"YES ◀ TAIL","")</f>
        <v/>
      </c>
    </row>
    <row r="9851" spans="1:5" x14ac:dyDescent="0.2">
      <c r="A9851">
        <v>9850</v>
      </c>
      <c r="B9851" s="17">
        <f ca="1">'Monte Carlo VaR'!$C$17+_xlfn.NORM.S.INV(RAND())*'Monte Carlo VaR'!$C$18</f>
        <v>0.1642078315875215</v>
      </c>
      <c r="C9851" s="18">
        <f t="shared" ca="1" si="153"/>
        <v>17.845921069190762</v>
      </c>
      <c r="D9851" s="19">
        <f ca="1">'Monte Carlo VaR'!$B$9*(EXP(B9851)-1)</f>
        <v>24.186576825074241</v>
      </c>
      <c r="E9851" t="str">
        <f ca="1">IF(B9851&lt;='Monte Carlo VaR'!$B$25,"YES ◀ TAIL","")</f>
        <v/>
      </c>
    </row>
    <row r="9852" spans="1:5" x14ac:dyDescent="0.2">
      <c r="A9852">
        <v>9851</v>
      </c>
      <c r="B9852" s="17">
        <f ca="1">'Monte Carlo VaR'!$C$17+_xlfn.NORM.S.INV(RAND())*'Monte Carlo VaR'!$C$18</f>
        <v>-0.17293292798060755</v>
      </c>
      <c r="C9852" s="18">
        <f t="shared" ca="1" si="153"/>
        <v>-15.880596646492561</v>
      </c>
      <c r="D9852" s="19">
        <f ca="1">'Monte Carlo VaR'!$B$9*(EXP(B9852)-1)</f>
        <v>-21.522972634991369</v>
      </c>
      <c r="E9852" t="str">
        <f ca="1">IF(B9852&lt;='Monte Carlo VaR'!$B$25,"YES ◀ TAIL","")</f>
        <v/>
      </c>
    </row>
    <row r="9853" spans="1:5" x14ac:dyDescent="0.2">
      <c r="A9853">
        <v>9852</v>
      </c>
      <c r="B9853" s="17">
        <f ca="1">'Monte Carlo VaR'!$C$17+_xlfn.NORM.S.INV(RAND())*'Monte Carlo VaR'!$C$18</f>
        <v>0.40815845746725032</v>
      </c>
      <c r="C9853" s="18">
        <f t="shared" ca="1" si="153"/>
        <v>50.404546952447426</v>
      </c>
      <c r="D9853" s="19">
        <f ca="1">'Monte Carlo VaR'!$B$9*(EXP(B9853)-1)</f>
        <v>68.313282484651992</v>
      </c>
      <c r="E9853" t="str">
        <f ca="1">IF(B9853&lt;='Monte Carlo VaR'!$B$25,"YES ◀ TAIL","")</f>
        <v/>
      </c>
    </row>
    <row r="9854" spans="1:5" x14ac:dyDescent="0.2">
      <c r="A9854">
        <v>9853</v>
      </c>
      <c r="B9854" s="17">
        <f ca="1">'Monte Carlo VaR'!$C$17+_xlfn.NORM.S.INV(RAND())*'Monte Carlo VaR'!$C$18</f>
        <v>-2.5268717729231116E-2</v>
      </c>
      <c r="C9854" s="18">
        <f t="shared" ca="1" si="153"/>
        <v>-2.4952135826495025</v>
      </c>
      <c r="D9854" s="19">
        <f ca="1">'Monte Carlo VaR'!$B$9*(EXP(B9854)-1)</f>
        <v>-3.3817629685648707</v>
      </c>
      <c r="E9854" t="str">
        <f ca="1">IF(B9854&lt;='Monte Carlo VaR'!$B$25,"YES ◀ TAIL","")</f>
        <v/>
      </c>
    </row>
    <row r="9855" spans="1:5" x14ac:dyDescent="0.2">
      <c r="A9855">
        <v>9854</v>
      </c>
      <c r="B9855" s="17">
        <f ca="1">'Monte Carlo VaR'!$C$17+_xlfn.NORM.S.INV(RAND())*'Monte Carlo VaR'!$C$18</f>
        <v>0.4636778122855163</v>
      </c>
      <c r="C9855" s="18">
        <f t="shared" ca="1" si="153"/>
        <v>58.991063823613345</v>
      </c>
      <c r="D9855" s="19">
        <f ca="1">'Monte Carlo VaR'!$B$9*(EXP(B9855)-1)</f>
        <v>79.950588800143166</v>
      </c>
      <c r="E9855" t="str">
        <f ca="1">IF(B9855&lt;='Monte Carlo VaR'!$B$25,"YES ◀ TAIL","")</f>
        <v/>
      </c>
    </row>
    <row r="9856" spans="1:5" x14ac:dyDescent="0.2">
      <c r="A9856">
        <v>9855</v>
      </c>
      <c r="B9856" s="17">
        <f ca="1">'Monte Carlo VaR'!$C$17+_xlfn.NORM.S.INV(RAND())*'Monte Carlo VaR'!$C$18</f>
        <v>7.1082374020435352E-2</v>
      </c>
      <c r="C9856" s="18">
        <f t="shared" ca="1" si="153"/>
        <v>7.3669664712677552</v>
      </c>
      <c r="D9856" s="19">
        <f ca="1">'Monte Carlo VaR'!$B$9*(EXP(B9856)-1)</f>
        <v>9.9844496585091882</v>
      </c>
      <c r="E9856" t="str">
        <f ca="1">IF(B9856&lt;='Monte Carlo VaR'!$B$25,"YES ◀ TAIL","")</f>
        <v/>
      </c>
    </row>
    <row r="9857" spans="1:5" x14ac:dyDescent="0.2">
      <c r="A9857">
        <v>9856</v>
      </c>
      <c r="B9857" s="17">
        <f ca="1">'Monte Carlo VaR'!$C$17+_xlfn.NORM.S.INV(RAND())*'Monte Carlo VaR'!$C$18</f>
        <v>0.14310354038681072</v>
      </c>
      <c r="C9857" s="18">
        <f t="shared" ca="1" si="153"/>
        <v>15.384926548050792</v>
      </c>
      <c r="D9857" s="19">
        <f ca="1">'Monte Carlo VaR'!$B$9*(EXP(B9857)-1)</f>
        <v>20.85119095057324</v>
      </c>
      <c r="E9857" t="str">
        <f ca="1">IF(B9857&lt;='Monte Carlo VaR'!$B$25,"YES ◀ TAIL","")</f>
        <v/>
      </c>
    </row>
    <row r="9858" spans="1:5" x14ac:dyDescent="0.2">
      <c r="A9858">
        <v>9857</v>
      </c>
      <c r="B9858" s="17">
        <f ca="1">'Monte Carlo VaR'!$C$17+_xlfn.NORM.S.INV(RAND())*'Monte Carlo VaR'!$C$18</f>
        <v>0.34400469103298104</v>
      </c>
      <c r="C9858" s="18">
        <f t="shared" ca="1" si="153"/>
        <v>41.058525259410047</v>
      </c>
      <c r="D9858" s="19">
        <f ca="1">'Monte Carlo VaR'!$B$9*(EXP(B9858)-1)</f>
        <v>55.64661928407844</v>
      </c>
      <c r="E9858" t="str">
        <f ca="1">IF(B9858&lt;='Monte Carlo VaR'!$B$25,"YES ◀ TAIL","")</f>
        <v/>
      </c>
    </row>
    <row r="9859" spans="1:5" x14ac:dyDescent="0.2">
      <c r="A9859">
        <v>9858</v>
      </c>
      <c r="B9859" s="17">
        <f ca="1">'Monte Carlo VaR'!$C$17+_xlfn.NORM.S.INV(RAND())*'Monte Carlo VaR'!$C$18</f>
        <v>-0.13300468070554811</v>
      </c>
      <c r="C9859" s="18">
        <f t="shared" ref="C9859:C9922" ca="1" si="154">(EXP(B9859)-1)*100</f>
        <v>-12.453900567595245</v>
      </c>
      <c r="D9859" s="19">
        <f ca="1">'Monte Carlo VaR'!$B$9*(EXP(B9859)-1)</f>
        <v>-16.878771439261836</v>
      </c>
      <c r="E9859" t="str">
        <f ca="1">IF(B9859&lt;='Monte Carlo VaR'!$B$25,"YES ◀ TAIL","")</f>
        <v/>
      </c>
    </row>
    <row r="9860" spans="1:5" x14ac:dyDescent="0.2">
      <c r="A9860">
        <v>9859</v>
      </c>
      <c r="B9860" s="17">
        <f ca="1">'Monte Carlo VaR'!$C$17+_xlfn.NORM.S.INV(RAND())*'Monte Carlo VaR'!$C$18</f>
        <v>-0.41941254546722534</v>
      </c>
      <c r="C9860" s="18">
        <f t="shared" ca="1" si="154"/>
        <v>-34.256708165583582</v>
      </c>
      <c r="D9860" s="19">
        <f ca="1">'Monte Carlo VaR'!$B$9*(EXP(B9860)-1)</f>
        <v>-46.428116576815427</v>
      </c>
      <c r="E9860" t="str">
        <f ca="1">IF(B9860&lt;='Monte Carlo VaR'!$B$25,"YES ◀ TAIL","")</f>
        <v>YES ◀ TAIL</v>
      </c>
    </row>
    <row r="9861" spans="1:5" x14ac:dyDescent="0.2">
      <c r="A9861">
        <v>9860</v>
      </c>
      <c r="B9861" s="17">
        <f ca="1">'Monte Carlo VaR'!$C$17+_xlfn.NORM.S.INV(RAND())*'Monte Carlo VaR'!$C$18</f>
        <v>0.23509198311907042</v>
      </c>
      <c r="C9861" s="18">
        <f t="shared" ca="1" si="154"/>
        <v>26.502512433807301</v>
      </c>
      <c r="D9861" s="19">
        <f ca="1">'Monte Carlo VaR'!$B$9*(EXP(B9861)-1)</f>
        <v>35.918855101539037</v>
      </c>
      <c r="E9861" t="str">
        <f ca="1">IF(B9861&lt;='Monte Carlo VaR'!$B$25,"YES ◀ TAIL","")</f>
        <v/>
      </c>
    </row>
    <row r="9862" spans="1:5" x14ac:dyDescent="0.2">
      <c r="A9862">
        <v>9861</v>
      </c>
      <c r="B9862" s="17">
        <f ca="1">'Monte Carlo VaR'!$C$17+_xlfn.NORM.S.INV(RAND())*'Monte Carlo VaR'!$C$18</f>
        <v>-0.36846827523533476</v>
      </c>
      <c r="C9862" s="18">
        <f t="shared" ca="1" si="154"/>
        <v>-30.82068437749329</v>
      </c>
      <c r="D9862" s="19">
        <f ca="1">'Monte Carlo VaR'!$B$9*(EXP(B9862)-1)</f>
        <v>-41.771273536816658</v>
      </c>
      <c r="E9862" t="str">
        <f ca="1">IF(B9862&lt;='Monte Carlo VaR'!$B$25,"YES ◀ TAIL","")</f>
        <v>YES ◀ TAIL</v>
      </c>
    </row>
    <row r="9863" spans="1:5" x14ac:dyDescent="0.2">
      <c r="A9863">
        <v>9862</v>
      </c>
      <c r="B9863" s="17">
        <f ca="1">'Monte Carlo VaR'!$C$17+_xlfn.NORM.S.INV(RAND())*'Monte Carlo VaR'!$C$18</f>
        <v>-0.17637544055829713</v>
      </c>
      <c r="C9863" s="18">
        <f t="shared" ca="1" si="154"/>
        <v>-16.16968087702282</v>
      </c>
      <c r="D9863" s="19">
        <f ca="1">'Monte Carlo VaR'!$B$9*(EXP(B9863)-1)</f>
        <v>-21.914768492629026</v>
      </c>
      <c r="E9863" t="str">
        <f ca="1">IF(B9863&lt;='Monte Carlo VaR'!$B$25,"YES ◀ TAIL","")</f>
        <v/>
      </c>
    </row>
    <row r="9864" spans="1:5" x14ac:dyDescent="0.2">
      <c r="A9864">
        <v>9863</v>
      </c>
      <c r="B9864" s="17">
        <f ca="1">'Monte Carlo VaR'!$C$17+_xlfn.NORM.S.INV(RAND())*'Monte Carlo VaR'!$C$18</f>
        <v>-3.1114587366209728E-2</v>
      </c>
      <c r="C9864" s="18">
        <f t="shared" ca="1" si="154"/>
        <v>-3.0635510212005279</v>
      </c>
      <c r="D9864" s="19">
        <f ca="1">'Monte Carlo VaR'!$B$9*(EXP(B9864)-1)</f>
        <v>-4.1520306990330758</v>
      </c>
      <c r="E9864" t="str">
        <f ca="1">IF(B9864&lt;='Monte Carlo VaR'!$B$25,"YES ◀ TAIL","")</f>
        <v/>
      </c>
    </row>
    <row r="9865" spans="1:5" x14ac:dyDescent="0.2">
      <c r="A9865">
        <v>9864</v>
      </c>
      <c r="B9865" s="17">
        <f ca="1">'Monte Carlo VaR'!$C$17+_xlfn.NORM.S.INV(RAND())*'Monte Carlo VaR'!$C$18</f>
        <v>-6.6075476600300373E-2</v>
      </c>
      <c r="C9865" s="18">
        <f t="shared" ca="1" si="154"/>
        <v>-6.3939789017084863</v>
      </c>
      <c r="D9865" s="19">
        <f ca="1">'Monte Carlo VaR'!$B$9*(EXP(B9865)-1)</f>
        <v>-8.6657596054855102</v>
      </c>
      <c r="E9865" t="str">
        <f ca="1">IF(B9865&lt;='Monte Carlo VaR'!$B$25,"YES ◀ TAIL","")</f>
        <v/>
      </c>
    </row>
    <row r="9866" spans="1:5" x14ac:dyDescent="0.2">
      <c r="A9866">
        <v>9865</v>
      </c>
      <c r="B9866" s="17">
        <f ca="1">'Monte Carlo VaR'!$C$17+_xlfn.NORM.S.INV(RAND())*'Monte Carlo VaR'!$C$18</f>
        <v>-9.6258643949876585E-2</v>
      </c>
      <c r="C9866" s="18">
        <f t="shared" ca="1" si="154"/>
        <v>-9.177092226873107</v>
      </c>
      <c r="D9866" s="19">
        <f ca="1">'Monte Carlo VaR'!$B$9*(EXP(B9866)-1)</f>
        <v>-12.437713095081122</v>
      </c>
      <c r="E9866" t="str">
        <f ca="1">IF(B9866&lt;='Monte Carlo VaR'!$B$25,"YES ◀ TAIL","")</f>
        <v/>
      </c>
    </row>
    <row r="9867" spans="1:5" x14ac:dyDescent="0.2">
      <c r="A9867">
        <v>9866</v>
      </c>
      <c r="B9867" s="17">
        <f ca="1">'Monte Carlo VaR'!$C$17+_xlfn.NORM.S.INV(RAND())*'Monte Carlo VaR'!$C$18</f>
        <v>-0.2560486300439217</v>
      </c>
      <c r="C9867" s="18">
        <f t="shared" ca="1" si="154"/>
        <v>-22.589567685033362</v>
      </c>
      <c r="D9867" s="19">
        <f ca="1">'Monte Carlo VaR'!$B$9*(EXP(B9867)-1)</f>
        <v>-30.615641083525716</v>
      </c>
      <c r="E9867" t="str">
        <f ca="1">IF(B9867&lt;='Monte Carlo VaR'!$B$25,"YES ◀ TAIL","")</f>
        <v>YES ◀ TAIL</v>
      </c>
    </row>
    <row r="9868" spans="1:5" x14ac:dyDescent="0.2">
      <c r="A9868">
        <v>9867</v>
      </c>
      <c r="B9868" s="17">
        <f ca="1">'Monte Carlo VaR'!$C$17+_xlfn.NORM.S.INV(RAND())*'Monte Carlo VaR'!$C$18</f>
        <v>0.2831185236530549</v>
      </c>
      <c r="C9868" s="18">
        <f t="shared" ca="1" si="154"/>
        <v>32.726246449078332</v>
      </c>
      <c r="D9868" s="19">
        <f ca="1">'Monte Carlo VaR'!$B$9*(EXP(B9868)-1)</f>
        <v>44.353881812435866</v>
      </c>
      <c r="E9868" t="str">
        <f ca="1">IF(B9868&lt;='Monte Carlo VaR'!$B$25,"YES ◀ TAIL","")</f>
        <v/>
      </c>
    </row>
    <row r="9869" spans="1:5" x14ac:dyDescent="0.2">
      <c r="A9869">
        <v>9868</v>
      </c>
      <c r="B9869" s="17">
        <f ca="1">'Monte Carlo VaR'!$C$17+_xlfn.NORM.S.INV(RAND())*'Monte Carlo VaR'!$C$18</f>
        <v>0.11626840602482125</v>
      </c>
      <c r="C9869" s="18">
        <f t="shared" ca="1" si="154"/>
        <v>12.329733144612277</v>
      </c>
      <c r="D9869" s="19">
        <f ca="1">'Monte Carlo VaR'!$B$9*(EXP(B9869)-1)</f>
        <v>16.710487330893017</v>
      </c>
      <c r="E9869" t="str">
        <f ca="1">IF(B9869&lt;='Monte Carlo VaR'!$B$25,"YES ◀ TAIL","")</f>
        <v/>
      </c>
    </row>
    <row r="9870" spans="1:5" x14ac:dyDescent="0.2">
      <c r="A9870">
        <v>9869</v>
      </c>
      <c r="B9870" s="17">
        <f ca="1">'Monte Carlo VaR'!$C$17+_xlfn.NORM.S.INV(RAND())*'Monte Carlo VaR'!$C$18</f>
        <v>-0.10910980224605644</v>
      </c>
      <c r="C9870" s="18">
        <f t="shared" ca="1" si="154"/>
        <v>-10.336804011018074</v>
      </c>
      <c r="D9870" s="19">
        <f ca="1">'Monte Carlo VaR'!$B$9*(EXP(B9870)-1)</f>
        <v>-14.009470476132798</v>
      </c>
      <c r="E9870" t="str">
        <f ca="1">IF(B9870&lt;='Monte Carlo VaR'!$B$25,"YES ◀ TAIL","")</f>
        <v/>
      </c>
    </row>
    <row r="9871" spans="1:5" x14ac:dyDescent="0.2">
      <c r="A9871">
        <v>9870</v>
      </c>
      <c r="B9871" s="17">
        <f ca="1">'Monte Carlo VaR'!$C$17+_xlfn.NORM.S.INV(RAND())*'Monte Carlo VaR'!$C$18</f>
        <v>0.15172263566570993</v>
      </c>
      <c r="C9871" s="18">
        <f t="shared" ca="1" si="154"/>
        <v>16.3837384678978</v>
      </c>
      <c r="D9871" s="19">
        <f ca="1">'Monte Carlo VaR'!$B$9*(EXP(B9871)-1)</f>
        <v>22.204880745541889</v>
      </c>
      <c r="E9871" t="str">
        <f ca="1">IF(B9871&lt;='Monte Carlo VaR'!$B$25,"YES ◀ TAIL","")</f>
        <v/>
      </c>
    </row>
    <row r="9872" spans="1:5" x14ac:dyDescent="0.2">
      <c r="A9872">
        <v>9871</v>
      </c>
      <c r="B9872" s="17">
        <f ca="1">'Monte Carlo VaR'!$C$17+_xlfn.NORM.S.INV(RAND())*'Monte Carlo VaR'!$C$18</f>
        <v>0.2055578037712546</v>
      </c>
      <c r="C9872" s="18">
        <f t="shared" ca="1" si="154"/>
        <v>22.820997407840849</v>
      </c>
      <c r="D9872" s="19">
        <f ca="1">'Monte Carlo VaR'!$B$9*(EXP(B9872)-1)</f>
        <v>30.929297786846703</v>
      </c>
      <c r="E9872" t="str">
        <f ca="1">IF(B9872&lt;='Monte Carlo VaR'!$B$25,"YES ◀ TAIL","")</f>
        <v/>
      </c>
    </row>
    <row r="9873" spans="1:5" x14ac:dyDescent="0.2">
      <c r="A9873">
        <v>9872</v>
      </c>
      <c r="B9873" s="17">
        <f ca="1">'Monte Carlo VaR'!$C$17+_xlfn.NORM.S.INV(RAND())*'Monte Carlo VaR'!$C$18</f>
        <v>6.6665753199413702E-2</v>
      </c>
      <c r="C9873" s="18">
        <f t="shared" ca="1" si="154"/>
        <v>6.8938129306823859</v>
      </c>
      <c r="D9873" s="19">
        <f ca="1">'Monte Carlo VaR'!$B$9*(EXP(B9873)-1)</f>
        <v>9.3431846649538368</v>
      </c>
      <c r="E9873" t="str">
        <f ca="1">IF(B9873&lt;='Monte Carlo VaR'!$B$25,"YES ◀ TAIL","")</f>
        <v/>
      </c>
    </row>
    <row r="9874" spans="1:5" x14ac:dyDescent="0.2">
      <c r="A9874">
        <v>9873</v>
      </c>
      <c r="B9874" s="17">
        <f ca="1">'Monte Carlo VaR'!$C$17+_xlfn.NORM.S.INV(RAND())*'Monte Carlo VaR'!$C$18</f>
        <v>-1.2544707812565045E-2</v>
      </c>
      <c r="C9874" s="18">
        <f t="shared" ca="1" si="154"/>
        <v>-1.2466350962351602</v>
      </c>
      <c r="D9874" s="19">
        <f ca="1">'Monte Carlo VaR'!$B$9*(EXP(B9874)-1)</f>
        <v>-1.6895645459275126</v>
      </c>
      <c r="E9874" t="str">
        <f ca="1">IF(B9874&lt;='Monte Carlo VaR'!$B$25,"YES ◀ TAIL","")</f>
        <v/>
      </c>
    </row>
    <row r="9875" spans="1:5" x14ac:dyDescent="0.2">
      <c r="A9875">
        <v>9874</v>
      </c>
      <c r="B9875" s="17">
        <f ca="1">'Monte Carlo VaR'!$C$17+_xlfn.NORM.S.INV(RAND())*'Monte Carlo VaR'!$C$18</f>
        <v>-0.18358601379656997</v>
      </c>
      <c r="C9875" s="18">
        <f t="shared" ca="1" si="154"/>
        <v>-16.771971492808301</v>
      </c>
      <c r="D9875" s="19">
        <f ca="1">'Monte Carlo VaR'!$B$9*(EXP(B9875)-1)</f>
        <v>-22.731052964203091</v>
      </c>
      <c r="E9875" t="str">
        <f ca="1">IF(B9875&lt;='Monte Carlo VaR'!$B$25,"YES ◀ TAIL","")</f>
        <v/>
      </c>
    </row>
    <row r="9876" spans="1:5" x14ac:dyDescent="0.2">
      <c r="A9876">
        <v>9875</v>
      </c>
      <c r="B9876" s="17">
        <f ca="1">'Monte Carlo VaR'!$C$17+_xlfn.NORM.S.INV(RAND())*'Monte Carlo VaR'!$C$18</f>
        <v>6.9305081766903004E-2</v>
      </c>
      <c r="C9876" s="18">
        <f t="shared" ca="1" si="154"/>
        <v>7.1763134667128803</v>
      </c>
      <c r="D9876" s="19">
        <f ca="1">'Monte Carlo VaR'!$B$9*(EXP(B9876)-1)</f>
        <v>9.7260576414359665</v>
      </c>
      <c r="E9876" t="str">
        <f ca="1">IF(B9876&lt;='Monte Carlo VaR'!$B$25,"YES ◀ TAIL","")</f>
        <v/>
      </c>
    </row>
    <row r="9877" spans="1:5" x14ac:dyDescent="0.2">
      <c r="A9877">
        <v>9876</v>
      </c>
      <c r="B9877" s="17">
        <f ca="1">'Monte Carlo VaR'!$C$17+_xlfn.NORM.S.INV(RAND())*'Monte Carlo VaR'!$C$18</f>
        <v>1.6858134382738969E-2</v>
      </c>
      <c r="C9877" s="18">
        <f t="shared" ca="1" si="154"/>
        <v>1.7001034611219712</v>
      </c>
      <c r="D9877" s="19">
        <f ca="1">'Monte Carlo VaR'!$B$9*(EXP(B9877)-1)</f>
        <v>2.3041502208586078</v>
      </c>
      <c r="E9877" t="str">
        <f ca="1">IF(B9877&lt;='Monte Carlo VaR'!$B$25,"YES ◀ TAIL","")</f>
        <v/>
      </c>
    </row>
    <row r="9878" spans="1:5" x14ac:dyDescent="0.2">
      <c r="A9878">
        <v>9877</v>
      </c>
      <c r="B9878" s="17">
        <f ca="1">'Monte Carlo VaR'!$C$17+_xlfn.NORM.S.INV(RAND())*'Monte Carlo VaR'!$C$18</f>
        <v>6.9239512953296334E-2</v>
      </c>
      <c r="C9878" s="18">
        <f t="shared" ca="1" si="154"/>
        <v>7.1692862733770069</v>
      </c>
      <c r="D9878" s="19">
        <f ca="1">'Monte Carlo VaR'!$B$9*(EXP(B9878)-1)</f>
        <v>9.7165336863078569</v>
      </c>
      <c r="E9878" t="str">
        <f ca="1">IF(B9878&lt;='Monte Carlo VaR'!$B$25,"YES ◀ TAIL","")</f>
        <v/>
      </c>
    </row>
    <row r="9879" spans="1:5" x14ac:dyDescent="0.2">
      <c r="A9879">
        <v>9878</v>
      </c>
      <c r="B9879" s="17">
        <f ca="1">'Monte Carlo VaR'!$C$17+_xlfn.NORM.S.INV(RAND())*'Monte Carlo VaR'!$C$18</f>
        <v>5.6311463243739757E-3</v>
      </c>
      <c r="C9879" s="18">
        <f t="shared" ca="1" si="154"/>
        <v>0.56470310312097816</v>
      </c>
      <c r="D9879" s="19">
        <f ca="1">'Monte Carlo VaR'!$B$9*(EXP(B9879)-1)</f>
        <v>0.76534211565986165</v>
      </c>
      <c r="E9879" t="str">
        <f ca="1">IF(B9879&lt;='Monte Carlo VaR'!$B$25,"YES ◀ TAIL","")</f>
        <v/>
      </c>
    </row>
    <row r="9880" spans="1:5" x14ac:dyDescent="0.2">
      <c r="A9880">
        <v>9879</v>
      </c>
      <c r="B9880" s="17">
        <f ca="1">'Monte Carlo VaR'!$C$17+_xlfn.NORM.S.INV(RAND())*'Monte Carlo VaR'!$C$18</f>
        <v>-4.8476844721607973E-2</v>
      </c>
      <c r="C9880" s="18">
        <f t="shared" ca="1" si="154"/>
        <v>-4.7320601392867641</v>
      </c>
      <c r="D9880" s="19">
        <f ca="1">'Monte Carlo VaR'!$B$9*(EXP(B9880)-1)</f>
        <v>-6.4133611067753522</v>
      </c>
      <c r="E9880" t="str">
        <f ca="1">IF(B9880&lt;='Monte Carlo VaR'!$B$25,"YES ◀ TAIL","")</f>
        <v/>
      </c>
    </row>
    <row r="9881" spans="1:5" x14ac:dyDescent="0.2">
      <c r="A9881">
        <v>9880</v>
      </c>
      <c r="B9881" s="17">
        <f ca="1">'Monte Carlo VaR'!$C$17+_xlfn.NORM.S.INV(RAND())*'Monte Carlo VaR'!$C$18</f>
        <v>-7.4008435943681269E-2</v>
      </c>
      <c r="C9881" s="18">
        <f t="shared" ca="1" si="154"/>
        <v>-7.1336140347776027</v>
      </c>
      <c r="D9881" s="19">
        <f ca="1">'Monte Carlo VaR'!$B$9*(EXP(B9881)-1)</f>
        <v>-9.6681871013340839</v>
      </c>
      <c r="E9881" t="str">
        <f ca="1">IF(B9881&lt;='Monte Carlo VaR'!$B$25,"YES ◀ TAIL","")</f>
        <v/>
      </c>
    </row>
    <row r="9882" spans="1:5" x14ac:dyDescent="0.2">
      <c r="A9882">
        <v>9881</v>
      </c>
      <c r="B9882" s="17">
        <f ca="1">'Monte Carlo VaR'!$C$17+_xlfn.NORM.S.INV(RAND())*'Monte Carlo VaR'!$C$18</f>
        <v>8.0465325393448459E-2</v>
      </c>
      <c r="C9882" s="18">
        <f t="shared" ca="1" si="154"/>
        <v>8.3791265954975778</v>
      </c>
      <c r="D9882" s="19">
        <f ca="1">'Monte Carlo VaR'!$B$9*(EXP(B9882)-1)</f>
        <v>11.356230274877866</v>
      </c>
      <c r="E9882" t="str">
        <f ca="1">IF(B9882&lt;='Monte Carlo VaR'!$B$25,"YES ◀ TAIL","")</f>
        <v/>
      </c>
    </row>
    <row r="9883" spans="1:5" x14ac:dyDescent="0.2">
      <c r="A9883">
        <v>9882</v>
      </c>
      <c r="B9883" s="17">
        <f ca="1">'Monte Carlo VaR'!$C$17+_xlfn.NORM.S.INV(RAND())*'Monte Carlo VaR'!$C$18</f>
        <v>-7.8331930978522576E-2</v>
      </c>
      <c r="C9883" s="18">
        <f t="shared" ca="1" si="154"/>
        <v>-7.5342546853853332</v>
      </c>
      <c r="D9883" s="19">
        <f ca="1">'Monte Carlo VaR'!$B$9*(EXP(B9883)-1)</f>
        <v>-10.211175375102743</v>
      </c>
      <c r="E9883" t="str">
        <f ca="1">IF(B9883&lt;='Monte Carlo VaR'!$B$25,"YES ◀ TAIL","")</f>
        <v/>
      </c>
    </row>
    <row r="9884" spans="1:5" x14ac:dyDescent="0.2">
      <c r="A9884">
        <v>9883</v>
      </c>
      <c r="B9884" s="17">
        <f ca="1">'Monte Carlo VaR'!$C$17+_xlfn.NORM.S.INV(RAND())*'Monte Carlo VaR'!$C$18</f>
        <v>0.21945680595047001</v>
      </c>
      <c r="C9884" s="18">
        <f t="shared" ca="1" si="154"/>
        <v>24.540005292234678</v>
      </c>
      <c r="D9884" s="19">
        <f ca="1">'Monte Carlo VaR'!$B$9*(EXP(B9884)-1)</f>
        <v>33.25906917256566</v>
      </c>
      <c r="E9884" t="str">
        <f ca="1">IF(B9884&lt;='Monte Carlo VaR'!$B$25,"YES ◀ TAIL","")</f>
        <v/>
      </c>
    </row>
    <row r="9885" spans="1:5" x14ac:dyDescent="0.2">
      <c r="A9885">
        <v>9884</v>
      </c>
      <c r="B9885" s="17">
        <f ca="1">'Monte Carlo VaR'!$C$17+_xlfn.NORM.S.INV(RAND())*'Monte Carlo VaR'!$C$18</f>
        <v>0.1166121724665099</v>
      </c>
      <c r="C9885" s="18">
        <f t="shared" ca="1" si="154"/>
        <v>12.368354975335549</v>
      </c>
      <c r="D9885" s="19">
        <f ca="1">'Monte Carlo VaR'!$B$9*(EXP(B9885)-1)</f>
        <v>16.76283149807227</v>
      </c>
      <c r="E9885" t="str">
        <f ca="1">IF(B9885&lt;='Monte Carlo VaR'!$B$25,"YES ◀ TAIL","")</f>
        <v/>
      </c>
    </row>
    <row r="9886" spans="1:5" x14ac:dyDescent="0.2">
      <c r="A9886">
        <v>9885</v>
      </c>
      <c r="B9886" s="17">
        <f ca="1">'Monte Carlo VaR'!$C$17+_xlfn.NORM.S.INV(RAND())*'Monte Carlo VaR'!$C$18</f>
        <v>4.3102703346899279E-2</v>
      </c>
      <c r="C9886" s="18">
        <f t="shared" ca="1" si="154"/>
        <v>4.4045116272273921</v>
      </c>
      <c r="D9886" s="19">
        <f ca="1">'Monte Carlo VaR'!$B$9*(EXP(B9886)-1)</f>
        <v>5.9694346083812846</v>
      </c>
      <c r="E9886" t="str">
        <f ca="1">IF(B9886&lt;='Monte Carlo VaR'!$B$25,"YES ◀ TAIL","")</f>
        <v/>
      </c>
    </row>
    <row r="9887" spans="1:5" x14ac:dyDescent="0.2">
      <c r="A9887">
        <v>9886</v>
      </c>
      <c r="B9887" s="17">
        <f ca="1">'Monte Carlo VaR'!$C$17+_xlfn.NORM.S.INV(RAND())*'Monte Carlo VaR'!$C$18</f>
        <v>-0.20672148857376732</v>
      </c>
      <c r="C9887" s="18">
        <f t="shared" ca="1" si="154"/>
        <v>-18.675388321482423</v>
      </c>
      <c r="D9887" s="19">
        <f ca="1">'Monte Carlo VaR'!$B$9*(EXP(B9887)-1)</f>
        <v>-25.310753792105128</v>
      </c>
      <c r="E9887" t="str">
        <f ca="1">IF(B9887&lt;='Monte Carlo VaR'!$B$25,"YES ◀ TAIL","")</f>
        <v/>
      </c>
    </row>
    <row r="9888" spans="1:5" x14ac:dyDescent="0.2">
      <c r="A9888">
        <v>9887</v>
      </c>
      <c r="B9888" s="17">
        <f ca="1">'Monte Carlo VaR'!$C$17+_xlfn.NORM.S.INV(RAND())*'Monte Carlo VaR'!$C$18</f>
        <v>-0.20810798681286435</v>
      </c>
      <c r="C9888" s="18">
        <f t="shared" ca="1" si="154"/>
        <v>-18.788066620187728</v>
      </c>
      <c r="D9888" s="19">
        <f ca="1">'Monte Carlo VaR'!$B$9*(EXP(B9888)-1)</f>
        <v>-25.463466690340425</v>
      </c>
      <c r="E9888" t="str">
        <f ca="1">IF(B9888&lt;='Monte Carlo VaR'!$B$25,"YES ◀ TAIL","")</f>
        <v/>
      </c>
    </row>
    <row r="9889" spans="1:5" x14ac:dyDescent="0.2">
      <c r="A9889">
        <v>9888</v>
      </c>
      <c r="B9889" s="17">
        <f ca="1">'Monte Carlo VaR'!$C$17+_xlfn.NORM.S.INV(RAND())*'Monte Carlo VaR'!$C$18</f>
        <v>-5.8173330324517297E-4</v>
      </c>
      <c r="C9889" s="18">
        <f t="shared" ca="1" si="154"/>
        <v>-5.8156412923338063E-2</v>
      </c>
      <c r="D9889" s="19">
        <f ca="1">'Monte Carlo VaR'!$B$9*(EXP(B9889)-1)</f>
        <v>-7.8819386435000083E-2</v>
      </c>
      <c r="E9889" t="str">
        <f ca="1">IF(B9889&lt;='Monte Carlo VaR'!$B$25,"YES ◀ TAIL","")</f>
        <v/>
      </c>
    </row>
    <row r="9890" spans="1:5" x14ac:dyDescent="0.2">
      <c r="A9890">
        <v>9889</v>
      </c>
      <c r="B9890" s="17">
        <f ca="1">'Monte Carlo VaR'!$C$17+_xlfn.NORM.S.INV(RAND())*'Monte Carlo VaR'!$C$18</f>
        <v>6.9636689881368646E-2</v>
      </c>
      <c r="C9890" s="18">
        <f t="shared" ca="1" si="154"/>
        <v>7.211859895353312</v>
      </c>
      <c r="D9890" s="19">
        <f ca="1">'Monte Carlo VaR'!$B$9*(EXP(B9890)-1)</f>
        <v>9.7742337161723434</v>
      </c>
      <c r="E9890" t="str">
        <f ca="1">IF(B9890&lt;='Monte Carlo VaR'!$B$25,"YES ◀ TAIL","")</f>
        <v/>
      </c>
    </row>
    <row r="9891" spans="1:5" x14ac:dyDescent="0.2">
      <c r="A9891">
        <v>9890</v>
      </c>
      <c r="B9891" s="17">
        <f ca="1">'Monte Carlo VaR'!$C$17+_xlfn.NORM.S.INV(RAND())*'Monte Carlo VaR'!$C$18</f>
        <v>2.6444020662905229E-2</v>
      </c>
      <c r="C9891" s="18">
        <f t="shared" ca="1" si="154"/>
        <v>2.6796766250517079</v>
      </c>
      <c r="D9891" s="19">
        <f ca="1">'Monte Carlo VaR'!$B$9*(EXP(B9891)-1)</f>
        <v>3.6317657299325798</v>
      </c>
      <c r="E9891" t="str">
        <f ca="1">IF(B9891&lt;='Monte Carlo VaR'!$B$25,"YES ◀ TAIL","")</f>
        <v/>
      </c>
    </row>
    <row r="9892" spans="1:5" x14ac:dyDescent="0.2">
      <c r="A9892">
        <v>9891</v>
      </c>
      <c r="B9892" s="17">
        <f ca="1">'Monte Carlo VaR'!$C$17+_xlfn.NORM.S.INV(RAND())*'Monte Carlo VaR'!$C$18</f>
        <v>0.47566417087700402</v>
      </c>
      <c r="C9892" s="18">
        <f t="shared" ca="1" si="154"/>
        <v>60.908254843008081</v>
      </c>
      <c r="D9892" s="19">
        <f ca="1">'Monte Carlo VaR'!$B$9*(EXP(B9892)-1)</f>
        <v>82.548957788728856</v>
      </c>
      <c r="E9892" t="str">
        <f ca="1">IF(B9892&lt;='Monte Carlo VaR'!$B$25,"YES ◀ TAIL","")</f>
        <v/>
      </c>
    </row>
    <row r="9893" spans="1:5" x14ac:dyDescent="0.2">
      <c r="A9893">
        <v>9892</v>
      </c>
      <c r="B9893" s="17">
        <f ca="1">'Monte Carlo VaR'!$C$17+_xlfn.NORM.S.INV(RAND())*'Monte Carlo VaR'!$C$18</f>
        <v>-1.526699435967048E-2</v>
      </c>
      <c r="C9893" s="18">
        <f t="shared" ca="1" si="154"/>
        <v>-1.5151044619241105</v>
      </c>
      <c r="D9893" s="19">
        <f ca="1">'Monte Carlo VaR'!$B$9*(EXP(B9893)-1)</f>
        <v>-2.0534210772457469</v>
      </c>
      <c r="E9893" t="str">
        <f ca="1">IF(B9893&lt;='Monte Carlo VaR'!$B$25,"YES ◀ TAIL","")</f>
        <v/>
      </c>
    </row>
    <row r="9894" spans="1:5" x14ac:dyDescent="0.2">
      <c r="A9894">
        <v>9893</v>
      </c>
      <c r="B9894" s="17">
        <f ca="1">'Monte Carlo VaR'!$C$17+_xlfn.NORM.S.INV(RAND())*'Monte Carlo VaR'!$C$18</f>
        <v>7.4447160662578019E-3</v>
      </c>
      <c r="C9894" s="18">
        <f t="shared" ca="1" si="154"/>
        <v>0.74724968621662224</v>
      </c>
      <c r="D9894" s="19">
        <f ca="1">'Monte Carlo VaR'!$B$9*(EXP(B9894)-1)</f>
        <v>1.0127474997293882</v>
      </c>
      <c r="E9894" t="str">
        <f ca="1">IF(B9894&lt;='Monte Carlo VaR'!$B$25,"YES ◀ TAIL","")</f>
        <v/>
      </c>
    </row>
    <row r="9895" spans="1:5" x14ac:dyDescent="0.2">
      <c r="A9895">
        <v>9894</v>
      </c>
      <c r="B9895" s="17">
        <f ca="1">'Monte Carlo VaR'!$C$17+_xlfn.NORM.S.INV(RAND())*'Monte Carlo VaR'!$C$18</f>
        <v>3.1811321333314949E-3</v>
      </c>
      <c r="C9895" s="18">
        <f t="shared" ca="1" si="154"/>
        <v>0.31861973037243807</v>
      </c>
      <c r="D9895" s="19">
        <f ca="1">'Monte Carlo VaR'!$B$9*(EXP(B9895)-1)</f>
        <v>0.43182532057376533</v>
      </c>
      <c r="E9895" t="str">
        <f ca="1">IF(B9895&lt;='Monte Carlo VaR'!$B$25,"YES ◀ TAIL","")</f>
        <v/>
      </c>
    </row>
    <row r="9896" spans="1:5" x14ac:dyDescent="0.2">
      <c r="A9896">
        <v>9895</v>
      </c>
      <c r="B9896" s="17">
        <f ca="1">'Monte Carlo VaR'!$C$17+_xlfn.NORM.S.INV(RAND())*'Monte Carlo VaR'!$C$18</f>
        <v>0.11870941611650537</v>
      </c>
      <c r="C9896" s="18">
        <f t="shared" ca="1" si="154"/>
        <v>12.604266089341021</v>
      </c>
      <c r="D9896" s="19">
        <f ca="1">'Monte Carlo VaR'!$B$9*(EXP(B9896)-1)</f>
        <v>17.082561830883886</v>
      </c>
      <c r="E9896" t="str">
        <f ca="1">IF(B9896&lt;='Monte Carlo VaR'!$B$25,"YES ◀ TAIL","")</f>
        <v/>
      </c>
    </row>
    <row r="9897" spans="1:5" x14ac:dyDescent="0.2">
      <c r="A9897">
        <v>9896</v>
      </c>
      <c r="B9897" s="17">
        <f ca="1">'Monte Carlo VaR'!$C$17+_xlfn.NORM.S.INV(RAND())*'Monte Carlo VaR'!$C$18</f>
        <v>4.2824736746089415E-2</v>
      </c>
      <c r="C9897" s="18">
        <f t="shared" ca="1" si="154"/>
        <v>4.3754946930772753</v>
      </c>
      <c r="D9897" s="19">
        <f ca="1">'Monte Carlo VaR'!$B$9*(EXP(B9897)-1)</f>
        <v>5.930107957527631</v>
      </c>
      <c r="E9897" t="str">
        <f ca="1">IF(B9897&lt;='Monte Carlo VaR'!$B$25,"YES ◀ TAIL","")</f>
        <v/>
      </c>
    </row>
    <row r="9898" spans="1:5" x14ac:dyDescent="0.2">
      <c r="A9898">
        <v>9897</v>
      </c>
      <c r="B9898" s="17">
        <f ca="1">'Monte Carlo VaR'!$C$17+_xlfn.NORM.S.INV(RAND())*'Monte Carlo VaR'!$C$18</f>
        <v>-0.12430401819926155</v>
      </c>
      <c r="C9898" s="18">
        <f t="shared" ca="1" si="154"/>
        <v>-11.688868184577183</v>
      </c>
      <c r="D9898" s="19">
        <f ca="1">'Monte Carlo VaR'!$B$9*(EXP(B9898)-1)</f>
        <v>-15.841923050557456</v>
      </c>
      <c r="E9898" t="str">
        <f ca="1">IF(B9898&lt;='Monte Carlo VaR'!$B$25,"YES ◀ TAIL","")</f>
        <v/>
      </c>
    </row>
    <row r="9899" spans="1:5" x14ac:dyDescent="0.2">
      <c r="A9899">
        <v>9898</v>
      </c>
      <c r="B9899" s="17">
        <f ca="1">'Monte Carlo VaR'!$C$17+_xlfn.NORM.S.INV(RAND())*'Monte Carlo VaR'!$C$18</f>
        <v>1.0256349649756309E-2</v>
      </c>
      <c r="C9899" s="18">
        <f t="shared" ca="1" si="154"/>
        <v>1.0309126281367931</v>
      </c>
      <c r="D9899" s="19">
        <f ca="1">'Monte Carlo VaR'!$B$9*(EXP(B9899)-1)</f>
        <v>1.3971958849137958</v>
      </c>
      <c r="E9899" t="str">
        <f ca="1">IF(B9899&lt;='Monte Carlo VaR'!$B$25,"YES ◀ TAIL","")</f>
        <v/>
      </c>
    </row>
    <row r="9900" spans="1:5" x14ac:dyDescent="0.2">
      <c r="A9900">
        <v>9899</v>
      </c>
      <c r="B9900" s="17">
        <f ca="1">'Monte Carlo VaR'!$C$17+_xlfn.NORM.S.INV(RAND())*'Monte Carlo VaR'!$C$18</f>
        <v>-0.24950556263232021</v>
      </c>
      <c r="C9900" s="18">
        <f t="shared" ca="1" si="154"/>
        <v>-22.081405350771909</v>
      </c>
      <c r="D9900" s="19">
        <f ca="1">'Monte Carlo VaR'!$B$9*(EXP(B9900)-1)</f>
        <v>-29.92692867190117</v>
      </c>
      <c r="E9900" t="str">
        <f ca="1">IF(B9900&lt;='Monte Carlo VaR'!$B$25,"YES ◀ TAIL","")</f>
        <v>YES ◀ TAIL</v>
      </c>
    </row>
    <row r="9901" spans="1:5" x14ac:dyDescent="0.2">
      <c r="A9901">
        <v>9900</v>
      </c>
      <c r="B9901" s="17">
        <f ca="1">'Monte Carlo VaR'!$C$17+_xlfn.NORM.S.INV(RAND())*'Monte Carlo VaR'!$C$18</f>
        <v>-0.3717720178050507</v>
      </c>
      <c r="C9901" s="18">
        <f t="shared" ca="1" si="154"/>
        <v>-31.048857906621063</v>
      </c>
      <c r="D9901" s="19">
        <f ca="1">'Monte Carlo VaR'!$B$9*(EXP(B9901)-1)</f>
        <v>-42.080517120843531</v>
      </c>
      <c r="E9901" t="str">
        <f ca="1">IF(B9901&lt;='Monte Carlo VaR'!$B$25,"YES ◀ TAIL","")</f>
        <v>YES ◀ TAIL</v>
      </c>
    </row>
    <row r="9902" spans="1:5" x14ac:dyDescent="0.2">
      <c r="A9902">
        <v>9901</v>
      </c>
      <c r="B9902" s="17">
        <f ca="1">'Monte Carlo VaR'!$C$17+_xlfn.NORM.S.INV(RAND())*'Monte Carlo VaR'!$C$18</f>
        <v>-2.5034000160165729E-2</v>
      </c>
      <c r="C9902" s="18">
        <f t="shared" ca="1" si="154"/>
        <v>-2.4723248101159445</v>
      </c>
      <c r="D9902" s="19">
        <f ca="1">'Monte Carlo VaR'!$B$9*(EXP(B9902)-1)</f>
        <v>-3.3507418151501396</v>
      </c>
      <c r="E9902" t="str">
        <f ca="1">IF(B9902&lt;='Monte Carlo VaR'!$B$25,"YES ◀ TAIL","")</f>
        <v/>
      </c>
    </row>
    <row r="9903" spans="1:5" x14ac:dyDescent="0.2">
      <c r="A9903">
        <v>9902</v>
      </c>
      <c r="B9903" s="17">
        <f ca="1">'Monte Carlo VaR'!$C$17+_xlfn.NORM.S.INV(RAND())*'Monte Carlo VaR'!$C$18</f>
        <v>7.6116913323323154E-2</v>
      </c>
      <c r="C9903" s="18">
        <f t="shared" ca="1" si="154"/>
        <v>7.9088726631878714</v>
      </c>
      <c r="D9903" s="19">
        <f ca="1">'Monte Carlo VaR'!$B$9*(EXP(B9903)-1)</f>
        <v>10.718895120418523</v>
      </c>
      <c r="E9903" t="str">
        <f ca="1">IF(B9903&lt;='Monte Carlo VaR'!$B$25,"YES ◀ TAIL","")</f>
        <v/>
      </c>
    </row>
    <row r="9904" spans="1:5" x14ac:dyDescent="0.2">
      <c r="A9904">
        <v>9903</v>
      </c>
      <c r="B9904" s="17">
        <f ca="1">'Monte Carlo VaR'!$C$17+_xlfn.NORM.S.INV(RAND())*'Monte Carlo VaR'!$C$18</f>
        <v>6.7451717696465296E-2</v>
      </c>
      <c r="C9904" s="18">
        <f t="shared" ca="1" si="154"/>
        <v>6.977860697554128</v>
      </c>
      <c r="D9904" s="19">
        <f ca="1">'Monte Carlo VaR'!$B$9*(EXP(B9904)-1)</f>
        <v>9.4570946033951095</v>
      </c>
      <c r="E9904" t="str">
        <f ca="1">IF(B9904&lt;='Monte Carlo VaR'!$B$25,"YES ◀ TAIL","")</f>
        <v/>
      </c>
    </row>
    <row r="9905" spans="1:5" x14ac:dyDescent="0.2">
      <c r="A9905">
        <v>9904</v>
      </c>
      <c r="B9905" s="17">
        <f ca="1">'Monte Carlo VaR'!$C$17+_xlfn.NORM.S.INV(RAND())*'Monte Carlo VaR'!$C$18</f>
        <v>0.1366396505422092</v>
      </c>
      <c r="C9905" s="18">
        <f t="shared" ca="1" si="154"/>
        <v>14.64149640687673</v>
      </c>
      <c r="D9905" s="19">
        <f ca="1">'Monte Carlo VaR'!$B$9*(EXP(B9905)-1)</f>
        <v>19.843620080240033</v>
      </c>
      <c r="E9905" t="str">
        <f ca="1">IF(B9905&lt;='Monte Carlo VaR'!$B$25,"YES ◀ TAIL","")</f>
        <v/>
      </c>
    </row>
    <row r="9906" spans="1:5" x14ac:dyDescent="0.2">
      <c r="A9906">
        <v>9905</v>
      </c>
      <c r="B9906" s="17">
        <f ca="1">'Monte Carlo VaR'!$C$17+_xlfn.NORM.S.INV(RAND())*'Monte Carlo VaR'!$C$18</f>
        <v>-0.12325198531297608</v>
      </c>
      <c r="C9906" s="18">
        <f t="shared" ca="1" si="154"/>
        <v>-11.595913082343367</v>
      </c>
      <c r="D9906" s="19">
        <f ca="1">'Monte Carlo VaR'!$B$9*(EXP(B9906)-1)</f>
        <v>-15.715941000499967</v>
      </c>
      <c r="E9906" t="str">
        <f ca="1">IF(B9906&lt;='Monte Carlo VaR'!$B$25,"YES ◀ TAIL","")</f>
        <v/>
      </c>
    </row>
    <row r="9907" spans="1:5" x14ac:dyDescent="0.2">
      <c r="A9907">
        <v>9906</v>
      </c>
      <c r="B9907" s="17">
        <f ca="1">'Monte Carlo VaR'!$C$17+_xlfn.NORM.S.INV(RAND())*'Monte Carlo VaR'!$C$18</f>
        <v>-1.1921418823536228E-2</v>
      </c>
      <c r="C9907" s="18">
        <f t="shared" ca="1" si="154"/>
        <v>-1.1850640249690181</v>
      </c>
      <c r="D9907" s="19">
        <f ca="1">'Monte Carlo VaR'!$B$9*(EXP(B9907)-1)</f>
        <v>-1.6061172730405102</v>
      </c>
      <c r="E9907" t="str">
        <f ca="1">IF(B9907&lt;='Monte Carlo VaR'!$B$25,"YES ◀ TAIL","")</f>
        <v/>
      </c>
    </row>
    <row r="9908" spans="1:5" x14ac:dyDescent="0.2">
      <c r="A9908">
        <v>9907</v>
      </c>
      <c r="B9908" s="17">
        <f ca="1">'Monte Carlo VaR'!$C$17+_xlfn.NORM.S.INV(RAND())*'Monte Carlo VaR'!$C$18</f>
        <v>0.10920736657136546</v>
      </c>
      <c r="C9908" s="18">
        <f t="shared" ca="1" si="154"/>
        <v>11.539362171270096</v>
      </c>
      <c r="D9908" s="19">
        <f ca="1">'Monte Carlo VaR'!$B$9*(EXP(B9908)-1)</f>
        <v>15.639297550722361</v>
      </c>
      <c r="E9908" t="str">
        <f ca="1">IF(B9908&lt;='Monte Carlo VaR'!$B$25,"YES ◀ TAIL","")</f>
        <v/>
      </c>
    </row>
    <row r="9909" spans="1:5" x14ac:dyDescent="0.2">
      <c r="A9909">
        <v>9908</v>
      </c>
      <c r="B9909" s="17">
        <f ca="1">'Monte Carlo VaR'!$C$17+_xlfn.NORM.S.INV(RAND())*'Monte Carlo VaR'!$C$18</f>
        <v>3.4004950678388948E-2</v>
      </c>
      <c r="C9909" s="18">
        <f t="shared" ca="1" si="154"/>
        <v>3.458972863645049</v>
      </c>
      <c r="D9909" s="19">
        <f ca="1">'Monte Carlo VaR'!$B$9*(EXP(B9909)-1)</f>
        <v>4.6879459220981348</v>
      </c>
      <c r="E9909" t="str">
        <f ca="1">IF(B9909&lt;='Monte Carlo VaR'!$B$25,"YES ◀ TAIL","")</f>
        <v/>
      </c>
    </row>
    <row r="9910" spans="1:5" x14ac:dyDescent="0.2">
      <c r="A9910">
        <v>9909</v>
      </c>
      <c r="B9910" s="17">
        <f ca="1">'Monte Carlo VaR'!$C$17+_xlfn.NORM.S.INV(RAND())*'Monte Carlo VaR'!$C$18</f>
        <v>0.30111343808642982</v>
      </c>
      <c r="C9910" s="18">
        <f t="shared" ca="1" si="154"/>
        <v>35.136262883423022</v>
      </c>
      <c r="D9910" s="19">
        <f ca="1">'Monte Carlo VaR'!$B$9*(EXP(B9910)-1)</f>
        <v>47.620177085903222</v>
      </c>
      <c r="E9910" t="str">
        <f ca="1">IF(B9910&lt;='Monte Carlo VaR'!$B$25,"YES ◀ TAIL","")</f>
        <v/>
      </c>
    </row>
    <row r="9911" spans="1:5" x14ac:dyDescent="0.2">
      <c r="A9911">
        <v>9910</v>
      </c>
      <c r="B9911" s="17">
        <f ca="1">'Monte Carlo VaR'!$C$17+_xlfn.NORM.S.INV(RAND())*'Monte Carlo VaR'!$C$18</f>
        <v>6.8711707189921312E-2</v>
      </c>
      <c r="C9911" s="18">
        <f t="shared" ca="1" si="154"/>
        <v>7.1127366313514129</v>
      </c>
      <c r="D9911" s="19">
        <f ca="1">'Monte Carlo VaR'!$B$9*(EXP(B9911)-1)</f>
        <v>9.6398919564705707</v>
      </c>
      <c r="E9911" t="str">
        <f ca="1">IF(B9911&lt;='Monte Carlo VaR'!$B$25,"YES ◀ TAIL","")</f>
        <v/>
      </c>
    </row>
    <row r="9912" spans="1:5" x14ac:dyDescent="0.2">
      <c r="A9912">
        <v>9911</v>
      </c>
      <c r="B9912" s="17">
        <f ca="1">'Monte Carlo VaR'!$C$17+_xlfn.NORM.S.INV(RAND())*'Monte Carlo VaR'!$C$18</f>
        <v>0.18492195903076347</v>
      </c>
      <c r="C9912" s="18">
        <f t="shared" ca="1" si="154"/>
        <v>20.312454345836571</v>
      </c>
      <c r="D9912" s="19">
        <f ca="1">'Monte Carlo VaR'!$B$9*(EXP(B9912)-1)</f>
        <v>27.529469374912306</v>
      </c>
      <c r="E9912" t="str">
        <f ca="1">IF(B9912&lt;='Monte Carlo VaR'!$B$25,"YES ◀ TAIL","")</f>
        <v/>
      </c>
    </row>
    <row r="9913" spans="1:5" x14ac:dyDescent="0.2">
      <c r="A9913">
        <v>9912</v>
      </c>
      <c r="B9913" s="17">
        <f ca="1">'Monte Carlo VaR'!$C$17+_xlfn.NORM.S.INV(RAND())*'Monte Carlo VaR'!$C$18</f>
        <v>-0.10911778790866712</v>
      </c>
      <c r="C9913" s="18">
        <f t="shared" ca="1" si="154"/>
        <v>-10.337520028190905</v>
      </c>
      <c r="D9913" s="19">
        <f ca="1">'Monte Carlo VaR'!$B$9*(EXP(B9913)-1)</f>
        <v>-14.010440894207134</v>
      </c>
      <c r="E9913" t="str">
        <f ca="1">IF(B9913&lt;='Monte Carlo VaR'!$B$25,"YES ◀ TAIL","")</f>
        <v/>
      </c>
    </row>
    <row r="9914" spans="1:5" x14ac:dyDescent="0.2">
      <c r="A9914">
        <v>9913</v>
      </c>
      <c r="B9914" s="17">
        <f ca="1">'Monte Carlo VaR'!$C$17+_xlfn.NORM.S.INV(RAND())*'Monte Carlo VaR'!$C$18</f>
        <v>2.9401683678970874E-2</v>
      </c>
      <c r="C9914" s="18">
        <f t="shared" ca="1" si="154"/>
        <v>2.9838180593298347</v>
      </c>
      <c r="D9914" s="19">
        <f ca="1">'Monte Carlo VaR'!$B$9*(EXP(B9914)-1)</f>
        <v>4.0439686158097246</v>
      </c>
      <c r="E9914" t="str">
        <f ca="1">IF(B9914&lt;='Monte Carlo VaR'!$B$25,"YES ◀ TAIL","")</f>
        <v/>
      </c>
    </row>
    <row r="9915" spans="1:5" x14ac:dyDescent="0.2">
      <c r="A9915">
        <v>9914</v>
      </c>
      <c r="B9915" s="17">
        <f ca="1">'Monte Carlo VaR'!$C$17+_xlfn.NORM.S.INV(RAND())*'Monte Carlo VaR'!$C$18</f>
        <v>5.3205108424769151E-2</v>
      </c>
      <c r="C9915" s="18">
        <f t="shared" ca="1" si="154"/>
        <v>5.4645939704058621</v>
      </c>
      <c r="D9915" s="19">
        <f ca="1">'Monte Carlo VaR'!$B$9*(EXP(B9915)-1)</f>
        <v>7.4061642080910648</v>
      </c>
      <c r="E9915" t="str">
        <f ca="1">IF(B9915&lt;='Monte Carlo VaR'!$B$25,"YES ◀ TAIL","")</f>
        <v/>
      </c>
    </row>
    <row r="9916" spans="1:5" x14ac:dyDescent="0.2">
      <c r="A9916">
        <v>9915</v>
      </c>
      <c r="B9916" s="17">
        <f ca="1">'Monte Carlo VaR'!$C$17+_xlfn.NORM.S.INV(RAND())*'Monte Carlo VaR'!$C$18</f>
        <v>0.17858896643013472</v>
      </c>
      <c r="C9916" s="18">
        <f t="shared" ca="1" si="154"/>
        <v>19.552924051094656</v>
      </c>
      <c r="D9916" s="19">
        <f ca="1">'Monte Carlo VaR'!$B$9*(EXP(B9916)-1)</f>
        <v>26.500077966448586</v>
      </c>
      <c r="E9916" t="str">
        <f ca="1">IF(B9916&lt;='Monte Carlo VaR'!$B$25,"YES ◀ TAIL","")</f>
        <v/>
      </c>
    </row>
    <row r="9917" spans="1:5" x14ac:dyDescent="0.2">
      <c r="A9917">
        <v>9916</v>
      </c>
      <c r="B9917" s="17">
        <f ca="1">'Monte Carlo VaR'!$C$17+_xlfn.NORM.S.INV(RAND())*'Monte Carlo VaR'!$C$18</f>
        <v>-0.15846587093945624</v>
      </c>
      <c r="C9917" s="18">
        <f t="shared" ca="1" si="154"/>
        <v>-14.654790918802929</v>
      </c>
      <c r="D9917" s="19">
        <f ca="1">'Monte Carlo VaR'!$B$9*(EXP(B9917)-1)</f>
        <v>-19.86163813225361</v>
      </c>
      <c r="E9917" t="str">
        <f ca="1">IF(B9917&lt;='Monte Carlo VaR'!$B$25,"YES ◀ TAIL","")</f>
        <v/>
      </c>
    </row>
    <row r="9918" spans="1:5" x14ac:dyDescent="0.2">
      <c r="A9918">
        <v>9917</v>
      </c>
      <c r="B9918" s="17">
        <f ca="1">'Monte Carlo VaR'!$C$17+_xlfn.NORM.S.INV(RAND())*'Monte Carlo VaR'!$C$18</f>
        <v>3.3049608525066637E-2</v>
      </c>
      <c r="C9918" s="18">
        <f t="shared" ca="1" si="154"/>
        <v>3.3601813430947036</v>
      </c>
      <c r="D9918" s="19">
        <f ca="1">'Monte Carlo VaR'!$B$9*(EXP(B9918)-1)</f>
        <v>4.5540537742962517</v>
      </c>
      <c r="E9918" t="str">
        <f ca="1">IF(B9918&lt;='Monte Carlo VaR'!$B$25,"YES ◀ TAIL","")</f>
        <v/>
      </c>
    </row>
    <row r="9919" spans="1:5" x14ac:dyDescent="0.2">
      <c r="A9919">
        <v>9918</v>
      </c>
      <c r="B9919" s="17">
        <f ca="1">'Monte Carlo VaR'!$C$17+_xlfn.NORM.S.INV(RAND())*'Monte Carlo VaR'!$C$18</f>
        <v>2.0154482509332002E-2</v>
      </c>
      <c r="C9919" s="18">
        <f t="shared" ca="1" si="154"/>
        <v>2.0358955463887662</v>
      </c>
      <c r="D9919" s="19">
        <f ca="1">'Monte Carlo VaR'!$B$9*(EXP(B9919)-1)</f>
        <v>2.7592492340206949</v>
      </c>
      <c r="E9919" t="str">
        <f ca="1">IF(B9919&lt;='Monte Carlo VaR'!$B$25,"YES ◀ TAIL","")</f>
        <v/>
      </c>
    </row>
    <row r="9920" spans="1:5" x14ac:dyDescent="0.2">
      <c r="A9920">
        <v>9919</v>
      </c>
      <c r="B9920" s="17">
        <f ca="1">'Monte Carlo VaR'!$C$17+_xlfn.NORM.S.INV(RAND())*'Monte Carlo VaR'!$C$18</f>
        <v>6.779083504933317E-2</v>
      </c>
      <c r="C9920" s="18">
        <f t="shared" ca="1" si="154"/>
        <v>7.0141448984427202</v>
      </c>
      <c r="D9920" s="19">
        <f ca="1">'Monte Carlo VaR'!$B$9*(EXP(B9920)-1)</f>
        <v>9.5062705808594181</v>
      </c>
      <c r="E9920" t="str">
        <f ca="1">IF(B9920&lt;='Monte Carlo VaR'!$B$25,"YES ◀ TAIL","")</f>
        <v/>
      </c>
    </row>
    <row r="9921" spans="1:5" x14ac:dyDescent="0.2">
      <c r="A9921">
        <v>9920</v>
      </c>
      <c r="B9921" s="17">
        <f ca="1">'Monte Carlo VaR'!$C$17+_xlfn.NORM.S.INV(RAND())*'Monte Carlo VaR'!$C$18</f>
        <v>-0.39824160398424036</v>
      </c>
      <c r="C9921" s="18">
        <f t="shared" ca="1" si="154"/>
        <v>-32.850022895822406</v>
      </c>
      <c r="D9921" s="19">
        <f ca="1">'Monte Carlo VaR'!$B$9*(EXP(B9921)-1)</f>
        <v>-44.521636030708109</v>
      </c>
      <c r="E9921" t="str">
        <f ca="1">IF(B9921&lt;='Monte Carlo VaR'!$B$25,"YES ◀ TAIL","")</f>
        <v>YES ◀ TAIL</v>
      </c>
    </row>
    <row r="9922" spans="1:5" x14ac:dyDescent="0.2">
      <c r="A9922">
        <v>9921</v>
      </c>
      <c r="B9922" s="17">
        <f ca="1">'Monte Carlo VaR'!$C$17+_xlfn.NORM.S.INV(RAND())*'Monte Carlo VaR'!$C$18</f>
        <v>0.18509950447850854</v>
      </c>
      <c r="C9922" s="18">
        <f t="shared" ca="1" si="154"/>
        <v>20.333817170792766</v>
      </c>
      <c r="D9922" s="19">
        <f ca="1">'Monte Carlo VaR'!$B$9*(EXP(B9922)-1)</f>
        <v>27.558422411575439</v>
      </c>
      <c r="E9922" t="str">
        <f ca="1">IF(B9922&lt;='Monte Carlo VaR'!$B$25,"YES ◀ TAIL","")</f>
        <v/>
      </c>
    </row>
    <row r="9923" spans="1:5" x14ac:dyDescent="0.2">
      <c r="A9923">
        <v>9922</v>
      </c>
      <c r="B9923" s="17">
        <f ca="1">'Monte Carlo VaR'!$C$17+_xlfn.NORM.S.INV(RAND())*'Monte Carlo VaR'!$C$18</f>
        <v>4.9227556297472559E-2</v>
      </c>
      <c r="C9923" s="18">
        <f t="shared" ref="C9923:C9986" ca="1" si="155">(EXP(B9923)-1)*100</f>
        <v>5.0459362187821544</v>
      </c>
      <c r="D9923" s="19">
        <f ca="1">'Monte Carlo VaR'!$B$9*(EXP(B9923)-1)</f>
        <v>6.8387573573154539</v>
      </c>
      <c r="E9923" t="str">
        <f ca="1">IF(B9923&lt;='Monte Carlo VaR'!$B$25,"YES ◀ TAIL","")</f>
        <v/>
      </c>
    </row>
    <row r="9924" spans="1:5" x14ac:dyDescent="0.2">
      <c r="A9924">
        <v>9923</v>
      </c>
      <c r="B9924" s="17">
        <f ca="1">'Monte Carlo VaR'!$C$17+_xlfn.NORM.S.INV(RAND())*'Monte Carlo VaR'!$C$18</f>
        <v>0.15444334696541301</v>
      </c>
      <c r="C9924" s="18">
        <f t="shared" ca="1" si="155"/>
        <v>16.700816163091979</v>
      </c>
      <c r="D9924" s="19">
        <f ca="1">'Monte Carlo VaR'!$B$9*(EXP(B9924)-1)</f>
        <v>22.63461614583856</v>
      </c>
      <c r="E9924" t="str">
        <f ca="1">IF(B9924&lt;='Monte Carlo VaR'!$B$25,"YES ◀ TAIL","")</f>
        <v/>
      </c>
    </row>
    <row r="9925" spans="1:5" x14ac:dyDescent="0.2">
      <c r="A9925">
        <v>9924</v>
      </c>
      <c r="B9925" s="17">
        <f ca="1">'Monte Carlo VaR'!$C$17+_xlfn.NORM.S.INV(RAND())*'Monte Carlo VaR'!$C$18</f>
        <v>2.1777534090359603E-2</v>
      </c>
      <c r="C9925" s="18">
        <f t="shared" ca="1" si="155"/>
        <v>2.2016395371150965</v>
      </c>
      <c r="D9925" s="19">
        <f ca="1">'Monte Carlo VaR'!$B$9*(EXP(B9925)-1)</f>
        <v>2.9838820646520903</v>
      </c>
      <c r="E9925" t="str">
        <f ca="1">IF(B9925&lt;='Monte Carlo VaR'!$B$25,"YES ◀ TAIL","")</f>
        <v/>
      </c>
    </row>
    <row r="9926" spans="1:5" x14ac:dyDescent="0.2">
      <c r="A9926">
        <v>9925</v>
      </c>
      <c r="B9926" s="17">
        <f ca="1">'Monte Carlo VaR'!$C$17+_xlfn.NORM.S.INV(RAND())*'Monte Carlo VaR'!$C$18</f>
        <v>-9.6797434984060335E-2</v>
      </c>
      <c r="C9926" s="18">
        <f t="shared" ca="1" si="155"/>
        <v>-9.2260136148936684</v>
      </c>
      <c r="D9926" s="19">
        <f ca="1">'Monte Carlo VaR'!$B$9*(EXP(B9926)-1)</f>
        <v>-12.504016252265389</v>
      </c>
      <c r="E9926" t="str">
        <f ca="1">IF(B9926&lt;='Monte Carlo VaR'!$B$25,"YES ◀ TAIL","")</f>
        <v/>
      </c>
    </row>
    <row r="9927" spans="1:5" x14ac:dyDescent="0.2">
      <c r="A9927">
        <v>9926</v>
      </c>
      <c r="B9927" s="17">
        <f ca="1">'Monte Carlo VaR'!$C$17+_xlfn.NORM.S.INV(RAND())*'Monte Carlo VaR'!$C$18</f>
        <v>3.7808614042055447E-2</v>
      </c>
      <c r="C9927" s="18">
        <f t="shared" ca="1" si="155"/>
        <v>3.8532453328860461</v>
      </c>
      <c r="D9927" s="19">
        <f ca="1">'Monte Carlo VaR'!$B$9*(EXP(B9927)-1)</f>
        <v>5.2223033996604586</v>
      </c>
      <c r="E9927" t="str">
        <f ca="1">IF(B9927&lt;='Monte Carlo VaR'!$B$25,"YES ◀ TAIL","")</f>
        <v/>
      </c>
    </row>
    <row r="9928" spans="1:5" x14ac:dyDescent="0.2">
      <c r="A9928">
        <v>9927</v>
      </c>
      <c r="B9928" s="17">
        <f ca="1">'Monte Carlo VaR'!$C$17+_xlfn.NORM.S.INV(RAND())*'Monte Carlo VaR'!$C$18</f>
        <v>-0.2169833008954753</v>
      </c>
      <c r="C9928" s="18">
        <f t="shared" ca="1" si="155"/>
        <v>-19.505658897307399</v>
      </c>
      <c r="D9928" s="19">
        <f ca="1">'Monte Carlo VaR'!$B$9*(EXP(B9928)-1)</f>
        <v>-26.436019503520718</v>
      </c>
      <c r="E9928" t="str">
        <f ca="1">IF(B9928&lt;='Monte Carlo VaR'!$B$25,"YES ◀ TAIL","")</f>
        <v/>
      </c>
    </row>
    <row r="9929" spans="1:5" x14ac:dyDescent="0.2">
      <c r="A9929">
        <v>9928</v>
      </c>
      <c r="B9929" s="17">
        <f ca="1">'Monte Carlo VaR'!$C$17+_xlfn.NORM.S.INV(RAND())*'Monte Carlo VaR'!$C$18</f>
        <v>2.2573750743984863E-3</v>
      </c>
      <c r="C9929" s="18">
        <f t="shared" ca="1" si="155"/>
        <v>0.22599248637611424</v>
      </c>
      <c r="D9929" s="19">
        <f ca="1">'Monte Carlo VaR'!$B$9*(EXP(B9929)-1)</f>
        <v>0.30628761678554761</v>
      </c>
      <c r="E9929" t="str">
        <f ca="1">IF(B9929&lt;='Monte Carlo VaR'!$B$25,"YES ◀ TAIL","")</f>
        <v/>
      </c>
    </row>
    <row r="9930" spans="1:5" x14ac:dyDescent="0.2">
      <c r="A9930">
        <v>9929</v>
      </c>
      <c r="B9930" s="17">
        <f ca="1">'Monte Carlo VaR'!$C$17+_xlfn.NORM.S.INV(RAND())*'Monte Carlo VaR'!$C$18</f>
        <v>-0.11169907826051996</v>
      </c>
      <c r="C9930" s="18">
        <f t="shared" ca="1" si="155"/>
        <v>-10.568666466284871</v>
      </c>
      <c r="D9930" s="19">
        <f ca="1">'Monte Carlo VaR'!$B$9*(EXP(B9930)-1)</f>
        <v>-14.323713661755885</v>
      </c>
      <c r="E9930" t="str">
        <f ca="1">IF(B9930&lt;='Monte Carlo VaR'!$B$25,"YES ◀ TAIL","")</f>
        <v/>
      </c>
    </row>
    <row r="9931" spans="1:5" x14ac:dyDescent="0.2">
      <c r="A9931">
        <v>9930</v>
      </c>
      <c r="B9931" s="17">
        <f ca="1">'Monte Carlo VaR'!$C$17+_xlfn.NORM.S.INV(RAND())*'Monte Carlo VaR'!$C$18</f>
        <v>0.14992698006566996</v>
      </c>
      <c r="C9931" s="18">
        <f t="shared" ca="1" si="155"/>
        <v>16.174940876549961</v>
      </c>
      <c r="D9931" s="19">
        <f ca="1">'Monte Carlo VaR'!$B$9*(EXP(B9931)-1)</f>
        <v>21.921897369988159</v>
      </c>
      <c r="E9931" t="str">
        <f ca="1">IF(B9931&lt;='Monte Carlo VaR'!$B$25,"YES ◀ TAIL","")</f>
        <v/>
      </c>
    </row>
    <row r="9932" spans="1:5" x14ac:dyDescent="0.2">
      <c r="A9932">
        <v>9931</v>
      </c>
      <c r="B9932" s="17">
        <f ca="1">'Monte Carlo VaR'!$C$17+_xlfn.NORM.S.INV(RAND())*'Monte Carlo VaR'!$C$18</f>
        <v>0.18614969168258666</v>
      </c>
      <c r="C9932" s="18">
        <f t="shared" ca="1" si="155"/>
        <v>20.46025658671098</v>
      </c>
      <c r="D9932" s="19">
        <f ca="1">'Monte Carlo VaR'!$B$9*(EXP(B9932)-1)</f>
        <v>27.729785751969391</v>
      </c>
      <c r="E9932" t="str">
        <f ca="1">IF(B9932&lt;='Monte Carlo VaR'!$B$25,"YES ◀ TAIL","")</f>
        <v/>
      </c>
    </row>
    <row r="9933" spans="1:5" x14ac:dyDescent="0.2">
      <c r="A9933">
        <v>9932</v>
      </c>
      <c r="B9933" s="17">
        <f ca="1">'Monte Carlo VaR'!$C$17+_xlfn.NORM.S.INV(RAND())*'Monte Carlo VaR'!$C$18</f>
        <v>0.18782592596820574</v>
      </c>
      <c r="C9933" s="18">
        <f t="shared" ca="1" si="155"/>
        <v>20.662345525741799</v>
      </c>
      <c r="D9933" s="19">
        <f ca="1">'Monte Carlo VaR'!$B$9*(EXP(B9933)-1)</f>
        <v>28.003676891037859</v>
      </c>
      <c r="E9933" t="str">
        <f ca="1">IF(B9933&lt;='Monte Carlo VaR'!$B$25,"YES ◀ TAIL","")</f>
        <v/>
      </c>
    </row>
    <row r="9934" spans="1:5" x14ac:dyDescent="0.2">
      <c r="A9934">
        <v>9933</v>
      </c>
      <c r="B9934" s="17">
        <f ca="1">'Monte Carlo VaR'!$C$17+_xlfn.NORM.S.INV(RAND())*'Monte Carlo VaR'!$C$18</f>
        <v>0.23075731483941531</v>
      </c>
      <c r="C9934" s="18">
        <f t="shared" ca="1" si="155"/>
        <v>25.95535274047802</v>
      </c>
      <c r="D9934" s="19">
        <f ca="1">'Monte Carlo VaR'!$B$9*(EXP(B9934)-1)</f>
        <v>35.177289569169865</v>
      </c>
      <c r="E9934" t="str">
        <f ca="1">IF(B9934&lt;='Monte Carlo VaR'!$B$25,"YES ◀ TAIL","")</f>
        <v/>
      </c>
    </row>
    <row r="9935" spans="1:5" x14ac:dyDescent="0.2">
      <c r="A9935">
        <v>9934</v>
      </c>
      <c r="B9935" s="17">
        <f ca="1">'Monte Carlo VaR'!$C$17+_xlfn.NORM.S.INV(RAND())*'Monte Carlo VaR'!$C$18</f>
        <v>0.41973847234734729</v>
      </c>
      <c r="C9935" s="18">
        <f t="shared" ca="1" si="155"/>
        <v>52.156357262961194</v>
      </c>
      <c r="D9935" s="19">
        <f ca="1">'Monte Carlo VaR'!$B$9*(EXP(B9935)-1)</f>
        <v>70.687510998491305</v>
      </c>
      <c r="E9935" t="str">
        <f ca="1">IF(B9935&lt;='Monte Carlo VaR'!$B$25,"YES ◀ TAIL","")</f>
        <v/>
      </c>
    </row>
    <row r="9936" spans="1:5" x14ac:dyDescent="0.2">
      <c r="A9936">
        <v>9935</v>
      </c>
      <c r="B9936" s="17">
        <f ca="1">'Monte Carlo VaR'!$C$17+_xlfn.NORM.S.INV(RAND())*'Monte Carlo VaR'!$C$18</f>
        <v>-0.1064340068893365</v>
      </c>
      <c r="C9936" s="18">
        <f t="shared" ca="1" si="155"/>
        <v>-10.096562372132956</v>
      </c>
      <c r="D9936" s="19">
        <f ca="1">'Monte Carlo VaR'!$B$9*(EXP(B9936)-1)</f>
        <v>-13.683870982951795</v>
      </c>
      <c r="E9936" t="str">
        <f ca="1">IF(B9936&lt;='Monte Carlo VaR'!$B$25,"YES ◀ TAIL","")</f>
        <v/>
      </c>
    </row>
    <row r="9937" spans="1:5" x14ac:dyDescent="0.2">
      <c r="A9937">
        <v>9936</v>
      </c>
      <c r="B9937" s="17">
        <f ca="1">'Monte Carlo VaR'!$C$17+_xlfn.NORM.S.INV(RAND())*'Monte Carlo VaR'!$C$18</f>
        <v>0.14706198272412641</v>
      </c>
      <c r="C9937" s="18">
        <f t="shared" ca="1" si="155"/>
        <v>15.842576318914837</v>
      </c>
      <c r="D9937" s="19">
        <f ca="1">'Monte Carlo VaR'!$B$9*(EXP(B9937)-1)</f>
        <v>21.471443685025278</v>
      </c>
      <c r="E9937" t="str">
        <f ca="1">IF(B9937&lt;='Monte Carlo VaR'!$B$25,"YES ◀ TAIL","")</f>
        <v/>
      </c>
    </row>
    <row r="9938" spans="1:5" x14ac:dyDescent="0.2">
      <c r="A9938">
        <v>9937</v>
      </c>
      <c r="B9938" s="17">
        <f ca="1">'Monte Carlo VaR'!$C$17+_xlfn.NORM.S.INV(RAND())*'Monte Carlo VaR'!$C$18</f>
        <v>3.2526414395570177E-2</v>
      </c>
      <c r="C9938" s="18">
        <f t="shared" ca="1" si="155"/>
        <v>3.3061180470250973</v>
      </c>
      <c r="D9938" s="19">
        <f ca="1">'Monte Carlo VaR'!$B$9*(EXP(B9938)-1)</f>
        <v>4.4807817891331148</v>
      </c>
      <c r="E9938" t="str">
        <f ca="1">IF(B9938&lt;='Monte Carlo VaR'!$B$25,"YES ◀ TAIL","")</f>
        <v/>
      </c>
    </row>
    <row r="9939" spans="1:5" x14ac:dyDescent="0.2">
      <c r="A9939">
        <v>9938</v>
      </c>
      <c r="B9939" s="17">
        <f ca="1">'Monte Carlo VaR'!$C$17+_xlfn.NORM.S.INV(RAND())*'Monte Carlo VaR'!$C$18</f>
        <v>-8.4330877817108948E-2</v>
      </c>
      <c r="C9939" s="18">
        <f t="shared" ca="1" si="155"/>
        <v>-8.087291298769772</v>
      </c>
      <c r="D9939" s="19">
        <f ca="1">'Monte Carlo VaR'!$B$9*(EXP(B9939)-1)</f>
        <v>-10.960705897222672</v>
      </c>
      <c r="E9939" t="str">
        <f ca="1">IF(B9939&lt;='Monte Carlo VaR'!$B$25,"YES ◀ TAIL","")</f>
        <v/>
      </c>
    </row>
    <row r="9940" spans="1:5" x14ac:dyDescent="0.2">
      <c r="A9940">
        <v>9939</v>
      </c>
      <c r="B9940" s="17">
        <f ca="1">'Monte Carlo VaR'!$C$17+_xlfn.NORM.S.INV(RAND())*'Monte Carlo VaR'!$C$18</f>
        <v>1.6357081413786452E-2</v>
      </c>
      <c r="C9940" s="18">
        <f t="shared" ca="1" si="155"/>
        <v>1.6491590863209282</v>
      </c>
      <c r="D9940" s="19">
        <f ca="1">'Monte Carlo VaR'!$B$9*(EXP(B9940)-1)</f>
        <v>2.2351053096907538</v>
      </c>
      <c r="E9940" t="str">
        <f ca="1">IF(B9940&lt;='Monte Carlo VaR'!$B$25,"YES ◀ TAIL","")</f>
        <v/>
      </c>
    </row>
    <row r="9941" spans="1:5" x14ac:dyDescent="0.2">
      <c r="A9941">
        <v>9940</v>
      </c>
      <c r="B9941" s="17">
        <f ca="1">'Monte Carlo VaR'!$C$17+_xlfn.NORM.S.INV(RAND())*'Monte Carlo VaR'!$C$18</f>
        <v>0.29237156109807844</v>
      </c>
      <c r="C9941" s="18">
        <f t="shared" ca="1" si="155"/>
        <v>33.960066867512516</v>
      </c>
      <c r="D9941" s="19">
        <f ca="1">'Monte Carlo VaR'!$B$9*(EXP(B9941)-1)</f>
        <v>46.026078625539718</v>
      </c>
      <c r="E9941" t="str">
        <f ca="1">IF(B9941&lt;='Monte Carlo VaR'!$B$25,"YES ◀ TAIL","")</f>
        <v/>
      </c>
    </row>
    <row r="9942" spans="1:5" x14ac:dyDescent="0.2">
      <c r="A9942">
        <v>9941</v>
      </c>
      <c r="B9942" s="17">
        <f ca="1">'Monte Carlo VaR'!$C$17+_xlfn.NORM.S.INV(RAND())*'Monte Carlo VaR'!$C$18</f>
        <v>-0.301520063126752</v>
      </c>
      <c r="C9942" s="18">
        <f t="shared" ca="1" si="155"/>
        <v>-26.030701434836413</v>
      </c>
      <c r="D9942" s="19">
        <f ca="1">'Monte Carlo VaR'!$B$9*(EXP(B9942)-1)</f>
        <v>-35.279409654633788</v>
      </c>
      <c r="E9942" t="str">
        <f ca="1">IF(B9942&lt;='Monte Carlo VaR'!$B$25,"YES ◀ TAIL","")</f>
        <v>YES ◀ TAIL</v>
      </c>
    </row>
    <row r="9943" spans="1:5" x14ac:dyDescent="0.2">
      <c r="A9943">
        <v>9942</v>
      </c>
      <c r="B9943" s="17">
        <f ca="1">'Monte Carlo VaR'!$C$17+_xlfn.NORM.S.INV(RAND())*'Monte Carlo VaR'!$C$18</f>
        <v>0.14959086918335909</v>
      </c>
      <c r="C9943" s="18">
        <f t="shared" ca="1" si="155"/>
        <v>16.135899776106434</v>
      </c>
      <c r="D9943" s="19">
        <f ca="1">'Monte Carlo VaR'!$B$9*(EXP(B9943)-1)</f>
        <v>21.868984966557047</v>
      </c>
      <c r="E9943" t="str">
        <f ca="1">IF(B9943&lt;='Monte Carlo VaR'!$B$25,"YES ◀ TAIL","")</f>
        <v/>
      </c>
    </row>
    <row r="9944" spans="1:5" x14ac:dyDescent="0.2">
      <c r="A9944">
        <v>9943</v>
      </c>
      <c r="B9944" s="17">
        <f ca="1">'Monte Carlo VaR'!$C$17+_xlfn.NORM.S.INV(RAND())*'Monte Carlo VaR'!$C$18</f>
        <v>0.15565007874597997</v>
      </c>
      <c r="C9944" s="18">
        <f t="shared" ca="1" si="155"/>
        <v>16.8417277509201</v>
      </c>
      <c r="D9944" s="19">
        <f ca="1">'Monte Carlo VaR'!$B$9*(EXP(B9944)-1)</f>
        <v>22.825593620822012</v>
      </c>
      <c r="E9944" t="str">
        <f ca="1">IF(B9944&lt;='Monte Carlo VaR'!$B$25,"YES ◀ TAIL","")</f>
        <v/>
      </c>
    </row>
    <row r="9945" spans="1:5" x14ac:dyDescent="0.2">
      <c r="A9945">
        <v>9944</v>
      </c>
      <c r="B9945" s="17">
        <f ca="1">'Monte Carlo VaR'!$C$17+_xlfn.NORM.S.INV(RAND())*'Monte Carlo VaR'!$C$18</f>
        <v>0.34854697744175911</v>
      </c>
      <c r="C9945" s="18">
        <f t="shared" ca="1" si="155"/>
        <v>41.700710872879789</v>
      </c>
      <c r="D9945" s="19">
        <f ca="1">'Monte Carlo VaR'!$B$9*(EXP(B9945)-1)</f>
        <v>56.516973446013978</v>
      </c>
      <c r="E9945" t="str">
        <f ca="1">IF(B9945&lt;='Monte Carlo VaR'!$B$25,"YES ◀ TAIL","")</f>
        <v/>
      </c>
    </row>
    <row r="9946" spans="1:5" x14ac:dyDescent="0.2">
      <c r="A9946">
        <v>9945</v>
      </c>
      <c r="B9946" s="17">
        <f ca="1">'Monte Carlo VaR'!$C$17+_xlfn.NORM.S.INV(RAND())*'Monte Carlo VaR'!$C$18</f>
        <v>-6.4321757669930785E-2</v>
      </c>
      <c r="C9946" s="18">
        <f t="shared" ca="1" si="155"/>
        <v>-6.2296762222620261</v>
      </c>
      <c r="D9946" s="19">
        <f ca="1">'Monte Carlo VaR'!$B$9*(EXP(B9946)-1)</f>
        <v>-8.4430801840317233</v>
      </c>
      <c r="E9946" t="str">
        <f ca="1">IF(B9946&lt;='Monte Carlo VaR'!$B$25,"YES ◀ TAIL","")</f>
        <v/>
      </c>
    </row>
    <row r="9947" spans="1:5" x14ac:dyDescent="0.2">
      <c r="A9947">
        <v>9946</v>
      </c>
      <c r="B9947" s="17">
        <f ca="1">'Monte Carlo VaR'!$C$17+_xlfn.NORM.S.INV(RAND())*'Monte Carlo VaR'!$C$18</f>
        <v>0.16807200537171699</v>
      </c>
      <c r="C9947" s="18">
        <f t="shared" ca="1" si="155"/>
        <v>18.302179150488108</v>
      </c>
      <c r="D9947" s="19">
        <f ca="1">'Monte Carlo VaR'!$B$9*(EXP(B9947)-1)</f>
        <v>24.80494340265653</v>
      </c>
      <c r="E9947" t="str">
        <f ca="1">IF(B9947&lt;='Monte Carlo VaR'!$B$25,"YES ◀ TAIL","")</f>
        <v/>
      </c>
    </row>
    <row r="9948" spans="1:5" x14ac:dyDescent="0.2">
      <c r="A9948">
        <v>9947</v>
      </c>
      <c r="B9948" s="17">
        <f ca="1">'Monte Carlo VaR'!$C$17+_xlfn.NORM.S.INV(RAND())*'Monte Carlo VaR'!$C$18</f>
        <v>0.2520331709943488</v>
      </c>
      <c r="C9948" s="18">
        <f t="shared" ca="1" si="155"/>
        <v>28.66387156625607</v>
      </c>
      <c r="D9948" s="19">
        <f ca="1">'Monte Carlo VaR'!$B$9*(EXP(B9948)-1)</f>
        <v>38.848145133746854</v>
      </c>
      <c r="E9948" t="str">
        <f ca="1">IF(B9948&lt;='Monte Carlo VaR'!$B$25,"YES ◀ TAIL","")</f>
        <v/>
      </c>
    </row>
    <row r="9949" spans="1:5" x14ac:dyDescent="0.2">
      <c r="A9949">
        <v>9948</v>
      </c>
      <c r="B9949" s="17">
        <f ca="1">'Monte Carlo VaR'!$C$17+_xlfn.NORM.S.INV(RAND())*'Monte Carlo VaR'!$C$18</f>
        <v>3.4556805077087388E-3</v>
      </c>
      <c r="C9949" s="18">
        <f t="shared" ca="1" si="155"/>
        <v>0.34616582553397279</v>
      </c>
      <c r="D9949" s="19">
        <f ca="1">'Monte Carlo VaR'!$B$9*(EXP(B9949)-1)</f>
        <v>0.46915854334619334</v>
      </c>
      <c r="E9949" t="str">
        <f ca="1">IF(B9949&lt;='Monte Carlo VaR'!$B$25,"YES ◀ TAIL","")</f>
        <v/>
      </c>
    </row>
    <row r="9950" spans="1:5" x14ac:dyDescent="0.2">
      <c r="A9950">
        <v>9949</v>
      </c>
      <c r="B9950" s="17">
        <f ca="1">'Monte Carlo VaR'!$C$17+_xlfn.NORM.S.INV(RAND())*'Monte Carlo VaR'!$C$18</f>
        <v>-0.11943687491084125</v>
      </c>
      <c r="C9950" s="18">
        <f t="shared" ca="1" si="155"/>
        <v>-11.257997548082866</v>
      </c>
      <c r="D9950" s="19">
        <f ca="1">'Monte Carlo VaR'!$B$9*(EXP(B9950)-1)</f>
        <v>-15.257964076916707</v>
      </c>
      <c r="E9950" t="str">
        <f ca="1">IF(B9950&lt;='Monte Carlo VaR'!$B$25,"YES ◀ TAIL","")</f>
        <v/>
      </c>
    </row>
    <row r="9951" spans="1:5" x14ac:dyDescent="0.2">
      <c r="A9951">
        <v>9950</v>
      </c>
      <c r="B9951" s="17">
        <f ca="1">'Monte Carlo VaR'!$C$17+_xlfn.NORM.S.INV(RAND())*'Monte Carlo VaR'!$C$18</f>
        <v>0.1218194586182078</v>
      </c>
      <c r="C9951" s="18">
        <f t="shared" ca="1" si="155"/>
        <v>12.955015282486503</v>
      </c>
      <c r="D9951" s="19">
        <f ca="1">'Monte Carlo VaR'!$B$9*(EXP(B9951)-1)</f>
        <v>17.557932212353958</v>
      </c>
      <c r="E9951" t="str">
        <f ca="1">IF(B9951&lt;='Monte Carlo VaR'!$B$25,"YES ◀ TAIL","")</f>
        <v/>
      </c>
    </row>
    <row r="9952" spans="1:5" x14ac:dyDescent="0.2">
      <c r="A9952">
        <v>9951</v>
      </c>
      <c r="B9952" s="17">
        <f ca="1">'Monte Carlo VaR'!$C$17+_xlfn.NORM.S.INV(RAND())*'Monte Carlo VaR'!$C$18</f>
        <v>-2.8491535835364651E-2</v>
      </c>
      <c r="C9952" s="18">
        <f t="shared" ca="1" si="155"/>
        <v>-2.8089479478021651</v>
      </c>
      <c r="D9952" s="19">
        <f ca="1">'Monte Carlo VaR'!$B$9*(EXP(B9952)-1)</f>
        <v>-3.8069671536562741</v>
      </c>
      <c r="E9952" t="str">
        <f ca="1">IF(B9952&lt;='Monte Carlo VaR'!$B$25,"YES ◀ TAIL","")</f>
        <v/>
      </c>
    </row>
    <row r="9953" spans="1:5" x14ac:dyDescent="0.2">
      <c r="A9953">
        <v>9952</v>
      </c>
      <c r="B9953" s="17">
        <f ca="1">'Monte Carlo VaR'!$C$17+_xlfn.NORM.S.INV(RAND())*'Monte Carlo VaR'!$C$18</f>
        <v>-8.8478393442780814E-2</v>
      </c>
      <c r="C9953" s="18">
        <f t="shared" ca="1" si="155"/>
        <v>-8.4677112501314262</v>
      </c>
      <c r="D9953" s="19">
        <f ca="1">'Monte Carlo VaR'!$B$9*(EXP(B9953)-1)</f>
        <v>-11.476289057303124</v>
      </c>
      <c r="E9953" t="str">
        <f ca="1">IF(B9953&lt;='Monte Carlo VaR'!$B$25,"YES ◀ TAIL","")</f>
        <v/>
      </c>
    </row>
    <row r="9954" spans="1:5" x14ac:dyDescent="0.2">
      <c r="A9954">
        <v>9953</v>
      </c>
      <c r="B9954" s="17">
        <f ca="1">'Monte Carlo VaR'!$C$17+_xlfn.NORM.S.INV(RAND())*'Monte Carlo VaR'!$C$18</f>
        <v>-3.8447722057677255E-2</v>
      </c>
      <c r="C9954" s="18">
        <f t="shared" ca="1" si="155"/>
        <v>-3.7717990451716532</v>
      </c>
      <c r="D9954" s="19">
        <f ca="1">'Monte Carlo VaR'!$B$9*(EXP(B9954)-1)</f>
        <v>-5.1119192459211416</v>
      </c>
      <c r="E9954" t="str">
        <f ca="1">IF(B9954&lt;='Monte Carlo VaR'!$B$25,"YES ◀ TAIL","")</f>
        <v/>
      </c>
    </row>
    <row r="9955" spans="1:5" x14ac:dyDescent="0.2">
      <c r="A9955">
        <v>9954</v>
      </c>
      <c r="B9955" s="17">
        <f ca="1">'Monte Carlo VaR'!$C$17+_xlfn.NORM.S.INV(RAND())*'Monte Carlo VaR'!$C$18</f>
        <v>-1.0448457292555419E-2</v>
      </c>
      <c r="C9955" s="18">
        <f t="shared" ca="1" si="155"/>
        <v>-1.0394061777237562</v>
      </c>
      <c r="D9955" s="19">
        <f ca="1">'Monte Carlo VaR'!$B$9*(EXP(B9955)-1)</f>
        <v>-1.4087071926690069</v>
      </c>
      <c r="E9955" t="str">
        <f ca="1">IF(B9955&lt;='Monte Carlo VaR'!$B$25,"YES ◀ TAIL","")</f>
        <v/>
      </c>
    </row>
    <row r="9956" spans="1:5" x14ac:dyDescent="0.2">
      <c r="A9956">
        <v>9955</v>
      </c>
      <c r="B9956" s="17">
        <f ca="1">'Monte Carlo VaR'!$C$17+_xlfn.NORM.S.INV(RAND())*'Monte Carlo VaR'!$C$18</f>
        <v>9.0526459034833362E-2</v>
      </c>
      <c r="C9956" s="18">
        <f t="shared" ca="1" si="155"/>
        <v>9.4750473299350055</v>
      </c>
      <c r="D9956" s="19">
        <f ca="1">'Monte Carlo VaR'!$B$9*(EXP(B9956)-1)</f>
        <v>12.841531646260911</v>
      </c>
      <c r="E9956" t="str">
        <f ca="1">IF(B9956&lt;='Monte Carlo VaR'!$B$25,"YES ◀ TAIL","")</f>
        <v/>
      </c>
    </row>
    <row r="9957" spans="1:5" x14ac:dyDescent="0.2">
      <c r="A9957">
        <v>9956</v>
      </c>
      <c r="B9957" s="17">
        <f ca="1">'Monte Carlo VaR'!$C$17+_xlfn.NORM.S.INV(RAND())*'Monte Carlo VaR'!$C$18</f>
        <v>0.1881528624108097</v>
      </c>
      <c r="C9957" s="18">
        <f t="shared" ca="1" si="155"/>
        <v>20.701800893091505</v>
      </c>
      <c r="D9957" s="19">
        <f ca="1">'Monte Carlo VaR'!$B$9*(EXP(B9957)-1)</f>
        <v>28.057150750406915</v>
      </c>
      <c r="E9957" t="str">
        <f ca="1">IF(B9957&lt;='Monte Carlo VaR'!$B$25,"YES ◀ TAIL","")</f>
        <v/>
      </c>
    </row>
    <row r="9958" spans="1:5" x14ac:dyDescent="0.2">
      <c r="A9958">
        <v>9957</v>
      </c>
      <c r="B9958" s="17">
        <f ca="1">'Monte Carlo VaR'!$C$17+_xlfn.NORM.S.INV(RAND())*'Monte Carlo VaR'!$C$18</f>
        <v>-7.0360125085365668E-2</v>
      </c>
      <c r="C9958" s="18">
        <f t="shared" ca="1" si="155"/>
        <v>-6.7941898044183819</v>
      </c>
      <c r="D9958" s="19">
        <f ca="1">'Monte Carlo VaR'!$B$9*(EXP(B9958)-1)</f>
        <v>-9.2081654419282337</v>
      </c>
      <c r="E9958" t="str">
        <f ca="1">IF(B9958&lt;='Monte Carlo VaR'!$B$25,"YES ◀ TAIL","")</f>
        <v/>
      </c>
    </row>
    <row r="9959" spans="1:5" x14ac:dyDescent="0.2">
      <c r="A9959">
        <v>9958</v>
      </c>
      <c r="B9959" s="17">
        <f ca="1">'Monte Carlo VaR'!$C$17+_xlfn.NORM.S.INV(RAND())*'Monte Carlo VaR'!$C$18</f>
        <v>-5.9123355623108761E-2</v>
      </c>
      <c r="C9959" s="18">
        <f t="shared" ca="1" si="155"/>
        <v>-5.7409511851712836</v>
      </c>
      <c r="D9959" s="19">
        <f ca="1">'Monte Carlo VaR'!$B$9*(EXP(B9959)-1)</f>
        <v>-7.7807111412626409</v>
      </c>
      <c r="E9959" t="str">
        <f ca="1">IF(B9959&lt;='Monte Carlo VaR'!$B$25,"YES ◀ TAIL","")</f>
        <v/>
      </c>
    </row>
    <row r="9960" spans="1:5" x14ac:dyDescent="0.2">
      <c r="A9960">
        <v>9959</v>
      </c>
      <c r="B9960" s="17">
        <f ca="1">'Monte Carlo VaR'!$C$17+_xlfn.NORM.S.INV(RAND())*'Monte Carlo VaR'!$C$18</f>
        <v>1.5106114923036103E-2</v>
      </c>
      <c r="C9960" s="18">
        <f t="shared" ca="1" si="155"/>
        <v>1.5220788975923716</v>
      </c>
      <c r="D9960" s="19">
        <f ca="1">'Monte Carlo VaR'!$B$9*(EXP(B9960)-1)</f>
        <v>2.0628735299069412</v>
      </c>
      <c r="E9960" t="str">
        <f ca="1">IF(B9960&lt;='Monte Carlo VaR'!$B$25,"YES ◀ TAIL","")</f>
        <v/>
      </c>
    </row>
    <row r="9961" spans="1:5" x14ac:dyDescent="0.2">
      <c r="A9961">
        <v>9960</v>
      </c>
      <c r="B9961" s="17">
        <f ca="1">'Monte Carlo VaR'!$C$17+_xlfn.NORM.S.INV(RAND())*'Monte Carlo VaR'!$C$18</f>
        <v>0.10483907472498438</v>
      </c>
      <c r="C9961" s="18">
        <f t="shared" ca="1" si="155"/>
        <v>11.053188332650477</v>
      </c>
      <c r="D9961" s="19">
        <f ca="1">'Monte Carlo VaR'!$B$9*(EXP(B9961)-1)</f>
        <v>14.980386147241191</v>
      </c>
      <c r="E9961" t="str">
        <f ca="1">IF(B9961&lt;='Monte Carlo VaR'!$B$25,"YES ◀ TAIL","")</f>
        <v/>
      </c>
    </row>
    <row r="9962" spans="1:5" x14ac:dyDescent="0.2">
      <c r="A9962">
        <v>9961</v>
      </c>
      <c r="B9962" s="17">
        <f ca="1">'Monte Carlo VaR'!$C$17+_xlfn.NORM.S.INV(RAND())*'Monte Carlo VaR'!$C$18</f>
        <v>0.13255751684763351</v>
      </c>
      <c r="C9962" s="18">
        <f t="shared" ca="1" si="155"/>
        <v>14.174468375567994</v>
      </c>
      <c r="D9962" s="19">
        <f ca="1">'Monte Carlo VaR'!$B$9*(EXP(B9962)-1)</f>
        <v>19.210656989407305</v>
      </c>
      <c r="E9962" t="str">
        <f ca="1">IF(B9962&lt;='Monte Carlo VaR'!$B$25,"YES ◀ TAIL","")</f>
        <v/>
      </c>
    </row>
    <row r="9963" spans="1:5" x14ac:dyDescent="0.2">
      <c r="A9963">
        <v>9962</v>
      </c>
      <c r="B9963" s="17">
        <f ca="1">'Monte Carlo VaR'!$C$17+_xlfn.NORM.S.INV(RAND())*'Monte Carlo VaR'!$C$18</f>
        <v>7.4221916190588169E-2</v>
      </c>
      <c r="C9963" s="18">
        <f t="shared" ca="1" si="155"/>
        <v>7.7045792877098895</v>
      </c>
      <c r="D9963" s="19">
        <f ca="1">'Monte Carlo VaR'!$B$9*(EXP(B9963)-1)</f>
        <v>10.442016308633214</v>
      </c>
      <c r="E9963" t="str">
        <f ca="1">IF(B9963&lt;='Monte Carlo VaR'!$B$25,"YES ◀ TAIL","")</f>
        <v/>
      </c>
    </row>
    <row r="9964" spans="1:5" x14ac:dyDescent="0.2">
      <c r="A9964">
        <v>9963</v>
      </c>
      <c r="B9964" s="17">
        <f ca="1">'Monte Carlo VaR'!$C$17+_xlfn.NORM.S.INV(RAND())*'Monte Carlo VaR'!$C$18</f>
        <v>-0.2767393836624335</v>
      </c>
      <c r="C9964" s="18">
        <f t="shared" ca="1" si="155"/>
        <v>-24.174791575667985</v>
      </c>
      <c r="D9964" s="19">
        <f ca="1">'Monte Carlo VaR'!$B$9*(EXP(B9964)-1)</f>
        <v>-32.764095022502822</v>
      </c>
      <c r="E9964" t="str">
        <f ca="1">IF(B9964&lt;='Monte Carlo VaR'!$B$25,"YES ◀ TAIL","")</f>
        <v>YES ◀ TAIL</v>
      </c>
    </row>
    <row r="9965" spans="1:5" x14ac:dyDescent="0.2">
      <c r="A9965">
        <v>9964</v>
      </c>
      <c r="B9965" s="17">
        <f ca="1">'Monte Carlo VaR'!$C$17+_xlfn.NORM.S.INV(RAND())*'Monte Carlo VaR'!$C$18</f>
        <v>0.1372076981485944</v>
      </c>
      <c r="C9965" s="18">
        <f t="shared" ca="1" si="155"/>
        <v>14.706636734154955</v>
      </c>
      <c r="D9965" s="19">
        <f ca="1">'Monte Carlo VaR'!$B$9*(EXP(B9965)-1)</f>
        <v>19.931904765800208</v>
      </c>
      <c r="E9965" t="str">
        <f ca="1">IF(B9965&lt;='Monte Carlo VaR'!$B$25,"YES ◀ TAIL","")</f>
        <v/>
      </c>
    </row>
    <row r="9966" spans="1:5" x14ac:dyDescent="0.2">
      <c r="A9966">
        <v>9965</v>
      </c>
      <c r="B9966" s="17">
        <f ca="1">'Monte Carlo VaR'!$C$17+_xlfn.NORM.S.INV(RAND())*'Monte Carlo VaR'!$C$18</f>
        <v>6.4992593232729504E-2</v>
      </c>
      <c r="C9966" s="18">
        <f t="shared" ca="1" si="155"/>
        <v>6.7151120214930637</v>
      </c>
      <c r="D9966" s="19">
        <f ca="1">'Monte Carlo VaR'!$B$9*(EXP(B9966)-1)</f>
        <v>9.1009913227295502</v>
      </c>
      <c r="E9966" t="str">
        <f ca="1">IF(B9966&lt;='Monte Carlo VaR'!$B$25,"YES ◀ TAIL","")</f>
        <v/>
      </c>
    </row>
    <row r="9967" spans="1:5" x14ac:dyDescent="0.2">
      <c r="A9967">
        <v>9966</v>
      </c>
      <c r="B9967" s="17">
        <f ca="1">'Monte Carlo VaR'!$C$17+_xlfn.NORM.S.INV(RAND())*'Monte Carlo VaR'!$C$18</f>
        <v>-0.12305559862490643</v>
      </c>
      <c r="C9967" s="18">
        <f t="shared" ca="1" si="155"/>
        <v>-11.578549991617649</v>
      </c>
      <c r="D9967" s="19">
        <f ca="1">'Monte Carlo VaR'!$B$9*(EXP(B9967)-1)</f>
        <v>-15.692408803639399</v>
      </c>
      <c r="E9967" t="str">
        <f ca="1">IF(B9967&lt;='Monte Carlo VaR'!$B$25,"YES ◀ TAIL","")</f>
        <v/>
      </c>
    </row>
    <row r="9968" spans="1:5" x14ac:dyDescent="0.2">
      <c r="A9968">
        <v>9967</v>
      </c>
      <c r="B9968" s="17">
        <f ca="1">'Monte Carlo VaR'!$C$17+_xlfn.NORM.S.INV(RAND())*'Monte Carlo VaR'!$C$18</f>
        <v>0.15541580897115886</v>
      </c>
      <c r="C9968" s="18">
        <f t="shared" ca="1" si="155"/>
        <v>16.814358471692792</v>
      </c>
      <c r="D9968" s="19">
        <f ca="1">'Monte Carlo VaR'!$B$9*(EXP(B9968)-1)</f>
        <v>22.788500036685242</v>
      </c>
      <c r="E9968" t="str">
        <f ca="1">IF(B9968&lt;='Monte Carlo VaR'!$B$25,"YES ◀ TAIL","")</f>
        <v/>
      </c>
    </row>
    <row r="9969" spans="1:5" x14ac:dyDescent="0.2">
      <c r="A9969">
        <v>9968</v>
      </c>
      <c r="B9969" s="17">
        <f ca="1">'Monte Carlo VaR'!$C$17+_xlfn.NORM.S.INV(RAND())*'Monte Carlo VaR'!$C$18</f>
        <v>6.2677064074158587E-2</v>
      </c>
      <c r="C9969" s="18">
        <f t="shared" ca="1" si="155"/>
        <v>6.4682959331507695</v>
      </c>
      <c r="D9969" s="19">
        <f ca="1">'Monte Carlo VaR'!$B$9*(EXP(B9969)-1)</f>
        <v>8.7664814781992373</v>
      </c>
      <c r="E9969" t="str">
        <f ca="1">IF(B9969&lt;='Monte Carlo VaR'!$B$25,"YES ◀ TAIL","")</f>
        <v/>
      </c>
    </row>
    <row r="9970" spans="1:5" x14ac:dyDescent="0.2">
      <c r="A9970">
        <v>9969</v>
      </c>
      <c r="B9970" s="17">
        <f ca="1">'Monte Carlo VaR'!$C$17+_xlfn.NORM.S.INV(RAND())*'Monte Carlo VaR'!$C$18</f>
        <v>9.991603046145725E-2</v>
      </c>
      <c r="C9970" s="18">
        <f t="shared" ca="1" si="155"/>
        <v>10.507812127975246</v>
      </c>
      <c r="D9970" s="19">
        <f ca="1">'Monte Carlo VaR'!$B$9*(EXP(B9970)-1)</f>
        <v>14.241237777044851</v>
      </c>
      <c r="E9970" t="str">
        <f ca="1">IF(B9970&lt;='Monte Carlo VaR'!$B$25,"YES ◀ TAIL","")</f>
        <v/>
      </c>
    </row>
    <row r="9971" spans="1:5" x14ac:dyDescent="0.2">
      <c r="A9971">
        <v>9970</v>
      </c>
      <c r="B9971" s="17">
        <f ca="1">'Monte Carlo VaR'!$C$17+_xlfn.NORM.S.INV(RAND())*'Monte Carlo VaR'!$C$18</f>
        <v>6.2406910364758428E-3</v>
      </c>
      <c r="C9971" s="18">
        <f t="shared" ca="1" si="155"/>
        <v>0.62602047206206102</v>
      </c>
      <c r="D9971" s="19">
        <f ca="1">'Monte Carlo VaR'!$B$9*(EXP(B9971)-1)</f>
        <v>0.8484455457857113</v>
      </c>
      <c r="E9971" t="str">
        <f ca="1">IF(B9971&lt;='Monte Carlo VaR'!$B$25,"YES ◀ TAIL","")</f>
        <v/>
      </c>
    </row>
    <row r="9972" spans="1:5" x14ac:dyDescent="0.2">
      <c r="A9972">
        <v>9971</v>
      </c>
      <c r="B9972" s="17">
        <f ca="1">'Monte Carlo VaR'!$C$17+_xlfn.NORM.S.INV(RAND())*'Monte Carlo VaR'!$C$18</f>
        <v>8.7490225316901413E-2</v>
      </c>
      <c r="C9972" s="18">
        <f t="shared" ca="1" si="155"/>
        <v>9.14315959928369</v>
      </c>
      <c r="D9972" s="19">
        <f ca="1">'Monte Carlo VaR'!$B$9*(EXP(B9972)-1)</f>
        <v>12.391724204909185</v>
      </c>
      <c r="E9972" t="str">
        <f ca="1">IF(B9972&lt;='Monte Carlo VaR'!$B$25,"YES ◀ TAIL","")</f>
        <v/>
      </c>
    </row>
    <row r="9973" spans="1:5" x14ac:dyDescent="0.2">
      <c r="A9973">
        <v>9972</v>
      </c>
      <c r="B9973" s="17">
        <f ca="1">'Monte Carlo VaR'!$C$17+_xlfn.NORM.S.INV(RAND())*'Monte Carlo VaR'!$C$18</f>
        <v>8.3794410843865325E-2</v>
      </c>
      <c r="C9973" s="18">
        <f t="shared" ca="1" si="155"/>
        <v>8.7405312086136675</v>
      </c>
      <c r="D9973" s="19">
        <f ca="1">'Monte Carlo VaR'!$B$9*(EXP(B9973)-1)</f>
        <v>11.846041947034102</v>
      </c>
      <c r="E9973" t="str">
        <f ca="1">IF(B9973&lt;='Monte Carlo VaR'!$B$25,"YES ◀ TAIL","")</f>
        <v/>
      </c>
    </row>
    <row r="9974" spans="1:5" x14ac:dyDescent="0.2">
      <c r="A9974">
        <v>9973</v>
      </c>
      <c r="B9974" s="17">
        <f ca="1">'Monte Carlo VaR'!$C$17+_xlfn.NORM.S.INV(RAND())*'Monte Carlo VaR'!$C$18</f>
        <v>0.22802760011092094</v>
      </c>
      <c r="C9974" s="18">
        <f t="shared" ca="1" si="155"/>
        <v>25.611999400507823</v>
      </c>
      <c r="D9974" s="19">
        <f ca="1">'Monte Carlo VaR'!$B$9*(EXP(B9974)-1)</f>
        <v>34.711942787508256</v>
      </c>
      <c r="E9974" t="str">
        <f ca="1">IF(B9974&lt;='Monte Carlo VaR'!$B$25,"YES ◀ TAIL","")</f>
        <v/>
      </c>
    </row>
    <row r="9975" spans="1:5" x14ac:dyDescent="0.2">
      <c r="A9975">
        <v>9974</v>
      </c>
      <c r="B9975" s="17">
        <f ca="1">'Monte Carlo VaR'!$C$17+_xlfn.NORM.S.INV(RAND())*'Monte Carlo VaR'!$C$18</f>
        <v>0.20037460589898992</v>
      </c>
      <c r="C9975" s="18">
        <f t="shared" ca="1" si="155"/>
        <v>22.186038854858904</v>
      </c>
      <c r="D9975" s="19">
        <f ca="1">'Monte Carlo VaR'!$B$9*(EXP(B9975)-1)</f>
        <v>30.068738459990271</v>
      </c>
      <c r="E9975" t="str">
        <f ca="1">IF(B9975&lt;='Monte Carlo VaR'!$B$25,"YES ◀ TAIL","")</f>
        <v/>
      </c>
    </row>
    <row r="9976" spans="1:5" x14ac:dyDescent="0.2">
      <c r="A9976">
        <v>9975</v>
      </c>
      <c r="B9976" s="17">
        <f ca="1">'Monte Carlo VaR'!$C$17+_xlfn.NORM.S.INV(RAND())*'Monte Carlo VaR'!$C$18</f>
        <v>7.3026135059703817E-2</v>
      </c>
      <c r="C9976" s="18">
        <f t="shared" ca="1" si="155"/>
        <v>7.5758651563898383</v>
      </c>
      <c r="D9976" s="19">
        <f ca="1">'Monte Carlo VaR'!$B$9*(EXP(B9976)-1)</f>
        <v>10.267570046455148</v>
      </c>
      <c r="E9976" t="str">
        <f ca="1">IF(B9976&lt;='Monte Carlo VaR'!$B$25,"YES ◀ TAIL","")</f>
        <v/>
      </c>
    </row>
    <row r="9977" spans="1:5" x14ac:dyDescent="0.2">
      <c r="A9977">
        <v>9976</v>
      </c>
      <c r="B9977" s="17">
        <f ca="1">'Monte Carlo VaR'!$C$17+_xlfn.NORM.S.INV(RAND())*'Monte Carlo VaR'!$C$18</f>
        <v>0.19811079127429637</v>
      </c>
      <c r="C9977" s="18">
        <f t="shared" ca="1" si="155"/>
        <v>21.909745170005259</v>
      </c>
      <c r="D9977" s="19">
        <f ca="1">'Monte Carlo VaR'!$B$9*(EXP(B9977)-1)</f>
        <v>29.694277628908125</v>
      </c>
      <c r="E9977" t="str">
        <f ca="1">IF(B9977&lt;='Monte Carlo VaR'!$B$25,"YES ◀ TAIL","")</f>
        <v/>
      </c>
    </row>
    <row r="9978" spans="1:5" x14ac:dyDescent="0.2">
      <c r="A9978">
        <v>9977</v>
      </c>
      <c r="B9978" s="17">
        <f ca="1">'Monte Carlo VaR'!$C$17+_xlfn.NORM.S.INV(RAND())*'Monte Carlo VaR'!$C$18</f>
        <v>0.16988307548255177</v>
      </c>
      <c r="C9978" s="18">
        <f t="shared" ca="1" si="155"/>
        <v>18.516626822463444</v>
      </c>
      <c r="D9978" s="19">
        <f ca="1">'Monte Carlo VaR'!$B$9*(EXP(B9978)-1)</f>
        <v>25.095584332484705</v>
      </c>
      <c r="E9978" t="str">
        <f ca="1">IF(B9978&lt;='Monte Carlo VaR'!$B$25,"YES ◀ TAIL","")</f>
        <v/>
      </c>
    </row>
    <row r="9979" spans="1:5" x14ac:dyDescent="0.2">
      <c r="A9979">
        <v>9978</v>
      </c>
      <c r="B9979" s="17">
        <f ca="1">'Monte Carlo VaR'!$C$17+_xlfn.NORM.S.INV(RAND())*'Monte Carlo VaR'!$C$18</f>
        <v>-0.27588600794957036</v>
      </c>
      <c r="C9979" s="18">
        <f t="shared" ca="1" si="155"/>
        <v>-24.110056566662251</v>
      </c>
      <c r="D9979" s="19">
        <f ca="1">'Monte Carlo VaR'!$B$9*(EXP(B9979)-1)</f>
        <v>-32.676359664797353</v>
      </c>
      <c r="E9979" t="str">
        <f ca="1">IF(B9979&lt;='Monte Carlo VaR'!$B$25,"YES ◀ TAIL","")</f>
        <v>YES ◀ TAIL</v>
      </c>
    </row>
    <row r="9980" spans="1:5" x14ac:dyDescent="0.2">
      <c r="A9980">
        <v>9979</v>
      </c>
      <c r="B9980" s="17">
        <f ca="1">'Monte Carlo VaR'!$C$17+_xlfn.NORM.S.INV(RAND())*'Monte Carlo VaR'!$C$18</f>
        <v>0.14883942589538124</v>
      </c>
      <c r="C9980" s="18">
        <f t="shared" ca="1" si="155"/>
        <v>16.048663014570842</v>
      </c>
      <c r="D9980" s="19">
        <f ca="1">'Monte Carlo VaR'!$B$9*(EXP(B9980)-1)</f>
        <v>21.75075298364786</v>
      </c>
      <c r="E9980" t="str">
        <f ca="1">IF(B9980&lt;='Monte Carlo VaR'!$B$25,"YES ◀ TAIL","")</f>
        <v/>
      </c>
    </row>
    <row r="9981" spans="1:5" x14ac:dyDescent="0.2">
      <c r="A9981">
        <v>9980</v>
      </c>
      <c r="B9981" s="17">
        <f ca="1">'Monte Carlo VaR'!$C$17+_xlfn.NORM.S.INV(RAND())*'Monte Carlo VaR'!$C$18</f>
        <v>2.5285103373400009E-4</v>
      </c>
      <c r="C9981" s="18">
        <f t="shared" ca="1" si="155"/>
        <v>2.5288300325110313E-2</v>
      </c>
      <c r="D9981" s="19">
        <f ca="1">'Monte Carlo VaR'!$B$9*(EXP(B9981)-1)</f>
        <v>3.427323343062201E-2</v>
      </c>
      <c r="E9981" t="str">
        <f ca="1">IF(B9981&lt;='Monte Carlo VaR'!$B$25,"YES ◀ TAIL","")</f>
        <v/>
      </c>
    </row>
    <row r="9982" spans="1:5" x14ac:dyDescent="0.2">
      <c r="A9982">
        <v>9981</v>
      </c>
      <c r="B9982" s="17">
        <f ca="1">'Monte Carlo VaR'!$C$17+_xlfn.NORM.S.INV(RAND())*'Monte Carlo VaR'!$C$18</f>
        <v>-7.6344171810794073E-2</v>
      </c>
      <c r="C9982" s="18">
        <f t="shared" ca="1" si="155"/>
        <v>-7.350272256634705</v>
      </c>
      <c r="D9982" s="19">
        <f ca="1">'Monte Carlo VaR'!$B$9*(EXP(B9982)-1)</f>
        <v>-9.9618239894170149</v>
      </c>
      <c r="E9982" t="str">
        <f ca="1">IF(B9982&lt;='Monte Carlo VaR'!$B$25,"YES ◀ TAIL","")</f>
        <v/>
      </c>
    </row>
    <row r="9983" spans="1:5" x14ac:dyDescent="0.2">
      <c r="A9983">
        <v>9982</v>
      </c>
      <c r="B9983" s="17">
        <f ca="1">'Monte Carlo VaR'!$C$17+_xlfn.NORM.S.INV(RAND())*'Monte Carlo VaR'!$C$18</f>
        <v>-0.11216972540459742</v>
      </c>
      <c r="C9983" s="18">
        <f t="shared" ca="1" si="155"/>
        <v>-10.61074716464654</v>
      </c>
      <c r="D9983" s="19">
        <f ca="1">'Monte Carlo VaR'!$B$9*(EXP(B9983)-1)</f>
        <v>-14.380745632245455</v>
      </c>
      <c r="E9983" t="str">
        <f ca="1">IF(B9983&lt;='Monte Carlo VaR'!$B$25,"YES ◀ TAIL","")</f>
        <v/>
      </c>
    </row>
    <row r="9984" spans="1:5" x14ac:dyDescent="0.2">
      <c r="A9984">
        <v>9983</v>
      </c>
      <c r="B9984" s="17">
        <f ca="1">'Monte Carlo VaR'!$C$17+_xlfn.NORM.S.INV(RAND())*'Monte Carlo VaR'!$C$18</f>
        <v>0.25950962052825588</v>
      </c>
      <c r="C9984" s="18">
        <f t="shared" ca="1" si="155"/>
        <v>29.629425468720004</v>
      </c>
      <c r="D9984" s="19">
        <f ca="1">'Monte Carlo VaR'!$B$9*(EXP(B9984)-1)</f>
        <v>40.156760337756225</v>
      </c>
      <c r="E9984" t="str">
        <f ca="1">IF(B9984&lt;='Monte Carlo VaR'!$B$25,"YES ◀ TAIL","")</f>
        <v/>
      </c>
    </row>
    <row r="9985" spans="1:5" x14ac:dyDescent="0.2">
      <c r="A9985">
        <v>9984</v>
      </c>
      <c r="B9985" s="17">
        <f ca="1">'Monte Carlo VaR'!$C$17+_xlfn.NORM.S.INV(RAND())*'Monte Carlo VaR'!$C$18</f>
        <v>0.16110325651367352</v>
      </c>
      <c r="C9985" s="18">
        <f t="shared" ca="1" si="155"/>
        <v>17.480626895082295</v>
      </c>
      <c r="D9985" s="19">
        <f ca="1">'Monte Carlo VaR'!$B$9*(EXP(B9985)-1)</f>
        <v>23.691493630905036</v>
      </c>
      <c r="E9985" t="str">
        <f ca="1">IF(B9985&lt;='Monte Carlo VaR'!$B$25,"YES ◀ TAIL","")</f>
        <v/>
      </c>
    </row>
    <row r="9986" spans="1:5" x14ac:dyDescent="0.2">
      <c r="A9986">
        <v>9985</v>
      </c>
      <c r="B9986" s="17">
        <f ca="1">'Monte Carlo VaR'!$C$17+_xlfn.NORM.S.INV(RAND())*'Monte Carlo VaR'!$C$18</f>
        <v>6.292244093179454E-2</v>
      </c>
      <c r="C9986" s="18">
        <f t="shared" ca="1" si="155"/>
        <v>6.4944239945244009</v>
      </c>
      <c r="D9986" s="19">
        <f ca="1">'Monte Carlo VaR'!$B$9*(EXP(B9986)-1)</f>
        <v>8.8018928397789207</v>
      </c>
      <c r="E9986" t="str">
        <f ca="1">IF(B9986&lt;='Monte Carlo VaR'!$B$25,"YES ◀ TAIL","")</f>
        <v/>
      </c>
    </row>
    <row r="9987" spans="1:5" x14ac:dyDescent="0.2">
      <c r="A9987">
        <v>9986</v>
      </c>
      <c r="B9987" s="17">
        <f ca="1">'Monte Carlo VaR'!$C$17+_xlfn.NORM.S.INV(RAND())*'Monte Carlo VaR'!$C$18</f>
        <v>2.3386743540551098E-2</v>
      </c>
      <c r="C9987" s="18">
        <f t="shared" ref="C9987:C10001" ca="1" si="156">(EXP(B9987)-1)*100</f>
        <v>2.3662357806793377</v>
      </c>
      <c r="D9987" s="19">
        <f ca="1">'Monte Carlo VaR'!$B$9*(EXP(B9987)-1)</f>
        <v>3.2069593535547063</v>
      </c>
      <c r="E9987" t="str">
        <f ca="1">IF(B9987&lt;='Monte Carlo VaR'!$B$25,"YES ◀ TAIL","")</f>
        <v/>
      </c>
    </row>
    <row r="9988" spans="1:5" x14ac:dyDescent="0.2">
      <c r="A9988">
        <v>9987</v>
      </c>
      <c r="B9988" s="17">
        <f ca="1">'Monte Carlo VaR'!$C$17+_xlfn.NORM.S.INV(RAND())*'Monte Carlo VaR'!$C$18</f>
        <v>3.046474712708783E-2</v>
      </c>
      <c r="C9988" s="18">
        <f t="shared" ca="1" si="156"/>
        <v>3.0933546038889759</v>
      </c>
      <c r="D9988" s="19">
        <f ca="1">'Monte Carlo VaR'!$B$9*(EXP(B9988)-1)</f>
        <v>4.1924234946507291</v>
      </c>
      <c r="E9988" t="str">
        <f ca="1">IF(B9988&lt;='Monte Carlo VaR'!$B$25,"YES ◀ TAIL","")</f>
        <v/>
      </c>
    </row>
    <row r="9989" spans="1:5" x14ac:dyDescent="0.2">
      <c r="A9989">
        <v>9988</v>
      </c>
      <c r="B9989" s="17">
        <f ca="1">'Monte Carlo VaR'!$C$17+_xlfn.NORM.S.INV(RAND())*'Monte Carlo VaR'!$C$18</f>
        <v>0.13879772353596753</v>
      </c>
      <c r="C9989" s="18">
        <f t="shared" ca="1" si="156"/>
        <v>14.889168275098431</v>
      </c>
      <c r="D9989" s="19">
        <f ca="1">'Monte Carlo VaR'!$B$9*(EXP(B9989)-1)</f>
        <v>20.179289763240902</v>
      </c>
      <c r="E9989" t="str">
        <f ca="1">IF(B9989&lt;='Monte Carlo VaR'!$B$25,"YES ◀ TAIL","")</f>
        <v/>
      </c>
    </row>
    <row r="9990" spans="1:5" x14ac:dyDescent="0.2">
      <c r="A9990">
        <v>9989</v>
      </c>
      <c r="B9990" s="17">
        <f ca="1">'Monte Carlo VaR'!$C$17+_xlfn.NORM.S.INV(RAND())*'Monte Carlo VaR'!$C$18</f>
        <v>0.27462976306907627</v>
      </c>
      <c r="C9990" s="18">
        <f t="shared" ca="1" si="156"/>
        <v>31.604333681193154</v>
      </c>
      <c r="D9990" s="19">
        <f ca="1">'Monte Carlo VaR'!$B$9*(EXP(B9990)-1)</f>
        <v>42.83335343812108</v>
      </c>
      <c r="E9990" t="str">
        <f ca="1">IF(B9990&lt;='Monte Carlo VaR'!$B$25,"YES ◀ TAIL","")</f>
        <v/>
      </c>
    </row>
    <row r="9991" spans="1:5" x14ac:dyDescent="0.2">
      <c r="A9991">
        <v>9990</v>
      </c>
      <c r="B9991" s="17">
        <f ca="1">'Monte Carlo VaR'!$C$17+_xlfn.NORM.S.INV(RAND())*'Monte Carlo VaR'!$C$18</f>
        <v>0.27245075411866104</v>
      </c>
      <c r="C9991" s="18">
        <f t="shared" ca="1" si="156"/>
        <v>31.317878867332571</v>
      </c>
      <c r="D9991" s="19">
        <f ca="1">'Monte Carlo VaR'!$B$9*(EXP(B9991)-1)</f>
        <v>42.445121228895836</v>
      </c>
      <c r="E9991" t="str">
        <f ca="1">IF(B9991&lt;='Monte Carlo VaR'!$B$25,"YES ◀ TAIL","")</f>
        <v/>
      </c>
    </row>
    <row r="9992" spans="1:5" x14ac:dyDescent="0.2">
      <c r="A9992">
        <v>9991</v>
      </c>
      <c r="B9992" s="17">
        <f ca="1">'Monte Carlo VaR'!$C$17+_xlfn.NORM.S.INV(RAND())*'Monte Carlo VaR'!$C$18</f>
        <v>-0.12047658579707872</v>
      </c>
      <c r="C9992" s="18">
        <f t="shared" ca="1" si="156"/>
        <v>-11.350215625721717</v>
      </c>
      <c r="D9992" s="19">
        <f ca="1">'Monte Carlo VaR'!$B$9*(EXP(B9992)-1)</f>
        <v>-15.382947237540641</v>
      </c>
      <c r="E9992" t="str">
        <f ca="1">IF(B9992&lt;='Monte Carlo VaR'!$B$25,"YES ◀ TAIL","")</f>
        <v/>
      </c>
    </row>
    <row r="9993" spans="1:5" x14ac:dyDescent="0.2">
      <c r="A9993">
        <v>9992</v>
      </c>
      <c r="B9993" s="17">
        <f ca="1">'Monte Carlo VaR'!$C$17+_xlfn.NORM.S.INV(RAND())*'Monte Carlo VaR'!$C$18</f>
        <v>0.23723357285798374</v>
      </c>
      <c r="C9993" s="18">
        <f t="shared" ca="1" si="156"/>
        <v>26.773719219561663</v>
      </c>
      <c r="D9993" s="19">
        <f ca="1">'Monte Carlo VaR'!$B$9*(EXP(B9993)-1)</f>
        <v>36.286421658271927</v>
      </c>
      <c r="E9993" t="str">
        <f ca="1">IF(B9993&lt;='Monte Carlo VaR'!$B$25,"YES ◀ TAIL","")</f>
        <v/>
      </c>
    </row>
    <row r="9994" spans="1:5" x14ac:dyDescent="0.2">
      <c r="A9994">
        <v>9993</v>
      </c>
      <c r="B9994" s="17">
        <f ca="1">'Monte Carlo VaR'!$C$17+_xlfn.NORM.S.INV(RAND())*'Monte Carlo VaR'!$C$18</f>
        <v>3.7168915886722262E-2</v>
      </c>
      <c r="C9994" s="18">
        <f t="shared" ca="1" si="156"/>
        <v>3.7868318479779006</v>
      </c>
      <c r="D9994" s="19">
        <f ca="1">'Monte Carlo VaR'!$B$9*(EXP(B9994)-1)</f>
        <v>5.1322932035644486</v>
      </c>
      <c r="E9994" t="str">
        <f ca="1">IF(B9994&lt;='Monte Carlo VaR'!$B$25,"YES ◀ TAIL","")</f>
        <v/>
      </c>
    </row>
    <row r="9995" spans="1:5" x14ac:dyDescent="0.2">
      <c r="A9995">
        <v>9994</v>
      </c>
      <c r="B9995" s="17">
        <f ca="1">'Monte Carlo VaR'!$C$17+_xlfn.NORM.S.INV(RAND())*'Monte Carlo VaR'!$C$18</f>
        <v>-0.14531459414966441</v>
      </c>
      <c r="C9995" s="18">
        <f t="shared" ca="1" si="156"/>
        <v>-13.524979504108625</v>
      </c>
      <c r="D9995" s="19">
        <f ca="1">'Monte Carlo VaR'!$B$9*(EXP(B9995)-1)</f>
        <v>-18.33040472191842</v>
      </c>
      <c r="E9995" t="str">
        <f ca="1">IF(B9995&lt;='Monte Carlo VaR'!$B$25,"YES ◀ TAIL","")</f>
        <v/>
      </c>
    </row>
    <row r="9996" spans="1:5" x14ac:dyDescent="0.2">
      <c r="A9996">
        <v>9995</v>
      </c>
      <c r="B9996" s="17">
        <f ca="1">'Monte Carlo VaR'!$C$17+_xlfn.NORM.S.INV(RAND())*'Monte Carlo VaR'!$C$18</f>
        <v>0.43526114527502052</v>
      </c>
      <c r="C9996" s="18">
        <f t="shared" ca="1" si="156"/>
        <v>54.536657143966139</v>
      </c>
      <c r="D9996" s="19">
        <f ca="1">'Monte Carlo VaR'!$B$9*(EXP(B9996)-1)</f>
        <v>73.913531427217308</v>
      </c>
      <c r="E9996" t="str">
        <f ca="1">IF(B9996&lt;='Monte Carlo VaR'!$B$25,"YES ◀ TAIL","")</f>
        <v/>
      </c>
    </row>
    <row r="9997" spans="1:5" x14ac:dyDescent="0.2">
      <c r="A9997">
        <v>9996</v>
      </c>
      <c r="B9997" s="17">
        <f ca="1">'Monte Carlo VaR'!$C$17+_xlfn.NORM.S.INV(RAND())*'Monte Carlo VaR'!$C$18</f>
        <v>-4.071009743438686E-2</v>
      </c>
      <c r="C9997" s="18">
        <f t="shared" ca="1" si="156"/>
        <v>-3.9892572787282532</v>
      </c>
      <c r="D9997" s="19">
        <f ca="1">'Monte Carlo VaR'!$B$9*(EXP(B9997)-1)</f>
        <v>-5.4066403898604012</v>
      </c>
      <c r="E9997" t="str">
        <f ca="1">IF(B9997&lt;='Monte Carlo VaR'!$B$25,"YES ◀ TAIL","")</f>
        <v/>
      </c>
    </row>
    <row r="9998" spans="1:5" x14ac:dyDescent="0.2">
      <c r="A9998">
        <v>9997</v>
      </c>
      <c r="B9998" s="17">
        <f ca="1">'Monte Carlo VaR'!$C$17+_xlfn.NORM.S.INV(RAND())*'Monte Carlo VaR'!$C$18</f>
        <v>-0.12786101767903318</v>
      </c>
      <c r="C9998" s="18">
        <f t="shared" ca="1" si="156"/>
        <v>-12.002432829255694</v>
      </c>
      <c r="D9998" s="19">
        <f ca="1">'Monte Carlo VaR'!$B$9*(EXP(B9998)-1)</f>
        <v>-16.266897213490243</v>
      </c>
      <c r="E9998" t="str">
        <f ca="1">IF(B9998&lt;='Monte Carlo VaR'!$B$25,"YES ◀ TAIL","")</f>
        <v/>
      </c>
    </row>
    <row r="9999" spans="1:5" x14ac:dyDescent="0.2">
      <c r="A9999">
        <v>9998</v>
      </c>
      <c r="B9999" s="17">
        <f ca="1">'Monte Carlo VaR'!$C$17+_xlfn.NORM.S.INV(RAND())*'Monte Carlo VaR'!$C$18</f>
        <v>0.19628484981859118</v>
      </c>
      <c r="C9999" s="18">
        <f t="shared" ca="1" si="156"/>
        <v>21.687348216144176</v>
      </c>
      <c r="D9999" s="19">
        <f ca="1">'Monte Carlo VaR'!$B$9*(EXP(B9999)-1)</f>
        <v>29.392863037340202</v>
      </c>
      <c r="E9999" t="str">
        <f ca="1">IF(B9999&lt;='Monte Carlo VaR'!$B$25,"YES ◀ TAIL","")</f>
        <v/>
      </c>
    </row>
    <row r="10000" spans="1:5" x14ac:dyDescent="0.2">
      <c r="A10000">
        <v>9999</v>
      </c>
      <c r="B10000" s="17">
        <f ca="1">'Monte Carlo VaR'!$C$17+_xlfn.NORM.S.INV(RAND())*'Monte Carlo VaR'!$C$18</f>
        <v>-0.32177144460331891</v>
      </c>
      <c r="C10000" s="18">
        <f t="shared" ca="1" si="156"/>
        <v>-27.513615705805407</v>
      </c>
      <c r="D10000" s="19">
        <f ca="1">'Monte Carlo VaR'!$B$9*(EXP(B10000)-1)</f>
        <v>-37.28920336607807</v>
      </c>
      <c r="E10000" t="str">
        <f ca="1">IF(B10000&lt;='Monte Carlo VaR'!$B$25,"YES ◀ TAIL","")</f>
        <v>YES ◀ TAIL</v>
      </c>
    </row>
    <row r="10001" spans="1:5" x14ac:dyDescent="0.2">
      <c r="A10001">
        <v>10000</v>
      </c>
      <c r="B10001" s="17">
        <f ca="1">'Monte Carlo VaR'!$C$17+_xlfn.NORM.S.INV(RAND())*'Monte Carlo VaR'!$C$18</f>
        <v>-1.7749112782249304E-2</v>
      </c>
      <c r="C10001" s="18">
        <f t="shared" ca="1" si="156"/>
        <v>-1.7592525079556109</v>
      </c>
      <c r="D10001" s="19">
        <f ca="1">'Monte Carlo VaR'!$B$9*(EXP(B10001)-1)</f>
        <v>-2.3843149240322394</v>
      </c>
      <c r="E10001" t="str">
        <f ca="1">IF(B10001&lt;='Monte Carlo VaR'!$B$25,"YES ◀ TAIL","")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3EF6-FAF6-4C4E-BDCD-4AC21B96019E}">
  <dimension ref="A1:K99"/>
  <sheetViews>
    <sheetView topLeftCell="A51" zoomScale="125" workbookViewId="0">
      <selection activeCell="U68" sqref="U68"/>
    </sheetView>
  </sheetViews>
  <sheetFormatPr baseColWidth="10" defaultRowHeight="16" x14ac:dyDescent="0.2"/>
  <cols>
    <col min="1" max="1" width="62.33203125" bestFit="1" customWidth="1"/>
    <col min="2" max="2" width="77.83203125" bestFit="1" customWidth="1"/>
    <col min="3" max="3" width="12.5" bestFit="1" customWidth="1"/>
    <col min="6" max="6" width="0" hidden="1" customWidth="1"/>
  </cols>
  <sheetData>
    <row r="1" spans="1:7" ht="19" x14ac:dyDescent="0.25">
      <c r="A1" s="36" t="s">
        <v>7</v>
      </c>
    </row>
    <row r="2" spans="1:7" x14ac:dyDescent="0.2">
      <c r="A2" s="37" t="s">
        <v>131</v>
      </c>
    </row>
    <row r="3" spans="1:7" x14ac:dyDescent="0.2">
      <c r="A3" s="38" t="s">
        <v>132</v>
      </c>
    </row>
    <row r="5" spans="1:7" x14ac:dyDescent="0.2">
      <c r="A5" s="5" t="s">
        <v>8</v>
      </c>
      <c r="B5" s="6"/>
      <c r="C5" s="6"/>
    </row>
    <row r="6" spans="1:7" x14ac:dyDescent="0.2">
      <c r="A6" s="7" t="s">
        <v>9</v>
      </c>
      <c r="B6" s="8" t="s">
        <v>10</v>
      </c>
    </row>
    <row r="7" spans="1:7" x14ac:dyDescent="0.2">
      <c r="A7" s="7" t="s">
        <v>37</v>
      </c>
      <c r="B7" s="8" t="s">
        <v>36</v>
      </c>
    </row>
    <row r="8" spans="1:7" x14ac:dyDescent="0.2">
      <c r="A8" s="7" t="s">
        <v>38</v>
      </c>
      <c r="B8" s="9">
        <f>COUNTA('Data PLNTR'!F2:F1259)-1</f>
        <v>1257</v>
      </c>
    </row>
    <row r="9" spans="1:7" x14ac:dyDescent="0.2">
      <c r="A9" s="7" t="s">
        <v>11</v>
      </c>
      <c r="B9" s="10">
        <f>INDEX('Data PLNTR'!F2:F1259,MATCH(MAX('Data PLNTR'!A2:A1259),'Data PLNTR'!A2:A1259,0))</f>
        <v>135.53</v>
      </c>
    </row>
    <row r="10" spans="1:7" x14ac:dyDescent="0.2">
      <c r="A10" s="7" t="s">
        <v>39</v>
      </c>
      <c r="B10" s="8">
        <v>21</v>
      </c>
    </row>
    <row r="11" spans="1:7" x14ac:dyDescent="0.2">
      <c r="A11" s="7" t="s">
        <v>12</v>
      </c>
      <c r="B11" s="11">
        <v>0.95</v>
      </c>
    </row>
    <row r="12" spans="1:7" x14ac:dyDescent="0.2">
      <c r="A12" s="7" t="s">
        <v>13</v>
      </c>
      <c r="B12" s="12">
        <v>10000</v>
      </c>
    </row>
    <row r="13" spans="1:7" x14ac:dyDescent="0.2">
      <c r="A13" s="7" t="s">
        <v>40</v>
      </c>
      <c r="B13" s="27">
        <v>42</v>
      </c>
    </row>
    <row r="15" spans="1:7" x14ac:dyDescent="0.2">
      <c r="A15" s="5" t="s">
        <v>14</v>
      </c>
      <c r="B15" s="6"/>
      <c r="C15" s="6"/>
      <c r="D15" s="6"/>
      <c r="F15" s="58" t="s">
        <v>76</v>
      </c>
      <c r="G15" s="6"/>
    </row>
    <row r="16" spans="1:7" x14ac:dyDescent="0.2">
      <c r="A16" s="13" t="s">
        <v>15</v>
      </c>
      <c r="B16" s="14" t="s">
        <v>41</v>
      </c>
      <c r="C16" s="14" t="s">
        <v>42</v>
      </c>
      <c r="D16" s="14" t="s">
        <v>43</v>
      </c>
      <c r="F16" s="59" t="s">
        <v>77</v>
      </c>
      <c r="G16" s="59" t="s">
        <v>78</v>
      </c>
    </row>
    <row r="17" spans="1:7" x14ac:dyDescent="0.2">
      <c r="A17" s="7" t="s">
        <v>16</v>
      </c>
      <c r="B17" s="28">
        <v>2.826E-3</v>
      </c>
      <c r="C17" s="39">
        <f>B17*B10</f>
        <v>5.9345999999999996E-2</v>
      </c>
      <c r="D17" s="15">
        <f>B17*252</f>
        <v>0.71215200000000001</v>
      </c>
      <c r="F17" s="60" t="s">
        <v>79</v>
      </c>
      <c r="G17" s="61">
        <f>SKEW('Data PLNTR'!H2:H1258)</f>
        <v>0.38843658431974959</v>
      </c>
    </row>
    <row r="18" spans="1:7" x14ac:dyDescent="0.2">
      <c r="A18" s="7" t="s">
        <v>17</v>
      </c>
      <c r="B18" s="28">
        <v>4.0340000000000001E-2</v>
      </c>
      <c r="C18" s="39">
        <f>B18*SQRT(B10)</f>
        <v>0.18486110353451859</v>
      </c>
      <c r="D18" s="15">
        <f>B18*SQRT(252)</f>
        <v>0.64037764733007352</v>
      </c>
      <c r="F18" s="60" t="s">
        <v>80</v>
      </c>
      <c r="G18" s="61">
        <f>KURT('Data PLNTR'!H2:H1258)</f>
        <v>5.3443867829913252</v>
      </c>
    </row>
    <row r="19" spans="1:7" x14ac:dyDescent="0.2">
      <c r="A19" s="7" t="s">
        <v>18</v>
      </c>
      <c r="B19" s="40">
        <f>B18^2</f>
        <v>1.6273156E-3</v>
      </c>
      <c r="C19" s="40">
        <f>C18^2</f>
        <v>3.4173627600000006E-2</v>
      </c>
      <c r="F19" s="60" t="s">
        <v>81</v>
      </c>
      <c r="G19" s="61">
        <f>G18+3</f>
        <v>8.3443867829913252</v>
      </c>
    </row>
    <row r="20" spans="1:7" x14ac:dyDescent="0.2">
      <c r="A20" s="7" t="s">
        <v>44</v>
      </c>
      <c r="B20" s="41">
        <f>_xlfn.NORM.S.INV(1-B11)</f>
        <v>-1.6448536269514715</v>
      </c>
      <c r="F20" s="60" t="s">
        <v>82</v>
      </c>
      <c r="G20" s="63" t="str">
        <f>IF(G19&gt;3,"YES — fatter than normal","No")</f>
        <v>YES — fatter than normal</v>
      </c>
    </row>
    <row r="21" spans="1:7" x14ac:dyDescent="0.2">
      <c r="A21" s="7" t="s">
        <v>45</v>
      </c>
      <c r="B21" s="39">
        <f>C17+B20*C18</f>
        <v>-0.24472345663100437</v>
      </c>
      <c r="C21" s="42">
        <f>(EXP(B21)-1)*B9</f>
        <v>-29.420714169739735</v>
      </c>
    </row>
    <row r="22" spans="1:7" x14ac:dyDescent="0.2">
      <c r="F22" s="58" t="s">
        <v>83</v>
      </c>
      <c r="G22" s="6"/>
    </row>
    <row r="23" spans="1:7" x14ac:dyDescent="0.2">
      <c r="A23" s="5" t="s">
        <v>130</v>
      </c>
      <c r="B23" s="6"/>
      <c r="C23" s="6"/>
      <c r="D23" s="6"/>
      <c r="F23" s="64" t="s">
        <v>15</v>
      </c>
      <c r="G23" s="65" t="s">
        <v>78</v>
      </c>
    </row>
    <row r="24" spans="1:7" x14ac:dyDescent="0.2">
      <c r="A24" s="13" t="s">
        <v>19</v>
      </c>
      <c r="B24" s="14" t="s">
        <v>51</v>
      </c>
      <c r="C24" s="14" t="s">
        <v>52</v>
      </c>
      <c r="D24" s="14" t="s">
        <v>53</v>
      </c>
      <c r="F24" s="59" t="s">
        <v>84</v>
      </c>
      <c r="G24" s="66">
        <f>MAX(5,6/G18+4)</f>
        <v>5.1226732352334947</v>
      </c>
    </row>
    <row r="25" spans="1:7" x14ac:dyDescent="0.2">
      <c r="A25" s="16" t="s">
        <v>20</v>
      </c>
      <c r="B25" s="29">
        <f ca="1">PERCENTILE(Simulations!B2:B10001,1-B11)</f>
        <v>-0.24862477699360933</v>
      </c>
      <c r="C25" s="30">
        <f ca="1">(EXP(B25)-1)*B9</f>
        <v>-29.833874028690794</v>
      </c>
      <c r="D25" s="44" t="s">
        <v>54</v>
      </c>
      <c r="F25" s="60" t="s">
        <v>85</v>
      </c>
      <c r="G25" s="67">
        <f>_xlfn.T.INV(1-B11,G24)</f>
        <v>-2.0150483733330233</v>
      </c>
    </row>
    <row r="26" spans="1:7" x14ac:dyDescent="0.2">
      <c r="A26" s="16" t="s">
        <v>21</v>
      </c>
      <c r="B26" s="31">
        <f ca="1">AVERAGEIF(Simulations!B2:B10001,"&lt;="&amp;B25,Simulations!B2:B10001)</f>
        <v>-0.32677066519182352</v>
      </c>
      <c r="C26" s="32">
        <f ca="1">(EXP(B26)-1)*B9</f>
        <v>-37.779105195275811</v>
      </c>
      <c r="D26" s="44" t="s">
        <v>55</v>
      </c>
      <c r="F26" s="60" t="s">
        <v>86</v>
      </c>
      <c r="G26" s="67">
        <f>SQRT(G24/(G24-2))</f>
        <v>1.2808110229419454</v>
      </c>
    </row>
    <row r="27" spans="1:7" x14ac:dyDescent="0.2">
      <c r="A27" s="7" t="s">
        <v>22</v>
      </c>
      <c r="B27" s="18">
        <f ca="1">AVERAGE(Simulations!B2:B10001)</f>
        <v>6.0271944124758295E-2</v>
      </c>
      <c r="C27" s="19">
        <f ca="1">(EXP(B27)-1)*B9</f>
        <v>8.4198481464330932</v>
      </c>
      <c r="D27" s="44" t="s">
        <v>56</v>
      </c>
      <c r="F27" s="62" t="s">
        <v>87</v>
      </c>
      <c r="G27" s="68">
        <f>C17+(G25/G26)*C18</f>
        <v>-0.23148852538857762</v>
      </c>
    </row>
    <row r="28" spans="1:7" x14ac:dyDescent="0.2">
      <c r="A28" s="7" t="s">
        <v>57</v>
      </c>
      <c r="B28" s="31">
        <f ca="1">STDEV(Simulations!B2:B10001)</f>
        <v>0.18699971315312053</v>
      </c>
      <c r="C28" s="32"/>
      <c r="D28" s="44" t="s">
        <v>58</v>
      </c>
      <c r="F28" s="62" t="s">
        <v>88</v>
      </c>
      <c r="G28" s="69">
        <f>(EXP(G27)-1)*B9</f>
        <v>-28.007030701248468</v>
      </c>
    </row>
    <row r="29" spans="1:7" x14ac:dyDescent="0.2">
      <c r="A29" s="7" t="s">
        <v>59</v>
      </c>
      <c r="B29" s="18">
        <f ca="1">PERCENTILE(Simulations!B2:B10001,0.99)</f>
        <v>0.49256414296510309</v>
      </c>
      <c r="C29" s="19">
        <f ca="1">(EXP(B29)-1)*B9</f>
        <v>86.265804931498309</v>
      </c>
      <c r="D29" s="44" t="s">
        <v>60</v>
      </c>
      <c r="F29" s="70" t="s">
        <v>89</v>
      </c>
      <c r="G29" s="71">
        <f>G28-C21</f>
        <v>1.4136834684912678</v>
      </c>
    </row>
    <row r="30" spans="1:7" x14ac:dyDescent="0.2">
      <c r="A30" s="16" t="s">
        <v>61</v>
      </c>
      <c r="B30" s="31">
        <f ca="1">PERCENTILE(Simulations!B2:B10001,0.01)</f>
        <v>-0.37164535758014144</v>
      </c>
      <c r="C30" s="32">
        <f ca="1">(EXP(B30)-1)*B9</f>
        <v>-42.068680038696485</v>
      </c>
      <c r="D30" s="44" t="s">
        <v>62</v>
      </c>
      <c r="F30" s="62" t="s">
        <v>90</v>
      </c>
      <c r="G30" s="68">
        <f>C17+(_xlfn.T.INV(0.01,G24)/G26)*C18</f>
        <v>-0.4263186779050947</v>
      </c>
    </row>
    <row r="31" spans="1:7" x14ac:dyDescent="0.2">
      <c r="A31" s="7" t="s">
        <v>63</v>
      </c>
      <c r="B31" s="45">
        <f ca="1">B9*(EXP(B25))</f>
        <v>105.69612597130921</v>
      </c>
      <c r="D31" s="44" t="s">
        <v>64</v>
      </c>
      <c r="F31" s="70" t="s">
        <v>91</v>
      </c>
      <c r="G31" s="72">
        <f>C17+_xlfn.NORM.S.INV(0.01)*C18</f>
        <v>-0.37070523520037107</v>
      </c>
    </row>
    <row r="32" spans="1:7" x14ac:dyDescent="0.2">
      <c r="A32" s="20" t="s">
        <v>23</v>
      </c>
      <c r="B32" s="21"/>
      <c r="C32" s="21"/>
    </row>
    <row r="33" spans="1:11" x14ac:dyDescent="0.2">
      <c r="A33" s="22" t="s">
        <v>23</v>
      </c>
      <c r="B33" s="21"/>
      <c r="C33" s="21"/>
      <c r="F33" s="58" t="s">
        <v>92</v>
      </c>
      <c r="G33" s="6"/>
    </row>
    <row r="34" spans="1:11" x14ac:dyDescent="0.2">
      <c r="A34" s="22" t="s">
        <v>65</v>
      </c>
      <c r="B34" s="46">
        <f ca="1">C25</f>
        <v>-29.833874028690794</v>
      </c>
      <c r="C34" s="21"/>
      <c r="F34" s="64" t="s">
        <v>19</v>
      </c>
      <c r="G34" s="65" t="s">
        <v>78</v>
      </c>
    </row>
    <row r="35" spans="1:11" x14ac:dyDescent="0.2">
      <c r="A35" s="22" t="s">
        <v>66</v>
      </c>
      <c r="B35" s="47">
        <f ca="1">B25</f>
        <v>-0.24862477699360933</v>
      </c>
      <c r="C35" s="21"/>
      <c r="F35" s="60" t="s">
        <v>93</v>
      </c>
      <c r="G35" s="73">
        <f>PERCENTILE('Data PLNTR'!H2:H1258,1-B11)</f>
        <v>-6.3968428974229372E-2</v>
      </c>
    </row>
    <row r="36" spans="1:11" x14ac:dyDescent="0.2">
      <c r="A36" s="23" t="s">
        <v>67</v>
      </c>
      <c r="B36" s="48">
        <f ca="1">B31</f>
        <v>105.69612597130921</v>
      </c>
      <c r="C36" s="21"/>
      <c r="F36" s="62" t="s">
        <v>94</v>
      </c>
      <c r="G36" s="68">
        <f>G35*SQRT(B10)</f>
        <v>-0.29314016786181246</v>
      </c>
    </row>
    <row r="37" spans="1:11" x14ac:dyDescent="0.2">
      <c r="A37" s="22" t="s">
        <v>68</v>
      </c>
      <c r="B37" s="30">
        <f ca="1">C26</f>
        <v>-37.779105195275811</v>
      </c>
      <c r="F37" s="62" t="s">
        <v>95</v>
      </c>
      <c r="G37" s="69">
        <f>(EXP(G36)-1)*B9</f>
        <v>-34.435790423650374</v>
      </c>
    </row>
    <row r="38" spans="1:11" x14ac:dyDescent="0.2">
      <c r="A38" s="5" t="s">
        <v>24</v>
      </c>
      <c r="B38" s="6"/>
      <c r="C38" s="6"/>
    </row>
    <row r="39" spans="1:11" x14ac:dyDescent="0.2">
      <c r="A39" s="49" t="s">
        <v>69</v>
      </c>
      <c r="B39" s="50"/>
      <c r="C39" s="50"/>
      <c r="F39" s="58" t="s">
        <v>96</v>
      </c>
      <c r="G39" s="6"/>
    </row>
    <row r="40" spans="1:11" x14ac:dyDescent="0.2">
      <c r="A40" s="51" t="s">
        <v>70</v>
      </c>
      <c r="B40" s="52" t="s">
        <v>71</v>
      </c>
      <c r="C40" s="53" t="s">
        <v>50</v>
      </c>
      <c r="F40" s="60" t="s">
        <v>97</v>
      </c>
      <c r="G40" s="74">
        <f ca="1">C25</f>
        <v>-29.833874028690794</v>
      </c>
      <c r="K40" t="s">
        <v>128</v>
      </c>
    </row>
    <row r="41" spans="1:11" x14ac:dyDescent="0.2">
      <c r="A41" s="24">
        <v>-0.54398899999999994</v>
      </c>
      <c r="B41" s="25">
        <v>5</v>
      </c>
      <c r="C41" s="26" t="s">
        <v>133</v>
      </c>
      <c r="F41" s="60" t="s">
        <v>98</v>
      </c>
      <c r="G41" s="74">
        <f>C21</f>
        <v>-29.420714169739735</v>
      </c>
    </row>
    <row r="42" spans="1:11" x14ac:dyDescent="0.2">
      <c r="A42" s="24">
        <v>-0.50194300000000003</v>
      </c>
      <c r="B42" s="25">
        <v>12</v>
      </c>
      <c r="C42" s="26" t="s">
        <v>133</v>
      </c>
      <c r="F42" s="60" t="s">
        <v>99</v>
      </c>
      <c r="G42" s="74">
        <f>G28</f>
        <v>-28.007030701248468</v>
      </c>
    </row>
    <row r="43" spans="1:11" x14ac:dyDescent="0.2">
      <c r="A43" s="24">
        <v>-0.459897</v>
      </c>
      <c r="B43" s="25">
        <v>11</v>
      </c>
      <c r="C43" s="26" t="s">
        <v>133</v>
      </c>
      <c r="F43" s="60" t="s">
        <v>100</v>
      </c>
      <c r="G43" s="74">
        <f>G37</f>
        <v>-34.435790423650374</v>
      </c>
    </row>
    <row r="44" spans="1:11" x14ac:dyDescent="0.2">
      <c r="A44" s="24">
        <v>-0.41785099999999997</v>
      </c>
      <c r="B44" s="25">
        <v>27</v>
      </c>
      <c r="C44" s="26" t="s">
        <v>133</v>
      </c>
    </row>
    <row r="45" spans="1:11" x14ac:dyDescent="0.2">
      <c r="A45" s="24">
        <v>-0.375805</v>
      </c>
      <c r="B45" s="25">
        <v>53</v>
      </c>
      <c r="C45" s="26" t="s">
        <v>133</v>
      </c>
    </row>
    <row r="46" spans="1:11" x14ac:dyDescent="0.2">
      <c r="A46" s="24">
        <v>-0.33375899999999997</v>
      </c>
      <c r="B46" s="25">
        <v>97</v>
      </c>
      <c r="C46" s="26" t="s">
        <v>133</v>
      </c>
    </row>
    <row r="47" spans="1:11" x14ac:dyDescent="0.2">
      <c r="A47" s="24">
        <v>-0.291713</v>
      </c>
      <c r="B47" s="25">
        <v>139</v>
      </c>
      <c r="C47" s="26" t="s">
        <v>133</v>
      </c>
    </row>
    <row r="48" spans="1:11" x14ac:dyDescent="0.2">
      <c r="A48" s="24">
        <v>-0.249667</v>
      </c>
      <c r="B48" s="25">
        <v>216</v>
      </c>
      <c r="C48" s="26" t="s">
        <v>133</v>
      </c>
      <c r="K48">
        <v>897</v>
      </c>
    </row>
    <row r="49" spans="1:3" x14ac:dyDescent="0.2">
      <c r="A49" s="33">
        <v>-0.207622</v>
      </c>
      <c r="B49" s="34">
        <v>322</v>
      </c>
      <c r="C49" s="35"/>
    </row>
    <row r="50" spans="1:3" x14ac:dyDescent="0.2">
      <c r="A50" s="33">
        <v>-0.165576</v>
      </c>
      <c r="B50" s="34">
        <v>425</v>
      </c>
      <c r="C50" s="35"/>
    </row>
    <row r="51" spans="1:3" x14ac:dyDescent="0.2">
      <c r="A51" s="33">
        <v>-0.12353</v>
      </c>
      <c r="B51" s="34">
        <v>622</v>
      </c>
      <c r="C51" s="35"/>
    </row>
    <row r="52" spans="1:3" x14ac:dyDescent="0.2">
      <c r="A52" s="33">
        <v>-8.1484000000000001E-2</v>
      </c>
      <c r="B52" s="34">
        <v>687</v>
      </c>
      <c r="C52" s="35"/>
    </row>
    <row r="53" spans="1:3" x14ac:dyDescent="0.2">
      <c r="A53" s="33">
        <v>-3.9438000000000001E-2</v>
      </c>
      <c r="B53" s="34">
        <v>779</v>
      </c>
      <c r="C53" s="35"/>
    </row>
    <row r="54" spans="1:3" x14ac:dyDescent="0.2">
      <c r="A54" s="33">
        <v>2.6080000000000001E-3</v>
      </c>
      <c r="B54" s="34">
        <v>872</v>
      </c>
      <c r="C54" s="35"/>
    </row>
    <row r="55" spans="1:3" x14ac:dyDescent="0.2">
      <c r="A55" s="33">
        <v>4.4653999999999999E-2</v>
      </c>
      <c r="B55" s="34">
        <v>879</v>
      </c>
      <c r="C55" s="35"/>
    </row>
    <row r="56" spans="1:3" x14ac:dyDescent="0.2">
      <c r="A56" s="33">
        <v>8.6699999999999999E-2</v>
      </c>
      <c r="B56" s="34">
        <v>897</v>
      </c>
      <c r="C56" s="35"/>
    </row>
    <row r="57" spans="1:3" x14ac:dyDescent="0.2">
      <c r="A57" s="33">
        <v>0.128746</v>
      </c>
      <c r="B57" s="34">
        <v>815</v>
      </c>
      <c r="C57" s="35"/>
    </row>
    <row r="58" spans="1:3" x14ac:dyDescent="0.2">
      <c r="A58" s="33">
        <v>0.170792</v>
      </c>
      <c r="B58" s="34">
        <v>768</v>
      </c>
      <c r="C58" s="35"/>
    </row>
    <row r="59" spans="1:3" x14ac:dyDescent="0.2">
      <c r="A59" s="33">
        <v>0.212838</v>
      </c>
      <c r="B59" s="34">
        <v>651</v>
      </c>
      <c r="C59" s="35"/>
    </row>
    <row r="60" spans="1:3" x14ac:dyDescent="0.2">
      <c r="A60" s="33">
        <v>0.254884</v>
      </c>
      <c r="B60" s="34">
        <v>519</v>
      </c>
      <c r="C60" s="35"/>
    </row>
    <row r="61" spans="1:3" x14ac:dyDescent="0.2">
      <c r="A61" s="33">
        <v>0.29693000000000003</v>
      </c>
      <c r="B61" s="34">
        <v>391</v>
      </c>
      <c r="C61" s="35"/>
    </row>
    <row r="62" spans="1:3" x14ac:dyDescent="0.2">
      <c r="A62" s="33">
        <v>0.338976</v>
      </c>
      <c r="B62" s="34">
        <v>298</v>
      </c>
      <c r="C62" s="35"/>
    </row>
    <row r="63" spans="1:3" x14ac:dyDescent="0.2">
      <c r="A63" s="33">
        <v>0.38102200000000003</v>
      </c>
      <c r="B63" s="34">
        <v>180</v>
      </c>
      <c r="C63" s="35"/>
    </row>
    <row r="64" spans="1:3" x14ac:dyDescent="0.2">
      <c r="A64" s="33">
        <v>0.42306700000000003</v>
      </c>
      <c r="B64" s="34">
        <v>150</v>
      </c>
      <c r="C64" s="35"/>
    </row>
    <row r="65" spans="1:4" x14ac:dyDescent="0.2">
      <c r="A65" s="33">
        <v>0.465113</v>
      </c>
      <c r="B65" s="34">
        <v>80</v>
      </c>
      <c r="C65" s="35"/>
    </row>
    <row r="66" spans="1:4" x14ac:dyDescent="0.2">
      <c r="A66" s="33">
        <v>0.50715900000000003</v>
      </c>
      <c r="B66" s="34">
        <v>53</v>
      </c>
      <c r="C66" s="35"/>
    </row>
    <row r="67" spans="1:4" x14ac:dyDescent="0.2">
      <c r="A67" s="33">
        <v>0.54920500000000005</v>
      </c>
      <c r="B67" s="34">
        <v>24</v>
      </c>
      <c r="C67" s="35"/>
    </row>
    <row r="68" spans="1:4" x14ac:dyDescent="0.2">
      <c r="A68" s="33">
        <v>0.59125099999999997</v>
      </c>
      <c r="B68" s="34">
        <v>21</v>
      </c>
      <c r="C68" s="35"/>
    </row>
    <row r="69" spans="1:4" x14ac:dyDescent="0.2">
      <c r="A69" s="33">
        <v>0.633297</v>
      </c>
      <c r="B69" s="34">
        <v>2</v>
      </c>
      <c r="C69" s="35"/>
    </row>
    <row r="70" spans="1:4" x14ac:dyDescent="0.2">
      <c r="A70" s="75">
        <v>0.67534300000000003</v>
      </c>
      <c r="B70" s="54">
        <v>5</v>
      </c>
      <c r="C70" s="35"/>
    </row>
    <row r="71" spans="1:4" x14ac:dyDescent="0.2">
      <c r="A71" s="5" t="s">
        <v>25</v>
      </c>
      <c r="B71" s="6"/>
      <c r="C71" s="6"/>
    </row>
    <row r="72" spans="1:4" x14ac:dyDescent="0.2">
      <c r="A72" s="7" t="s">
        <v>26</v>
      </c>
      <c r="B72" t="s">
        <v>27</v>
      </c>
    </row>
    <row r="73" spans="1:4" x14ac:dyDescent="0.2">
      <c r="A73" s="7" t="s">
        <v>28</v>
      </c>
      <c r="B73" t="s">
        <v>29</v>
      </c>
    </row>
    <row r="74" spans="1:4" x14ac:dyDescent="0.2">
      <c r="A74" s="7" t="s">
        <v>30</v>
      </c>
      <c r="B74" t="s">
        <v>31</v>
      </c>
    </row>
    <row r="75" spans="1:4" x14ac:dyDescent="0.2">
      <c r="A75" s="7" t="s">
        <v>32</v>
      </c>
      <c r="B75" t="s">
        <v>33</v>
      </c>
    </row>
    <row r="76" spans="1:4" x14ac:dyDescent="0.2">
      <c r="A76" s="7" t="s">
        <v>34</v>
      </c>
      <c r="B76" t="s">
        <v>35</v>
      </c>
    </row>
    <row r="77" spans="1:4" x14ac:dyDescent="0.2">
      <c r="A77" s="93" t="s">
        <v>129</v>
      </c>
      <c r="B77" s="62" t="str">
        <f>"Historical excess kurtosis = "&amp;TEXT(G18,"0.0")&amp;" (vs 0 for normal) — returns are fat-tailed. See §2b–2d for Student's t and historical-sim VaR, which capture this."</f>
        <v>Historical excess kurtosis = 5.3 (vs 0 for normal) — returns are fat-tailed. See §2b–2d for Student's t and historical-sim VaR, which capture this.</v>
      </c>
    </row>
    <row r="79" spans="1:4" x14ac:dyDescent="0.2">
      <c r="A79" s="77" t="s">
        <v>102</v>
      </c>
      <c r="B79" s="6"/>
      <c r="C79" s="6"/>
      <c r="D79" s="6"/>
    </row>
    <row r="80" spans="1:4" x14ac:dyDescent="0.2">
      <c r="A80" s="64" t="s">
        <v>103</v>
      </c>
      <c r="B80" s="65" t="s">
        <v>10</v>
      </c>
      <c r="C80" s="65" t="s">
        <v>104</v>
      </c>
      <c r="D80" s="65" t="s">
        <v>105</v>
      </c>
    </row>
    <row r="81" spans="1:4" x14ac:dyDescent="0.2">
      <c r="A81" s="60" t="s">
        <v>106</v>
      </c>
      <c r="B81" s="78">
        <v>100</v>
      </c>
      <c r="C81" s="78">
        <v>100</v>
      </c>
    </row>
    <row r="82" spans="1:4" x14ac:dyDescent="0.2">
      <c r="A82" s="60" t="s">
        <v>107</v>
      </c>
      <c r="B82" s="80">
        <f>B9</f>
        <v>135.53</v>
      </c>
      <c r="C82" s="80">
        <f>INDEX(' Data ORCL'!F2:F1260,MATCH(MAX(' Data ORCL'!A2:A1260),' Data ORCL'!A2:A1260,0))</f>
        <v>213.68</v>
      </c>
    </row>
    <row r="83" spans="1:4" x14ac:dyDescent="0.2">
      <c r="A83" s="60" t="s">
        <v>108</v>
      </c>
      <c r="B83" s="81">
        <f>B81*B82</f>
        <v>13553</v>
      </c>
      <c r="C83" s="81">
        <f>C81*C82</f>
        <v>21368</v>
      </c>
      <c r="D83" s="81">
        <f>B83+C83</f>
        <v>34921</v>
      </c>
    </row>
    <row r="84" spans="1:4" x14ac:dyDescent="0.2">
      <c r="A84" s="60" t="s">
        <v>109</v>
      </c>
      <c r="B84" s="82">
        <f>B83/$D$83</f>
        <v>0.38810457890667505</v>
      </c>
      <c r="C84" s="82">
        <f>C83/$D$83</f>
        <v>0.61189542109332495</v>
      </c>
      <c r="D84" s="82">
        <f>B84+C84</f>
        <v>1</v>
      </c>
    </row>
    <row r="86" spans="1:4" x14ac:dyDescent="0.2">
      <c r="A86" s="64" t="s">
        <v>110</v>
      </c>
      <c r="B86" s="65" t="s">
        <v>10</v>
      </c>
      <c r="C86" s="65" t="s">
        <v>104</v>
      </c>
      <c r="D86" s="83"/>
    </row>
    <row r="87" spans="1:4" x14ac:dyDescent="0.2">
      <c r="A87" s="60" t="s">
        <v>111</v>
      </c>
      <c r="B87" s="84" cm="1">
        <f t="array" ref="B87">COUNT(IF(ISNUMBER('Data PLNTR'!$I$2:$I$1258),'Data PLNTR'!$H$2:$H$1258))</f>
        <v>1201</v>
      </c>
    </row>
    <row r="88" spans="1:4" x14ac:dyDescent="0.2">
      <c r="A88" s="60" t="s">
        <v>112</v>
      </c>
      <c r="B88" s="85">
        <f>AVERAGEIF('Data PLNTR'!$I$2:$I$1258,"&lt;&gt;",'Data PLNTR'!$H$2:$H$1258)</f>
        <v>1.3620953761089107E-3</v>
      </c>
      <c r="C88" s="85">
        <f>AVERAGEIF('Data PLNTR'!$H$2:$H$1258,"&lt;&gt;",'Data PLNTR'!$I$2:$I$1258)</f>
        <v>9.2959505025952199E-4</v>
      </c>
    </row>
    <row r="89" spans="1:4" x14ac:dyDescent="0.2">
      <c r="A89" s="60" t="s">
        <v>113</v>
      </c>
      <c r="B89" s="85" cm="1">
        <f t="array" ref="B89">STDEV(IF(ISNUMBER('Data PLNTR'!$I$2:$I$1258),'Data PLNTR'!$H$2:$H$1258))</f>
        <v>4.1318720900147113E-2</v>
      </c>
      <c r="C89" s="85" cm="1">
        <f t="array" ref="C89">STDEV(IF(ISNUMBER('Data PLNTR'!$H$2:$H$1258),'Data PLNTR'!$I$2:$I$1258))</f>
        <v>2.6098212281376241E-2</v>
      </c>
    </row>
    <row r="90" spans="1:4" x14ac:dyDescent="0.2">
      <c r="A90" s="60" t="s">
        <v>114</v>
      </c>
      <c r="B90" s="73">
        <f>B89*SQRT($B$10)</f>
        <v>0.18934616614367805</v>
      </c>
      <c r="C90" s="73">
        <f>C89*SQRT($B$10)</f>
        <v>0.11959703328243276</v>
      </c>
    </row>
    <row r="91" spans="1:4" x14ac:dyDescent="0.2">
      <c r="A91" s="86" t="s">
        <v>115</v>
      </c>
      <c r="B91" s="87" cm="1">
        <f t="array" ref="B91">CORREL(IF(ISNUMBER('Data PLNTR'!$I$2:$I$1258),'Data PLNTR'!$H$2:$H$1258),IF(ISNUMBER('Data PLNTR'!$I$2:$I$1258),'Data PLNTR'!$I$2:$I$1258))</f>
        <v>0.33487558077065455</v>
      </c>
    </row>
    <row r="93" spans="1:4" x14ac:dyDescent="0.2">
      <c r="A93" s="64" t="s">
        <v>116</v>
      </c>
      <c r="B93" s="65" t="s">
        <v>78</v>
      </c>
      <c r="C93" s="64" t="s">
        <v>117</v>
      </c>
    </row>
    <row r="94" spans="1:4" x14ac:dyDescent="0.2">
      <c r="A94" s="60" t="s">
        <v>118</v>
      </c>
      <c r="B94" s="88">
        <f>B83*B90*ABS($B$20)</f>
        <v>4221.0375063565252</v>
      </c>
      <c r="C94" s="89" t="s">
        <v>119</v>
      </c>
    </row>
    <row r="95" spans="1:4" x14ac:dyDescent="0.2">
      <c r="A95" s="60" t="s">
        <v>120</v>
      </c>
      <c r="B95" s="88">
        <f>C83*C90*ABS($B$20)</f>
        <v>4203.5047112520988</v>
      </c>
      <c r="C95" s="89" t="s">
        <v>119</v>
      </c>
    </row>
    <row r="96" spans="1:4" x14ac:dyDescent="0.2">
      <c r="A96" s="60" t="s">
        <v>121</v>
      </c>
      <c r="B96" s="88">
        <f>B94+B95</f>
        <v>8424.5422176086249</v>
      </c>
      <c r="C96" s="89" t="s">
        <v>122</v>
      </c>
    </row>
    <row r="97" spans="1:3" x14ac:dyDescent="0.2">
      <c r="A97" s="60" t="s">
        <v>123</v>
      </c>
      <c r="B97" s="81">
        <f>SQRT((B83*B90)^2+(C83*C90)^2+2*B83*C83*B90*C90*B91)</f>
        <v>4184.3202794272502</v>
      </c>
      <c r="C97" s="89" t="s">
        <v>124</v>
      </c>
    </row>
    <row r="98" spans="1:3" x14ac:dyDescent="0.2">
      <c r="A98" s="62" t="s">
        <v>125</v>
      </c>
      <c r="B98" s="90">
        <f>B97*ABS($B$20)</f>
        <v>6882.5943879425076</v>
      </c>
      <c r="C98" s="89" t="s">
        <v>126</v>
      </c>
    </row>
    <row r="99" spans="1:3" x14ac:dyDescent="0.2">
      <c r="A99" s="79" t="s">
        <v>127</v>
      </c>
      <c r="B99" s="91">
        <f>B96-B98</f>
        <v>1541.9478296661173</v>
      </c>
      <c r="C99" s="92" t="str">
        <f>"= "&amp;TEXT(1-B98/B96,"0.0%")&amp;" reduction vs. undiversified"</f>
        <v>= 18.3% reduction vs. undiversified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PLNTR</vt:lpstr>
      <vt:lpstr> Data ORCL</vt:lpstr>
      <vt:lpstr>Simulations</vt:lpstr>
      <vt:lpstr>Monte Carlo 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Rodríguez Pérez</dc:creator>
  <cp:lastModifiedBy>Nicolás Rodríguez Pérez</cp:lastModifiedBy>
  <dcterms:created xsi:type="dcterms:W3CDTF">2026-06-06T23:20:34Z</dcterms:created>
  <dcterms:modified xsi:type="dcterms:W3CDTF">2026-06-07T21:45:08Z</dcterms:modified>
</cp:coreProperties>
</file>