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icoveraz/Documents/GitHub/Estadistica_REMASEP/en_blanco/"/>
    </mc:Choice>
  </mc:AlternateContent>
  <xr:revisionPtr revIDLastSave="0" documentId="13_ncr:1_{9FB18F7E-7DC0-524A-B1B1-BB0C4F092898}" xr6:coauthVersionLast="47" xr6:coauthVersionMax="47" xr10:uidLastSave="{00000000-0000-0000-0000-000000000000}"/>
  <bookViews>
    <workbookView xWindow="0" yWindow="880" windowWidth="20740" windowHeight="11040" xr2:uid="{06A529E4-D85A-4B22-A1E7-F02072AC2F0E}"/>
  </bookViews>
  <sheets>
    <sheet name="Hoja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0" i="1" l="1"/>
  <c r="D130" i="1"/>
  <c r="C130" i="1" s="1"/>
  <c r="E129" i="1"/>
  <c r="C129" i="1" s="1"/>
  <c r="D129" i="1"/>
  <c r="E128" i="1"/>
  <c r="D128" i="1"/>
  <c r="C128" i="1" s="1"/>
  <c r="E127" i="1"/>
  <c r="D127" i="1"/>
  <c r="E126" i="1"/>
  <c r="D126" i="1"/>
  <c r="C126" i="1" s="1"/>
  <c r="D120" i="1"/>
  <c r="C120" i="1"/>
  <c r="B120" i="1" s="1"/>
  <c r="B114" i="1"/>
  <c r="CD107" i="1"/>
  <c r="E107" i="1"/>
  <c r="D107" i="1"/>
  <c r="C107" i="1" s="1"/>
  <c r="CD106" i="1"/>
  <c r="E106" i="1"/>
  <c r="D106" i="1"/>
  <c r="C106" i="1"/>
  <c r="CY106" i="1" s="1"/>
  <c r="B100" i="1"/>
  <c r="DA83" i="1"/>
  <c r="CZ83" i="1"/>
  <c r="C83" i="1"/>
  <c r="CD83" i="1" s="1"/>
  <c r="C82" i="1"/>
  <c r="CD82" i="1" s="1"/>
  <c r="DE77" i="1"/>
  <c r="DD77" i="1"/>
  <c r="CX77" i="1"/>
  <c r="CO77" i="1"/>
  <c r="CN77" i="1"/>
  <c r="CF77" i="1"/>
  <c r="CE77" i="1"/>
  <c r="CD77" i="1"/>
  <c r="E77" i="1"/>
  <c r="D77" i="1"/>
  <c r="C77" i="1"/>
  <c r="CZ77" i="1" s="1"/>
  <c r="CX76" i="1"/>
  <c r="CD76" i="1"/>
  <c r="E76" i="1"/>
  <c r="D76" i="1"/>
  <c r="E71" i="1"/>
  <c r="D71" i="1"/>
  <c r="C71" i="1" s="1"/>
  <c r="E70" i="1"/>
  <c r="D70" i="1"/>
  <c r="C70" i="1" s="1"/>
  <c r="E69" i="1"/>
  <c r="D69" i="1"/>
  <c r="C69" i="1" s="1"/>
  <c r="E63" i="1"/>
  <c r="D63" i="1"/>
  <c r="C63" i="1" s="1"/>
  <c r="E62" i="1"/>
  <c r="D62" i="1"/>
  <c r="C62" i="1" s="1"/>
  <c r="E61" i="1"/>
  <c r="D61" i="1"/>
  <c r="C61" i="1" s="1"/>
  <c r="E60" i="1"/>
  <c r="D60" i="1"/>
  <c r="CW60" i="1" s="1"/>
  <c r="C60" i="1"/>
  <c r="CZ60" i="1" s="1"/>
  <c r="E59" i="1"/>
  <c r="D59" i="1"/>
  <c r="C59" i="1" s="1"/>
  <c r="E58" i="1"/>
  <c r="D58" i="1"/>
  <c r="C58" i="1" s="1"/>
  <c r="E57" i="1"/>
  <c r="D57" i="1"/>
  <c r="C57" i="1" s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E56" i="1" s="1"/>
  <c r="L56" i="1"/>
  <c r="K56" i="1"/>
  <c r="J56" i="1"/>
  <c r="I56" i="1"/>
  <c r="H56" i="1"/>
  <c r="G56" i="1"/>
  <c r="F56" i="1"/>
  <c r="D56" i="1"/>
  <c r="E50" i="1"/>
  <c r="D50" i="1"/>
  <c r="C50" i="1"/>
  <c r="B49" i="1"/>
  <c r="CW49" i="1" s="1"/>
  <c r="CG48" i="1"/>
  <c r="CF48" i="1"/>
  <c r="B48" i="1"/>
  <c r="CW48" i="1" s="1"/>
  <c r="DE47" i="1"/>
  <c r="DD47" i="1"/>
  <c r="DB47" i="1"/>
  <c r="CZ47" i="1"/>
  <c r="CH47" i="1"/>
  <c r="CF47" i="1"/>
  <c r="CE47" i="1"/>
  <c r="CB47" i="1"/>
  <c r="B47" i="1"/>
  <c r="CW47" i="1" s="1"/>
  <c r="DE46" i="1"/>
  <c r="DD46" i="1"/>
  <c r="CE46" i="1"/>
  <c r="CB46" i="1"/>
  <c r="B46" i="1"/>
  <c r="CW46" i="1" s="1"/>
  <c r="DD45" i="1"/>
  <c r="DC45" i="1"/>
  <c r="DB45" i="1"/>
  <c r="CW45" i="1"/>
  <c r="CH45" i="1"/>
  <c r="CG45" i="1"/>
  <c r="CE45" i="1"/>
  <c r="CD45" i="1"/>
  <c r="CB45" i="1"/>
  <c r="B45" i="1"/>
  <c r="CI45" i="1" s="1"/>
  <c r="DE44" i="1"/>
  <c r="DD44" i="1"/>
  <c r="DC44" i="1"/>
  <c r="DA44" i="1"/>
  <c r="CW44" i="1"/>
  <c r="CG44" i="1"/>
  <c r="CF44" i="1"/>
  <c r="CE44" i="1"/>
  <c r="CB44" i="1"/>
  <c r="B44" i="1"/>
  <c r="CI44" i="1" s="1"/>
  <c r="DE43" i="1"/>
  <c r="DD43" i="1"/>
  <c r="DC43" i="1"/>
  <c r="DB43" i="1"/>
  <c r="DA43" i="1"/>
  <c r="CW43" i="1"/>
  <c r="CH43" i="1"/>
  <c r="CG43" i="1"/>
  <c r="CF43" i="1"/>
  <c r="CE43" i="1"/>
  <c r="CD43" i="1"/>
  <c r="CB43" i="1"/>
  <c r="B43" i="1"/>
  <c r="CI43" i="1" s="1"/>
  <c r="B42" i="1"/>
  <c r="CI42" i="1" s="1"/>
  <c r="DE41" i="1"/>
  <c r="DC41" i="1"/>
  <c r="DB41" i="1"/>
  <c r="DA41" i="1"/>
  <c r="CW41" i="1"/>
  <c r="CH41" i="1"/>
  <c r="CG41" i="1"/>
  <c r="CE41" i="1"/>
  <c r="CD41" i="1"/>
  <c r="CB41" i="1"/>
  <c r="B41" i="1"/>
  <c r="CI41" i="1" s="1"/>
  <c r="DE40" i="1"/>
  <c r="DD40" i="1"/>
  <c r="DC40" i="1"/>
  <c r="DA40" i="1"/>
  <c r="CW40" i="1"/>
  <c r="CG40" i="1"/>
  <c r="CF40" i="1"/>
  <c r="CE40" i="1"/>
  <c r="CB40" i="1"/>
  <c r="B40" i="1"/>
  <c r="CI40" i="1" s="1"/>
  <c r="DE39" i="1"/>
  <c r="DC39" i="1"/>
  <c r="DB39" i="1"/>
  <c r="DA39" i="1"/>
  <c r="CW39" i="1"/>
  <c r="CH39" i="1"/>
  <c r="CG39" i="1"/>
  <c r="CE39" i="1"/>
  <c r="CD39" i="1"/>
  <c r="CB39" i="1"/>
  <c r="B39" i="1"/>
  <c r="CI39" i="1" s="1"/>
  <c r="B38" i="1"/>
  <c r="CI38" i="1" s="1"/>
  <c r="DE37" i="1"/>
  <c r="DC37" i="1"/>
  <c r="CH37" i="1"/>
  <c r="CG37" i="1"/>
  <c r="CF37" i="1"/>
  <c r="CD37" i="1"/>
  <c r="B37" i="1"/>
  <c r="CW37" i="1" s="1"/>
  <c r="DD36" i="1"/>
  <c r="DC36" i="1"/>
  <c r="DB36" i="1"/>
  <c r="CZ36" i="1"/>
  <c r="CH36" i="1"/>
  <c r="CG36" i="1"/>
  <c r="CE36" i="1"/>
  <c r="CD36" i="1"/>
  <c r="CB36" i="1"/>
  <c r="B36" i="1"/>
  <c r="CW36" i="1" s="1"/>
  <c r="CZ35" i="1"/>
  <c r="CH35" i="1"/>
  <c r="B35" i="1"/>
  <c r="CW35" i="1" s="1"/>
  <c r="DE34" i="1"/>
  <c r="DD34" i="1"/>
  <c r="DB34" i="1"/>
  <c r="CZ34" i="1"/>
  <c r="CG34" i="1"/>
  <c r="CF34" i="1"/>
  <c r="CE34" i="1"/>
  <c r="CB34" i="1"/>
  <c r="B34" i="1"/>
  <c r="CW34" i="1" s="1"/>
  <c r="DB33" i="1"/>
  <c r="CB33" i="1"/>
  <c r="B33" i="1"/>
  <c r="CW33" i="1" s="1"/>
  <c r="DD32" i="1"/>
  <c r="DC32" i="1"/>
  <c r="DB32" i="1"/>
  <c r="CZ32" i="1"/>
  <c r="CH32" i="1"/>
  <c r="CG32" i="1"/>
  <c r="CE32" i="1"/>
  <c r="CD32" i="1"/>
  <c r="CB32" i="1"/>
  <c r="B32" i="1"/>
  <c r="CW32" i="1" s="1"/>
  <c r="DE31" i="1"/>
  <c r="DD31" i="1"/>
  <c r="DC31" i="1"/>
  <c r="CF31" i="1"/>
  <c r="CE31" i="1"/>
  <c r="CD31" i="1"/>
  <c r="B31" i="1"/>
  <c r="CW31" i="1" s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6" i="1"/>
  <c r="C26" i="1"/>
  <c r="B26" i="1" s="1"/>
  <c r="D25" i="1"/>
  <c r="C25" i="1"/>
  <c r="B25" i="1" s="1"/>
  <c r="D24" i="1"/>
  <c r="C24" i="1"/>
  <c r="D23" i="1"/>
  <c r="C23" i="1"/>
  <c r="B23" i="1" s="1"/>
  <c r="D22" i="1"/>
  <c r="C22" i="1"/>
  <c r="B22" i="1" s="1"/>
  <c r="D21" i="1"/>
  <c r="C21" i="1"/>
  <c r="B21" i="1" s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D15" i="1" s="1"/>
  <c r="I15" i="1"/>
  <c r="C15" i="1" s="1"/>
  <c r="H15" i="1"/>
  <c r="G15" i="1"/>
  <c r="F15" i="1"/>
  <c r="E15" i="1"/>
  <c r="D14" i="1"/>
  <c r="C14" i="1"/>
  <c r="B14" i="1" s="1"/>
  <c r="D13" i="1"/>
  <c r="C13" i="1"/>
  <c r="B13" i="1" s="1"/>
  <c r="CZ13" i="1" s="1"/>
  <c r="D12" i="1"/>
  <c r="C12" i="1"/>
  <c r="B12" i="1"/>
  <c r="CZ12" i="1" s="1"/>
  <c r="A5" i="1"/>
  <c r="A4" i="1"/>
  <c r="A3" i="1"/>
  <c r="A2" i="1"/>
  <c r="A1" i="1"/>
  <c r="C127" i="1" l="1"/>
  <c r="CM127" i="1" s="1"/>
  <c r="CS106" i="1"/>
  <c r="CB106" i="1"/>
  <c r="CK106" i="1"/>
  <c r="CV106" i="1"/>
  <c r="DD106" i="1"/>
  <c r="DA82" i="1"/>
  <c r="CE83" i="1"/>
  <c r="CZ82" i="1"/>
  <c r="CW83" i="1"/>
  <c r="CE82" i="1"/>
  <c r="CW82" i="1"/>
  <c r="DA69" i="1"/>
  <c r="CE69" i="1"/>
  <c r="CD69" i="1"/>
  <c r="CW69" i="1"/>
  <c r="CD60" i="1"/>
  <c r="CE60" i="1"/>
  <c r="CZ38" i="1"/>
  <c r="CD33" i="1"/>
  <c r="DA35" i="1"/>
  <c r="DA38" i="1"/>
  <c r="CB49" i="1"/>
  <c r="DD49" i="1"/>
  <c r="CG31" i="1"/>
  <c r="F31" i="1" s="1"/>
  <c r="DA32" i="1"/>
  <c r="CE33" i="1"/>
  <c r="DD33" i="1"/>
  <c r="CH34" i="1"/>
  <c r="CB35" i="1"/>
  <c r="DB35" i="1"/>
  <c r="CF36" i="1"/>
  <c r="DE36" i="1"/>
  <c r="CZ37" i="1"/>
  <c r="CD38" i="1"/>
  <c r="DB38" i="1"/>
  <c r="CF39" i="1"/>
  <c r="DD39" i="1"/>
  <c r="CH40" i="1"/>
  <c r="CZ41" i="1"/>
  <c r="CD42" i="1"/>
  <c r="DB42" i="1"/>
  <c r="CH44" i="1"/>
  <c r="CZ45" i="1"/>
  <c r="CF46" i="1"/>
  <c r="DC47" i="1"/>
  <c r="CH48" i="1"/>
  <c r="CE49" i="1"/>
  <c r="DE49" i="1"/>
  <c r="DC33" i="1"/>
  <c r="CB38" i="1"/>
  <c r="F38" i="1" s="1"/>
  <c r="DA42" i="1"/>
  <c r="CF33" i="1"/>
  <c r="DE33" i="1"/>
  <c r="CD35" i="1"/>
  <c r="DC35" i="1"/>
  <c r="DA37" i="1"/>
  <c r="CE38" i="1"/>
  <c r="DC38" i="1"/>
  <c r="CE42" i="1"/>
  <c r="DC42" i="1"/>
  <c r="CG46" i="1"/>
  <c r="CZ48" i="1"/>
  <c r="CF49" i="1"/>
  <c r="A150" i="1"/>
  <c r="CB42" i="1"/>
  <c r="CH31" i="1"/>
  <c r="CZ31" i="1"/>
  <c r="CG33" i="1"/>
  <c r="DA34" i="1"/>
  <c r="CE35" i="1"/>
  <c r="DD35" i="1"/>
  <c r="CB37" i="1"/>
  <c r="DB37" i="1"/>
  <c r="CF38" i="1"/>
  <c r="DD38" i="1"/>
  <c r="CZ40" i="1"/>
  <c r="CF42" i="1"/>
  <c r="DD42" i="1"/>
  <c r="CZ44" i="1"/>
  <c r="CH46" i="1"/>
  <c r="DB48" i="1"/>
  <c r="CG49" i="1"/>
  <c r="B50" i="1"/>
  <c r="DA31" i="1"/>
  <c r="CH33" i="1"/>
  <c r="DE35" i="1"/>
  <c r="CG38" i="1"/>
  <c r="DE38" i="1"/>
  <c r="CZ46" i="1"/>
  <c r="DC48" i="1"/>
  <c r="CH49" i="1"/>
  <c r="CZ42" i="1"/>
  <c r="DC49" i="1"/>
  <c r="CF35" i="1"/>
  <c r="CG42" i="1"/>
  <c r="DE42" i="1"/>
  <c r="CB31" i="1"/>
  <c r="DB31" i="1"/>
  <c r="CF32" i="1"/>
  <c r="DE32" i="1"/>
  <c r="CZ33" i="1"/>
  <c r="CD34" i="1"/>
  <c r="DC34" i="1"/>
  <c r="CG35" i="1"/>
  <c r="DA36" i="1"/>
  <c r="CE37" i="1"/>
  <c r="DD37" i="1"/>
  <c r="CH38" i="1"/>
  <c r="CZ39" i="1"/>
  <c r="CD40" i="1"/>
  <c r="F40" i="1" s="1"/>
  <c r="DB40" i="1"/>
  <c r="CF41" i="1"/>
  <c r="F41" i="1" s="1"/>
  <c r="DD41" i="1"/>
  <c r="CH42" i="1"/>
  <c r="CZ43" i="1"/>
  <c r="CD44" i="1"/>
  <c r="F44" i="1" s="1"/>
  <c r="DB44" i="1"/>
  <c r="CF45" i="1"/>
  <c r="F45" i="1" s="1"/>
  <c r="DE45" i="1"/>
  <c r="DB46" i="1"/>
  <c r="CG47" i="1"/>
  <c r="CB48" i="1"/>
  <c r="DD48" i="1"/>
  <c r="CZ49" i="1"/>
  <c r="DA33" i="1"/>
  <c r="CW38" i="1"/>
  <c r="CW42" i="1"/>
  <c r="DC46" i="1"/>
  <c r="CE48" i="1"/>
  <c r="DE48" i="1"/>
  <c r="DB49" i="1"/>
  <c r="D27" i="1"/>
  <c r="C27" i="1"/>
  <c r="B27" i="1" s="1"/>
  <c r="B24" i="1"/>
  <c r="CW12" i="1"/>
  <c r="B15" i="1"/>
  <c r="CB12" i="1"/>
  <c r="AM12" i="1" s="1"/>
  <c r="CK129" i="1"/>
  <c r="CJ129" i="1"/>
  <c r="CF129" i="1"/>
  <c r="CE129" i="1"/>
  <c r="CC129" i="1"/>
  <c r="CB129" i="1"/>
  <c r="CN129" i="1"/>
  <c r="CM129" i="1"/>
  <c r="CB59" i="1"/>
  <c r="DA59" i="1"/>
  <c r="CZ59" i="1"/>
  <c r="CE59" i="1"/>
  <c r="CD59" i="1"/>
  <c r="CC130" i="1"/>
  <c r="CB130" i="1"/>
  <c r="CN130" i="1"/>
  <c r="CM130" i="1"/>
  <c r="CK130" i="1"/>
  <c r="CJ130" i="1"/>
  <c r="CF130" i="1"/>
  <c r="CE130" i="1"/>
  <c r="F36" i="1"/>
  <c r="F43" i="1"/>
  <c r="CE62" i="1"/>
  <c r="CB62" i="1"/>
  <c r="AO62" i="1" s="1"/>
  <c r="CD62" i="1"/>
  <c r="DA62" i="1"/>
  <c r="CZ62" i="1"/>
  <c r="CZ107" i="1"/>
  <c r="CP107" i="1"/>
  <c r="CG107" i="1"/>
  <c r="CY107" i="1"/>
  <c r="CO107" i="1"/>
  <c r="CF107" i="1"/>
  <c r="DF107" i="1"/>
  <c r="CX107" i="1"/>
  <c r="CN107" i="1"/>
  <c r="CE107" i="1"/>
  <c r="DE107" i="1"/>
  <c r="CW107" i="1"/>
  <c r="CM107" i="1"/>
  <c r="DD107" i="1"/>
  <c r="CV107" i="1"/>
  <c r="CK107" i="1"/>
  <c r="CB107" i="1"/>
  <c r="DC107" i="1"/>
  <c r="CU107" i="1"/>
  <c r="CJ107" i="1"/>
  <c r="DB107" i="1"/>
  <c r="CI107" i="1"/>
  <c r="DA107" i="1"/>
  <c r="CQ107" i="1"/>
  <c r="CH107" i="1"/>
  <c r="CB14" i="1"/>
  <c r="AM14" i="1" s="1"/>
  <c r="CZ14" i="1"/>
  <c r="CW14" i="1"/>
  <c r="F42" i="1"/>
  <c r="CF127" i="1"/>
  <c r="CB127" i="1"/>
  <c r="CN127" i="1"/>
  <c r="K82" i="1"/>
  <c r="F48" i="1"/>
  <c r="C56" i="1"/>
  <c r="CZ61" i="1"/>
  <c r="CE61" i="1"/>
  <c r="CD61" i="1"/>
  <c r="CB61" i="1"/>
  <c r="DA61" i="1"/>
  <c r="CC126" i="1"/>
  <c r="CB126" i="1"/>
  <c r="CN126" i="1"/>
  <c r="CM126" i="1"/>
  <c r="CK126" i="1"/>
  <c r="CJ126" i="1"/>
  <c r="CF126" i="1"/>
  <c r="CE126" i="1"/>
  <c r="F39" i="1"/>
  <c r="CZ57" i="1"/>
  <c r="CE57" i="1"/>
  <c r="CD57" i="1"/>
  <c r="CB57" i="1"/>
  <c r="DA57" i="1"/>
  <c r="CB63" i="1"/>
  <c r="DA63" i="1"/>
  <c r="CZ63" i="1"/>
  <c r="CE63" i="1"/>
  <c r="CD63" i="1"/>
  <c r="CZ70" i="1"/>
  <c r="CE70" i="1"/>
  <c r="CD70" i="1"/>
  <c r="CB70" i="1"/>
  <c r="AO70" i="1" s="1"/>
  <c r="DA70" i="1"/>
  <c r="CC128" i="1"/>
  <c r="CB128" i="1"/>
  <c r="CN128" i="1"/>
  <c r="CM128" i="1"/>
  <c r="CK128" i="1"/>
  <c r="CJ128" i="1"/>
  <c r="CF128" i="1"/>
  <c r="CE128" i="1"/>
  <c r="F32" i="1"/>
  <c r="CE58" i="1"/>
  <c r="CD58" i="1"/>
  <c r="CB58" i="1"/>
  <c r="DA58" i="1"/>
  <c r="CZ58" i="1"/>
  <c r="CE71" i="1"/>
  <c r="CD71" i="1"/>
  <c r="CB71" i="1"/>
  <c r="AO71" i="1" s="1"/>
  <c r="DA71" i="1"/>
  <c r="CZ71" i="1"/>
  <c r="CB13" i="1"/>
  <c r="AM13" i="1" s="1"/>
  <c r="CW58" i="1"/>
  <c r="CW62" i="1"/>
  <c r="CW71" i="1"/>
  <c r="CJ77" i="1"/>
  <c r="DA77" i="1"/>
  <c r="CG106" i="1"/>
  <c r="CP106" i="1"/>
  <c r="CZ106" i="1"/>
  <c r="CW13" i="1"/>
  <c r="DA45" i="1"/>
  <c r="CD46" i="1"/>
  <c r="DA46" i="1"/>
  <c r="CD47" i="1"/>
  <c r="F47" i="1" s="1"/>
  <c r="DA47" i="1"/>
  <c r="CD48" i="1"/>
  <c r="DA48" i="1"/>
  <c r="CD49" i="1"/>
  <c r="DA49" i="1"/>
  <c r="CB60" i="1"/>
  <c r="CB69" i="1"/>
  <c r="CB77" i="1"/>
  <c r="AJ77" i="1" s="1"/>
  <c r="CL77" i="1"/>
  <c r="DB77" i="1"/>
  <c r="CB82" i="1"/>
  <c r="CB83" i="1"/>
  <c r="K83" i="1" s="1"/>
  <c r="CH106" i="1"/>
  <c r="CQ106" i="1"/>
  <c r="DA106" i="1"/>
  <c r="CS107" i="1"/>
  <c r="CW59" i="1"/>
  <c r="CW63" i="1"/>
  <c r="CM77" i="1"/>
  <c r="DC77" i="1"/>
  <c r="CI106" i="1"/>
  <c r="DB106" i="1"/>
  <c r="C76" i="1"/>
  <c r="CJ106" i="1"/>
  <c r="CU106" i="1"/>
  <c r="DC106" i="1"/>
  <c r="CM106" i="1"/>
  <c r="CW106" i="1"/>
  <c r="DE106" i="1"/>
  <c r="CZ69" i="1"/>
  <c r="CG77" i="1"/>
  <c r="CW77" i="1"/>
  <c r="DF77" i="1"/>
  <c r="CI31" i="1"/>
  <c r="CI32" i="1"/>
  <c r="CI33" i="1"/>
  <c r="CI34" i="1"/>
  <c r="CI35" i="1"/>
  <c r="CI36" i="1"/>
  <c r="CI37" i="1"/>
  <c r="CI46" i="1"/>
  <c r="CI47" i="1"/>
  <c r="CI48" i="1"/>
  <c r="CI49" i="1"/>
  <c r="CW57" i="1"/>
  <c r="DA60" i="1"/>
  <c r="CW61" i="1"/>
  <c r="CW70" i="1"/>
  <c r="CH77" i="1"/>
  <c r="DG77" i="1"/>
  <c r="CE106" i="1"/>
  <c r="CN106" i="1"/>
  <c r="CX106" i="1"/>
  <c r="DF106" i="1"/>
  <c r="CI77" i="1"/>
  <c r="CF106" i="1"/>
  <c r="CO106" i="1"/>
  <c r="CC127" i="1" l="1"/>
  <c r="CE127" i="1"/>
  <c r="Q128" i="1"/>
  <c r="CK127" i="1"/>
  <c r="Q127" i="1"/>
  <c r="CJ127" i="1"/>
  <c r="AH106" i="1"/>
  <c r="AO69" i="1"/>
  <c r="AO60" i="1"/>
  <c r="AO63" i="1"/>
  <c r="F35" i="1"/>
  <c r="F46" i="1"/>
  <c r="F34" i="1"/>
  <c r="F37" i="1"/>
  <c r="F33" i="1"/>
  <c r="F49" i="1"/>
  <c r="AH107" i="1"/>
  <c r="DB76" i="1"/>
  <c r="CL76" i="1"/>
  <c r="CB76" i="1"/>
  <c r="DG76" i="1"/>
  <c r="CH76" i="1"/>
  <c r="DA76" i="1"/>
  <c r="CJ76" i="1"/>
  <c r="CZ76" i="1"/>
  <c r="CI76" i="1"/>
  <c r="DF76" i="1"/>
  <c r="CG76" i="1"/>
  <c r="DE76" i="1"/>
  <c r="CO76" i="1"/>
  <c r="CF76" i="1"/>
  <c r="DD76" i="1"/>
  <c r="CN76" i="1"/>
  <c r="CE76" i="1"/>
  <c r="DC76" i="1"/>
  <c r="CM76" i="1"/>
  <c r="AO57" i="1"/>
  <c r="AO61" i="1"/>
  <c r="Q129" i="1"/>
  <c r="AO58" i="1"/>
  <c r="AO59" i="1"/>
  <c r="Q126" i="1"/>
  <c r="CZ56" i="1"/>
  <c r="DA56" i="1"/>
  <c r="CE56" i="1"/>
  <c r="CD56" i="1"/>
  <c r="CB56" i="1"/>
  <c r="AO56" i="1" s="1"/>
  <c r="Q130" i="1"/>
  <c r="CW56" i="1"/>
  <c r="B150" i="1" s="1"/>
  <c r="CW76" i="1"/>
  <c r="AJ76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tc={76E86C75-16CF-4281-8251-84B11A079BB5}</author>
  </authors>
  <commentList>
    <comment ref="A65" authorId="0" shapeId="0" xr:uid="{76E86C75-16CF-4281-8251-84B11A079BB5}">
      <text>
        <t>[Threaded comment]
Your version of Excel allows you to read this threaded comment; however, any edits to it will get removed if the file is opened in a newer version of Excel. Learn more: https://go.microsoft.com/fwlink/?linkid=870924
Comment:
    Revisar en amannesis fallecido o fallece</t>
      </text>
    </comment>
  </commentList>
</comments>
</file>

<file path=xl/sharedStrings.xml><?xml version="1.0" encoding="utf-8"?>
<sst xmlns="http://schemas.openxmlformats.org/spreadsheetml/2006/main" count="483" uniqueCount="170">
  <si>
    <t>URGENCIAS:  ATENCIONES DE URGENCIA
RESUMEN ESTADÍSTICO MENSUAL  DE ALGUNAS ACTIVIDADES REALIZADAS EN 
ESTABLECIMIENTOS NO PERTENECIENTES AL SISTEMA NACIONAL DE SERVICIOS DE SALUD</t>
  </si>
  <si>
    <t>SECCIÓN A: ATENCIONES REALIZADAS EN UNIDADES DE EMERGENCIA DE LA RED PRIVADA</t>
  </si>
  <si>
    <t>TIPO DE ATENCIÓN</t>
  </si>
  <si>
    <t xml:space="preserve">TOTAL        </t>
  </si>
  <si>
    <t>GRUPOS DE EDAD (en años)</t>
  </si>
  <si>
    <t>0 - 4 años</t>
  </si>
  <si>
    <t>5 - 9 años</t>
  </si>
  <si>
    <t>10 - 14 años</t>
  </si>
  <si>
    <t>15 - 19 años</t>
  </si>
  <si>
    <t>20 - 24 años</t>
  </si>
  <si>
    <t>25 - 29 años</t>
  </si>
  <si>
    <t>30 - 34 años</t>
  </si>
  <si>
    <t>35 - 39 años</t>
  </si>
  <si>
    <t>40 - 44 años</t>
  </si>
  <si>
    <t>45 - 49 años</t>
  </si>
  <si>
    <t>50 - 54 años</t>
  </si>
  <si>
    <t>55 - 59 años</t>
  </si>
  <si>
    <t>60 - 64 años</t>
  </si>
  <si>
    <t>65 - 69 años</t>
  </si>
  <si>
    <t>70 - 74 años</t>
  </si>
  <si>
    <t>75 - 79 años</t>
  </si>
  <si>
    <t>80 y más años</t>
  </si>
  <si>
    <t>Ambos Sexos</t>
  </si>
  <si>
    <t>Hombres</t>
  </si>
  <si>
    <t>Mujeres</t>
  </si>
  <si>
    <t>ATENCIÓN MÉDICA NIÑO Y ADULTO</t>
  </si>
  <si>
    <t>ATENCIÓN MÉDICA GINECO-OBSTETRA</t>
  </si>
  <si>
    <t>ATENCIÓN POR MATRÓN (A)</t>
  </si>
  <si>
    <t>TOTAL</t>
  </si>
  <si>
    <t>SECCIÓN B: CATEGORIZACIÓN DE PACIENTES, PREVIA A LA ATENCIÓN MÉDICA</t>
  </si>
  <si>
    <t>CATEGORÍAS</t>
  </si>
  <si>
    <t>C1</t>
  </si>
  <si>
    <t>C2</t>
  </si>
  <si>
    <t>C3</t>
  </si>
  <si>
    <t>C4</t>
  </si>
  <si>
    <t>C5</t>
  </si>
  <si>
    <t>SIN CATEGORIZACIÓN</t>
  </si>
  <si>
    <t>SECCIÓN C: ATENCIONES REALIZADAS POR MÉDICOS ESPECIALISTAS EN LAS UNIDADES DE URGENCIA HOSPITALARIA</t>
  </si>
  <si>
    <t>ESPECIALIDADES</t>
  </si>
  <si>
    <t>DE TURNO</t>
  </si>
  <si>
    <t>CONSULTOR LLAMADA</t>
  </si>
  <si>
    <t>OTROS</t>
  </si>
  <si>
    <t xml:space="preserve"> </t>
  </si>
  <si>
    <t>MEDICINA INTERNA</t>
  </si>
  <si>
    <t>NEUROLOGÍA ADULTOS</t>
  </si>
  <si>
    <t>NEUROLOGÍA PEDIÁTRICA</t>
  </si>
  <si>
    <t>OBSTETRICIA Y GINECOLOGÍA</t>
  </si>
  <si>
    <t>OFTALMOLOGÍA</t>
  </si>
  <si>
    <t>OTORRINOLARINGOLOGÍA</t>
  </si>
  <si>
    <t>PEDIATRÍA</t>
  </si>
  <si>
    <t>TRAUMATOLOGÍA Y ORTOPEDIA</t>
  </si>
  <si>
    <t>NEUROCIRUGÍA</t>
  </si>
  <si>
    <t>PSIQUIATRÍA ADULTOS</t>
  </si>
  <si>
    <t>PSIQUIATRÍA PEDIÁTRICA Y ADOLESCENTE</t>
  </si>
  <si>
    <t>UROLOGÍA</t>
  </si>
  <si>
    <t>URGENCIÓLOGO</t>
  </si>
  <si>
    <t>CIRUGÍA VASCULAR PERIFÉRICA</t>
  </si>
  <si>
    <t>CIRUGÍA GENERAL</t>
  </si>
  <si>
    <t>CIRUGÍA PEDIÁTRICA</t>
  </si>
  <si>
    <t>CARDIOLOGÍA</t>
  </si>
  <si>
    <t>ANESTESIOLOGÍA</t>
  </si>
  <si>
    <t>CIRUGÍA DE CABEZA, CUELLO Y MAXILOFACIAL</t>
  </si>
  <si>
    <t>SECCIÓN D: PACIENTES CON INDICACIÓN DE HOSPITALIZACIÓN EN ESPERA DE CAMAS EN UNIDAD DE EMERGENCIA HOSPITALARIA (UEH)</t>
  </si>
  <si>
    <t>TIPO DE PACIENTES</t>
  </si>
  <si>
    <t>Beneficiarios/as FONASA</t>
  </si>
  <si>
    <t xml:space="preserve">Hombres </t>
  </si>
  <si>
    <t>TOTAL DE PACIENTES CON INDICACIÓN DE HOSPITALIZACIÓN</t>
  </si>
  <si>
    <t xml:space="preserve">PACIENTES QUE INGRESAN A CAMA HOSPITALARIA SEGÚN TIEMPO DE DEMORA AL INGRESO                               </t>
  </si>
  <si>
    <t>MENOS DE 12 HORAS</t>
  </si>
  <si>
    <t>12-24 HORAS</t>
  </si>
  <si>
    <t>MAYOR A 24 HORAS</t>
  </si>
  <si>
    <t xml:space="preserve">PACIENTES QUE RECHAZAN HOSPITALIZACIÓN </t>
  </si>
  <si>
    <t>PACIENTES DERIVADOS A OTRO ESTABLECIMIENTO</t>
  </si>
  <si>
    <t>PACIENTES QUE PERMANECEN EN UEH</t>
  </si>
  <si>
    <t>PACIENTES QUE INGRESAN DIRECTAMENTE A PROCESO QUIRÚRGICO</t>
  </si>
  <si>
    <t>SECCIÓN E: PACIENTES FALLECIDOS EN UNIDAD DE EMERGENCIA HOSPITALARIA (UEH)</t>
  </si>
  <si>
    <t>PACIENTES FALLECIDOS EN ESPERA DE ATENCIÓN MÉDICA</t>
  </si>
  <si>
    <t>PACIENTES FALLECIDOS EN PROCESO DE ATENCIÓN</t>
  </si>
  <si>
    <t xml:space="preserve">PACIENTES FALLECIDOS EN ESPERA DE CAMA HOSPITALARIA </t>
  </si>
  <si>
    <t>SECCIÓN F: ATENCIONES MÉDICAS ASOCIADAS A VIOLENCIA</t>
  </si>
  <si>
    <t>CONCEPTO</t>
  </si>
  <si>
    <t>0 - 9 años</t>
  </si>
  <si>
    <t>10-17 años</t>
  </si>
  <si>
    <t>18 - 24 años</t>
  </si>
  <si>
    <t>25-34 años</t>
  </si>
  <si>
    <t>35-44 años</t>
  </si>
  <si>
    <t>45-54 años</t>
  </si>
  <si>
    <t>55-64 años</t>
  </si>
  <si>
    <t>65 -74 años</t>
  </si>
  <si>
    <t>75 y más años</t>
  </si>
  <si>
    <t>Embarazadas</t>
  </si>
  <si>
    <t>AGRESOR /A</t>
  </si>
  <si>
    <t>Total por Sexo de Agresores</t>
  </si>
  <si>
    <t>LESIONES DE LA VÍCTIMA</t>
  </si>
  <si>
    <t>Sin lesiones constatables</t>
  </si>
  <si>
    <t>Pareja/ Ex pareja</t>
  </si>
  <si>
    <t>Familiar</t>
  </si>
  <si>
    <t>Conocido/a</t>
  </si>
  <si>
    <t>Desconocido/a</t>
  </si>
  <si>
    <t>Hombre</t>
  </si>
  <si>
    <t>Mujer</t>
  </si>
  <si>
    <t>Traumatológicas</t>
  </si>
  <si>
    <t>Odontológicas</t>
  </si>
  <si>
    <t>Contusiones</t>
  </si>
  <si>
    <t>Por Arma</t>
  </si>
  <si>
    <t>VIOLENCIA INTRAFAMILIAR</t>
  </si>
  <si>
    <t xml:space="preserve">OTRAS VIOLENCIAS </t>
  </si>
  <si>
    <t xml:space="preserve">SECCIÓN G: ATENCIONES POR ANTICONCEPCIÓN DE EMERGENCIA </t>
  </si>
  <si>
    <t>25 - 34 años</t>
  </si>
  <si>
    <t>35 - 44 años</t>
  </si>
  <si>
    <t>45 - 54 años</t>
  </si>
  <si>
    <t xml:space="preserve">ATENCIÓN POR ANTICONCEPCIÓN DE EMERGENCIA </t>
  </si>
  <si>
    <t>CON ENTREGA DE ANTICONCEPTIVO</t>
  </si>
  <si>
    <t>SIN ENTREGA DE ANTICONCEPTIVO</t>
  </si>
  <si>
    <t>SECCIÓN H: MOTIVOS DE ATENCIÓN POR EMERGENCIA OBSTÉTRICA AL SERVICIO DE  URGENCIA</t>
  </si>
  <si>
    <t>PATOLOGÍA</t>
  </si>
  <si>
    <t>CANTIDAD</t>
  </si>
  <si>
    <t>PREECLAMPSIA SEVERA</t>
  </si>
  <si>
    <t>ECLAMPSIA</t>
  </si>
  <si>
    <t>SÍNDROME HIPERTENSIVO DEL EMBARAZO (SHE)</t>
  </si>
  <si>
    <t>RETARDO CRECIMIENTO INTRAUTERINO (RCIU)</t>
  </si>
  <si>
    <t>HELLP</t>
  </si>
  <si>
    <t>PARTO PREMATURO</t>
  </si>
  <si>
    <t>HEMORRAGIA I TRIMESTRE</t>
  </si>
  <si>
    <t>HEMORRAGIA II TRIMESTRE</t>
  </si>
  <si>
    <t>HEMORRAGIA III TRIMESTRE</t>
  </si>
  <si>
    <t>ROTURA PREMATURA DE MEMBRANA</t>
  </si>
  <si>
    <t>OTRAS PATOLOGÍAS</t>
  </si>
  <si>
    <t>TRABAJO DE PARTO SIN PATOLOGÍA</t>
  </si>
  <si>
    <t xml:space="preserve">SECCIÓN I: ATENCIONES EN URGENCIA POR VIOLENCIA SEXUAL  </t>
  </si>
  <si>
    <t xml:space="preserve">GRUPOS DE EDAD (en años)  Y CONDICIÓN
</t>
  </si>
  <si>
    <t>Gestantes</t>
  </si>
  <si>
    <t>Con entrega de Anticoncepción de Emergencia</t>
  </si>
  <si>
    <t>Sin entrega de Anticoncepción de Emergencia</t>
  </si>
  <si>
    <t xml:space="preserve">Con profilaxis VIH </t>
  </si>
  <si>
    <t>Con profilaxis ITS</t>
  </si>
  <si>
    <t>Con profilaxis Hepatitis B</t>
  </si>
  <si>
    <t>VICTIMARIO/A</t>
  </si>
  <si>
    <t>Total por Sexo Victimario</t>
  </si>
  <si>
    <t>15 - 17 años</t>
  </si>
  <si>
    <t>25 - 44 años</t>
  </si>
  <si>
    <t>45-64 años</t>
  </si>
  <si>
    <t>65 y más años</t>
  </si>
  <si>
    <t>VIOLENCIA SEXUAL</t>
  </si>
  <si>
    <t>72 horas o menos</t>
  </si>
  <si>
    <t>Después de 72 horas</t>
  </si>
  <si>
    <t xml:space="preserve">SECCIÓN J: ATENCIONES MÉDICAS POR VIOLENCIA SEXUAL CON REALIZACIÓN O INDICACIÓN DE PERITAJE </t>
  </si>
  <si>
    <t>ATENCIÓN POR MÉDICO PERITO</t>
  </si>
  <si>
    <t>ATENCIÓN OTROS MÉDICOS</t>
  </si>
  <si>
    <t>SECCIÓN K: ATENCIONES DE URGENCIA ASOCIADAS A LESIONES AUTOINFLIGIDAS</t>
  </si>
  <si>
    <t>10 - 19 años</t>
  </si>
  <si>
    <t>25-44 años</t>
  </si>
  <si>
    <t>65-74 años</t>
  </si>
  <si>
    <t>75-84 años</t>
  </si>
  <si>
    <t>85 y más años</t>
  </si>
  <si>
    <t xml:space="preserve">Nº DE ATENCIONES </t>
  </si>
  <si>
    <t>SECCIÓN L: ATENCIONES POR MORDEDURA DE ANIMALES EN SERVICIO DE URGENCIA</t>
  </si>
  <si>
    <t>IDENTIFICACION DEL ANIMAL MORDEDOR</t>
  </si>
  <si>
    <t>POR SEXO</t>
  </si>
  <si>
    <t>POR GRUPO DE EDAD (AÑOS)</t>
  </si>
  <si>
    <t>TIPO DE MORDEDURA</t>
  </si>
  <si>
    <t>Indicación de vacuna</t>
  </si>
  <si>
    <t>Mayor de 15 años</t>
  </si>
  <si>
    <t>Única</t>
  </si>
  <si>
    <t>Múltiple</t>
  </si>
  <si>
    <t>Perro</t>
  </si>
  <si>
    <t>Gato</t>
  </si>
  <si>
    <t>Animal silvestre</t>
  </si>
  <si>
    <t>Exposición a murciélago</t>
  </si>
  <si>
    <t>Roedor o animal de abasto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</si>
</sst>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Aptos Narrow"/>
      <family val="2"/>
      <scheme val="minor"/>
    </font>
    <font>
      <b/>
      <sz val="10"/>
      <name val="Verdana"/>
      <family val="2"/>
    </font>
    <font>
      <sz val="10"/>
      <color theme="1"/>
      <name val="Aptos Narrow"/>
      <family val="2"/>
      <scheme val="minor"/>
    </font>
    <font>
      <b/>
      <sz val="11"/>
      <name val="Verdana"/>
      <family val="2"/>
    </font>
    <font>
      <sz val="8"/>
      <name val="Verdana"/>
      <family val="2"/>
    </font>
    <font>
      <b/>
      <sz val="12"/>
      <name val="Verdana"/>
      <family val="2"/>
    </font>
    <font>
      <sz val="9"/>
      <name val="Verdana"/>
      <family val="2"/>
    </font>
    <font>
      <sz val="9"/>
      <color rgb="FFFF0000"/>
      <name val="Verdana"/>
      <family val="2"/>
    </font>
    <font>
      <sz val="10"/>
      <name val="Verdana"/>
      <family val="2"/>
    </font>
    <font>
      <b/>
      <sz val="9"/>
      <name val="Verdana"/>
      <family val="2"/>
    </font>
    <font>
      <b/>
      <sz val="11"/>
      <color rgb="FFFF0000"/>
      <name val="Verdana"/>
      <family val="2"/>
    </font>
    <font>
      <sz val="11"/>
      <name val="Verdana"/>
      <family val="2"/>
    </font>
    <font>
      <sz val="10"/>
      <color rgb="FFFF0000"/>
      <name val="Verdana"/>
      <family val="2"/>
    </font>
    <font>
      <b/>
      <sz val="8"/>
      <name val="Verdana"/>
      <family val="2"/>
    </font>
    <font>
      <sz val="12"/>
      <name val="Verdana"/>
      <family val="2"/>
    </font>
    <font>
      <sz val="10"/>
      <name val="Aptos Narrow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CC"/>
        <bgColor indexed="64"/>
      </patternFill>
    </fill>
  </fills>
  <borders count="12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hair">
        <color indexed="64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auto="1"/>
      </top>
      <bottom style="hair">
        <color auto="1"/>
      </bottom>
      <diagonal/>
    </border>
    <border>
      <left style="hair">
        <color indexed="64"/>
      </left>
      <right style="thin">
        <color indexed="64"/>
      </right>
      <top style="thin">
        <color auto="1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auto="1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auto="1"/>
      </left>
      <right/>
      <top style="hair">
        <color auto="1"/>
      </top>
      <bottom/>
      <diagonal/>
    </border>
    <border>
      <left style="thin">
        <color auto="1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indexed="64"/>
      </right>
      <top style="thin">
        <color auto="1"/>
      </top>
      <bottom/>
      <diagonal/>
    </border>
    <border>
      <left style="double">
        <color auto="1"/>
      </left>
      <right style="thin">
        <color indexed="64"/>
      </right>
      <top/>
      <bottom/>
      <diagonal/>
    </border>
    <border>
      <left style="double">
        <color auto="1"/>
      </left>
      <right style="thin">
        <color indexed="64"/>
      </right>
      <top/>
      <bottom style="thin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double">
        <color auto="1"/>
      </right>
      <top style="thin">
        <color auto="1"/>
      </top>
      <bottom style="hair">
        <color auto="1"/>
      </bottom>
      <diagonal/>
    </border>
    <border>
      <left style="hair">
        <color indexed="64"/>
      </left>
      <right style="double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auto="1"/>
      </right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thin">
        <color auto="1"/>
      </left>
      <right style="hair">
        <color auto="1"/>
      </right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  <border>
      <left style="hair">
        <color auto="1"/>
      </left>
      <right style="thin">
        <color auto="1"/>
      </right>
      <top/>
      <bottom style="double">
        <color auto="1"/>
      </bottom>
      <diagonal/>
    </border>
    <border>
      <left style="hair">
        <color auto="1"/>
      </left>
      <right/>
      <top/>
      <bottom style="double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 style="hair">
        <color auto="1"/>
      </left>
      <right style="double">
        <color auto="1"/>
      </right>
      <top/>
      <bottom style="double">
        <color auto="1"/>
      </bottom>
      <diagonal/>
    </border>
    <border>
      <left style="thin">
        <color auto="1"/>
      </left>
      <right/>
      <top style="double">
        <color auto="1"/>
      </top>
      <bottom style="hair">
        <color auto="1"/>
      </bottom>
      <diagonal/>
    </border>
    <border>
      <left/>
      <right style="thin">
        <color auto="1"/>
      </right>
      <top style="double">
        <color auto="1"/>
      </top>
      <bottom style="hair">
        <color auto="1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hair">
        <color auto="1"/>
      </left>
      <right style="thin">
        <color auto="1"/>
      </right>
      <top style="double">
        <color auto="1"/>
      </top>
      <bottom style="hair">
        <color auto="1"/>
      </bottom>
      <diagonal/>
    </border>
    <border>
      <left/>
      <right style="hair">
        <color auto="1"/>
      </right>
      <top style="double">
        <color auto="1"/>
      </top>
      <bottom style="hair">
        <color auto="1"/>
      </bottom>
      <diagonal/>
    </border>
    <border>
      <left/>
      <right/>
      <top style="double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double">
        <color auto="1"/>
      </top>
      <bottom style="hair">
        <color auto="1"/>
      </bottom>
      <diagonal/>
    </border>
    <border>
      <left style="hair">
        <color auto="1"/>
      </left>
      <right/>
      <top style="double">
        <color auto="1"/>
      </top>
      <bottom style="hair">
        <color auto="1"/>
      </bottom>
      <diagonal/>
    </border>
    <border>
      <left style="hair">
        <color auto="1"/>
      </left>
      <right style="double">
        <color auto="1"/>
      </right>
      <top style="double">
        <color auto="1"/>
      </top>
      <bottom style="hair">
        <color auto="1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double">
        <color auto="1"/>
      </right>
      <top/>
      <bottom/>
      <diagonal/>
    </border>
    <border>
      <left/>
      <right style="hair">
        <color auto="1"/>
      </right>
      <top/>
      <bottom style="thin">
        <color auto="1"/>
      </bottom>
      <diagonal/>
    </border>
    <border>
      <left style="hair">
        <color auto="1"/>
      </left>
      <right/>
      <top/>
      <bottom style="thin">
        <color indexed="64"/>
      </bottom>
      <diagonal/>
    </border>
    <border>
      <left style="hair">
        <color indexed="64"/>
      </left>
      <right style="double">
        <color indexed="64"/>
      </right>
      <top/>
      <bottom style="thin">
        <color indexed="64"/>
      </bottom>
      <diagonal/>
    </border>
    <border>
      <left/>
      <right style="thin">
        <color indexed="9"/>
      </right>
      <top/>
      <bottom style="thin">
        <color indexed="64"/>
      </bottom>
      <diagonal/>
    </border>
    <border>
      <left style="thin">
        <color indexed="9"/>
      </left>
      <right style="thin">
        <color indexed="9"/>
      </right>
      <top/>
      <bottom/>
      <diagonal/>
    </border>
    <border>
      <left style="thin">
        <color indexed="9"/>
      </left>
      <right/>
      <top/>
      <bottom/>
      <diagonal/>
    </border>
    <border>
      <left/>
      <right style="thin">
        <color indexed="9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auto="1"/>
      </left>
      <right style="double">
        <color auto="1"/>
      </right>
      <top/>
      <bottom style="hair">
        <color auto="1"/>
      </bottom>
      <diagonal/>
    </border>
    <border>
      <left style="hair">
        <color auto="1"/>
      </left>
      <right style="double">
        <color auto="1"/>
      </right>
      <top style="hair">
        <color auto="1"/>
      </top>
      <bottom style="thin">
        <color auto="1"/>
      </bottom>
      <diagonal/>
    </border>
    <border>
      <left style="double">
        <color indexed="64"/>
      </left>
      <right style="double">
        <color indexed="64"/>
      </right>
      <top style="thin">
        <color auto="1"/>
      </top>
      <bottom/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  <border>
      <left style="hair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indexed="64"/>
      </left>
      <right style="double">
        <color indexed="64"/>
      </right>
      <top/>
      <bottom style="thin">
        <color auto="1"/>
      </bottom>
      <diagonal/>
    </border>
    <border>
      <left style="double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indexed="64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hair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auto="1"/>
      </left>
      <right style="hair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9"/>
      </left>
      <right style="thin">
        <color indexed="9"/>
      </right>
      <top/>
      <bottom style="thin">
        <color auto="1"/>
      </bottom>
      <diagonal/>
    </border>
    <border>
      <left style="thin">
        <color indexed="9"/>
      </left>
      <right/>
      <top/>
      <bottom style="thin">
        <color auto="1"/>
      </bottom>
      <diagonal/>
    </border>
  </borders>
  <cellStyleXfs count="1">
    <xf numFmtId="0" fontId="0" fillId="0" borderId="0"/>
  </cellStyleXfs>
  <cellXfs count="391">
    <xf numFmtId="0" fontId="0" fillId="0" borderId="0" xfId="0"/>
    <xf numFmtId="3" fontId="1" fillId="2" borderId="0" xfId="0" applyNumberFormat="1" applyFont="1" applyFill="1" applyAlignment="1">
      <alignment vertical="center"/>
    </xf>
    <xf numFmtId="0" fontId="2" fillId="0" borderId="0" xfId="0" applyFont="1" applyAlignment="1">
      <alignment vertical="center"/>
    </xf>
    <xf numFmtId="3" fontId="1" fillId="2" borderId="0" xfId="0" applyNumberFormat="1" applyFont="1" applyFill="1"/>
    <xf numFmtId="1" fontId="3" fillId="2" borderId="0" xfId="0" applyNumberFormat="1" applyFont="1" applyFill="1" applyAlignment="1">
      <alignment horizontal="center" vertical="center" wrapText="1"/>
    </xf>
    <xf numFmtId="1" fontId="4" fillId="2" borderId="0" xfId="0" applyNumberFormat="1" applyFont="1" applyFill="1" applyAlignment="1">
      <alignment horizontal="center" vertical="center"/>
    </xf>
    <xf numFmtId="1" fontId="4" fillId="2" borderId="0" xfId="0" applyNumberFormat="1" applyFont="1" applyFill="1" applyAlignment="1">
      <alignment horizontal="left" vertical="center"/>
    </xf>
    <xf numFmtId="1" fontId="4" fillId="2" borderId="0" xfId="0" applyNumberFormat="1" applyFont="1" applyFill="1" applyAlignment="1">
      <alignment vertical="center"/>
    </xf>
    <xf numFmtId="0" fontId="0" fillId="0" borderId="0" xfId="0" applyAlignment="1">
      <alignment vertical="center"/>
    </xf>
    <xf numFmtId="1" fontId="5" fillId="2" borderId="1" xfId="0" applyNumberFormat="1" applyFont="1" applyFill="1" applyBorder="1" applyAlignment="1">
      <alignment vertical="center"/>
    </xf>
    <xf numFmtId="1" fontId="6" fillId="0" borderId="3" xfId="0" applyNumberFormat="1" applyFont="1" applyBorder="1" applyAlignment="1">
      <alignment horizontal="center" vertical="center" wrapText="1"/>
    </xf>
    <xf numFmtId="1" fontId="6" fillId="0" borderId="4" xfId="0" applyNumberFormat="1" applyFont="1" applyBorder="1" applyAlignment="1">
      <alignment horizontal="center" vertical="center" wrapText="1"/>
    </xf>
    <xf numFmtId="1" fontId="6" fillId="0" borderId="5" xfId="0" applyNumberFormat="1" applyFont="1" applyBorder="1" applyAlignment="1">
      <alignment horizontal="center" vertical="center" wrapText="1"/>
    </xf>
    <xf numFmtId="1" fontId="6" fillId="0" borderId="6" xfId="0" applyNumberFormat="1" applyFont="1" applyBorder="1" applyAlignment="1">
      <alignment horizontal="center" vertical="center" wrapText="1"/>
    </xf>
    <xf numFmtId="1" fontId="6" fillId="0" borderId="7" xfId="0" applyNumberFormat="1" applyFont="1" applyBorder="1" applyAlignment="1">
      <alignment horizontal="center" vertical="center" wrapText="1"/>
    </xf>
    <xf numFmtId="1" fontId="6" fillId="0" borderId="8" xfId="0" applyNumberFormat="1" applyFont="1" applyBorder="1" applyAlignment="1">
      <alignment horizontal="center" vertical="center" wrapText="1"/>
    </xf>
    <xf numFmtId="1" fontId="6" fillId="0" borderId="10" xfId="0" applyNumberFormat="1" applyFont="1" applyBorder="1" applyAlignment="1">
      <alignment horizontal="center" vertical="center" wrapText="1"/>
    </xf>
    <xf numFmtId="1" fontId="6" fillId="0" borderId="8" xfId="0" applyNumberFormat="1" applyFont="1" applyBorder="1" applyAlignment="1">
      <alignment horizontal="center" vertical="center"/>
    </xf>
    <xf numFmtId="0" fontId="0" fillId="0" borderId="12" xfId="0" applyBorder="1" applyAlignment="1">
      <alignment vertical="center"/>
    </xf>
    <xf numFmtId="1" fontId="6" fillId="0" borderId="14" xfId="0" applyNumberFormat="1" applyFont="1" applyBorder="1" applyAlignment="1">
      <alignment horizontal="center" vertical="center"/>
    </xf>
    <xf numFmtId="1" fontId="6" fillId="0" borderId="15" xfId="0" applyNumberFormat="1" applyFont="1" applyBorder="1" applyAlignment="1">
      <alignment horizontal="center" vertical="center"/>
    </xf>
    <xf numFmtId="1" fontId="6" fillId="0" borderId="16" xfId="0" applyNumberFormat="1" applyFont="1" applyBorder="1" applyAlignment="1">
      <alignment horizontal="center" vertical="center" wrapText="1"/>
    </xf>
    <xf numFmtId="1" fontId="6" fillId="0" borderId="14" xfId="0" applyNumberFormat="1" applyFont="1" applyBorder="1" applyAlignment="1">
      <alignment horizontal="center" vertical="center" wrapText="1"/>
    </xf>
    <xf numFmtId="1" fontId="6" fillId="0" borderId="17" xfId="0" applyNumberFormat="1" applyFont="1" applyBorder="1" applyAlignment="1">
      <alignment horizontal="center" vertical="center" wrapText="1"/>
    </xf>
    <xf numFmtId="3" fontId="7" fillId="3" borderId="0" xfId="0" applyNumberFormat="1" applyFont="1" applyFill="1" applyAlignment="1">
      <alignment vertical="center"/>
    </xf>
    <xf numFmtId="3" fontId="8" fillId="0" borderId="0" xfId="0" applyNumberFormat="1" applyFont="1" applyAlignment="1">
      <alignment vertical="center"/>
    </xf>
    <xf numFmtId="3" fontId="8" fillId="3" borderId="0" xfId="0" applyNumberFormat="1" applyFont="1" applyFill="1" applyAlignment="1">
      <alignment vertical="center"/>
    </xf>
    <xf numFmtId="3" fontId="6" fillId="3" borderId="0" xfId="0" applyNumberFormat="1" applyFont="1" applyFill="1" applyAlignment="1">
      <alignment vertical="center"/>
    </xf>
    <xf numFmtId="3" fontId="6" fillId="0" borderId="0" xfId="0" applyNumberFormat="1" applyFont="1" applyAlignment="1">
      <alignment vertical="center"/>
    </xf>
    <xf numFmtId="3" fontId="8" fillId="2" borderId="0" xfId="0" applyNumberFormat="1" applyFont="1" applyFill="1" applyAlignment="1">
      <alignment vertical="center"/>
    </xf>
    <xf numFmtId="1" fontId="6" fillId="0" borderId="18" xfId="0" applyNumberFormat="1" applyFont="1" applyBorder="1" applyAlignment="1">
      <alignment horizontal="left" vertical="center"/>
    </xf>
    <xf numFmtId="1" fontId="9" fillId="4" borderId="19" xfId="0" applyNumberFormat="1" applyFont="1" applyFill="1" applyBorder="1" applyAlignment="1">
      <alignment horizontal="center" vertical="center"/>
    </xf>
    <xf numFmtId="1" fontId="9" fillId="4" borderId="20" xfId="0" applyNumberFormat="1" applyFont="1" applyFill="1" applyBorder="1" applyAlignment="1">
      <alignment horizontal="center" vertical="center"/>
    </xf>
    <xf numFmtId="1" fontId="6" fillId="5" borderId="19" xfId="0" applyNumberFormat="1" applyFont="1" applyFill="1" applyBorder="1" applyAlignment="1" applyProtection="1">
      <alignment horizontal="center" vertical="center"/>
      <protection locked="0"/>
    </xf>
    <xf numFmtId="1" fontId="6" fillId="5" borderId="21" xfId="0" applyNumberFormat="1" applyFont="1" applyFill="1" applyBorder="1" applyAlignment="1" applyProtection="1">
      <alignment horizontal="center" vertical="center"/>
      <protection locked="0"/>
    </xf>
    <xf numFmtId="1" fontId="6" fillId="5" borderId="22" xfId="0" applyNumberFormat="1" applyFont="1" applyFill="1" applyBorder="1" applyAlignment="1" applyProtection="1">
      <alignment horizontal="center" vertical="center"/>
      <protection locked="0"/>
    </xf>
    <xf numFmtId="3" fontId="6" fillId="6" borderId="0" xfId="0" applyNumberFormat="1" applyFont="1" applyFill="1" applyAlignment="1">
      <alignment vertical="center"/>
    </xf>
    <xf numFmtId="3" fontId="6" fillId="7" borderId="0" xfId="0" applyNumberFormat="1" applyFont="1" applyFill="1" applyAlignment="1">
      <alignment vertical="center"/>
    </xf>
    <xf numFmtId="1" fontId="6" fillId="0" borderId="23" xfId="0" applyNumberFormat="1" applyFont="1" applyBorder="1" applyAlignment="1">
      <alignment horizontal="left" vertical="center" wrapText="1"/>
    </xf>
    <xf numFmtId="1" fontId="9" fillId="4" borderId="24" xfId="0" applyNumberFormat="1" applyFont="1" applyFill="1" applyBorder="1" applyAlignment="1">
      <alignment horizontal="center" vertical="center" wrapText="1"/>
    </xf>
    <xf numFmtId="1" fontId="9" fillId="4" borderId="25" xfId="0" applyNumberFormat="1" applyFont="1" applyFill="1" applyBorder="1" applyAlignment="1">
      <alignment horizontal="center" vertical="center" wrapText="1"/>
    </xf>
    <xf numFmtId="1" fontId="9" fillId="4" borderId="0" xfId="0" applyNumberFormat="1" applyFont="1" applyFill="1" applyAlignment="1">
      <alignment horizontal="center" vertical="center"/>
    </xf>
    <xf numFmtId="1" fontId="6" fillId="5" borderId="26" xfId="0" applyNumberFormat="1" applyFont="1" applyFill="1" applyBorder="1" applyAlignment="1" applyProtection="1">
      <alignment horizontal="center" vertical="center"/>
      <protection locked="0"/>
    </xf>
    <xf numFmtId="1" fontId="6" fillId="5" borderId="27" xfId="0" applyNumberFormat="1" applyFont="1" applyFill="1" applyBorder="1" applyAlignment="1" applyProtection="1">
      <alignment horizontal="center" vertical="center"/>
      <protection locked="0"/>
    </xf>
    <xf numFmtId="1" fontId="6" fillId="5" borderId="28" xfId="0" applyNumberFormat="1" applyFont="1" applyFill="1" applyBorder="1" applyAlignment="1" applyProtection="1">
      <alignment horizontal="center" vertical="center"/>
      <protection locked="0"/>
    </xf>
    <xf numFmtId="1" fontId="6" fillId="0" borderId="29" xfId="0" applyNumberFormat="1" applyFont="1" applyBorder="1" applyAlignment="1">
      <alignment horizontal="left" vertical="center"/>
    </xf>
    <xf numFmtId="1" fontId="9" fillId="4" borderId="30" xfId="0" applyNumberFormat="1" applyFont="1" applyFill="1" applyBorder="1" applyAlignment="1">
      <alignment horizontal="center" vertical="center"/>
    </xf>
    <xf numFmtId="1" fontId="9" fillId="4" borderId="31" xfId="0" applyNumberFormat="1" applyFont="1" applyFill="1" applyBorder="1" applyAlignment="1">
      <alignment horizontal="center" vertical="center"/>
    </xf>
    <xf numFmtId="1" fontId="9" fillId="4" borderId="32" xfId="0" applyNumberFormat="1" applyFont="1" applyFill="1" applyBorder="1" applyAlignment="1">
      <alignment horizontal="center" vertical="center"/>
    </xf>
    <xf numFmtId="1" fontId="6" fillId="5" borderId="30" xfId="0" applyNumberFormat="1" applyFont="1" applyFill="1" applyBorder="1" applyAlignment="1" applyProtection="1">
      <alignment horizontal="center" vertical="center"/>
      <protection locked="0"/>
    </xf>
    <xf numFmtId="1" fontId="6" fillId="5" borderId="33" xfId="0" applyNumberFormat="1" applyFont="1" applyFill="1" applyBorder="1" applyAlignment="1" applyProtection="1">
      <alignment horizontal="center" vertical="center"/>
      <protection locked="0"/>
    </xf>
    <xf numFmtId="1" fontId="6" fillId="5" borderId="34" xfId="0" applyNumberFormat="1" applyFont="1" applyFill="1" applyBorder="1" applyAlignment="1" applyProtection="1">
      <alignment horizontal="center" vertical="center"/>
      <protection locked="0"/>
    </xf>
    <xf numFmtId="1" fontId="9" fillId="4" borderId="35" xfId="0" applyNumberFormat="1" applyFont="1" applyFill="1" applyBorder="1" applyAlignment="1">
      <alignment horizontal="center" vertical="center"/>
    </xf>
    <xf numFmtId="1" fontId="9" fillId="4" borderId="36" xfId="0" applyNumberFormat="1" applyFont="1" applyFill="1" applyBorder="1" applyAlignment="1">
      <alignment horizontal="center" vertical="center"/>
    </xf>
    <xf numFmtId="1" fontId="9" fillId="4" borderId="37" xfId="0" applyNumberFormat="1" applyFont="1" applyFill="1" applyBorder="1" applyAlignment="1">
      <alignment horizontal="center" vertical="center"/>
    </xf>
    <xf numFmtId="1" fontId="9" fillId="4" borderId="38" xfId="0" applyNumberFormat="1" applyFont="1" applyFill="1" applyBorder="1" applyAlignment="1">
      <alignment horizontal="center" vertical="center"/>
    </xf>
    <xf numFmtId="1" fontId="9" fillId="4" borderId="39" xfId="0" applyNumberFormat="1" applyFont="1" applyFill="1" applyBorder="1" applyAlignment="1">
      <alignment horizontal="center" vertical="center"/>
    </xf>
    <xf numFmtId="1" fontId="9" fillId="4" borderId="40" xfId="0" applyNumberFormat="1" applyFont="1" applyFill="1" applyBorder="1" applyAlignment="1">
      <alignment horizontal="center" vertical="center"/>
    </xf>
    <xf numFmtId="1" fontId="10" fillId="0" borderId="0" xfId="0" applyNumberFormat="1" applyFont="1" applyAlignment="1">
      <alignment vertical="center"/>
    </xf>
    <xf numFmtId="1" fontId="6" fillId="0" borderId="13" xfId="0" applyNumberFormat="1" applyFont="1" applyBorder="1" applyAlignment="1">
      <alignment horizontal="center" vertical="center" wrapText="1"/>
    </xf>
    <xf numFmtId="1" fontId="6" fillId="0" borderId="15" xfId="0" applyNumberFormat="1" applyFont="1" applyBorder="1" applyAlignment="1">
      <alignment horizontal="center" vertical="center" wrapText="1"/>
    </xf>
    <xf numFmtId="1" fontId="6" fillId="0" borderId="40" xfId="0" applyNumberFormat="1" applyFont="1" applyBorder="1" applyAlignment="1">
      <alignment horizontal="center" vertical="center" wrapText="1"/>
    </xf>
    <xf numFmtId="1" fontId="6" fillId="0" borderId="41" xfId="0" applyNumberFormat="1" applyFont="1" applyBorder="1" applyAlignment="1">
      <alignment horizontal="center" vertical="center" wrapText="1"/>
    </xf>
    <xf numFmtId="1" fontId="6" fillId="5" borderId="42" xfId="0" applyNumberFormat="1" applyFont="1" applyFill="1" applyBorder="1" applyAlignment="1" applyProtection="1">
      <alignment horizontal="center" vertical="center"/>
      <protection locked="0"/>
    </xf>
    <xf numFmtId="1" fontId="6" fillId="5" borderId="43" xfId="0" applyNumberFormat="1" applyFont="1" applyFill="1" applyBorder="1" applyAlignment="1" applyProtection="1">
      <alignment horizontal="center" vertical="center"/>
      <protection locked="0"/>
    </xf>
    <xf numFmtId="1" fontId="6" fillId="5" borderId="41" xfId="0" applyNumberFormat="1" applyFont="1" applyFill="1" applyBorder="1" applyAlignment="1" applyProtection="1">
      <alignment horizontal="center" vertical="center"/>
      <protection locked="0"/>
    </xf>
    <xf numFmtId="1" fontId="4" fillId="3" borderId="12" xfId="0" applyNumberFormat="1" applyFont="1" applyFill="1" applyBorder="1" applyAlignment="1">
      <alignment vertical="center"/>
    </xf>
    <xf numFmtId="1" fontId="4" fillId="3" borderId="0" xfId="0" applyNumberFormat="1" applyFont="1" applyFill="1" applyAlignment="1">
      <alignment vertical="center" wrapText="1"/>
    </xf>
    <xf numFmtId="1" fontId="11" fillId="3" borderId="0" xfId="0" applyNumberFormat="1" applyFont="1" applyFill="1" applyAlignment="1">
      <alignment vertical="center"/>
    </xf>
    <xf numFmtId="1" fontId="11" fillId="2" borderId="0" xfId="0" applyNumberFormat="1" applyFont="1" applyFill="1" applyAlignment="1">
      <alignment vertical="center"/>
    </xf>
    <xf numFmtId="1" fontId="11" fillId="2" borderId="0" xfId="0" applyNumberFormat="1" applyFont="1" applyFill="1" applyAlignment="1" applyProtection="1">
      <alignment vertical="center"/>
      <protection locked="0"/>
    </xf>
    <xf numFmtId="1" fontId="11" fillId="6" borderId="0" xfId="0" applyNumberFormat="1" applyFont="1" applyFill="1" applyAlignment="1">
      <alignment vertical="center"/>
    </xf>
    <xf numFmtId="1" fontId="11" fillId="0" borderId="0" xfId="0" applyNumberFormat="1" applyFont="1" applyAlignment="1" applyProtection="1">
      <alignment vertical="center"/>
      <protection locked="0"/>
    </xf>
    <xf numFmtId="1" fontId="11" fillId="8" borderId="0" xfId="0" applyNumberFormat="1" applyFont="1" applyFill="1" applyAlignment="1">
      <alignment vertical="center"/>
    </xf>
    <xf numFmtId="1" fontId="6" fillId="0" borderId="44" xfId="0" applyNumberFormat="1" applyFont="1" applyBorder="1" applyAlignment="1">
      <alignment horizontal="center" vertical="center" wrapText="1"/>
    </xf>
    <xf numFmtId="1" fontId="9" fillId="4" borderId="26" xfId="0" applyNumberFormat="1" applyFont="1" applyFill="1" applyBorder="1" applyAlignment="1">
      <alignment horizontal="center" vertical="center" wrapText="1"/>
    </xf>
    <xf numFmtId="1" fontId="9" fillId="4" borderId="45" xfId="0" applyNumberFormat="1" applyFont="1" applyFill="1" applyBorder="1" applyAlignment="1">
      <alignment horizontal="center" vertical="center" wrapText="1"/>
    </xf>
    <xf numFmtId="1" fontId="9" fillId="4" borderId="46" xfId="0" applyNumberFormat="1" applyFont="1" applyFill="1" applyBorder="1" applyAlignment="1">
      <alignment horizontal="center" vertical="center"/>
    </xf>
    <xf numFmtId="1" fontId="6" fillId="5" borderId="46" xfId="0" applyNumberFormat="1" applyFont="1" applyFill="1" applyBorder="1" applyAlignment="1" applyProtection="1">
      <alignment horizontal="center" vertical="center"/>
      <protection locked="0"/>
    </xf>
    <xf numFmtId="1" fontId="6" fillId="5" borderId="47" xfId="0" applyNumberFormat="1" applyFont="1" applyFill="1" applyBorder="1" applyAlignment="1" applyProtection="1">
      <alignment horizontal="center" vertical="center"/>
      <protection locked="0"/>
    </xf>
    <xf numFmtId="1" fontId="6" fillId="5" borderId="44" xfId="0" applyNumberFormat="1" applyFont="1" applyFill="1" applyBorder="1" applyAlignment="1" applyProtection="1">
      <alignment horizontal="center" vertical="center"/>
      <protection locked="0"/>
    </xf>
    <xf numFmtId="1" fontId="6" fillId="0" borderId="48" xfId="0" applyNumberFormat="1" applyFont="1" applyBorder="1" applyAlignment="1">
      <alignment horizontal="center" vertical="center" wrapText="1"/>
    </xf>
    <xf numFmtId="1" fontId="9" fillId="4" borderId="49" xfId="0" applyNumberFormat="1" applyFont="1" applyFill="1" applyBorder="1" applyAlignment="1">
      <alignment horizontal="center" vertical="center" wrapText="1"/>
    </xf>
    <xf numFmtId="1" fontId="9" fillId="4" borderId="50" xfId="0" applyNumberFormat="1" applyFont="1" applyFill="1" applyBorder="1" applyAlignment="1">
      <alignment horizontal="center" vertical="center" wrapText="1"/>
    </xf>
    <xf numFmtId="1" fontId="9" fillId="4" borderId="51" xfId="0" applyNumberFormat="1" applyFont="1" applyFill="1" applyBorder="1" applyAlignment="1">
      <alignment horizontal="center" vertical="center"/>
    </xf>
    <xf numFmtId="1" fontId="6" fillId="5" borderId="49" xfId="0" applyNumberFormat="1" applyFont="1" applyFill="1" applyBorder="1" applyAlignment="1" applyProtection="1">
      <alignment horizontal="center" vertical="center"/>
      <protection locked="0"/>
    </xf>
    <xf numFmtId="1" fontId="6" fillId="5" borderId="51" xfId="0" applyNumberFormat="1" applyFont="1" applyFill="1" applyBorder="1" applyAlignment="1" applyProtection="1">
      <alignment horizontal="center" vertical="center"/>
      <protection locked="0"/>
    </xf>
    <xf numFmtId="1" fontId="6" fillId="5" borderId="52" xfId="0" applyNumberFormat="1" applyFont="1" applyFill="1" applyBorder="1" applyAlignment="1" applyProtection="1">
      <alignment horizontal="center" vertical="center"/>
      <protection locked="0"/>
    </xf>
    <xf numFmtId="1" fontId="6" fillId="5" borderId="53" xfId="0" applyNumberFormat="1" applyFont="1" applyFill="1" applyBorder="1" applyAlignment="1" applyProtection="1">
      <alignment horizontal="center" vertical="center"/>
      <protection locked="0"/>
    </xf>
    <xf numFmtId="1" fontId="6" fillId="5" borderId="48" xfId="0" applyNumberFormat="1" applyFont="1" applyFill="1" applyBorder="1" applyAlignment="1" applyProtection="1">
      <alignment horizontal="center" vertical="center"/>
      <protection locked="0"/>
    </xf>
    <xf numFmtId="1" fontId="6" fillId="0" borderId="54" xfId="0" applyNumberFormat="1" applyFont="1" applyBorder="1" applyAlignment="1">
      <alignment horizontal="center" vertical="center" wrapText="1"/>
    </xf>
    <xf numFmtId="1" fontId="9" fillId="4" borderId="30" xfId="0" applyNumberFormat="1" applyFont="1" applyFill="1" applyBorder="1" applyAlignment="1">
      <alignment horizontal="center" vertical="center" wrapText="1"/>
    </xf>
    <xf numFmtId="1" fontId="9" fillId="4" borderId="31" xfId="0" applyNumberFormat="1" applyFont="1" applyFill="1" applyBorder="1" applyAlignment="1">
      <alignment horizontal="center" vertical="center" wrapText="1"/>
    </xf>
    <xf numFmtId="1" fontId="9" fillId="4" borderId="55" xfId="0" applyNumberFormat="1" applyFont="1" applyFill="1" applyBorder="1" applyAlignment="1">
      <alignment horizontal="center" vertical="center"/>
    </xf>
    <xf numFmtId="1" fontId="6" fillId="5" borderId="55" xfId="0" applyNumberFormat="1" applyFont="1" applyFill="1" applyBorder="1" applyAlignment="1" applyProtection="1">
      <alignment horizontal="center" vertical="center"/>
      <protection locked="0"/>
    </xf>
    <xf numFmtId="1" fontId="6" fillId="5" borderId="56" xfId="0" applyNumberFormat="1" applyFont="1" applyFill="1" applyBorder="1" applyAlignment="1" applyProtection="1">
      <alignment horizontal="center" vertical="center"/>
      <protection locked="0"/>
    </xf>
    <xf numFmtId="1" fontId="6" fillId="5" borderId="54" xfId="0" applyNumberFormat="1" applyFont="1" applyFill="1" applyBorder="1" applyAlignment="1" applyProtection="1">
      <alignment horizontal="center" vertical="center"/>
      <protection locked="0"/>
    </xf>
    <xf numFmtId="3" fontId="12" fillId="0" borderId="0" xfId="0" applyNumberFormat="1" applyFont="1" applyAlignment="1">
      <alignment vertical="center"/>
    </xf>
    <xf numFmtId="1" fontId="9" fillId="4" borderId="40" xfId="0" applyNumberFormat="1" applyFont="1" applyFill="1" applyBorder="1" applyAlignment="1">
      <alignment horizontal="center" vertical="center" wrapText="1"/>
    </xf>
    <xf numFmtId="1" fontId="9" fillId="4" borderId="57" xfId="0" applyNumberFormat="1" applyFont="1" applyFill="1" applyBorder="1" applyAlignment="1">
      <alignment horizontal="center" vertical="center" wrapText="1"/>
    </xf>
    <xf numFmtId="1" fontId="9" fillId="4" borderId="8" xfId="0" applyNumberFormat="1" applyFont="1" applyFill="1" applyBorder="1" applyAlignment="1">
      <alignment horizontal="center" vertical="center"/>
    </xf>
    <xf numFmtId="1" fontId="9" fillId="4" borderId="58" xfId="0" applyNumberFormat="1" applyFont="1" applyFill="1" applyBorder="1" applyAlignment="1">
      <alignment horizontal="center" vertical="center"/>
    </xf>
    <xf numFmtId="1" fontId="9" fillId="4" borderId="6" xfId="0" applyNumberFormat="1" applyFont="1" applyFill="1" applyBorder="1" applyAlignment="1">
      <alignment horizontal="center" vertical="center"/>
    </xf>
    <xf numFmtId="1" fontId="3" fillId="2" borderId="0" xfId="0" applyNumberFormat="1" applyFont="1" applyFill="1" applyAlignment="1">
      <alignment vertical="center"/>
    </xf>
    <xf numFmtId="1" fontId="6" fillId="0" borderId="59" xfId="0" applyNumberFormat="1" applyFont="1" applyBorder="1" applyAlignment="1">
      <alignment horizontal="center" vertical="center" wrapText="1"/>
    </xf>
    <xf numFmtId="1" fontId="13" fillId="2" borderId="0" xfId="0" applyNumberFormat="1" applyFont="1" applyFill="1" applyAlignment="1">
      <alignment vertical="center"/>
    </xf>
    <xf numFmtId="1" fontId="6" fillId="0" borderId="41" xfId="0" applyNumberFormat="1" applyFont="1" applyBorder="1" applyAlignment="1">
      <alignment vertical="center" wrapText="1"/>
    </xf>
    <xf numFmtId="1" fontId="9" fillId="4" borderId="18" xfId="0" applyNumberFormat="1" applyFont="1" applyFill="1" applyBorder="1" applyAlignment="1">
      <alignment horizontal="center" vertical="center"/>
    </xf>
    <xf numFmtId="1" fontId="6" fillId="5" borderId="18" xfId="0" applyNumberFormat="1" applyFont="1" applyFill="1" applyBorder="1" applyAlignment="1" applyProtection="1">
      <alignment horizontal="center" vertical="center"/>
      <protection locked="0"/>
    </xf>
    <xf numFmtId="3" fontId="12" fillId="3" borderId="0" xfId="0" applyNumberFormat="1" applyFont="1" applyFill="1" applyAlignment="1">
      <alignment vertical="center"/>
    </xf>
    <xf numFmtId="3" fontId="8" fillId="6" borderId="0" xfId="0" applyNumberFormat="1" applyFont="1" applyFill="1" applyAlignment="1">
      <alignment vertical="center"/>
    </xf>
    <xf numFmtId="3" fontId="8" fillId="8" borderId="0" xfId="0" applyNumberFormat="1" applyFont="1" applyFill="1" applyAlignment="1">
      <alignment vertical="center"/>
    </xf>
    <xf numFmtId="3" fontId="8" fillId="7" borderId="0" xfId="0" applyNumberFormat="1" applyFont="1" applyFill="1" applyAlignment="1">
      <alignment vertical="center"/>
    </xf>
    <xf numFmtId="3" fontId="8" fillId="9" borderId="0" xfId="0" applyNumberFormat="1" applyFont="1" applyFill="1" applyAlignment="1">
      <alignment vertical="center"/>
    </xf>
    <xf numFmtId="1" fontId="6" fillId="0" borderId="44" xfId="0" applyNumberFormat="1" applyFont="1" applyBorder="1" applyAlignment="1">
      <alignment vertical="center" wrapText="1"/>
    </xf>
    <xf numFmtId="1" fontId="9" fillId="4" borderId="23" xfId="0" applyNumberFormat="1" applyFont="1" applyFill="1" applyBorder="1" applyAlignment="1">
      <alignment horizontal="center" vertical="center"/>
    </xf>
    <xf numFmtId="1" fontId="6" fillId="5" borderId="23" xfId="0" applyNumberFormat="1" applyFont="1" applyFill="1" applyBorder="1" applyAlignment="1" applyProtection="1">
      <alignment horizontal="center" vertical="center"/>
      <protection locked="0"/>
    </xf>
    <xf numFmtId="1" fontId="6" fillId="0" borderId="12" xfId="0" applyNumberFormat="1" applyFont="1" applyBorder="1" applyAlignment="1">
      <alignment vertical="center" wrapText="1"/>
    </xf>
    <xf numFmtId="1" fontId="9" fillId="4" borderId="9" xfId="0" applyNumberFormat="1" applyFont="1" applyFill="1" applyBorder="1" applyAlignment="1">
      <alignment horizontal="center" vertical="center"/>
    </xf>
    <xf numFmtId="1" fontId="6" fillId="5" borderId="9" xfId="0" applyNumberFormat="1" applyFont="1" applyFill="1" applyBorder="1" applyAlignment="1" applyProtection="1">
      <alignment horizontal="center" vertical="center"/>
      <protection locked="0"/>
    </xf>
    <xf numFmtId="1" fontId="9" fillId="4" borderId="59" xfId="0" applyNumberFormat="1" applyFont="1" applyFill="1" applyBorder="1" applyAlignment="1">
      <alignment horizontal="center" vertical="center"/>
    </xf>
    <xf numFmtId="1" fontId="4" fillId="2" borderId="0" xfId="0" applyNumberFormat="1" applyFont="1" applyFill="1" applyAlignment="1" applyProtection="1">
      <alignment vertical="center"/>
      <protection locked="0"/>
    </xf>
    <xf numFmtId="1" fontId="13" fillId="2" borderId="0" xfId="0" applyNumberFormat="1" applyFont="1" applyFill="1" applyAlignment="1">
      <alignment horizontal="left" vertical="center"/>
    </xf>
    <xf numFmtId="1" fontId="4" fillId="0" borderId="0" xfId="0" applyNumberFormat="1" applyFont="1" applyAlignment="1">
      <alignment vertical="center"/>
    </xf>
    <xf numFmtId="1" fontId="4" fillId="0" borderId="0" xfId="0" applyNumberFormat="1" applyFont="1" applyAlignment="1">
      <alignment horizontal="center" vertical="center" wrapText="1"/>
    </xf>
    <xf numFmtId="1" fontId="6" fillId="0" borderId="60" xfId="0" applyNumberFormat="1" applyFont="1" applyBorder="1" applyAlignment="1">
      <alignment horizontal="center" vertical="center" wrapText="1"/>
    </xf>
    <xf numFmtId="1" fontId="6" fillId="0" borderId="57" xfId="0" applyNumberFormat="1" applyFont="1" applyBorder="1" applyAlignment="1">
      <alignment horizontal="center" vertical="center" wrapText="1"/>
    </xf>
    <xf numFmtId="1" fontId="9" fillId="4" borderId="19" xfId="0" applyNumberFormat="1" applyFont="1" applyFill="1" applyBorder="1" applyAlignment="1">
      <alignment horizontal="center" vertical="center" wrapText="1"/>
    </xf>
    <xf numFmtId="1" fontId="6" fillId="4" borderId="40" xfId="0" applyNumberFormat="1" applyFont="1" applyFill="1" applyBorder="1" applyAlignment="1">
      <alignment horizontal="center" vertical="center" wrapText="1"/>
    </xf>
    <xf numFmtId="1" fontId="6" fillId="4" borderId="64" xfId="0" applyNumberFormat="1" applyFont="1" applyFill="1" applyBorder="1" applyAlignment="1">
      <alignment horizontal="center" vertical="center" wrapText="1"/>
    </xf>
    <xf numFmtId="1" fontId="6" fillId="4" borderId="65" xfId="0" applyNumberFormat="1" applyFont="1" applyFill="1" applyBorder="1" applyAlignment="1">
      <alignment horizontal="center" vertical="center" wrapText="1"/>
    </xf>
    <xf numFmtId="1" fontId="6" fillId="4" borderId="42" xfId="0" applyNumberFormat="1" applyFont="1" applyFill="1" applyBorder="1" applyAlignment="1">
      <alignment horizontal="center" vertical="center" wrapText="1"/>
    </xf>
    <xf numFmtId="1" fontId="6" fillId="0" borderId="0" xfId="0" applyNumberFormat="1" applyFont="1" applyAlignment="1">
      <alignment horizontal="center" vertical="center"/>
    </xf>
    <xf numFmtId="1" fontId="9" fillId="4" borderId="42" xfId="0" applyNumberFormat="1" applyFont="1" applyFill="1" applyBorder="1" applyAlignment="1">
      <alignment horizontal="center" vertical="center"/>
    </xf>
    <xf numFmtId="1" fontId="6" fillId="5" borderId="66" xfId="0" applyNumberFormat="1" applyFont="1" applyFill="1" applyBorder="1" applyAlignment="1" applyProtection="1">
      <alignment horizontal="center" vertical="center"/>
      <protection locked="0"/>
    </xf>
    <xf numFmtId="1" fontId="6" fillId="0" borderId="67" xfId="0" applyNumberFormat="1" applyFont="1" applyBorder="1" applyAlignment="1">
      <alignment horizontal="center" vertical="center" wrapText="1"/>
    </xf>
    <xf numFmtId="1" fontId="9" fillId="4" borderId="68" xfId="0" applyNumberFormat="1" applyFont="1" applyFill="1" applyBorder="1" applyAlignment="1">
      <alignment horizontal="center" vertical="center" wrapText="1"/>
    </xf>
    <xf numFmtId="1" fontId="6" fillId="5" borderId="26" xfId="0" applyNumberFormat="1" applyFont="1" applyFill="1" applyBorder="1" applyAlignment="1" applyProtection="1">
      <alignment horizontal="center" vertical="center" wrapText="1"/>
      <protection locked="0"/>
    </xf>
    <xf numFmtId="1" fontId="6" fillId="5" borderId="46" xfId="0" applyNumberFormat="1" applyFont="1" applyFill="1" applyBorder="1" applyAlignment="1" applyProtection="1">
      <alignment horizontal="center" vertical="center" wrapText="1"/>
      <protection locked="0"/>
    </xf>
    <xf numFmtId="1" fontId="6" fillId="5" borderId="28" xfId="0" applyNumberFormat="1" applyFont="1" applyFill="1" applyBorder="1" applyAlignment="1" applyProtection="1">
      <alignment horizontal="center" vertical="center" wrapText="1"/>
      <protection locked="0"/>
    </xf>
    <xf numFmtId="1" fontId="6" fillId="5" borderId="67" xfId="0" applyNumberFormat="1" applyFont="1" applyFill="1" applyBorder="1" applyAlignment="1" applyProtection="1">
      <alignment horizontal="center" vertical="center" wrapText="1"/>
      <protection locked="0"/>
    </xf>
    <xf numFmtId="1" fontId="6" fillId="5" borderId="27" xfId="0" applyNumberFormat="1" applyFont="1" applyFill="1" applyBorder="1" applyAlignment="1" applyProtection="1">
      <alignment horizontal="center" vertical="center" wrapText="1"/>
      <protection locked="0"/>
    </xf>
    <xf numFmtId="1" fontId="6" fillId="5" borderId="47" xfId="0" applyNumberFormat="1" applyFont="1" applyFill="1" applyBorder="1" applyAlignment="1" applyProtection="1">
      <alignment horizontal="center" vertical="center" wrapText="1"/>
      <protection locked="0"/>
    </xf>
    <xf numFmtId="1" fontId="6" fillId="5" borderId="44" xfId="0" applyNumberFormat="1" applyFont="1" applyFill="1" applyBorder="1" applyAlignment="1" applyProtection="1">
      <alignment horizontal="center" vertical="center" wrapText="1"/>
      <protection locked="0"/>
    </xf>
    <xf numFmtId="1" fontId="6" fillId="5" borderId="69" xfId="0" applyNumberFormat="1" applyFont="1" applyFill="1" applyBorder="1" applyAlignment="1" applyProtection="1">
      <alignment horizontal="center" vertical="center" wrapText="1"/>
      <protection locked="0"/>
    </xf>
    <xf numFmtId="1" fontId="6" fillId="0" borderId="71" xfId="0" applyNumberFormat="1" applyFont="1" applyBorder="1" applyAlignment="1">
      <alignment horizontal="center" vertical="center" wrapText="1"/>
    </xf>
    <xf numFmtId="1" fontId="9" fillId="4" borderId="72" xfId="0" applyNumberFormat="1" applyFont="1" applyFill="1" applyBorder="1" applyAlignment="1">
      <alignment horizontal="center" vertical="center" wrapText="1"/>
    </xf>
    <xf numFmtId="1" fontId="9" fillId="4" borderId="73" xfId="0" applyNumberFormat="1" applyFont="1" applyFill="1" applyBorder="1" applyAlignment="1">
      <alignment horizontal="center" vertical="center" wrapText="1"/>
    </xf>
    <xf numFmtId="1" fontId="9" fillId="4" borderId="74" xfId="0" applyNumberFormat="1" applyFont="1" applyFill="1" applyBorder="1" applyAlignment="1">
      <alignment horizontal="center" vertical="center" wrapText="1"/>
    </xf>
    <xf numFmtId="1" fontId="6" fillId="5" borderId="75" xfId="0" applyNumberFormat="1" applyFont="1" applyFill="1" applyBorder="1" applyAlignment="1" applyProtection="1">
      <alignment horizontal="center" vertical="center" wrapText="1"/>
      <protection locked="0"/>
    </xf>
    <xf numFmtId="1" fontId="6" fillId="5" borderId="76" xfId="0" applyNumberFormat="1" applyFont="1" applyFill="1" applyBorder="1" applyAlignment="1" applyProtection="1">
      <alignment horizontal="center" vertical="center" wrapText="1"/>
      <protection locked="0"/>
    </xf>
    <xf numFmtId="1" fontId="6" fillId="5" borderId="77" xfId="0" applyNumberFormat="1" applyFont="1" applyFill="1" applyBorder="1" applyAlignment="1" applyProtection="1">
      <alignment horizontal="center" vertical="center" wrapText="1"/>
      <protection locked="0"/>
    </xf>
    <xf numFmtId="1" fontId="6" fillId="5" borderId="71" xfId="0" applyNumberFormat="1" applyFont="1" applyFill="1" applyBorder="1" applyAlignment="1" applyProtection="1">
      <alignment horizontal="center" vertical="center" wrapText="1"/>
      <protection locked="0"/>
    </xf>
    <xf numFmtId="1" fontId="6" fillId="5" borderId="78" xfId="0" applyNumberFormat="1" applyFont="1" applyFill="1" applyBorder="1" applyAlignment="1" applyProtection="1">
      <alignment horizontal="center" vertical="center" wrapText="1"/>
      <protection locked="0"/>
    </xf>
    <xf numFmtId="1" fontId="6" fillId="5" borderId="79" xfId="0" applyNumberFormat="1" applyFont="1" applyFill="1" applyBorder="1" applyAlignment="1" applyProtection="1">
      <alignment horizontal="center" vertical="center" wrapText="1"/>
      <protection locked="0"/>
    </xf>
    <xf numFmtId="1" fontId="6" fillId="5" borderId="80" xfId="0" applyNumberFormat="1" applyFont="1" applyFill="1" applyBorder="1" applyAlignment="1" applyProtection="1">
      <alignment horizontal="center" vertical="center" wrapText="1"/>
      <protection locked="0"/>
    </xf>
    <xf numFmtId="1" fontId="6" fillId="5" borderId="81" xfId="0" applyNumberFormat="1" applyFont="1" applyFill="1" applyBorder="1" applyAlignment="1" applyProtection="1">
      <alignment horizontal="center" vertical="center" wrapText="1"/>
      <protection locked="0"/>
    </xf>
    <xf numFmtId="1" fontId="9" fillId="4" borderId="84" xfId="0" applyNumberFormat="1" applyFont="1" applyFill="1" applyBorder="1" applyAlignment="1">
      <alignment horizontal="center" vertical="center" wrapText="1"/>
    </xf>
    <xf numFmtId="1" fontId="9" fillId="4" borderId="85" xfId="0" applyNumberFormat="1" applyFont="1" applyFill="1" applyBorder="1" applyAlignment="1">
      <alignment horizontal="center" vertical="center" wrapText="1"/>
    </xf>
    <xf numFmtId="1" fontId="6" fillId="5" borderId="24" xfId="0" applyNumberFormat="1" applyFont="1" applyFill="1" applyBorder="1" applyAlignment="1" applyProtection="1">
      <alignment horizontal="center" vertical="center" wrapText="1"/>
      <protection locked="0"/>
    </xf>
    <xf numFmtId="1" fontId="6" fillId="5" borderId="86" xfId="0" applyNumberFormat="1" applyFont="1" applyFill="1" applyBorder="1" applyAlignment="1" applyProtection="1">
      <alignment horizontal="center" vertical="center" wrapText="1"/>
      <protection locked="0"/>
    </xf>
    <xf numFmtId="1" fontId="6" fillId="5" borderId="87" xfId="0" applyNumberFormat="1" applyFont="1" applyFill="1" applyBorder="1" applyAlignment="1" applyProtection="1">
      <alignment horizontal="center" vertical="center" wrapText="1"/>
      <protection locked="0"/>
    </xf>
    <xf numFmtId="1" fontId="6" fillId="5" borderId="88" xfId="0" applyNumberFormat="1" applyFont="1" applyFill="1" applyBorder="1" applyAlignment="1" applyProtection="1">
      <alignment horizontal="center" vertical="center" wrapText="1"/>
      <protection locked="0"/>
    </xf>
    <xf numFmtId="1" fontId="6" fillId="5" borderId="89" xfId="0" applyNumberFormat="1" applyFont="1" applyFill="1" applyBorder="1" applyAlignment="1" applyProtection="1">
      <alignment horizontal="center" vertical="center" wrapText="1"/>
      <protection locked="0"/>
    </xf>
    <xf numFmtId="1" fontId="6" fillId="5" borderId="90" xfId="0" applyNumberFormat="1" applyFont="1" applyFill="1" applyBorder="1" applyAlignment="1" applyProtection="1">
      <alignment horizontal="center" vertical="center" wrapText="1"/>
      <protection locked="0"/>
    </xf>
    <xf numFmtId="1" fontId="6" fillId="5" borderId="82" xfId="0" applyNumberFormat="1" applyFont="1" applyFill="1" applyBorder="1" applyAlignment="1" applyProtection="1">
      <alignment horizontal="center" vertical="center" wrapText="1"/>
      <protection locked="0"/>
    </xf>
    <xf numFmtId="1" fontId="6" fillId="5" borderId="91" xfId="0" applyNumberFormat="1" applyFont="1" applyFill="1" applyBorder="1" applyAlignment="1" applyProtection="1">
      <alignment horizontal="center" vertical="center" wrapText="1"/>
      <protection locked="0"/>
    </xf>
    <xf numFmtId="1" fontId="9" fillId="4" borderId="16" xfId="0" applyNumberFormat="1" applyFont="1" applyFill="1" applyBorder="1" applyAlignment="1">
      <alignment horizontal="center" vertical="center" wrapText="1"/>
    </xf>
    <xf numFmtId="1" fontId="6" fillId="5" borderId="49" xfId="0" applyNumberFormat="1" applyFont="1" applyFill="1" applyBorder="1" applyAlignment="1" applyProtection="1">
      <alignment horizontal="center" vertical="center" wrapText="1"/>
      <protection locked="0"/>
    </xf>
    <xf numFmtId="1" fontId="6" fillId="5" borderId="16" xfId="0" applyNumberFormat="1" applyFont="1" applyFill="1" applyBorder="1" applyAlignment="1" applyProtection="1">
      <alignment horizontal="center" vertical="center" wrapText="1"/>
      <protection locked="0"/>
    </xf>
    <xf numFmtId="1" fontId="6" fillId="5" borderId="68" xfId="0" applyNumberFormat="1" applyFont="1" applyFill="1" applyBorder="1" applyAlignment="1" applyProtection="1">
      <alignment horizontal="center" vertical="center" wrapText="1"/>
      <protection locked="0"/>
    </xf>
    <xf numFmtId="1" fontId="6" fillId="5" borderId="0" xfId="0" applyNumberFormat="1" applyFont="1" applyFill="1" applyAlignment="1" applyProtection="1">
      <alignment horizontal="center" vertical="center" wrapText="1"/>
      <protection locked="0"/>
    </xf>
    <xf numFmtId="1" fontId="6" fillId="5" borderId="92" xfId="0" applyNumberFormat="1" applyFont="1" applyFill="1" applyBorder="1" applyAlignment="1" applyProtection="1">
      <alignment horizontal="center" vertical="center" wrapText="1"/>
      <protection locked="0"/>
    </xf>
    <xf numFmtId="1" fontId="6" fillId="5" borderId="93" xfId="0" applyNumberFormat="1" applyFont="1" applyFill="1" applyBorder="1" applyAlignment="1" applyProtection="1">
      <alignment horizontal="center" vertical="center" wrapText="1"/>
      <protection locked="0"/>
    </xf>
    <xf numFmtId="1" fontId="6" fillId="5" borderId="12" xfId="0" applyNumberFormat="1" applyFont="1" applyFill="1" applyBorder="1" applyAlignment="1" applyProtection="1">
      <alignment horizontal="center" vertical="center" wrapText="1"/>
      <protection locked="0"/>
    </xf>
    <xf numFmtId="1" fontId="6" fillId="5" borderId="94" xfId="0" applyNumberFormat="1" applyFont="1" applyFill="1" applyBorder="1" applyAlignment="1" applyProtection="1">
      <alignment horizontal="center" vertical="center" wrapText="1"/>
      <protection locked="0"/>
    </xf>
    <xf numFmtId="1" fontId="9" fillId="4" borderId="67" xfId="0" applyNumberFormat="1" applyFont="1" applyFill="1" applyBorder="1" applyAlignment="1">
      <alignment horizontal="center" vertical="center" wrapText="1"/>
    </xf>
    <xf numFmtId="1" fontId="9" fillId="4" borderId="55" xfId="0" applyNumberFormat="1" applyFont="1" applyFill="1" applyBorder="1" applyAlignment="1">
      <alignment horizontal="center" vertical="center" wrapText="1"/>
    </xf>
    <xf numFmtId="1" fontId="6" fillId="5" borderId="35" xfId="0" applyNumberFormat="1" applyFont="1" applyFill="1" applyBorder="1" applyAlignment="1" applyProtection="1">
      <alignment horizontal="center" vertical="center" wrapText="1"/>
      <protection locked="0"/>
    </xf>
    <xf numFmtId="1" fontId="6" fillId="5" borderId="11" xfId="0" applyNumberFormat="1" applyFont="1" applyFill="1" applyBorder="1" applyAlignment="1" applyProtection="1">
      <alignment horizontal="center" vertical="center" wrapText="1"/>
      <protection locked="0"/>
    </xf>
    <xf numFmtId="1" fontId="6" fillId="5" borderId="95" xfId="0" applyNumberFormat="1" applyFont="1" applyFill="1" applyBorder="1" applyAlignment="1" applyProtection="1">
      <alignment horizontal="center" vertical="center" wrapText="1"/>
      <protection locked="0"/>
    </xf>
    <xf numFmtId="1" fontId="6" fillId="5" borderId="1" xfId="0" applyNumberFormat="1" applyFont="1" applyFill="1" applyBorder="1" applyAlignment="1" applyProtection="1">
      <alignment horizontal="center" vertical="center" wrapText="1"/>
      <protection locked="0"/>
    </xf>
    <xf numFmtId="1" fontId="6" fillId="5" borderId="39" xfId="0" applyNumberFormat="1" applyFont="1" applyFill="1" applyBorder="1" applyAlignment="1" applyProtection="1">
      <alignment horizontal="center" vertical="center" wrapText="1"/>
      <protection locked="0"/>
    </xf>
    <xf numFmtId="1" fontId="6" fillId="5" borderId="96" xfId="0" applyNumberFormat="1" applyFont="1" applyFill="1" applyBorder="1" applyAlignment="1" applyProtection="1">
      <alignment horizontal="center" vertical="center" wrapText="1"/>
      <protection locked="0"/>
    </xf>
    <xf numFmtId="1" fontId="6" fillId="5" borderId="10" xfId="0" applyNumberFormat="1" applyFont="1" applyFill="1" applyBorder="1" applyAlignment="1" applyProtection="1">
      <alignment horizontal="center" vertical="center" wrapText="1"/>
      <protection locked="0"/>
    </xf>
    <xf numFmtId="1" fontId="6" fillId="5" borderId="97" xfId="0" applyNumberFormat="1" applyFont="1" applyFill="1" applyBorder="1" applyAlignment="1" applyProtection="1">
      <alignment horizontal="center" vertical="center" wrapText="1"/>
      <protection locked="0"/>
    </xf>
    <xf numFmtId="1" fontId="11" fillId="0" borderId="99" xfId="0" applyNumberFormat="1" applyFont="1" applyBorder="1" applyAlignment="1">
      <alignment vertical="center"/>
    </xf>
    <xf numFmtId="1" fontId="11" fillId="0" borderId="0" xfId="0" applyNumberFormat="1" applyFont="1" applyAlignment="1">
      <alignment vertical="center"/>
    </xf>
    <xf numFmtId="1" fontId="4" fillId="0" borderId="100" xfId="0" applyNumberFormat="1" applyFont="1" applyBorder="1" applyAlignment="1">
      <alignment vertical="center"/>
    </xf>
    <xf numFmtId="1" fontId="13" fillId="0" borderId="100" xfId="0" applyNumberFormat="1" applyFont="1" applyBorder="1" applyAlignment="1">
      <alignment vertical="center"/>
    </xf>
    <xf numFmtId="1" fontId="4" fillId="0" borderId="99" xfId="0" applyNumberFormat="1" applyFont="1" applyBorder="1" applyAlignment="1">
      <alignment vertical="center"/>
    </xf>
    <xf numFmtId="1" fontId="4" fillId="0" borderId="101" xfId="0" applyNumberFormat="1" applyFont="1" applyBorder="1" applyAlignment="1">
      <alignment vertical="center"/>
    </xf>
    <xf numFmtId="1" fontId="6" fillId="0" borderId="16" xfId="0" applyNumberFormat="1" applyFont="1" applyBorder="1" applyAlignment="1">
      <alignment horizontal="center" vertical="center"/>
    </xf>
    <xf numFmtId="1" fontId="6" fillId="0" borderId="40" xfId="0" applyNumberFormat="1" applyFont="1" applyBorder="1" applyAlignment="1">
      <alignment horizontal="center" vertical="center"/>
    </xf>
    <xf numFmtId="1" fontId="6" fillId="0" borderId="57" xfId="0" applyNumberFormat="1" applyFont="1" applyBorder="1" applyAlignment="1">
      <alignment horizontal="center" vertical="center"/>
    </xf>
    <xf numFmtId="1" fontId="9" fillId="4" borderId="104" xfId="0" applyNumberFormat="1" applyFont="1" applyFill="1" applyBorder="1" applyAlignment="1">
      <alignment horizontal="center" vertical="center" wrapText="1"/>
    </xf>
    <xf numFmtId="1" fontId="9" fillId="4" borderId="85" xfId="0" applyNumberFormat="1" applyFont="1" applyFill="1" applyBorder="1" applyAlignment="1">
      <alignment horizontal="center" vertical="center"/>
    </xf>
    <xf numFmtId="1" fontId="6" fillId="5" borderId="105" xfId="0" applyNumberFormat="1" applyFont="1" applyFill="1" applyBorder="1" applyAlignment="1" applyProtection="1">
      <alignment horizontal="center" vertical="center"/>
      <protection locked="0"/>
    </xf>
    <xf numFmtId="1" fontId="6" fillId="5" borderId="106" xfId="0" applyNumberFormat="1" applyFont="1" applyFill="1" applyBorder="1" applyAlignment="1" applyProtection="1">
      <alignment horizontal="center" vertical="center"/>
      <protection locked="0"/>
    </xf>
    <xf numFmtId="1" fontId="6" fillId="5" borderId="84" xfId="0" applyNumberFormat="1" applyFont="1" applyFill="1" applyBorder="1" applyAlignment="1" applyProtection="1">
      <alignment horizontal="center" vertical="center"/>
      <protection locked="0"/>
    </xf>
    <xf numFmtId="1" fontId="6" fillId="5" borderId="107" xfId="0" applyNumberFormat="1" applyFont="1" applyFill="1" applyBorder="1" applyAlignment="1" applyProtection="1">
      <alignment horizontal="center" vertical="center"/>
      <protection locked="0"/>
    </xf>
    <xf numFmtId="1" fontId="6" fillId="5" borderId="108" xfId="0" applyNumberFormat="1" applyFont="1" applyFill="1" applyBorder="1" applyAlignment="1" applyProtection="1">
      <alignment horizontal="center" vertical="center"/>
      <protection locked="0"/>
    </xf>
    <xf numFmtId="1" fontId="6" fillId="5" borderId="85" xfId="0" applyNumberFormat="1" applyFont="1" applyFill="1" applyBorder="1" applyAlignment="1" applyProtection="1">
      <alignment horizontal="center" vertical="center"/>
      <protection locked="0"/>
    </xf>
    <xf numFmtId="1" fontId="6" fillId="5" borderId="69" xfId="0" applyNumberFormat="1" applyFont="1" applyFill="1" applyBorder="1" applyAlignment="1" applyProtection="1">
      <alignment horizontal="center" vertical="center"/>
      <protection locked="0"/>
    </xf>
    <xf numFmtId="1" fontId="6" fillId="5" borderId="109" xfId="0" applyNumberFormat="1" applyFont="1" applyFill="1" applyBorder="1" applyAlignment="1" applyProtection="1">
      <alignment horizontal="center" vertical="center"/>
      <protection locked="0"/>
    </xf>
    <xf numFmtId="1" fontId="6" fillId="0" borderId="0" xfId="0" applyNumberFormat="1" applyFont="1" applyAlignment="1">
      <alignment horizontal="left" vertical="center" wrapText="1"/>
    </xf>
    <xf numFmtId="1" fontId="6" fillId="0" borderId="0" xfId="0" applyNumberFormat="1" applyFont="1" applyAlignment="1">
      <alignment horizontal="right" vertical="center" wrapText="1"/>
    </xf>
    <xf numFmtId="1" fontId="6" fillId="0" borderId="0" xfId="0" applyNumberFormat="1" applyFont="1" applyAlignment="1">
      <alignment horizontal="right" vertical="center"/>
    </xf>
    <xf numFmtId="1" fontId="6" fillId="0" borderId="0" xfId="0" applyNumberFormat="1" applyFont="1" applyAlignment="1" applyProtection="1">
      <alignment horizontal="right" vertical="center"/>
      <protection locked="0"/>
    </xf>
    <xf numFmtId="1" fontId="6" fillId="2" borderId="0" xfId="0" applyNumberFormat="1" applyFont="1" applyFill="1" applyAlignment="1">
      <alignment vertical="center"/>
    </xf>
    <xf numFmtId="1" fontId="6" fillId="3" borderId="0" xfId="0" applyNumberFormat="1" applyFont="1" applyFill="1" applyAlignment="1">
      <alignment vertical="center"/>
    </xf>
    <xf numFmtId="1" fontId="6" fillId="0" borderId="37" xfId="0" applyNumberFormat="1" applyFont="1" applyBorder="1" applyAlignment="1">
      <alignment horizontal="center" vertical="center" wrapText="1"/>
    </xf>
    <xf numFmtId="1" fontId="6" fillId="0" borderId="58" xfId="0" applyNumberFormat="1" applyFont="1" applyBorder="1" applyAlignment="1">
      <alignment horizontal="center" vertical="center" wrapText="1"/>
    </xf>
    <xf numFmtId="1" fontId="6" fillId="0" borderId="112" xfId="0" applyNumberFormat="1" applyFont="1" applyBorder="1" applyAlignment="1">
      <alignment horizontal="center" vertical="center" wrapText="1"/>
    </xf>
    <xf numFmtId="1" fontId="6" fillId="0" borderId="114" xfId="0" applyNumberFormat="1" applyFont="1" applyBorder="1" applyAlignment="1">
      <alignment horizontal="center" vertical="center" wrapText="1"/>
    </xf>
    <xf numFmtId="1" fontId="6" fillId="0" borderId="115" xfId="0" applyNumberFormat="1" applyFont="1" applyBorder="1" applyAlignment="1">
      <alignment horizontal="center" vertical="center" wrapText="1"/>
    </xf>
    <xf numFmtId="1" fontId="6" fillId="0" borderId="116" xfId="0" applyNumberFormat="1" applyFont="1" applyBorder="1" applyAlignment="1">
      <alignment horizontal="center" vertical="center" wrapText="1"/>
    </xf>
    <xf numFmtId="1" fontId="6" fillId="2" borderId="7" xfId="0" applyNumberFormat="1" applyFont="1" applyFill="1" applyBorder="1" applyAlignment="1">
      <alignment horizontal="center" vertical="center"/>
    </xf>
    <xf numFmtId="1" fontId="6" fillId="2" borderId="116" xfId="0" applyNumberFormat="1" applyFont="1" applyFill="1" applyBorder="1" applyAlignment="1">
      <alignment horizontal="center" vertical="center"/>
    </xf>
    <xf numFmtId="1" fontId="6" fillId="0" borderId="117" xfId="0" applyNumberFormat="1" applyFont="1" applyBorder="1" applyAlignment="1">
      <alignment horizontal="center" vertical="center" wrapText="1"/>
    </xf>
    <xf numFmtId="1" fontId="6" fillId="2" borderId="2" xfId="0" applyNumberFormat="1" applyFont="1" applyFill="1" applyBorder="1" applyAlignment="1">
      <alignment horizontal="center" vertical="center" wrapText="1"/>
    </xf>
    <xf numFmtId="1" fontId="9" fillId="4" borderId="20" xfId="0" applyNumberFormat="1" applyFont="1" applyFill="1" applyBorder="1" applyAlignment="1">
      <alignment horizontal="center" vertical="center" wrapText="1"/>
    </xf>
    <xf numFmtId="1" fontId="6" fillId="5" borderId="65" xfId="0" applyNumberFormat="1" applyFont="1" applyFill="1" applyBorder="1" applyAlignment="1" applyProtection="1">
      <alignment horizontal="center" vertical="center"/>
      <protection locked="0"/>
    </xf>
    <xf numFmtId="1" fontId="6" fillId="5" borderId="64" xfId="0" applyNumberFormat="1" applyFont="1" applyFill="1" applyBorder="1" applyAlignment="1" applyProtection="1">
      <alignment horizontal="center" vertical="center"/>
      <protection locked="0"/>
    </xf>
    <xf numFmtId="1" fontId="6" fillId="5" borderId="117" xfId="0" applyNumberFormat="1" applyFont="1" applyFill="1" applyBorder="1" applyAlignment="1" applyProtection="1">
      <alignment horizontal="center" vertical="center"/>
      <protection locked="0"/>
    </xf>
    <xf numFmtId="1" fontId="6" fillId="10" borderId="43" xfId="0" applyNumberFormat="1" applyFont="1" applyFill="1" applyBorder="1" applyAlignment="1">
      <alignment horizontal="center" vertical="center"/>
    </xf>
    <xf numFmtId="1" fontId="6" fillId="10" borderId="66" xfId="0" applyNumberFormat="1" applyFont="1" applyFill="1" applyBorder="1" applyAlignment="1">
      <alignment horizontal="center" vertical="center"/>
    </xf>
    <xf numFmtId="1" fontId="6" fillId="5" borderId="118" xfId="0" applyNumberFormat="1" applyFont="1" applyFill="1" applyBorder="1" applyAlignment="1" applyProtection="1">
      <alignment horizontal="center" vertical="center"/>
      <protection locked="0"/>
    </xf>
    <xf numFmtId="1" fontId="6" fillId="3" borderId="0" xfId="0" applyNumberFormat="1" applyFont="1" applyFill="1" applyAlignment="1">
      <alignment vertical="center" wrapText="1"/>
    </xf>
    <xf numFmtId="1" fontId="9" fillId="4" borderId="103" xfId="0" applyNumberFormat="1" applyFont="1" applyFill="1" applyBorder="1" applyAlignment="1">
      <alignment horizontal="center" vertical="center"/>
    </xf>
    <xf numFmtId="1" fontId="6" fillId="5" borderId="95" xfId="0" applyNumberFormat="1" applyFont="1" applyFill="1" applyBorder="1" applyAlignment="1" applyProtection="1">
      <alignment horizontal="center" vertical="center"/>
      <protection locked="0"/>
    </xf>
    <xf numFmtId="1" fontId="6" fillId="5" borderId="96" xfId="0" applyNumberFormat="1" applyFont="1" applyFill="1" applyBorder="1" applyAlignment="1" applyProtection="1">
      <alignment horizontal="center" vertical="center"/>
      <protection locked="0"/>
    </xf>
    <xf numFmtId="1" fontId="6" fillId="5" borderId="35" xfId="0" applyNumberFormat="1" applyFont="1" applyFill="1" applyBorder="1" applyAlignment="1" applyProtection="1">
      <alignment horizontal="center" vertical="center"/>
      <protection locked="0"/>
    </xf>
    <xf numFmtId="1" fontId="6" fillId="5" borderId="39" xfId="0" applyNumberFormat="1" applyFont="1" applyFill="1" applyBorder="1" applyAlignment="1" applyProtection="1">
      <alignment horizontal="center" vertical="center"/>
      <protection locked="0"/>
    </xf>
    <xf numFmtId="1" fontId="6" fillId="5" borderId="119" xfId="0" applyNumberFormat="1" applyFont="1" applyFill="1" applyBorder="1" applyAlignment="1" applyProtection="1">
      <alignment horizontal="center" vertical="center"/>
      <protection locked="0"/>
    </xf>
    <xf numFmtId="1" fontId="6" fillId="5" borderId="1" xfId="0" applyNumberFormat="1" applyFont="1" applyFill="1" applyBorder="1" applyAlignment="1" applyProtection="1">
      <alignment horizontal="center" vertical="center"/>
      <protection locked="0"/>
    </xf>
    <xf numFmtId="1" fontId="6" fillId="10" borderId="120" xfId="0" applyNumberFormat="1" applyFont="1" applyFill="1" applyBorder="1" applyAlignment="1">
      <alignment horizontal="center" vertical="center"/>
    </xf>
    <xf numFmtId="1" fontId="6" fillId="10" borderId="36" xfId="0" applyNumberFormat="1" applyFont="1" applyFill="1" applyBorder="1" applyAlignment="1">
      <alignment horizontal="center" vertical="center"/>
    </xf>
    <xf numFmtId="1" fontId="6" fillId="5" borderId="11" xfId="0" applyNumberFormat="1" applyFont="1" applyFill="1" applyBorder="1" applyAlignment="1" applyProtection="1">
      <alignment horizontal="center" vertical="center"/>
      <protection locked="0"/>
    </xf>
    <xf numFmtId="1" fontId="6" fillId="5" borderId="121" xfId="0" applyNumberFormat="1" applyFont="1" applyFill="1" applyBorder="1" applyAlignment="1" applyProtection="1">
      <alignment horizontal="center" vertical="center"/>
      <protection locked="0"/>
    </xf>
    <xf numFmtId="1" fontId="6" fillId="5" borderId="63" xfId="0" applyNumberFormat="1" applyFont="1" applyFill="1" applyBorder="1" applyAlignment="1" applyProtection="1">
      <alignment horizontal="center" vertical="center"/>
      <protection locked="0"/>
    </xf>
    <xf numFmtId="1" fontId="6" fillId="5" borderId="13" xfId="0" applyNumberFormat="1" applyFont="1" applyFill="1" applyBorder="1" applyAlignment="1" applyProtection="1">
      <alignment horizontal="center" vertical="center"/>
      <protection locked="0"/>
    </xf>
    <xf numFmtId="1" fontId="4" fillId="0" borderId="0" xfId="0" applyNumberFormat="1" applyFont="1" applyAlignment="1">
      <alignment horizontal="left" vertical="center"/>
    </xf>
    <xf numFmtId="1" fontId="4" fillId="0" borderId="0" xfId="0" applyNumberFormat="1" applyFont="1" applyAlignment="1">
      <alignment horizontal="right" vertical="center"/>
    </xf>
    <xf numFmtId="1" fontId="4" fillId="0" borderId="0" xfId="0" applyNumberFormat="1" applyFont="1" applyAlignment="1" applyProtection="1">
      <alignment horizontal="right" vertical="center"/>
      <protection locked="0"/>
    </xf>
    <xf numFmtId="1" fontId="4" fillId="3" borderId="0" xfId="0" applyNumberFormat="1" applyFont="1" applyFill="1" applyAlignment="1" applyProtection="1">
      <alignment vertical="center"/>
      <protection locked="0"/>
    </xf>
    <xf numFmtId="1" fontId="6" fillId="0" borderId="18" xfId="0" applyNumberFormat="1" applyFont="1" applyBorder="1" applyAlignment="1">
      <alignment horizontal="left" vertical="center" wrapText="1"/>
    </xf>
    <xf numFmtId="1" fontId="6" fillId="5" borderId="20" xfId="0" applyNumberFormat="1" applyFont="1" applyFill="1" applyBorder="1" applyAlignment="1" applyProtection="1">
      <alignment horizontal="center" vertical="center"/>
      <protection locked="0"/>
    </xf>
    <xf numFmtId="1" fontId="6" fillId="0" borderId="29" xfId="0" applyNumberFormat="1" applyFont="1" applyBorder="1" applyAlignment="1">
      <alignment horizontal="left" vertical="center" wrapText="1"/>
    </xf>
    <xf numFmtId="1" fontId="9" fillId="4" borderId="29" xfId="0" applyNumberFormat="1" applyFont="1" applyFill="1" applyBorder="1" applyAlignment="1">
      <alignment horizontal="center" vertical="center"/>
    </xf>
    <xf numFmtId="1" fontId="6" fillId="5" borderId="31" xfId="0" applyNumberFormat="1" applyFont="1" applyFill="1" applyBorder="1" applyAlignment="1" applyProtection="1">
      <alignment horizontal="center" vertical="center"/>
      <protection locked="0"/>
    </xf>
    <xf numFmtId="1" fontId="4" fillId="0" borderId="0" xfId="0" applyNumberFormat="1" applyFont="1" applyAlignment="1">
      <alignment horizontal="left" vertical="center" wrapText="1"/>
    </xf>
    <xf numFmtId="1" fontId="4" fillId="0" borderId="0" xfId="0" applyNumberFormat="1" applyFont="1" applyAlignment="1" applyProtection="1">
      <alignment vertical="center"/>
      <protection locked="0"/>
    </xf>
    <xf numFmtId="1" fontId="4" fillId="3" borderId="0" xfId="0" applyNumberFormat="1" applyFont="1" applyFill="1" applyAlignment="1">
      <alignment vertical="center"/>
    </xf>
    <xf numFmtId="1" fontId="4" fillId="2" borderId="0" xfId="0" applyNumberFormat="1" applyFont="1" applyFill="1" applyAlignment="1">
      <alignment vertical="center" wrapText="1"/>
    </xf>
    <xf numFmtId="1" fontId="6" fillId="0" borderId="18" xfId="0" applyNumberFormat="1" applyFont="1" applyBorder="1" applyAlignment="1">
      <alignment vertical="center" wrapText="1"/>
    </xf>
    <xf numFmtId="1" fontId="6" fillId="0" borderId="115" xfId="0" applyNumberFormat="1" applyFont="1" applyBorder="1" applyAlignment="1">
      <alignment vertical="center" wrapText="1"/>
    </xf>
    <xf numFmtId="1" fontId="6" fillId="5" borderId="115" xfId="0" applyNumberFormat="1" applyFont="1" applyFill="1" applyBorder="1" applyAlignment="1" applyProtection="1">
      <alignment horizontal="center" vertical="center"/>
      <protection locked="0"/>
    </xf>
    <xf numFmtId="1" fontId="6" fillId="0" borderId="122" xfId="0" applyNumberFormat="1" applyFont="1" applyBorder="1" applyAlignment="1">
      <alignment horizontal="left" vertical="center" wrapText="1"/>
    </xf>
    <xf numFmtId="1" fontId="6" fillId="5" borderId="122" xfId="0" applyNumberFormat="1" applyFont="1" applyFill="1" applyBorder="1" applyAlignment="1" applyProtection="1">
      <alignment horizontal="center" vertical="center"/>
      <protection locked="0"/>
    </xf>
    <xf numFmtId="1" fontId="6" fillId="0" borderId="122" xfId="0" applyNumberFormat="1" applyFont="1" applyBorder="1" applyAlignment="1">
      <alignment vertical="center" wrapText="1"/>
    </xf>
    <xf numFmtId="1" fontId="6" fillId="0" borderId="59" xfId="0" applyNumberFormat="1" applyFont="1" applyBorder="1" applyAlignment="1">
      <alignment horizontal="center" vertical="center"/>
    </xf>
    <xf numFmtId="1" fontId="5" fillId="2" borderId="0" xfId="0" applyNumberFormat="1" applyFont="1" applyFill="1" applyAlignment="1">
      <alignment vertical="center"/>
    </xf>
    <xf numFmtId="1" fontId="14" fillId="0" borderId="100" xfId="0" applyNumberFormat="1" applyFont="1" applyBorder="1" applyAlignment="1">
      <alignment vertical="center"/>
    </xf>
    <xf numFmtId="1" fontId="6" fillId="0" borderId="38" xfId="0" applyNumberFormat="1" applyFont="1" applyBorder="1" applyAlignment="1">
      <alignment horizontal="center" vertical="center" wrapText="1"/>
    </xf>
    <xf numFmtId="1" fontId="6" fillId="11" borderId="20" xfId="0" applyNumberFormat="1" applyFont="1" applyFill="1" applyBorder="1" applyAlignment="1" applyProtection="1">
      <alignment horizontal="center" vertical="center"/>
      <protection locked="0"/>
    </xf>
    <xf numFmtId="1" fontId="6" fillId="11" borderId="21" xfId="0" applyNumberFormat="1" applyFont="1" applyFill="1" applyBorder="1" applyAlignment="1" applyProtection="1">
      <alignment horizontal="center" vertical="center"/>
      <protection locked="0"/>
    </xf>
    <xf numFmtId="1" fontId="6" fillId="11" borderId="31" xfId="0" applyNumberFormat="1" applyFont="1" applyFill="1" applyBorder="1" applyAlignment="1" applyProtection="1">
      <alignment horizontal="center" vertical="center"/>
      <protection locked="0"/>
    </xf>
    <xf numFmtId="1" fontId="6" fillId="11" borderId="33" xfId="0" applyNumberFormat="1" applyFont="1" applyFill="1" applyBorder="1" applyAlignment="1" applyProtection="1">
      <alignment horizontal="center" vertical="center"/>
      <protection locked="0"/>
    </xf>
    <xf numFmtId="1" fontId="4" fillId="0" borderId="0" xfId="0" applyNumberFormat="1" applyFont="1" applyAlignment="1">
      <alignment horizontal="right" vertical="center" wrapText="1"/>
    </xf>
    <xf numFmtId="1" fontId="6" fillId="5" borderId="29" xfId="0" applyNumberFormat="1" applyFont="1" applyFill="1" applyBorder="1" applyAlignment="1" applyProtection="1">
      <alignment horizontal="center" vertical="center"/>
      <protection locked="0"/>
    </xf>
    <xf numFmtId="1" fontId="4" fillId="0" borderId="98" xfId="0" applyNumberFormat="1" applyFont="1" applyBorder="1" applyAlignment="1">
      <alignment vertical="center"/>
    </xf>
    <xf numFmtId="1" fontId="4" fillId="0" borderId="124" xfId="0" applyNumberFormat="1" applyFont="1" applyBorder="1" applyAlignment="1">
      <alignment vertical="center"/>
    </xf>
    <xf numFmtId="1" fontId="4" fillId="0" borderId="125" xfId="0" applyNumberFormat="1" applyFont="1" applyBorder="1" applyAlignment="1">
      <alignment vertical="center"/>
    </xf>
    <xf numFmtId="1" fontId="9" fillId="4" borderId="57" xfId="0" applyNumberFormat="1" applyFont="1" applyFill="1" applyBorder="1" applyAlignment="1">
      <alignment horizontal="center" vertical="center"/>
    </xf>
    <xf numFmtId="1" fontId="6" fillId="5" borderId="40" xfId="0" applyNumberFormat="1" applyFont="1" applyFill="1" applyBorder="1" applyAlignment="1" applyProtection="1">
      <alignment horizontal="center" vertical="center"/>
      <protection locked="0"/>
    </xf>
    <xf numFmtId="1" fontId="6" fillId="5" borderId="37" xfId="0" applyNumberFormat="1" applyFont="1" applyFill="1" applyBorder="1" applyAlignment="1" applyProtection="1">
      <alignment horizontal="center" vertical="center"/>
      <protection locked="0"/>
    </xf>
    <xf numFmtId="1" fontId="6" fillId="5" borderId="8" xfId="0" applyNumberFormat="1" applyFont="1" applyFill="1" applyBorder="1" applyAlignment="1" applyProtection="1">
      <alignment horizontal="center" vertical="center"/>
      <protection locked="0"/>
    </xf>
    <xf numFmtId="1" fontId="15" fillId="2" borderId="0" xfId="0" applyNumberFormat="1" applyFont="1" applyFill="1" applyAlignment="1">
      <alignment vertical="center"/>
    </xf>
    <xf numFmtId="3" fontId="9" fillId="4" borderId="115" xfId="0" applyNumberFormat="1" applyFont="1" applyFill="1" applyBorder="1" applyAlignment="1">
      <alignment horizontal="center" vertical="center"/>
    </xf>
    <xf numFmtId="3" fontId="9" fillId="4" borderId="84" xfId="0" applyNumberFormat="1" applyFont="1" applyFill="1" applyBorder="1" applyAlignment="1">
      <alignment horizontal="center" vertical="center"/>
    </xf>
    <xf numFmtId="3" fontId="9" fillId="4" borderId="106" xfId="0" applyNumberFormat="1" applyFont="1" applyFill="1" applyBorder="1" applyAlignment="1">
      <alignment horizontal="center" vertical="center"/>
    </xf>
    <xf numFmtId="3" fontId="6" fillId="11" borderId="84" xfId="0" applyNumberFormat="1" applyFont="1" applyFill="1" applyBorder="1" applyAlignment="1" applyProtection="1">
      <alignment horizontal="center" vertical="center"/>
      <protection locked="0"/>
    </xf>
    <xf numFmtId="3" fontId="6" fillId="11" borderId="106" xfId="0" applyNumberFormat="1" applyFont="1" applyFill="1" applyBorder="1" applyAlignment="1" applyProtection="1">
      <alignment horizontal="center" vertical="center"/>
      <protection locked="0"/>
    </xf>
    <xf numFmtId="3" fontId="6" fillId="11" borderId="18" xfId="0" applyNumberFormat="1" applyFont="1" applyFill="1" applyBorder="1" applyAlignment="1" applyProtection="1">
      <alignment horizontal="center" vertical="center"/>
      <protection locked="0"/>
    </xf>
    <xf numFmtId="3" fontId="9" fillId="4" borderId="23" xfId="0" applyNumberFormat="1" applyFont="1" applyFill="1" applyBorder="1" applyAlignment="1">
      <alignment horizontal="center" vertical="center"/>
    </xf>
    <xf numFmtId="3" fontId="9" fillId="4" borderId="26" xfId="0" applyNumberFormat="1" applyFont="1" applyFill="1" applyBorder="1" applyAlignment="1">
      <alignment horizontal="center" vertical="center"/>
    </xf>
    <xf numFmtId="3" fontId="9" fillId="4" borderId="27" xfId="0" applyNumberFormat="1" applyFont="1" applyFill="1" applyBorder="1" applyAlignment="1">
      <alignment horizontal="center" vertical="center"/>
    </xf>
    <xf numFmtId="3" fontId="6" fillId="11" borderId="26" xfId="0" applyNumberFormat="1" applyFont="1" applyFill="1" applyBorder="1" applyAlignment="1" applyProtection="1">
      <alignment horizontal="center" vertical="center"/>
      <protection locked="0"/>
    </xf>
    <xf numFmtId="3" fontId="6" fillId="11" borderId="27" xfId="0" applyNumberFormat="1" applyFont="1" applyFill="1" applyBorder="1" applyAlignment="1" applyProtection="1">
      <alignment horizontal="center" vertical="center"/>
      <protection locked="0"/>
    </xf>
    <xf numFmtId="3" fontId="6" fillId="11" borderId="23" xfId="0" applyNumberFormat="1" applyFont="1" applyFill="1" applyBorder="1" applyAlignment="1" applyProtection="1">
      <alignment horizontal="center" vertical="center"/>
      <protection locked="0"/>
    </xf>
    <xf numFmtId="3" fontId="9" fillId="4" borderId="29" xfId="0" applyNumberFormat="1" applyFont="1" applyFill="1" applyBorder="1" applyAlignment="1">
      <alignment horizontal="center" vertical="center"/>
    </xf>
    <xf numFmtId="3" fontId="9" fillId="4" borderId="30" xfId="0" applyNumberFormat="1" applyFont="1" applyFill="1" applyBorder="1" applyAlignment="1">
      <alignment horizontal="center" vertical="center"/>
    </xf>
    <xf numFmtId="3" fontId="9" fillId="4" borderId="33" xfId="0" applyNumberFormat="1" applyFont="1" applyFill="1" applyBorder="1" applyAlignment="1">
      <alignment horizontal="center" vertical="center"/>
    </xf>
    <xf numFmtId="3" fontId="6" fillId="11" borderId="30" xfId="0" applyNumberFormat="1" applyFont="1" applyFill="1" applyBorder="1" applyAlignment="1" applyProtection="1">
      <alignment horizontal="center" vertical="center"/>
      <protection locked="0"/>
    </xf>
    <xf numFmtId="3" fontId="6" fillId="11" borderId="33" xfId="0" applyNumberFormat="1" applyFont="1" applyFill="1" applyBorder="1" applyAlignment="1" applyProtection="1">
      <alignment horizontal="center" vertical="center"/>
      <protection locked="0"/>
    </xf>
    <xf numFmtId="3" fontId="6" fillId="11" borderId="29" xfId="0" applyNumberFormat="1" applyFont="1" applyFill="1" applyBorder="1" applyAlignment="1" applyProtection="1">
      <alignment horizontal="center" vertical="center"/>
      <protection locked="0"/>
    </xf>
    <xf numFmtId="3" fontId="6" fillId="3" borderId="44" xfId="0" applyNumberFormat="1" applyFont="1" applyFill="1" applyBorder="1" applyAlignment="1">
      <alignment horizontal="left" vertical="center"/>
    </xf>
    <xf numFmtId="3" fontId="6" fillId="3" borderId="46" xfId="0" applyNumberFormat="1" applyFont="1" applyFill="1" applyBorder="1" applyAlignment="1">
      <alignment horizontal="left" vertical="center"/>
    </xf>
    <xf numFmtId="3" fontId="6" fillId="3" borderId="54" xfId="0" applyNumberFormat="1" applyFont="1" applyFill="1" applyBorder="1" applyAlignment="1">
      <alignment horizontal="left" vertical="center"/>
    </xf>
    <xf numFmtId="3" fontId="6" fillId="3" borderId="55" xfId="0" applyNumberFormat="1" applyFont="1" applyFill="1" applyBorder="1" applyAlignment="1">
      <alignment horizontal="left" vertical="center"/>
    </xf>
    <xf numFmtId="1" fontId="6" fillId="0" borderId="2" xfId="0" applyNumberFormat="1" applyFont="1" applyBorder="1" applyAlignment="1">
      <alignment horizontal="center" vertical="center" wrapText="1"/>
    </xf>
    <xf numFmtId="1" fontId="6" fillId="0" borderId="123" xfId="0" applyNumberFormat="1" applyFont="1" applyBorder="1" applyAlignment="1">
      <alignment horizontal="center" vertical="center" wrapText="1"/>
    </xf>
    <xf numFmtId="1" fontId="6" fillId="0" borderId="13" xfId="0" applyNumberFormat="1" applyFont="1" applyBorder="1" applyAlignment="1">
      <alignment horizontal="center" vertical="center" wrapText="1"/>
    </xf>
    <xf numFmtId="1" fontId="6" fillId="0" borderId="6" xfId="0" applyNumberFormat="1" applyFont="1" applyBorder="1" applyAlignment="1">
      <alignment horizontal="center" vertical="center" wrapText="1"/>
    </xf>
    <xf numFmtId="1" fontId="6" fillId="0" borderId="8" xfId="0" applyNumberFormat="1" applyFont="1" applyBorder="1" applyAlignment="1">
      <alignment horizontal="center" vertical="center" wrapText="1"/>
    </xf>
    <xf numFmtId="3" fontId="6" fillId="3" borderId="41" xfId="0" applyNumberFormat="1" applyFont="1" applyFill="1" applyBorder="1" applyAlignment="1">
      <alignment horizontal="left" vertical="center"/>
    </xf>
    <xf numFmtId="3" fontId="6" fillId="3" borderId="42" xfId="0" applyNumberFormat="1" applyFont="1" applyFill="1" applyBorder="1" applyAlignment="1">
      <alignment horizontal="left" vertical="center"/>
    </xf>
    <xf numFmtId="1" fontId="1" fillId="2" borderId="1" xfId="0" applyNumberFormat="1" applyFont="1" applyFill="1" applyBorder="1" applyAlignment="1">
      <alignment horizontal="left" vertical="center"/>
    </xf>
    <xf numFmtId="1" fontId="6" fillId="0" borderId="3" xfId="0" applyNumberFormat="1" applyFont="1" applyBorder="1" applyAlignment="1">
      <alignment horizontal="center" vertical="center" wrapText="1"/>
    </xf>
    <xf numFmtId="1" fontId="6" fillId="0" borderId="5" xfId="0" applyNumberFormat="1" applyFont="1" applyBorder="1" applyAlignment="1">
      <alignment horizontal="center" vertical="center" wrapText="1"/>
    </xf>
    <xf numFmtId="1" fontId="6" fillId="0" borderId="102" xfId="0" applyNumberFormat="1" applyFont="1" applyBorder="1" applyAlignment="1">
      <alignment horizontal="center" vertical="center" wrapText="1"/>
    </xf>
    <xf numFmtId="1" fontId="6" fillId="0" borderId="16" xfId="0" applyNumberFormat="1" applyFont="1" applyBorder="1" applyAlignment="1">
      <alignment horizontal="center" vertical="center" wrapText="1"/>
    </xf>
    <xf numFmtId="1" fontId="6" fillId="0" borderId="10" xfId="0" applyNumberFormat="1" applyFont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 wrapText="1"/>
    </xf>
    <xf numFmtId="3" fontId="6" fillId="3" borderId="3" xfId="0" applyNumberFormat="1" applyFont="1" applyFill="1" applyBorder="1" applyAlignment="1">
      <alignment horizontal="center" vertical="center"/>
    </xf>
    <xf numFmtId="3" fontId="6" fillId="3" borderId="5" xfId="0" applyNumberFormat="1" applyFont="1" applyFill="1" applyBorder="1" applyAlignment="1">
      <alignment horizontal="center" vertical="center"/>
    </xf>
    <xf numFmtId="3" fontId="6" fillId="3" borderId="10" xfId="0" applyNumberFormat="1" applyFont="1" applyFill="1" applyBorder="1" applyAlignment="1">
      <alignment horizontal="center" vertical="center"/>
    </xf>
    <xf numFmtId="3" fontId="6" fillId="3" borderId="11" xfId="0" applyNumberFormat="1" applyFont="1" applyFill="1" applyBorder="1" applyAlignment="1">
      <alignment horizontal="center" vertical="center"/>
    </xf>
    <xf numFmtId="1" fontId="6" fillId="2" borderId="6" xfId="0" applyNumberFormat="1" applyFont="1" applyFill="1" applyBorder="1" applyAlignment="1">
      <alignment horizontal="center" vertical="center"/>
    </xf>
    <xf numFmtId="1" fontId="6" fillId="2" borderId="7" xfId="0" applyNumberFormat="1" applyFont="1" applyFill="1" applyBorder="1" applyAlignment="1">
      <alignment horizontal="center" vertical="center"/>
    </xf>
    <xf numFmtId="1" fontId="6" fillId="2" borderId="8" xfId="0" applyNumberFormat="1" applyFont="1" applyFill="1" applyBorder="1" applyAlignment="1">
      <alignment horizontal="center" vertical="center"/>
    </xf>
    <xf numFmtId="1" fontId="6" fillId="0" borderId="7" xfId="0" applyNumberFormat="1" applyFont="1" applyBorder="1" applyAlignment="1">
      <alignment horizontal="center" vertical="center" wrapText="1"/>
    </xf>
    <xf numFmtId="1" fontId="6" fillId="0" borderId="6" xfId="0" quotePrefix="1" applyNumberFormat="1" applyFont="1" applyBorder="1" applyAlignment="1">
      <alignment horizontal="center" vertical="center" wrapText="1"/>
    </xf>
    <xf numFmtId="1" fontId="6" fillId="0" borderId="8" xfId="0" quotePrefix="1" applyNumberFormat="1" applyFont="1" applyBorder="1" applyAlignment="1">
      <alignment horizontal="center" vertical="center" wrapText="1"/>
    </xf>
    <xf numFmtId="1" fontId="6" fillId="0" borderId="6" xfId="0" applyNumberFormat="1" applyFont="1" applyBorder="1" applyAlignment="1">
      <alignment horizontal="center" vertical="center"/>
    </xf>
    <xf numFmtId="1" fontId="6" fillId="0" borderId="8" xfId="0" applyNumberFormat="1" applyFont="1" applyBorder="1" applyAlignment="1">
      <alignment horizontal="center" vertical="center"/>
    </xf>
    <xf numFmtId="1" fontId="3" fillId="2" borderId="0" xfId="0" applyNumberFormat="1" applyFont="1" applyFill="1" applyAlignment="1">
      <alignment horizontal="left" vertical="center"/>
    </xf>
    <xf numFmtId="1" fontId="6" fillId="0" borderId="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1" fontId="3" fillId="3" borderId="1" xfId="0" applyNumberFormat="1" applyFont="1" applyFill="1" applyBorder="1" applyAlignment="1">
      <alignment horizontal="left" vertical="center"/>
    </xf>
    <xf numFmtId="1" fontId="6" fillId="0" borderId="123" xfId="0" applyNumberFormat="1" applyFont="1" applyBorder="1" applyAlignment="1">
      <alignment horizontal="center" vertical="center"/>
    </xf>
    <xf numFmtId="1" fontId="6" fillId="0" borderId="3" xfId="0" applyNumberFormat="1" applyFont="1" applyBorder="1" applyAlignment="1">
      <alignment horizontal="center" vertical="center"/>
    </xf>
    <xf numFmtId="1" fontId="6" fillId="0" borderId="4" xfId="0" applyNumberFormat="1" applyFont="1" applyBorder="1" applyAlignment="1">
      <alignment horizontal="center" vertical="center"/>
    </xf>
    <xf numFmtId="1" fontId="6" fillId="0" borderId="5" xfId="0" applyNumberFormat="1" applyFont="1" applyBorder="1" applyAlignment="1">
      <alignment horizontal="center" vertical="center"/>
    </xf>
    <xf numFmtId="1" fontId="6" fillId="0" borderId="10" xfId="0" applyNumberFormat="1" applyFont="1" applyBorder="1" applyAlignment="1">
      <alignment horizontal="center" vertical="center"/>
    </xf>
    <xf numFmtId="1" fontId="6" fillId="0" borderId="1" xfId="0" applyNumberFormat="1" applyFont="1" applyBorder="1" applyAlignment="1">
      <alignment horizontal="center" vertical="center"/>
    </xf>
    <xf numFmtId="1" fontId="6" fillId="0" borderId="11" xfId="0" applyNumberFormat="1" applyFont="1" applyBorder="1" applyAlignment="1">
      <alignment horizontal="center" vertical="center"/>
    </xf>
    <xf numFmtId="1" fontId="6" fillId="0" borderId="7" xfId="0" applyNumberFormat="1" applyFont="1" applyBorder="1" applyAlignment="1">
      <alignment horizontal="center" vertical="center"/>
    </xf>
    <xf numFmtId="1" fontId="8" fillId="0" borderId="2" xfId="0" applyNumberFormat="1" applyFont="1" applyBorder="1" applyAlignment="1">
      <alignment horizontal="center" vertical="center" wrapText="1"/>
    </xf>
    <xf numFmtId="1" fontId="8" fillId="0" borderId="13" xfId="0" applyNumberFormat="1" applyFont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left" vertical="center"/>
    </xf>
    <xf numFmtId="1" fontId="6" fillId="0" borderId="102" xfId="0" applyNumberFormat="1" applyFont="1" applyBorder="1" applyAlignment="1">
      <alignment horizontal="center" vertical="center"/>
    </xf>
    <xf numFmtId="1" fontId="6" fillId="0" borderId="16" xfId="0" applyNumberFormat="1" applyFont="1" applyBorder="1" applyAlignment="1">
      <alignment horizontal="center" vertical="center"/>
    </xf>
    <xf numFmtId="1" fontId="6" fillId="0" borderId="111" xfId="0" applyNumberFormat="1" applyFont="1" applyBorder="1" applyAlignment="1">
      <alignment horizontal="center" vertical="center"/>
    </xf>
    <xf numFmtId="1" fontId="6" fillId="0" borderId="60" xfId="0" applyNumberFormat="1" applyFont="1" applyBorder="1" applyAlignment="1">
      <alignment horizontal="center" vertical="center"/>
    </xf>
    <xf numFmtId="1" fontId="6" fillId="0" borderId="61" xfId="0" applyNumberFormat="1" applyFont="1" applyBorder="1" applyAlignment="1">
      <alignment horizontal="center" vertical="center" wrapText="1"/>
    </xf>
    <xf numFmtId="1" fontId="6" fillId="0" borderId="63" xfId="0" applyNumberFormat="1" applyFont="1" applyBorder="1" applyAlignment="1">
      <alignment horizontal="center" vertical="center" wrapText="1"/>
    </xf>
    <xf numFmtId="1" fontId="6" fillId="0" borderId="41" xfId="0" applyNumberFormat="1" applyFont="1" applyBorder="1" applyAlignment="1">
      <alignment horizontal="left" vertical="center" wrapText="1"/>
    </xf>
    <xf numFmtId="1" fontId="6" fillId="0" borderId="42" xfId="0" applyNumberFormat="1" applyFont="1" applyBorder="1" applyAlignment="1">
      <alignment horizontal="left" vertical="center" wrapText="1"/>
    </xf>
    <xf numFmtId="1" fontId="6" fillId="0" borderId="54" xfId="0" applyNumberFormat="1" applyFont="1" applyBorder="1" applyAlignment="1">
      <alignment horizontal="left" vertical="center"/>
    </xf>
    <xf numFmtId="1" fontId="6" fillId="0" borderId="55" xfId="0" applyNumberFormat="1" applyFont="1" applyBorder="1" applyAlignment="1">
      <alignment horizontal="left" vertical="center"/>
    </xf>
    <xf numFmtId="1" fontId="8" fillId="0" borderId="3" xfId="0" applyNumberFormat="1" applyFont="1" applyBorder="1" applyAlignment="1">
      <alignment horizontal="center" vertical="center"/>
    </xf>
    <xf numFmtId="1" fontId="8" fillId="0" borderId="5" xfId="0" applyNumberFormat="1" applyFont="1" applyBorder="1" applyAlignment="1">
      <alignment horizontal="center" vertical="center"/>
    </xf>
    <xf numFmtId="1" fontId="8" fillId="0" borderId="10" xfId="0" applyNumberFormat="1" applyFont="1" applyBorder="1" applyAlignment="1">
      <alignment horizontal="center" vertical="center"/>
    </xf>
    <xf numFmtId="1" fontId="8" fillId="0" borderId="11" xfId="0" applyNumberFormat="1" applyFont="1" applyBorder="1" applyAlignment="1">
      <alignment horizontal="center" vertical="center"/>
    </xf>
    <xf numFmtId="1" fontId="6" fillId="0" borderId="110" xfId="0" applyNumberFormat="1" applyFont="1" applyBorder="1" applyAlignment="1">
      <alignment horizontal="center" vertical="center" wrapText="1"/>
    </xf>
    <xf numFmtId="1" fontId="6" fillId="0" borderId="113" xfId="0" applyNumberFormat="1" applyFont="1" applyBorder="1" applyAlignment="1">
      <alignment horizontal="center" vertical="center" wrapText="1"/>
    </xf>
    <xf numFmtId="1" fontId="6" fillId="2" borderId="111" xfId="0" applyNumberFormat="1" applyFont="1" applyFill="1" applyBorder="1" applyAlignment="1">
      <alignment horizontal="center" vertical="center"/>
    </xf>
    <xf numFmtId="1" fontId="6" fillId="2" borderId="60" xfId="0" applyNumberFormat="1" applyFont="1" applyFill="1" applyBorder="1" applyAlignment="1">
      <alignment horizontal="center" vertical="center"/>
    </xf>
    <xf numFmtId="1" fontId="6" fillId="0" borderId="44" xfId="0" applyNumberFormat="1" applyFont="1" applyBorder="1" applyAlignment="1">
      <alignment horizontal="left" vertical="center" wrapText="1"/>
    </xf>
    <xf numFmtId="1" fontId="6" fillId="0" borderId="46" xfId="0" applyNumberFormat="1" applyFont="1" applyBorder="1" applyAlignment="1">
      <alignment horizontal="left" vertical="center" wrapText="1"/>
    </xf>
    <xf numFmtId="1" fontId="6" fillId="0" borderId="54" xfId="0" applyNumberFormat="1" applyFont="1" applyBorder="1" applyAlignment="1">
      <alignment horizontal="left" vertical="center" wrapText="1"/>
    </xf>
    <xf numFmtId="1" fontId="6" fillId="0" borderId="55" xfId="0" applyNumberFormat="1" applyFont="1" applyBorder="1" applyAlignment="1">
      <alignment horizontal="left" vertical="center" wrapText="1"/>
    </xf>
    <xf numFmtId="1" fontId="6" fillId="0" borderId="103" xfId="0" applyNumberFormat="1" applyFont="1" applyBorder="1" applyAlignment="1">
      <alignment horizontal="center" vertical="center"/>
    </xf>
    <xf numFmtId="1" fontId="3" fillId="2" borderId="98" xfId="0" applyNumberFormat="1" applyFont="1" applyFill="1" applyBorder="1" applyAlignment="1">
      <alignment horizontal="left" vertical="center"/>
    </xf>
    <xf numFmtId="1" fontId="6" fillId="0" borderId="4" xfId="0" applyNumberFormat="1" applyFont="1" applyBorder="1" applyAlignment="1">
      <alignment horizontal="center" vertical="center" wrapText="1"/>
    </xf>
    <xf numFmtId="1" fontId="6" fillId="0" borderId="1" xfId="0" applyNumberFormat="1" applyFont="1" applyBorder="1" applyAlignment="1">
      <alignment horizontal="center" vertical="center" wrapText="1"/>
    </xf>
    <xf numFmtId="1" fontId="6" fillId="0" borderId="103" xfId="0" applyNumberFormat="1" applyFont="1" applyBorder="1" applyAlignment="1">
      <alignment horizontal="center" vertical="center" wrapText="1"/>
    </xf>
    <xf numFmtId="1" fontId="6" fillId="0" borderId="60" xfId="0" applyNumberFormat="1" applyFont="1" applyBorder="1" applyAlignment="1">
      <alignment horizontal="center" vertical="center" wrapText="1"/>
    </xf>
    <xf numFmtId="1" fontId="6" fillId="0" borderId="62" xfId="0" applyNumberFormat="1" applyFont="1" applyBorder="1" applyAlignment="1">
      <alignment horizontal="center" vertical="center" wrapText="1"/>
    </xf>
    <xf numFmtId="1" fontId="6" fillId="0" borderId="9" xfId="0" applyNumberFormat="1" applyFont="1" applyBorder="1" applyAlignment="1">
      <alignment horizontal="center" vertical="center" wrapText="1"/>
    </xf>
    <xf numFmtId="1" fontId="6" fillId="0" borderId="70" xfId="0" applyNumberFormat="1" applyFont="1" applyBorder="1" applyAlignment="1">
      <alignment horizontal="center" vertical="center" wrapText="1"/>
    </xf>
    <xf numFmtId="1" fontId="6" fillId="0" borderId="82" xfId="0" applyNumberFormat="1" applyFont="1" applyBorder="1" applyAlignment="1">
      <alignment horizontal="left" vertical="center"/>
    </xf>
    <xf numFmtId="1" fontId="6" fillId="0" borderId="83" xfId="0" applyNumberFormat="1" applyFont="1" applyBorder="1" applyAlignment="1">
      <alignment horizontal="left" vertical="center"/>
    </xf>
    <xf numFmtId="1" fontId="6" fillId="0" borderId="44" xfId="0" applyNumberFormat="1" applyFont="1" applyBorder="1" applyAlignment="1">
      <alignment horizontal="left" vertical="center"/>
    </xf>
    <xf numFmtId="1" fontId="6" fillId="0" borderId="46" xfId="0" applyNumberFormat="1" applyFont="1" applyBorder="1" applyAlignment="1">
      <alignment horizontal="left" vertical="center"/>
    </xf>
    <xf numFmtId="1" fontId="6" fillId="0" borderId="12" xfId="0" applyNumberFormat="1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left" vertical="center"/>
    </xf>
    <xf numFmtId="1" fontId="6" fillId="2" borderId="3" xfId="0" applyNumberFormat="1" applyFont="1" applyFill="1" applyBorder="1" applyAlignment="1">
      <alignment horizontal="center" vertical="center"/>
    </xf>
    <xf numFmtId="1" fontId="6" fillId="2" borderId="4" xfId="0" applyNumberFormat="1" applyFont="1" applyFill="1" applyBorder="1" applyAlignment="1">
      <alignment horizontal="center" vertical="center"/>
    </xf>
    <xf numFmtId="1" fontId="6" fillId="2" borderId="5" xfId="0" applyNumberFormat="1" applyFont="1" applyFill="1" applyBorder="1" applyAlignment="1">
      <alignment horizontal="center" vertical="center"/>
    </xf>
    <xf numFmtId="1" fontId="6" fillId="2" borderId="10" xfId="0" applyNumberFormat="1" applyFont="1" applyFill="1" applyBorder="1" applyAlignment="1">
      <alignment horizontal="center" vertical="center"/>
    </xf>
    <xf numFmtId="1" fontId="6" fillId="2" borderId="1" xfId="0" applyNumberFormat="1" applyFont="1" applyFill="1" applyBorder="1" applyAlignment="1">
      <alignment horizontal="center" vertical="center"/>
    </xf>
    <xf numFmtId="1" fontId="6" fillId="2" borderId="11" xfId="0" applyNumberFormat="1" applyFont="1" applyFill="1" applyBorder="1" applyAlignment="1">
      <alignment horizontal="center" vertical="center"/>
    </xf>
    <xf numFmtId="1" fontId="9" fillId="2" borderId="6" xfId="0" applyNumberFormat="1" applyFont="1" applyFill="1" applyBorder="1" applyAlignment="1">
      <alignment horizontal="center" vertical="center"/>
    </xf>
    <xf numFmtId="1" fontId="9" fillId="2" borderId="7" xfId="0" applyNumberFormat="1" applyFont="1" applyFill="1" applyBorder="1" applyAlignment="1">
      <alignment horizontal="center" vertical="center"/>
    </xf>
    <xf numFmtId="1" fontId="9" fillId="2" borderId="8" xfId="0" applyNumberFormat="1" applyFont="1" applyFill="1" applyBorder="1" applyAlignment="1">
      <alignment horizontal="center" vertical="center"/>
    </xf>
    <xf numFmtId="1" fontId="3" fillId="2" borderId="0" xfId="0" applyNumberFormat="1" applyFont="1" applyFill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left" vertical="center"/>
    </xf>
    <xf numFmtId="1" fontId="6" fillId="0" borderId="9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clinicasregionales-my.sharepoint.com/personal/hvargas_clinicapuertomontt_cl/Documents/Estadistica%20Seremi/REMASEP/REMASEP%20CPM%202023/1%20REMASEP%202023%20V1.1%20Enero.xlsm" TargetMode="External"/><Relationship Id="rId1" Type="http://schemas.openxmlformats.org/officeDocument/2006/relationships/externalLinkPath" Target="https://clinicasregionales-my.sharepoint.com/personal/hvargas_clinicapuertomontt_cl/Documents/Estadistica%20Seremi/REMASEP/REMASEP%20CPM%202023/1%20REMASEP%202023%20V1.1%20Ener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NOMBRE"/>
      <sheetName val="REMASEP 01"/>
      <sheetName val="URGENCIAS"/>
      <sheetName val="REMASEP B1"/>
      <sheetName val="REMASEP_OD"/>
      <sheetName val="B2 ANEXO"/>
      <sheetName val="TV_MI"/>
      <sheetName val="EyP_ETS"/>
      <sheetName val="CONTROL"/>
      <sheetName val="MACROS"/>
    </sheetNames>
    <sheetDataSet>
      <sheetData sheetId="0">
        <row r="2">
          <cell r="B2" t="str">
            <v>Región de Los Lagos</v>
          </cell>
          <cell r="C2">
            <v>1</v>
          </cell>
          <cell r="D2">
            <v>0</v>
          </cell>
        </row>
        <row r="3">
          <cell r="B3" t="str">
            <v>Clinica Puerto Montt</v>
          </cell>
          <cell r="C3">
            <v>1</v>
          </cell>
          <cell r="D3">
            <v>2</v>
          </cell>
          <cell r="E3">
            <v>4</v>
          </cell>
          <cell r="F3">
            <v>2</v>
          </cell>
          <cell r="G3">
            <v>5</v>
          </cell>
          <cell r="H3">
            <v>0</v>
          </cell>
        </row>
        <row r="4">
          <cell r="B4" t="str">
            <v>Puerto Montt</v>
          </cell>
          <cell r="C4">
            <v>1</v>
          </cell>
          <cell r="D4">
            <v>0</v>
          </cell>
          <cell r="E4">
            <v>1</v>
          </cell>
          <cell r="F4">
            <v>0</v>
          </cell>
          <cell r="G4">
            <v>1</v>
          </cell>
        </row>
        <row r="5">
          <cell r="B5" t="str">
            <v>Enero</v>
          </cell>
          <cell r="C5">
            <v>0</v>
          </cell>
          <cell r="D5">
            <v>1</v>
          </cell>
        </row>
        <row r="6">
          <cell r="B6">
            <v>2023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Hector Camilo Vargas Ruiz" id="{DABD3EFC-50D9-4782-BAAB-CE4780BBA890}" userId="S::hvargas@clinicapuertomontt.cl::bcf4c5b0-9fb9-442f-bbd3-976f262bbbff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65" dT="2024-02-09T14:43:57.78" personId="{DABD3EFC-50D9-4782-BAAB-CE4780BBA890}" id="{76E86C75-16CF-4281-8251-84B11A079BB5}">
    <text>Revisar en amannesis fallecido o fallece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B4B80-090B-4F5C-B2AF-2BB438FD3F60}">
  <dimension ref="A1:ES150"/>
  <sheetViews>
    <sheetView tabSelected="1" zoomScale="50" zoomScaleNormal="50" workbookViewId="0">
      <selection activeCell="I120" sqref="I120"/>
    </sheetView>
  </sheetViews>
  <sheetFormatPr baseColWidth="10" defaultColWidth="11.5" defaultRowHeight="15" x14ac:dyDescent="0.2"/>
  <cols>
    <col min="1" max="1" width="58" style="8" customWidth="1"/>
    <col min="2" max="2" width="27.5" style="8" customWidth="1"/>
    <col min="3" max="41" width="20.6640625" style="8" customWidth="1"/>
    <col min="42" max="77" width="11.5" style="8"/>
    <col min="78" max="78" width="18.5" style="8" customWidth="1"/>
    <col min="79" max="79" width="15.6640625" style="8" hidden="1" customWidth="1"/>
    <col min="80" max="80" width="6" style="8" hidden="1" customWidth="1"/>
    <col min="81" max="81" width="7.33203125" style="8" hidden="1" customWidth="1"/>
    <col min="82" max="82" width="10" style="8" hidden="1" customWidth="1"/>
    <col min="83" max="83" width="5.33203125" style="8" hidden="1" customWidth="1"/>
    <col min="84" max="84" width="8.83203125" style="8" hidden="1" customWidth="1"/>
    <col min="85" max="85" width="7.6640625" style="8" hidden="1" customWidth="1"/>
    <col min="86" max="86" width="9.5" style="8" hidden="1" customWidth="1"/>
    <col min="87" max="87" width="12.83203125" style="8" hidden="1" customWidth="1"/>
    <col min="88" max="88" width="7.1640625" style="8" hidden="1" customWidth="1"/>
    <col min="89" max="89" width="9" style="8" hidden="1" customWidth="1"/>
    <col min="90" max="90" width="11.83203125" style="8" hidden="1" customWidth="1"/>
    <col min="91" max="91" width="8" style="8" hidden="1" customWidth="1"/>
    <col min="92" max="92" width="10.1640625" style="8" hidden="1" customWidth="1"/>
    <col min="93" max="93" width="14" style="8" hidden="1" customWidth="1"/>
    <col min="94" max="94" width="13" style="8" hidden="1" customWidth="1"/>
    <col min="95" max="95" width="11.5" style="8" hidden="1" customWidth="1"/>
    <col min="96" max="96" width="8.83203125" style="8" hidden="1" customWidth="1"/>
    <col min="97" max="97" width="3.33203125" style="8" hidden="1" customWidth="1"/>
    <col min="98" max="98" width="3" style="8" hidden="1" customWidth="1"/>
    <col min="99" max="111" width="2.5" style="8" hidden="1" customWidth="1"/>
    <col min="112" max="112" width="17.1640625" style="8" customWidth="1"/>
    <col min="113" max="113" width="11" style="8" customWidth="1"/>
    <col min="114" max="114" width="10.6640625" style="8" customWidth="1"/>
    <col min="115" max="115" width="6.83203125" style="8" customWidth="1"/>
    <col min="116" max="120" width="6.6640625" style="8" customWidth="1"/>
    <col min="121" max="16384" width="11.5" style="8"/>
  </cols>
  <sheetData>
    <row r="1" spans="1:149" s="2" customFormat="1" ht="15" customHeight="1" x14ac:dyDescent="0.2">
      <c r="A1" s="1" t="str">
        <f>CONCATENATE("SEREMI: ",[1]NOMBRE!B2," ",[1]NOMBRE!C2,,[1]NOMBRE!D2,[1]NOMBRE!E2,[1]NOMBRE!F2,[1]NOMBRE!G2,[1]NOMBRE!H2,"")</f>
        <v>SEREMI: Región de Los Lagos 10</v>
      </c>
    </row>
    <row r="2" spans="1:149" s="2" customFormat="1" ht="15" customHeight="1" x14ac:dyDescent="0.2">
      <c r="A2" s="1" t="str">
        <f>CONCATENATE("Establecimiento: ", [1]NOMBRE!B3," ", [1]NOMBRE!C3, [1]NOMBRE!D3,[1]NOMBRE!E3,[1]NOMBRE!F3,[1]NOMBRE!G3,[1]NOMBRE!H3,"")</f>
        <v>Establecimiento: Clinica Puerto Montt 124250</v>
      </c>
    </row>
    <row r="3" spans="1:149" s="2" customFormat="1" ht="15" customHeight="1" x14ac:dyDescent="0.2">
      <c r="A3" s="1" t="str">
        <f>CONCATENATE("Comuna: ",[1]NOMBRE!B4," ",[1]NOMBRE!C4,[1]NOMBRE!D4,[1]NOMBRE!E4,[1]NOMBRE!F4,[1]NOMBRE!G4)</f>
        <v>Comuna: Puerto Montt 10101</v>
      </c>
    </row>
    <row r="4" spans="1:149" s="2" customFormat="1" ht="15" customHeight="1" x14ac:dyDescent="0.15">
      <c r="A4" s="3" t="str">
        <f>CONCATENATE("Mes: ",[1]NOMBRE!B5, " ",  "(",[1]NOMBRE!C5,[1]NOMBRE!D5,")")</f>
        <v>Mes: Enero (01)</v>
      </c>
    </row>
    <row r="5" spans="1:149" s="2" customFormat="1" ht="15" customHeight="1" x14ac:dyDescent="0.2">
      <c r="A5" s="1" t="str">
        <f>CONCATENATE("Año: ",[1]NOMBRE!B6)</f>
        <v>Año: 2023</v>
      </c>
    </row>
    <row r="6" spans="1:149" ht="63.75" customHeight="1" x14ac:dyDescent="0.2">
      <c r="A6" s="388" t="s">
        <v>0</v>
      </c>
      <c r="B6" s="388"/>
      <c r="C6" s="388"/>
      <c r="D6" s="388"/>
      <c r="E6" s="388"/>
      <c r="F6" s="388"/>
      <c r="G6" s="388"/>
      <c r="H6" s="388"/>
      <c r="I6" s="388"/>
      <c r="J6" s="388"/>
      <c r="K6" s="388"/>
      <c r="L6" s="388"/>
      <c r="M6" s="388"/>
      <c r="N6" s="388"/>
      <c r="O6" s="388"/>
      <c r="P6" s="5"/>
      <c r="Q6" s="5"/>
      <c r="R6" s="5"/>
      <c r="S6" s="5"/>
      <c r="T6" s="6"/>
      <c r="U6" s="6"/>
      <c r="V6" s="6"/>
      <c r="W6" s="6"/>
      <c r="X6" s="6"/>
      <c r="Y6" s="6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</row>
    <row r="7" spans="1:149" ht="20" customHeight="1" x14ac:dyDescent="0.2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5"/>
      <c r="Q7" s="5"/>
      <c r="R7" s="5"/>
      <c r="S7" s="5"/>
      <c r="T7" s="6"/>
      <c r="U7" s="6"/>
      <c r="V7" s="6"/>
      <c r="W7" s="6"/>
      <c r="X7" s="6"/>
      <c r="Y7" s="6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</row>
    <row r="8" spans="1:149" ht="20" customHeight="1" x14ac:dyDescent="0.2">
      <c r="A8" s="389" t="s">
        <v>1</v>
      </c>
      <c r="B8" s="389"/>
      <c r="C8" s="389"/>
      <c r="D8" s="38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</row>
    <row r="9" spans="1:149" ht="15" customHeight="1" x14ac:dyDescent="0.2">
      <c r="A9" s="328" t="s">
        <v>2</v>
      </c>
      <c r="B9" s="309" t="s">
        <v>3</v>
      </c>
      <c r="C9" s="366"/>
      <c r="D9" s="310"/>
      <c r="E9" s="304" t="s">
        <v>4</v>
      </c>
      <c r="F9" s="322"/>
      <c r="G9" s="322"/>
      <c r="H9" s="322"/>
      <c r="I9" s="322"/>
      <c r="J9" s="322"/>
      <c r="K9" s="322"/>
      <c r="L9" s="322"/>
      <c r="M9" s="322"/>
      <c r="N9" s="322"/>
      <c r="O9" s="322"/>
      <c r="P9" s="322"/>
      <c r="Q9" s="322"/>
      <c r="R9" s="322"/>
      <c r="S9" s="322"/>
      <c r="T9" s="322"/>
      <c r="U9" s="322"/>
      <c r="V9" s="322"/>
      <c r="W9" s="322"/>
      <c r="X9" s="322"/>
      <c r="Y9" s="322"/>
      <c r="Z9" s="322"/>
      <c r="AA9" s="322"/>
      <c r="AB9" s="322"/>
      <c r="AC9" s="322"/>
      <c r="AD9" s="322"/>
      <c r="AE9" s="322"/>
      <c r="AF9" s="322"/>
      <c r="AG9" s="322"/>
      <c r="AH9" s="322"/>
      <c r="AI9" s="322"/>
      <c r="AJ9" s="322"/>
      <c r="AK9" s="322"/>
      <c r="AL9" s="305"/>
    </row>
    <row r="10" spans="1:149" x14ac:dyDescent="0.2">
      <c r="A10" s="390"/>
      <c r="B10" s="313"/>
      <c r="C10" s="367"/>
      <c r="D10" s="314"/>
      <c r="E10" s="304" t="s">
        <v>5</v>
      </c>
      <c r="F10" s="305"/>
      <c r="G10" s="304" t="s">
        <v>6</v>
      </c>
      <c r="H10" s="305"/>
      <c r="I10" s="304" t="s">
        <v>7</v>
      </c>
      <c r="J10" s="305"/>
      <c r="K10" s="304" t="s">
        <v>8</v>
      </c>
      <c r="L10" s="305"/>
      <c r="M10" s="304" t="s">
        <v>9</v>
      </c>
      <c r="N10" s="305"/>
      <c r="O10" s="325" t="s">
        <v>10</v>
      </c>
      <c r="P10" s="326"/>
      <c r="Q10" s="325" t="s">
        <v>11</v>
      </c>
      <c r="R10" s="326"/>
      <c r="S10" s="325" t="s">
        <v>12</v>
      </c>
      <c r="T10" s="326"/>
      <c r="U10" s="325" t="s">
        <v>13</v>
      </c>
      <c r="V10" s="326"/>
      <c r="W10" s="325" t="s">
        <v>14</v>
      </c>
      <c r="X10" s="326"/>
      <c r="Y10" s="325" t="s">
        <v>15</v>
      </c>
      <c r="Z10" s="326"/>
      <c r="AA10" s="325" t="s">
        <v>16</v>
      </c>
      <c r="AB10" s="326"/>
      <c r="AC10" s="325" t="s">
        <v>17</v>
      </c>
      <c r="AD10" s="326"/>
      <c r="AE10" s="325" t="s">
        <v>18</v>
      </c>
      <c r="AF10" s="326"/>
      <c r="AG10" s="325" t="s">
        <v>19</v>
      </c>
      <c r="AH10" s="326"/>
      <c r="AI10" s="325" t="s">
        <v>20</v>
      </c>
      <c r="AJ10" s="326"/>
      <c r="AK10" s="325" t="s">
        <v>21</v>
      </c>
      <c r="AL10" s="338"/>
      <c r="AM10" s="18"/>
    </row>
    <row r="11" spans="1:149" x14ac:dyDescent="0.2">
      <c r="A11" s="329"/>
      <c r="B11" s="19" t="s">
        <v>22</v>
      </c>
      <c r="C11" s="20" t="s">
        <v>23</v>
      </c>
      <c r="D11" s="21" t="s">
        <v>24</v>
      </c>
      <c r="E11" s="22" t="s">
        <v>23</v>
      </c>
      <c r="F11" s="12" t="s">
        <v>24</v>
      </c>
      <c r="G11" s="22" t="s">
        <v>23</v>
      </c>
      <c r="H11" s="12" t="s">
        <v>24</v>
      </c>
      <c r="I11" s="22" t="s">
        <v>23</v>
      </c>
      <c r="J11" s="12" t="s">
        <v>24</v>
      </c>
      <c r="K11" s="22" t="s">
        <v>23</v>
      </c>
      <c r="L11" s="12" t="s">
        <v>24</v>
      </c>
      <c r="M11" s="22" t="s">
        <v>23</v>
      </c>
      <c r="N11" s="12" t="s">
        <v>24</v>
      </c>
      <c r="O11" s="22" t="s">
        <v>23</v>
      </c>
      <c r="P11" s="12" t="s">
        <v>24</v>
      </c>
      <c r="Q11" s="22" t="s">
        <v>23</v>
      </c>
      <c r="R11" s="12" t="s">
        <v>24</v>
      </c>
      <c r="S11" s="22" t="s">
        <v>23</v>
      </c>
      <c r="T11" s="12" t="s">
        <v>24</v>
      </c>
      <c r="U11" s="22" t="s">
        <v>23</v>
      </c>
      <c r="V11" s="12" t="s">
        <v>24</v>
      </c>
      <c r="W11" s="22" t="s">
        <v>23</v>
      </c>
      <c r="X11" s="12" t="s">
        <v>24</v>
      </c>
      <c r="Y11" s="22" t="s">
        <v>23</v>
      </c>
      <c r="Z11" s="12" t="s">
        <v>24</v>
      </c>
      <c r="AA11" s="22" t="s">
        <v>23</v>
      </c>
      <c r="AB11" s="12" t="s">
        <v>24</v>
      </c>
      <c r="AC11" s="22" t="s">
        <v>23</v>
      </c>
      <c r="AD11" s="12" t="s">
        <v>24</v>
      </c>
      <c r="AE11" s="22" t="s">
        <v>23</v>
      </c>
      <c r="AF11" s="12" t="s">
        <v>24</v>
      </c>
      <c r="AG11" s="23" t="s">
        <v>23</v>
      </c>
      <c r="AH11" s="11" t="s">
        <v>24</v>
      </c>
      <c r="AI11" s="22" t="s">
        <v>23</v>
      </c>
      <c r="AJ11" s="12" t="s">
        <v>24</v>
      </c>
      <c r="AK11" s="23" t="s">
        <v>23</v>
      </c>
      <c r="AL11" s="12" t="s">
        <v>24</v>
      </c>
      <c r="AM11" s="24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6"/>
      <c r="BA11" s="26"/>
      <c r="BB11" s="26"/>
      <c r="BC11" s="26"/>
      <c r="BD11" s="26"/>
      <c r="BE11" s="26"/>
      <c r="BF11" s="26"/>
      <c r="BG11" s="26"/>
      <c r="BH11" s="26"/>
      <c r="BI11" s="26"/>
      <c r="BJ11" s="26"/>
      <c r="BK11" s="26"/>
      <c r="BL11" s="26"/>
      <c r="BM11" s="26"/>
      <c r="BN11" s="26"/>
      <c r="BO11" s="26"/>
      <c r="BP11" s="26"/>
      <c r="BQ11" s="26"/>
      <c r="BR11" s="26"/>
      <c r="BS11" s="26"/>
      <c r="BT11" s="26"/>
      <c r="BU11" s="26"/>
      <c r="BV11" s="26"/>
      <c r="BW11" s="26"/>
      <c r="BX11" s="26"/>
      <c r="BY11" s="26"/>
      <c r="BZ11" s="26"/>
      <c r="CA11" s="26"/>
      <c r="CB11" s="26"/>
      <c r="CC11" s="26"/>
      <c r="CD11" s="26"/>
      <c r="CE11" s="26"/>
      <c r="CF11" s="26"/>
      <c r="CG11" s="26"/>
      <c r="CH11" s="26"/>
      <c r="CI11" s="26"/>
      <c r="CJ11" s="26"/>
      <c r="CK11" s="26"/>
      <c r="CL11" s="26"/>
      <c r="CM11" s="26"/>
      <c r="CN11" s="26"/>
      <c r="CO11" s="26"/>
      <c r="CP11" s="26"/>
      <c r="CQ11" s="26"/>
      <c r="CR11" s="26"/>
      <c r="CS11" s="26"/>
      <c r="CT11" s="26"/>
      <c r="CU11" s="26"/>
      <c r="CV11" s="26"/>
      <c r="CW11" s="26"/>
      <c r="CX11" s="26"/>
      <c r="CY11" s="25"/>
      <c r="CZ11" s="26"/>
      <c r="DA11" s="26"/>
      <c r="DB11" s="27"/>
      <c r="DC11" s="27"/>
      <c r="DD11" s="27"/>
      <c r="DE11" s="27"/>
      <c r="DF11" s="27"/>
      <c r="DG11" s="27"/>
      <c r="DH11" s="27"/>
      <c r="DI11" s="27"/>
      <c r="DJ11" s="28"/>
      <c r="DK11" s="26"/>
      <c r="DL11" s="26"/>
      <c r="DM11" s="26"/>
      <c r="DN11" s="26"/>
      <c r="DO11" s="26"/>
      <c r="DP11" s="26"/>
      <c r="DQ11" s="26"/>
      <c r="DR11" s="26"/>
      <c r="DS11" s="26"/>
      <c r="DT11" s="29"/>
      <c r="DU11" s="29"/>
      <c r="DV11" s="29"/>
      <c r="DW11" s="29"/>
      <c r="DX11" s="29"/>
      <c r="DY11" s="29"/>
      <c r="DZ11" s="29"/>
      <c r="EA11" s="29"/>
      <c r="EB11" s="29"/>
      <c r="EC11" s="29"/>
      <c r="ED11" s="29"/>
      <c r="EE11" s="29"/>
      <c r="EF11" s="29"/>
      <c r="EG11" s="29"/>
      <c r="EH11" s="29"/>
      <c r="EI11" s="29"/>
      <c r="EJ11" s="29"/>
      <c r="EK11" s="29"/>
      <c r="EL11" s="29"/>
      <c r="EM11" s="29"/>
      <c r="EN11" s="29"/>
      <c r="EO11" s="29"/>
      <c r="EP11" s="29"/>
      <c r="EQ11" s="29"/>
      <c r="ER11" s="29"/>
      <c r="ES11" s="29"/>
    </row>
    <row r="12" spans="1:149" ht="20" customHeight="1" x14ac:dyDescent="0.2">
      <c r="A12" s="30" t="s">
        <v>25</v>
      </c>
      <c r="B12" s="31">
        <f>SUM(C12:D12)</f>
        <v>0</v>
      </c>
      <c r="C12" s="32">
        <f>SUM(E12+G12+I12+K12+M12+O12+Q12+U12+W12+Y12+AC12+AE12+AG12+AI12+AK12+S12+AA12)</f>
        <v>0</v>
      </c>
      <c r="D12" s="32">
        <f t="shared" ref="D12:D15" si="0">SUM(F12+H12+J12+L12+N12+P12+R12+V12+X12+Z12+AD12+AF12+AH12+AJ12+AL12+T12+AB12)</f>
        <v>0</v>
      </c>
      <c r="E12" s="33"/>
      <c r="F12" s="34"/>
      <c r="G12" s="33"/>
      <c r="H12" s="34"/>
      <c r="I12" s="33"/>
      <c r="J12" s="34"/>
      <c r="K12" s="33"/>
      <c r="L12" s="34"/>
      <c r="M12" s="33"/>
      <c r="N12" s="34"/>
      <c r="O12" s="33"/>
      <c r="P12" s="34"/>
      <c r="Q12" s="33"/>
      <c r="R12" s="34"/>
      <c r="S12" s="35"/>
      <c r="T12" s="34"/>
      <c r="U12" s="33"/>
      <c r="V12" s="34"/>
      <c r="W12" s="33"/>
      <c r="X12" s="34"/>
      <c r="Y12" s="33"/>
      <c r="Z12" s="34"/>
      <c r="AA12" s="33"/>
      <c r="AB12" s="34"/>
      <c r="AC12" s="33"/>
      <c r="AD12" s="34"/>
      <c r="AE12" s="33"/>
      <c r="AF12" s="34"/>
      <c r="AG12" s="33"/>
      <c r="AH12" s="34"/>
      <c r="AI12" s="33"/>
      <c r="AJ12" s="34"/>
      <c r="AK12" s="33"/>
      <c r="AL12" s="34"/>
      <c r="AM12" s="24" t="str">
        <f>$CB12</f>
        <v/>
      </c>
      <c r="AN12" s="25"/>
      <c r="AO12" s="25"/>
      <c r="AP12" s="25"/>
      <c r="AQ12" s="25"/>
      <c r="AR12" s="25"/>
      <c r="AS12" s="25"/>
      <c r="AT12" s="25"/>
      <c r="AU12" s="25"/>
      <c r="AV12" s="25"/>
      <c r="AW12" s="25"/>
      <c r="AX12" s="25"/>
      <c r="AY12" s="25"/>
      <c r="AZ12" s="26"/>
      <c r="BA12" s="26"/>
      <c r="BB12" s="26"/>
      <c r="BC12" s="26"/>
      <c r="BD12" s="26"/>
      <c r="BE12" s="26"/>
      <c r="BF12" s="26"/>
      <c r="BG12" s="26"/>
      <c r="BH12" s="26"/>
      <c r="BI12" s="26"/>
      <c r="BJ12" s="26"/>
      <c r="BK12" s="26"/>
      <c r="BL12" s="26"/>
      <c r="BM12" s="26"/>
      <c r="BN12" s="26"/>
      <c r="BO12" s="26"/>
      <c r="BP12" s="26"/>
      <c r="BQ12" s="26"/>
      <c r="BR12" s="26"/>
      <c r="BS12" s="26"/>
      <c r="BT12" s="26"/>
      <c r="BU12" s="26"/>
      <c r="BV12" s="26"/>
      <c r="BW12" s="26"/>
      <c r="BX12" s="26"/>
      <c r="BY12" s="26"/>
      <c r="BZ12" s="26"/>
      <c r="CA12" s="26"/>
      <c r="CB12" s="36" t="str">
        <f>IF(B12&lt;&gt;(C12+D12),"* La suma de los campos Hombres y Mujeres debe ser igual al Total. ","")</f>
        <v/>
      </c>
      <c r="CC12" s="27"/>
      <c r="CD12" s="27"/>
      <c r="CE12" s="27"/>
      <c r="CF12" s="27"/>
      <c r="CG12" s="27"/>
      <c r="CH12" s="27"/>
      <c r="CI12" s="27"/>
      <c r="CJ12" s="27"/>
      <c r="CK12" s="27"/>
      <c r="CL12" s="27"/>
      <c r="CM12" s="27"/>
      <c r="CN12" s="27"/>
      <c r="CO12" s="27"/>
      <c r="CP12" s="27"/>
      <c r="CQ12" s="27"/>
      <c r="CR12" s="27"/>
      <c r="CS12" s="27"/>
      <c r="CT12" s="28"/>
      <c r="CU12" s="28"/>
      <c r="CV12" s="27"/>
      <c r="CW12" s="37">
        <f>IF(B12&lt;&gt;(C12+D12),1,0)</f>
        <v>0</v>
      </c>
      <c r="CX12" s="26"/>
      <c r="CY12" s="25"/>
      <c r="CZ12" s="37">
        <f>IF(B12&lt;&gt;(C12+D12),1,0)</f>
        <v>0</v>
      </c>
      <c r="DA12" s="29"/>
      <c r="DB12" s="29"/>
      <c r="DC12" s="29"/>
      <c r="DD12" s="29"/>
      <c r="DE12" s="29"/>
      <c r="DF12" s="29"/>
      <c r="DG12" s="29"/>
      <c r="DH12" s="29"/>
      <c r="DI12" s="29"/>
      <c r="DJ12" s="29"/>
    </row>
    <row r="13" spans="1:149" ht="20" customHeight="1" x14ac:dyDescent="0.2">
      <c r="A13" s="38" t="s">
        <v>26</v>
      </c>
      <c r="B13" s="39">
        <f t="shared" ref="B13:B14" si="1">SUM(C13:D13)</f>
        <v>0</v>
      </c>
      <c r="C13" s="40">
        <f t="shared" ref="C13:C14" si="2">SUM(E13+G13+I13+K13+M13+O13+Q13+U13+W13+Y13+AC13+AE13+AG13+AI13+AK13+S13+AA13)</f>
        <v>0</v>
      </c>
      <c r="D13" s="41">
        <f t="shared" si="0"/>
        <v>0</v>
      </c>
      <c r="E13" s="42"/>
      <c r="F13" s="43"/>
      <c r="G13" s="42"/>
      <c r="H13" s="43"/>
      <c r="I13" s="42"/>
      <c r="J13" s="43"/>
      <c r="K13" s="42"/>
      <c r="L13" s="43"/>
      <c r="M13" s="42"/>
      <c r="N13" s="43"/>
      <c r="O13" s="42"/>
      <c r="P13" s="43"/>
      <c r="Q13" s="42"/>
      <c r="R13" s="43"/>
      <c r="S13" s="44"/>
      <c r="T13" s="43"/>
      <c r="U13" s="42"/>
      <c r="V13" s="43"/>
      <c r="W13" s="42"/>
      <c r="X13" s="43"/>
      <c r="Y13" s="42"/>
      <c r="Z13" s="43"/>
      <c r="AA13" s="42"/>
      <c r="AB13" s="43"/>
      <c r="AC13" s="42"/>
      <c r="AD13" s="43"/>
      <c r="AE13" s="42"/>
      <c r="AF13" s="43"/>
      <c r="AG13" s="42"/>
      <c r="AH13" s="43"/>
      <c r="AI13" s="42"/>
      <c r="AJ13" s="43"/>
      <c r="AK13" s="42"/>
      <c r="AL13" s="43"/>
      <c r="AM13" s="24" t="str">
        <f>$CB13</f>
        <v/>
      </c>
      <c r="AN13" s="25"/>
      <c r="AO13" s="25"/>
      <c r="AP13" s="25"/>
      <c r="AQ13" s="25"/>
      <c r="AR13" s="25"/>
      <c r="AS13" s="25"/>
      <c r="AT13" s="25"/>
      <c r="AU13" s="25"/>
      <c r="AV13" s="25"/>
      <c r="AW13" s="25"/>
      <c r="AX13" s="25"/>
      <c r="AY13" s="25"/>
      <c r="AZ13" s="26"/>
      <c r="BA13" s="26"/>
      <c r="BB13" s="26"/>
      <c r="BC13" s="26"/>
      <c r="BD13" s="26"/>
      <c r="BE13" s="26"/>
      <c r="BF13" s="26"/>
      <c r="BG13" s="26"/>
      <c r="BH13" s="26"/>
      <c r="BI13" s="26"/>
      <c r="BJ13" s="26"/>
      <c r="BK13" s="26"/>
      <c r="BL13" s="26"/>
      <c r="BM13" s="26"/>
      <c r="BN13" s="26"/>
      <c r="BO13" s="26"/>
      <c r="BP13" s="26"/>
      <c r="BQ13" s="26"/>
      <c r="BR13" s="26"/>
      <c r="BS13" s="26"/>
      <c r="BT13" s="26"/>
      <c r="BU13" s="26"/>
      <c r="BV13" s="26"/>
      <c r="BW13" s="26"/>
      <c r="BX13" s="26"/>
      <c r="BY13" s="26"/>
      <c r="BZ13" s="26"/>
      <c r="CA13" s="26"/>
      <c r="CB13" s="36" t="str">
        <f>IF(B13&lt;&gt;(C13+D13),"* La suma de los campos Hombres y Mujeres debe ser igual al Total. ","")</f>
        <v/>
      </c>
      <c r="CC13" s="27"/>
      <c r="CD13" s="27"/>
      <c r="CE13" s="27"/>
      <c r="CF13" s="27"/>
      <c r="CG13" s="27"/>
      <c r="CH13" s="27"/>
      <c r="CI13" s="27"/>
      <c r="CJ13" s="27"/>
      <c r="CK13" s="27"/>
      <c r="CL13" s="27"/>
      <c r="CM13" s="27"/>
      <c r="CN13" s="27"/>
      <c r="CO13" s="27"/>
      <c r="CP13" s="27"/>
      <c r="CQ13" s="27"/>
      <c r="CR13" s="27"/>
      <c r="CS13" s="27"/>
      <c r="CT13" s="28"/>
      <c r="CU13" s="28"/>
      <c r="CV13" s="27"/>
      <c r="CW13" s="37">
        <f>IF(B13&lt;&gt;(C13+D13),1,0)</f>
        <v>0</v>
      </c>
      <c r="CX13" s="26"/>
      <c r="CY13" s="25"/>
      <c r="CZ13" s="37">
        <f>IF(B13&lt;&gt;(C13+D13),1,0)</f>
        <v>0</v>
      </c>
      <c r="DA13" s="26"/>
      <c r="DB13" s="26"/>
      <c r="DC13" s="26"/>
      <c r="DD13" s="26"/>
      <c r="DE13" s="26"/>
      <c r="DF13" s="26"/>
      <c r="DG13" s="26"/>
      <c r="DH13" s="26"/>
      <c r="DI13" s="26"/>
      <c r="DJ13" s="29"/>
      <c r="DK13" s="29"/>
      <c r="DL13" s="29"/>
      <c r="DM13" s="29"/>
      <c r="DN13" s="29"/>
      <c r="DO13" s="29"/>
      <c r="DP13" s="29"/>
      <c r="DQ13" s="29"/>
      <c r="DR13" s="29"/>
      <c r="DS13" s="29"/>
      <c r="DT13" s="29"/>
      <c r="DU13" s="29"/>
      <c r="DV13" s="29"/>
      <c r="DW13" s="29"/>
      <c r="DX13" s="29"/>
      <c r="DY13" s="29"/>
      <c r="DZ13" s="29"/>
      <c r="EA13" s="29"/>
      <c r="EB13" s="29"/>
      <c r="EC13" s="29"/>
      <c r="ED13" s="29"/>
      <c r="EE13" s="29"/>
      <c r="EF13" s="29"/>
      <c r="EG13" s="29"/>
      <c r="EH13" s="29"/>
      <c r="EI13" s="29"/>
    </row>
    <row r="14" spans="1:149" ht="20" customHeight="1" x14ac:dyDescent="0.2">
      <c r="A14" s="45" t="s">
        <v>27</v>
      </c>
      <c r="B14" s="46">
        <f t="shared" si="1"/>
        <v>0</v>
      </c>
      <c r="C14" s="47">
        <f t="shared" si="2"/>
        <v>0</v>
      </c>
      <c r="D14" s="48">
        <f t="shared" si="0"/>
        <v>0</v>
      </c>
      <c r="E14" s="49"/>
      <c r="F14" s="50"/>
      <c r="G14" s="49"/>
      <c r="H14" s="50"/>
      <c r="I14" s="49"/>
      <c r="J14" s="50"/>
      <c r="K14" s="49"/>
      <c r="L14" s="50"/>
      <c r="M14" s="49"/>
      <c r="N14" s="50"/>
      <c r="O14" s="49"/>
      <c r="P14" s="50"/>
      <c r="Q14" s="49"/>
      <c r="R14" s="50"/>
      <c r="S14" s="51"/>
      <c r="T14" s="50"/>
      <c r="U14" s="49"/>
      <c r="V14" s="50"/>
      <c r="W14" s="49"/>
      <c r="X14" s="50"/>
      <c r="Y14" s="49"/>
      <c r="Z14" s="50"/>
      <c r="AA14" s="49"/>
      <c r="AB14" s="50"/>
      <c r="AC14" s="49"/>
      <c r="AD14" s="50"/>
      <c r="AE14" s="49"/>
      <c r="AF14" s="50"/>
      <c r="AG14" s="49"/>
      <c r="AH14" s="50"/>
      <c r="AI14" s="49"/>
      <c r="AJ14" s="50"/>
      <c r="AK14" s="49"/>
      <c r="AL14" s="50"/>
      <c r="AM14" s="24" t="str">
        <f t="shared" ref="AM14" si="3">$CB14</f>
        <v/>
      </c>
      <c r="CB14" s="36" t="str">
        <f t="shared" ref="CB14" si="4">IF(B14&lt;&gt;(C14+D14),"* La suma de los campos Hombres y Mujeres debe ser igual al Total. ","")</f>
        <v/>
      </c>
      <c r="CC14" s="27"/>
      <c r="CD14" s="27"/>
      <c r="CE14" s="27"/>
      <c r="CF14" s="27"/>
      <c r="CG14" s="27"/>
      <c r="CH14" s="27"/>
      <c r="CI14" s="27"/>
      <c r="CJ14" s="27"/>
      <c r="CK14" s="27"/>
      <c r="CL14" s="27"/>
      <c r="CM14" s="27"/>
      <c r="CN14" s="27"/>
      <c r="CO14" s="27"/>
      <c r="CP14" s="27"/>
      <c r="CQ14" s="27"/>
      <c r="CR14" s="27"/>
      <c r="CS14" s="27"/>
      <c r="CT14" s="28"/>
      <c r="CU14" s="28"/>
      <c r="CV14" s="27"/>
      <c r="CW14" s="37">
        <f>IF(B14&lt;&gt;(C14+D14),1,0)</f>
        <v>0</v>
      </c>
      <c r="CZ14" s="37">
        <f>IF(B14&lt;&gt;(C14+D14),1,0)</f>
        <v>0</v>
      </c>
    </row>
    <row r="15" spans="1:149" ht="25" customHeight="1" x14ac:dyDescent="0.2">
      <c r="A15" s="16" t="s">
        <v>28</v>
      </c>
      <c r="B15" s="52">
        <f>SUM(C15:D15)</f>
        <v>0</v>
      </c>
      <c r="C15" s="53">
        <f>SUM(E15+G15+I15+K15+M15+O15+Q15+U15+W15+Y15+AC15+AE15+AG15+AI15+AK15+S15+AA15)</f>
        <v>0</v>
      </c>
      <c r="D15" s="54">
        <f t="shared" si="0"/>
        <v>0</v>
      </c>
      <c r="E15" s="55">
        <f>SUM(E12:E14)</f>
        <v>0</v>
      </c>
      <c r="F15" s="54">
        <f t="shared" ref="F15:AL15" si="5">SUM(F12:F14)</f>
        <v>0</v>
      </c>
      <c r="G15" s="52">
        <f t="shared" si="5"/>
        <v>0</v>
      </c>
      <c r="H15" s="56">
        <f t="shared" si="5"/>
        <v>0</v>
      </c>
      <c r="I15" s="52">
        <f t="shared" si="5"/>
        <v>0</v>
      </c>
      <c r="J15" s="56">
        <f t="shared" si="5"/>
        <v>0</v>
      </c>
      <c r="K15" s="52">
        <f t="shared" si="5"/>
        <v>0</v>
      </c>
      <c r="L15" s="56">
        <f t="shared" si="5"/>
        <v>0</v>
      </c>
      <c r="M15" s="52">
        <f t="shared" si="5"/>
        <v>0</v>
      </c>
      <c r="N15" s="56">
        <f t="shared" si="5"/>
        <v>0</v>
      </c>
      <c r="O15" s="52">
        <f t="shared" si="5"/>
        <v>0</v>
      </c>
      <c r="P15" s="56">
        <f t="shared" si="5"/>
        <v>0</v>
      </c>
      <c r="Q15" s="52">
        <f t="shared" si="5"/>
        <v>0</v>
      </c>
      <c r="R15" s="56">
        <f t="shared" si="5"/>
        <v>0</v>
      </c>
      <c r="S15" s="57">
        <f t="shared" si="5"/>
        <v>0</v>
      </c>
      <c r="T15" s="54">
        <f t="shared" si="5"/>
        <v>0</v>
      </c>
      <c r="U15" s="57">
        <f t="shared" si="5"/>
        <v>0</v>
      </c>
      <c r="V15" s="54">
        <f t="shared" si="5"/>
        <v>0</v>
      </c>
      <c r="W15" s="57">
        <f t="shared" si="5"/>
        <v>0</v>
      </c>
      <c r="X15" s="54">
        <f t="shared" si="5"/>
        <v>0</v>
      </c>
      <c r="Y15" s="57">
        <f t="shared" si="5"/>
        <v>0</v>
      </c>
      <c r="Z15" s="54">
        <f t="shared" si="5"/>
        <v>0</v>
      </c>
      <c r="AA15" s="57">
        <f t="shared" si="5"/>
        <v>0</v>
      </c>
      <c r="AB15" s="54">
        <f t="shared" si="5"/>
        <v>0</v>
      </c>
      <c r="AC15" s="57">
        <f t="shared" si="5"/>
        <v>0</v>
      </c>
      <c r="AD15" s="54">
        <f t="shared" si="5"/>
        <v>0</v>
      </c>
      <c r="AE15" s="57">
        <f t="shared" si="5"/>
        <v>0</v>
      </c>
      <c r="AF15" s="54">
        <f t="shared" si="5"/>
        <v>0</v>
      </c>
      <c r="AG15" s="57">
        <f t="shared" si="5"/>
        <v>0</v>
      </c>
      <c r="AH15" s="54">
        <f t="shared" si="5"/>
        <v>0</v>
      </c>
      <c r="AI15" s="57">
        <f t="shared" si="5"/>
        <v>0</v>
      </c>
      <c r="AJ15" s="54">
        <f t="shared" si="5"/>
        <v>0</v>
      </c>
      <c r="AK15" s="57">
        <f t="shared" si="5"/>
        <v>0</v>
      </c>
      <c r="AL15" s="54">
        <f t="shared" si="5"/>
        <v>0</v>
      </c>
      <c r="AM15" s="24"/>
      <c r="CZ15" s="28"/>
    </row>
    <row r="16" spans="1:149" ht="20" customHeight="1" x14ac:dyDescent="0.2">
      <c r="CZ16" s="28"/>
    </row>
    <row r="17" spans="1:132" ht="20" customHeight="1" x14ac:dyDescent="0.2">
      <c r="A17" s="378" t="s">
        <v>29</v>
      </c>
      <c r="B17" s="378"/>
      <c r="C17" s="378"/>
      <c r="D17" s="378"/>
      <c r="E17" s="58"/>
      <c r="F17" s="58"/>
      <c r="G17" s="58"/>
      <c r="H17" s="58"/>
      <c r="I17" s="58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</row>
    <row r="18" spans="1:132" ht="20" customHeight="1" x14ac:dyDescent="0.2">
      <c r="A18" s="301" t="s">
        <v>30</v>
      </c>
      <c r="B18" s="379" t="s">
        <v>28</v>
      </c>
      <c r="C18" s="380"/>
      <c r="D18" s="381"/>
      <c r="E18" s="385" t="s">
        <v>4</v>
      </c>
      <c r="F18" s="386"/>
      <c r="G18" s="386"/>
      <c r="H18" s="386"/>
      <c r="I18" s="386"/>
      <c r="J18" s="386"/>
      <c r="K18" s="386"/>
      <c r="L18" s="386"/>
      <c r="M18" s="386"/>
      <c r="N18" s="386"/>
      <c r="O18" s="386"/>
      <c r="P18" s="386"/>
      <c r="Q18" s="386"/>
      <c r="R18" s="386"/>
      <c r="S18" s="386"/>
      <c r="T18" s="386"/>
      <c r="U18" s="386"/>
      <c r="V18" s="386"/>
      <c r="W18" s="386"/>
      <c r="X18" s="386"/>
      <c r="Y18" s="386"/>
      <c r="Z18" s="386"/>
      <c r="AA18" s="386"/>
      <c r="AB18" s="386"/>
      <c r="AC18" s="386"/>
      <c r="AD18" s="386"/>
      <c r="AE18" s="386"/>
      <c r="AF18" s="386"/>
      <c r="AG18" s="386"/>
      <c r="AH18" s="386"/>
      <c r="AI18" s="386"/>
      <c r="AJ18" s="386"/>
      <c r="AK18" s="386"/>
      <c r="AL18" s="387"/>
    </row>
    <row r="19" spans="1:132" ht="20" customHeight="1" x14ac:dyDescent="0.2">
      <c r="A19" s="371"/>
      <c r="B19" s="382"/>
      <c r="C19" s="383"/>
      <c r="D19" s="384"/>
      <c r="E19" s="304" t="s">
        <v>5</v>
      </c>
      <c r="F19" s="305"/>
      <c r="G19" s="304" t="s">
        <v>6</v>
      </c>
      <c r="H19" s="305"/>
      <c r="I19" s="304" t="s">
        <v>7</v>
      </c>
      <c r="J19" s="305"/>
      <c r="K19" s="304" t="s">
        <v>8</v>
      </c>
      <c r="L19" s="305"/>
      <c r="M19" s="304" t="s">
        <v>9</v>
      </c>
      <c r="N19" s="305"/>
      <c r="O19" s="325" t="s">
        <v>10</v>
      </c>
      <c r="P19" s="326"/>
      <c r="Q19" s="325" t="s">
        <v>11</v>
      </c>
      <c r="R19" s="326"/>
      <c r="S19" s="325" t="s">
        <v>12</v>
      </c>
      <c r="T19" s="326"/>
      <c r="U19" s="325" t="s">
        <v>13</v>
      </c>
      <c r="V19" s="326"/>
      <c r="W19" s="325" t="s">
        <v>14</v>
      </c>
      <c r="X19" s="326"/>
      <c r="Y19" s="325" t="s">
        <v>15</v>
      </c>
      <c r="Z19" s="326"/>
      <c r="AA19" s="325" t="s">
        <v>16</v>
      </c>
      <c r="AB19" s="326"/>
      <c r="AC19" s="325" t="s">
        <v>17</v>
      </c>
      <c r="AD19" s="326"/>
      <c r="AE19" s="325" t="s">
        <v>18</v>
      </c>
      <c r="AF19" s="326"/>
      <c r="AG19" s="325" t="s">
        <v>19</v>
      </c>
      <c r="AH19" s="326"/>
      <c r="AI19" s="325" t="s">
        <v>20</v>
      </c>
      <c r="AJ19" s="326"/>
      <c r="AK19" s="325" t="s">
        <v>21</v>
      </c>
      <c r="AL19" s="338"/>
      <c r="AM19" s="18"/>
    </row>
    <row r="20" spans="1:132" ht="20" customHeight="1" x14ac:dyDescent="0.2">
      <c r="A20" s="303"/>
      <c r="B20" s="22" t="s">
        <v>22</v>
      </c>
      <c r="C20" s="60" t="s">
        <v>23</v>
      </c>
      <c r="D20" s="15" t="s">
        <v>24</v>
      </c>
      <c r="E20" s="61" t="s">
        <v>23</v>
      </c>
      <c r="F20" s="15" t="s">
        <v>24</v>
      </c>
      <c r="G20" s="61" t="s">
        <v>23</v>
      </c>
      <c r="H20" s="15" t="s">
        <v>24</v>
      </c>
      <c r="I20" s="61" t="s">
        <v>23</v>
      </c>
      <c r="J20" s="15" t="s">
        <v>24</v>
      </c>
      <c r="K20" s="61" t="s">
        <v>23</v>
      </c>
      <c r="L20" s="15" t="s">
        <v>24</v>
      </c>
      <c r="M20" s="61" t="s">
        <v>23</v>
      </c>
      <c r="N20" s="15" t="s">
        <v>24</v>
      </c>
      <c r="O20" s="61" t="s">
        <v>23</v>
      </c>
      <c r="P20" s="15" t="s">
        <v>24</v>
      </c>
      <c r="Q20" s="61" t="s">
        <v>23</v>
      </c>
      <c r="R20" s="15" t="s">
        <v>24</v>
      </c>
      <c r="S20" s="61" t="s">
        <v>23</v>
      </c>
      <c r="T20" s="15" t="s">
        <v>24</v>
      </c>
      <c r="U20" s="61" t="s">
        <v>23</v>
      </c>
      <c r="V20" s="14" t="s">
        <v>24</v>
      </c>
      <c r="W20" s="61" t="s">
        <v>23</v>
      </c>
      <c r="X20" s="15" t="s">
        <v>24</v>
      </c>
      <c r="Y20" s="61" t="s">
        <v>23</v>
      </c>
      <c r="Z20" s="15" t="s">
        <v>24</v>
      </c>
      <c r="AA20" s="61" t="s">
        <v>23</v>
      </c>
      <c r="AB20" s="15" t="s">
        <v>24</v>
      </c>
      <c r="AC20" s="61" t="s">
        <v>23</v>
      </c>
      <c r="AD20" s="15" t="s">
        <v>24</v>
      </c>
      <c r="AE20" s="61" t="s">
        <v>23</v>
      </c>
      <c r="AF20" s="15" t="s">
        <v>24</v>
      </c>
      <c r="AG20" s="61" t="s">
        <v>23</v>
      </c>
      <c r="AH20" s="15" t="s">
        <v>24</v>
      </c>
      <c r="AI20" s="61" t="s">
        <v>23</v>
      </c>
      <c r="AJ20" s="15" t="s">
        <v>24</v>
      </c>
      <c r="AK20" s="61" t="s">
        <v>23</v>
      </c>
      <c r="AL20" s="15" t="s">
        <v>24</v>
      </c>
    </row>
    <row r="21" spans="1:132" ht="20" customHeight="1" x14ac:dyDescent="0.2">
      <c r="A21" s="62" t="s">
        <v>31</v>
      </c>
      <c r="B21" s="31">
        <f>SUM(C21:D21)</f>
        <v>0</v>
      </c>
      <c r="C21" s="32">
        <f>SUM(E21+G21+I21+K21+M21+O21+Q21+U21+W21+Y21+AC21+AE21+AG21+AI21+AK21+AA21+S21)</f>
        <v>0</v>
      </c>
      <c r="D21" s="32">
        <f>SUM(F21+H21+J21+L21+N21+P21+R21+V21+X21+Z21+AD21+AF21+AH21+AJ21+AL21+T21+AB21)</f>
        <v>0</v>
      </c>
      <c r="E21" s="33"/>
      <c r="F21" s="63"/>
      <c r="G21" s="33"/>
      <c r="H21" s="34"/>
      <c r="I21" s="33"/>
      <c r="J21" s="34"/>
      <c r="K21" s="33"/>
      <c r="L21" s="34"/>
      <c r="M21" s="33"/>
      <c r="N21" s="34"/>
      <c r="O21" s="33"/>
      <c r="P21" s="34"/>
      <c r="Q21" s="33"/>
      <c r="R21" s="34"/>
      <c r="S21" s="33"/>
      <c r="T21" s="34"/>
      <c r="U21" s="33"/>
      <c r="V21" s="64"/>
      <c r="W21" s="33"/>
      <c r="X21" s="34"/>
      <c r="Y21" s="33"/>
      <c r="Z21" s="34"/>
      <c r="AA21" s="33"/>
      <c r="AB21" s="34"/>
      <c r="AC21" s="33"/>
      <c r="AD21" s="34"/>
      <c r="AE21" s="33"/>
      <c r="AF21" s="34"/>
      <c r="AG21" s="33"/>
      <c r="AH21" s="34"/>
      <c r="AI21" s="33"/>
      <c r="AJ21" s="34"/>
      <c r="AK21" s="65"/>
      <c r="AL21" s="34"/>
      <c r="AM21" s="66"/>
      <c r="AN21" s="67"/>
      <c r="AO21" s="67"/>
      <c r="AP21" s="67"/>
      <c r="AQ21" s="67"/>
      <c r="AR21" s="67"/>
      <c r="AS21" s="67"/>
      <c r="AT21" s="67"/>
      <c r="AU21" s="67"/>
      <c r="AV21" s="67"/>
      <c r="AW21" s="67"/>
      <c r="AX21" s="67"/>
      <c r="AY21" s="68"/>
      <c r="AZ21" s="68"/>
      <c r="BA21" s="68"/>
      <c r="BB21" s="69"/>
      <c r="BC21" s="69"/>
      <c r="BD21" s="69"/>
      <c r="BE21" s="69"/>
      <c r="BF21" s="69"/>
      <c r="BG21" s="69"/>
      <c r="BH21" s="69"/>
      <c r="BI21" s="69"/>
      <c r="BJ21" s="69"/>
      <c r="BK21" s="69"/>
      <c r="BL21" s="69"/>
      <c r="BM21" s="69"/>
      <c r="BN21" s="69"/>
      <c r="BO21" s="69"/>
      <c r="BP21" s="69"/>
      <c r="BQ21" s="69"/>
      <c r="BR21" s="69"/>
      <c r="BS21" s="69"/>
      <c r="BT21" s="69"/>
      <c r="BU21" s="69"/>
      <c r="BV21" s="69"/>
      <c r="BW21" s="69"/>
      <c r="BX21" s="69"/>
      <c r="BY21" s="69"/>
      <c r="BZ21" s="69"/>
      <c r="CA21" s="70"/>
      <c r="CB21" s="71"/>
      <c r="CC21" s="72"/>
      <c r="CD21" s="73"/>
      <c r="CE21" s="72"/>
      <c r="CF21" s="72"/>
      <c r="CG21" s="72"/>
      <c r="CH21" s="72"/>
      <c r="CI21" s="72"/>
      <c r="CJ21" s="72"/>
      <c r="CK21" s="72"/>
      <c r="CL21" s="72"/>
      <c r="CM21" s="72"/>
      <c r="CN21" s="72"/>
      <c r="CO21" s="72"/>
      <c r="CP21" s="72"/>
      <c r="CQ21" s="72"/>
      <c r="CR21" s="72"/>
      <c r="CS21" s="72"/>
      <c r="CT21" s="72"/>
      <c r="CU21" s="72"/>
      <c r="CV21" s="72"/>
      <c r="CW21" s="26"/>
      <c r="CX21" s="25"/>
      <c r="CY21" s="25"/>
      <c r="CZ21" s="25"/>
      <c r="DA21" s="25"/>
      <c r="DB21" s="25"/>
    </row>
    <row r="22" spans="1:132" ht="20" customHeight="1" x14ac:dyDescent="0.2">
      <c r="A22" s="74" t="s">
        <v>32</v>
      </c>
      <c r="B22" s="75">
        <f t="shared" ref="B22:B27" si="6">SUM(C22:D22)</f>
        <v>0</v>
      </c>
      <c r="C22" s="76">
        <f t="shared" ref="C22:C27" si="7">SUM(E22+G22+I22+K22+M22+O22+Q22+U22+W22+Y22+AC22+AE22+AG22+AI22+AK22+AA22+S22)</f>
        <v>0</v>
      </c>
      <c r="D22" s="77">
        <f t="shared" ref="D22:D27" si="8">SUM(F22+H22+J22+L22+N22+P22+R22+V22+X22+Z22+AD22+AF22+AH22+AJ22+AL22+T22+AB22)</f>
        <v>0</v>
      </c>
      <c r="E22" s="42"/>
      <c r="F22" s="78"/>
      <c r="G22" s="42"/>
      <c r="H22" s="43"/>
      <c r="I22" s="42"/>
      <c r="J22" s="43"/>
      <c r="K22" s="42"/>
      <c r="L22" s="43"/>
      <c r="M22" s="42"/>
      <c r="N22" s="43"/>
      <c r="O22" s="42"/>
      <c r="P22" s="43"/>
      <c r="Q22" s="42"/>
      <c r="R22" s="43"/>
      <c r="S22" s="42"/>
      <c r="T22" s="43"/>
      <c r="U22" s="42"/>
      <c r="V22" s="79"/>
      <c r="W22" s="42"/>
      <c r="X22" s="43"/>
      <c r="Y22" s="42"/>
      <c r="Z22" s="43"/>
      <c r="AA22" s="42"/>
      <c r="AB22" s="43"/>
      <c r="AC22" s="42"/>
      <c r="AD22" s="43"/>
      <c r="AE22" s="42"/>
      <c r="AF22" s="43"/>
      <c r="AG22" s="42"/>
      <c r="AH22" s="43"/>
      <c r="AI22" s="42"/>
      <c r="AJ22" s="43"/>
      <c r="AK22" s="80"/>
      <c r="AL22" s="43"/>
      <c r="AM22" s="66"/>
      <c r="AN22" s="67"/>
      <c r="AO22" s="67"/>
      <c r="AP22" s="67"/>
      <c r="AQ22" s="67"/>
      <c r="AR22" s="67"/>
      <c r="AS22" s="67"/>
      <c r="AT22" s="67"/>
      <c r="AU22" s="67"/>
      <c r="AV22" s="67"/>
      <c r="AW22" s="67"/>
      <c r="AX22" s="67"/>
      <c r="AY22" s="68"/>
      <c r="AZ22" s="68"/>
      <c r="BA22" s="68"/>
      <c r="BB22" s="69"/>
      <c r="BC22" s="69"/>
      <c r="BD22" s="69"/>
      <c r="BE22" s="69"/>
      <c r="BF22" s="69"/>
      <c r="BG22" s="69"/>
      <c r="BH22" s="69"/>
      <c r="BI22" s="69"/>
      <c r="BJ22" s="69"/>
      <c r="BK22" s="69"/>
      <c r="BL22" s="69"/>
      <c r="BM22" s="69"/>
      <c r="BN22" s="69"/>
      <c r="BO22" s="69"/>
      <c r="BP22" s="69"/>
      <c r="BQ22" s="69"/>
      <c r="BR22" s="69"/>
      <c r="BS22" s="69"/>
      <c r="BT22" s="69"/>
      <c r="BU22" s="69"/>
      <c r="BV22" s="69"/>
      <c r="BW22" s="69"/>
      <c r="BX22" s="69"/>
      <c r="BY22" s="69"/>
      <c r="BZ22" s="69"/>
      <c r="CA22" s="70"/>
      <c r="CB22" s="71"/>
      <c r="CC22" s="72"/>
      <c r="CD22" s="73"/>
      <c r="CE22" s="72"/>
      <c r="CF22" s="72"/>
      <c r="CG22" s="72"/>
      <c r="CH22" s="72"/>
      <c r="CI22" s="72"/>
      <c r="CJ22" s="72"/>
      <c r="CK22" s="72"/>
      <c r="CL22" s="72"/>
      <c r="CM22" s="72"/>
      <c r="CN22" s="72"/>
      <c r="CO22" s="72"/>
      <c r="CP22" s="72"/>
      <c r="CQ22" s="72"/>
      <c r="CR22" s="72"/>
      <c r="CS22" s="72"/>
      <c r="CT22" s="72"/>
      <c r="CU22" s="72"/>
      <c r="CV22" s="72"/>
      <c r="CW22" s="26"/>
      <c r="CX22" s="25"/>
      <c r="CY22" s="25"/>
      <c r="CZ22" s="25"/>
      <c r="DA22" s="25"/>
      <c r="DB22" s="25"/>
    </row>
    <row r="23" spans="1:132" ht="20" customHeight="1" x14ac:dyDescent="0.2">
      <c r="A23" s="74" t="s">
        <v>33</v>
      </c>
      <c r="B23" s="75">
        <f t="shared" si="6"/>
        <v>0</v>
      </c>
      <c r="C23" s="76">
        <f t="shared" si="7"/>
        <v>0</v>
      </c>
      <c r="D23" s="77">
        <f>SUM(F23+H23+J23+L23+N23+P23+R23+V23+X23+Z23+AD23+AF23+AH23+AJ23+AL23+T23+AB23)</f>
        <v>0</v>
      </c>
      <c r="E23" s="42"/>
      <c r="F23" s="78"/>
      <c r="G23" s="42"/>
      <c r="H23" s="43"/>
      <c r="I23" s="42"/>
      <c r="J23" s="43"/>
      <c r="K23" s="42"/>
      <c r="L23" s="43"/>
      <c r="M23" s="42"/>
      <c r="N23" s="43"/>
      <c r="O23" s="42"/>
      <c r="P23" s="43"/>
      <c r="Q23" s="42"/>
      <c r="R23" s="43"/>
      <c r="S23" s="42"/>
      <c r="T23" s="43"/>
      <c r="U23" s="42"/>
      <c r="V23" s="79"/>
      <c r="W23" s="42"/>
      <c r="X23" s="43"/>
      <c r="Y23" s="42"/>
      <c r="Z23" s="43"/>
      <c r="AA23" s="42"/>
      <c r="AB23" s="43"/>
      <c r="AC23" s="42"/>
      <c r="AD23" s="43"/>
      <c r="AE23" s="42"/>
      <c r="AF23" s="43"/>
      <c r="AG23" s="42"/>
      <c r="AH23" s="43"/>
      <c r="AI23" s="42"/>
      <c r="AJ23" s="43"/>
      <c r="AK23" s="80"/>
      <c r="AL23" s="43"/>
      <c r="AM23" s="66"/>
      <c r="AN23" s="67"/>
      <c r="AO23" s="67"/>
      <c r="AP23" s="67"/>
      <c r="AQ23" s="67"/>
      <c r="AR23" s="67"/>
      <c r="AS23" s="67"/>
      <c r="AT23" s="67"/>
      <c r="AU23" s="67"/>
      <c r="AV23" s="67"/>
      <c r="AW23" s="67"/>
      <c r="AX23" s="67"/>
      <c r="AY23" s="68"/>
      <c r="AZ23" s="68"/>
      <c r="BA23" s="68"/>
      <c r="BB23" s="69"/>
      <c r="BC23" s="69"/>
      <c r="BD23" s="69"/>
      <c r="BE23" s="69"/>
      <c r="BF23" s="69"/>
      <c r="BG23" s="69"/>
      <c r="BH23" s="69"/>
      <c r="BI23" s="69"/>
      <c r="BJ23" s="69"/>
      <c r="BK23" s="69"/>
      <c r="BL23" s="69"/>
      <c r="BM23" s="69"/>
      <c r="BN23" s="69"/>
      <c r="BO23" s="69"/>
      <c r="BP23" s="69"/>
      <c r="BQ23" s="69"/>
      <c r="BR23" s="69"/>
      <c r="BS23" s="69"/>
      <c r="BT23" s="69"/>
      <c r="BU23" s="69"/>
      <c r="BV23" s="69"/>
      <c r="BW23" s="69"/>
      <c r="BX23" s="69"/>
      <c r="BY23" s="69"/>
      <c r="BZ23" s="69"/>
      <c r="CA23" s="70"/>
      <c r="CB23" s="71"/>
      <c r="CC23" s="72"/>
      <c r="CD23" s="73"/>
      <c r="CE23" s="72"/>
      <c r="CF23" s="72"/>
      <c r="CG23" s="72"/>
      <c r="CH23" s="72"/>
      <c r="CI23" s="72"/>
      <c r="CJ23" s="72"/>
      <c r="CK23" s="72"/>
      <c r="CL23" s="72"/>
      <c r="CM23" s="72"/>
      <c r="CN23" s="72"/>
      <c r="CO23" s="72"/>
      <c r="CP23" s="72"/>
      <c r="CQ23" s="72"/>
      <c r="CR23" s="72"/>
      <c r="CS23" s="72"/>
      <c r="CT23" s="72"/>
      <c r="CU23" s="72"/>
      <c r="CV23" s="72"/>
      <c r="CW23" s="26"/>
      <c r="CX23" s="25"/>
      <c r="CY23" s="25"/>
      <c r="CZ23" s="25"/>
      <c r="DA23" s="25"/>
      <c r="DB23" s="25"/>
    </row>
    <row r="24" spans="1:132" ht="20" customHeight="1" x14ac:dyDescent="0.2">
      <c r="A24" s="74" t="s">
        <v>34</v>
      </c>
      <c r="B24" s="75">
        <f t="shared" si="6"/>
        <v>0</v>
      </c>
      <c r="C24" s="76">
        <f t="shared" si="7"/>
        <v>0</v>
      </c>
      <c r="D24" s="77">
        <f t="shared" si="8"/>
        <v>0</v>
      </c>
      <c r="E24" s="42"/>
      <c r="F24" s="78"/>
      <c r="G24" s="42"/>
      <c r="H24" s="43"/>
      <c r="I24" s="42"/>
      <c r="J24" s="43"/>
      <c r="K24" s="42"/>
      <c r="L24" s="43"/>
      <c r="M24" s="42"/>
      <c r="N24" s="43"/>
      <c r="O24" s="42"/>
      <c r="P24" s="43"/>
      <c r="Q24" s="42"/>
      <c r="R24" s="43"/>
      <c r="S24" s="42"/>
      <c r="T24" s="43"/>
      <c r="U24" s="42"/>
      <c r="V24" s="79"/>
      <c r="W24" s="42"/>
      <c r="X24" s="43"/>
      <c r="Y24" s="42"/>
      <c r="Z24" s="43"/>
      <c r="AA24" s="42"/>
      <c r="AB24" s="43"/>
      <c r="AC24" s="42"/>
      <c r="AD24" s="43"/>
      <c r="AE24" s="42"/>
      <c r="AF24" s="43"/>
      <c r="AG24" s="42"/>
      <c r="AH24" s="43"/>
      <c r="AI24" s="42"/>
      <c r="AJ24" s="43"/>
      <c r="AK24" s="80"/>
      <c r="AL24" s="43"/>
      <c r="AM24" s="66"/>
      <c r="AN24" s="67"/>
      <c r="AO24" s="67"/>
      <c r="AP24" s="67"/>
      <c r="AQ24" s="67"/>
      <c r="AR24" s="67"/>
      <c r="AS24" s="67"/>
      <c r="AT24" s="67"/>
      <c r="AU24" s="67"/>
      <c r="AV24" s="67"/>
      <c r="AW24" s="67"/>
      <c r="AX24" s="67"/>
      <c r="AY24" s="68"/>
      <c r="AZ24" s="68"/>
      <c r="BA24" s="68"/>
      <c r="BB24" s="69"/>
      <c r="BC24" s="69"/>
      <c r="BD24" s="69"/>
      <c r="BE24" s="69"/>
      <c r="BF24" s="69"/>
      <c r="BG24" s="69"/>
      <c r="BH24" s="69"/>
      <c r="BI24" s="69"/>
      <c r="BJ24" s="69"/>
      <c r="BK24" s="69"/>
      <c r="BL24" s="69"/>
      <c r="BM24" s="69"/>
      <c r="BN24" s="69"/>
      <c r="BO24" s="69"/>
      <c r="BP24" s="69"/>
      <c r="BQ24" s="69"/>
      <c r="BR24" s="69"/>
      <c r="BS24" s="69"/>
      <c r="BT24" s="69"/>
      <c r="BU24" s="69"/>
      <c r="BV24" s="69"/>
      <c r="BW24" s="69"/>
      <c r="BX24" s="69"/>
      <c r="BY24" s="69"/>
      <c r="BZ24" s="69"/>
      <c r="CA24" s="70"/>
      <c r="CB24" s="71"/>
      <c r="CC24" s="72"/>
      <c r="CD24" s="73"/>
      <c r="CE24" s="72"/>
      <c r="CF24" s="72"/>
      <c r="CG24" s="72"/>
      <c r="CH24" s="72"/>
      <c r="CI24" s="72"/>
      <c r="CJ24" s="72"/>
      <c r="CK24" s="72"/>
      <c r="CL24" s="72"/>
      <c r="CM24" s="72"/>
      <c r="CN24" s="72"/>
      <c r="CO24" s="72"/>
      <c r="CP24" s="72"/>
      <c r="CQ24" s="72"/>
      <c r="CR24" s="72"/>
      <c r="CS24" s="72"/>
      <c r="CT24" s="72"/>
      <c r="CU24" s="72"/>
      <c r="CV24" s="72"/>
      <c r="CW24" s="26"/>
      <c r="CX24" s="25"/>
      <c r="CY24" s="25"/>
      <c r="CZ24" s="25"/>
      <c r="DA24" s="25"/>
      <c r="DB24" s="25"/>
    </row>
    <row r="25" spans="1:132" ht="20" customHeight="1" x14ac:dyDescent="0.2">
      <c r="A25" s="81" t="s">
        <v>35</v>
      </c>
      <c r="B25" s="82">
        <f t="shared" si="6"/>
        <v>0</v>
      </c>
      <c r="C25" s="83">
        <f>SUM(E25+G25+I25+K25+M25+O25+Q25+U25+W25+Y25+AC25+AE25+AG25+AI25+AK25+AA25+S25)</f>
        <v>0</v>
      </c>
      <c r="D25" s="84">
        <f t="shared" si="8"/>
        <v>0</v>
      </c>
      <c r="E25" s="85"/>
      <c r="F25" s="86"/>
      <c r="G25" s="85"/>
      <c r="H25" s="87"/>
      <c r="I25" s="85"/>
      <c r="J25" s="87"/>
      <c r="K25" s="85"/>
      <c r="L25" s="87"/>
      <c r="M25" s="85"/>
      <c r="N25" s="87"/>
      <c r="O25" s="85"/>
      <c r="P25" s="87"/>
      <c r="Q25" s="85"/>
      <c r="R25" s="87"/>
      <c r="S25" s="85"/>
      <c r="T25" s="87"/>
      <c r="U25" s="85"/>
      <c r="V25" s="88"/>
      <c r="W25" s="85"/>
      <c r="X25" s="87"/>
      <c r="Y25" s="85"/>
      <c r="Z25" s="87"/>
      <c r="AA25" s="85"/>
      <c r="AB25" s="87"/>
      <c r="AC25" s="85"/>
      <c r="AD25" s="87"/>
      <c r="AE25" s="85"/>
      <c r="AF25" s="87"/>
      <c r="AG25" s="85"/>
      <c r="AH25" s="87"/>
      <c r="AI25" s="85"/>
      <c r="AJ25" s="87"/>
      <c r="AK25" s="89"/>
      <c r="AL25" s="87"/>
      <c r="AM25" s="66"/>
      <c r="AN25" s="67"/>
      <c r="AO25" s="67"/>
      <c r="AP25" s="67"/>
      <c r="AQ25" s="67"/>
      <c r="AR25" s="67"/>
      <c r="AS25" s="67"/>
      <c r="AT25" s="67"/>
      <c r="AU25" s="67"/>
      <c r="AV25" s="67"/>
      <c r="AW25" s="67"/>
      <c r="AX25" s="67"/>
      <c r="AY25" s="68"/>
      <c r="AZ25" s="68"/>
      <c r="BA25" s="68"/>
      <c r="BB25" s="69"/>
      <c r="BC25" s="69"/>
      <c r="BD25" s="69"/>
      <c r="BE25" s="69"/>
      <c r="BF25" s="69"/>
      <c r="BG25" s="69"/>
      <c r="BH25" s="69"/>
      <c r="BI25" s="69"/>
      <c r="BJ25" s="69"/>
      <c r="BK25" s="69"/>
      <c r="BL25" s="69"/>
      <c r="BM25" s="69"/>
      <c r="BN25" s="69"/>
      <c r="BO25" s="69"/>
      <c r="BP25" s="69"/>
      <c r="BQ25" s="69"/>
      <c r="BR25" s="69"/>
      <c r="BS25" s="69"/>
      <c r="BT25" s="69"/>
      <c r="BU25" s="69"/>
      <c r="BV25" s="69"/>
      <c r="BW25" s="69"/>
      <c r="BX25" s="69"/>
      <c r="BY25" s="69"/>
      <c r="BZ25" s="69"/>
      <c r="CA25" s="70"/>
      <c r="CB25" s="71"/>
      <c r="CC25" s="72"/>
      <c r="CD25" s="73"/>
      <c r="CE25" s="72"/>
      <c r="CF25" s="72"/>
      <c r="CG25" s="72"/>
      <c r="CH25" s="72"/>
      <c r="CI25" s="72"/>
      <c r="CJ25" s="72"/>
      <c r="CK25" s="72"/>
      <c r="CL25" s="72"/>
      <c r="CM25" s="72"/>
      <c r="CN25" s="72"/>
      <c r="CO25" s="72"/>
      <c r="CP25" s="72"/>
      <c r="CQ25" s="72"/>
      <c r="CR25" s="72"/>
      <c r="CS25" s="72"/>
      <c r="CT25" s="72"/>
      <c r="CU25" s="72"/>
      <c r="CV25" s="72"/>
      <c r="CW25" s="26"/>
      <c r="CX25" s="25"/>
      <c r="CY25" s="25"/>
      <c r="CZ25" s="25"/>
      <c r="DA25" s="25"/>
      <c r="DB25" s="25"/>
    </row>
    <row r="26" spans="1:132" ht="20" customHeight="1" x14ac:dyDescent="0.2">
      <c r="A26" s="90" t="s">
        <v>36</v>
      </c>
      <c r="B26" s="91">
        <f t="shared" si="6"/>
        <v>0</v>
      </c>
      <c r="C26" s="92">
        <f>SUM(E26+G26+I26+K26+M26+O26+Q26+U26+W26+Y26+AC26+AE26+AG26+AI26+AK26+AA26+S26)</f>
        <v>0</v>
      </c>
      <c r="D26" s="93">
        <f t="shared" si="8"/>
        <v>0</v>
      </c>
      <c r="E26" s="49"/>
      <c r="F26" s="94"/>
      <c r="G26" s="49"/>
      <c r="H26" s="50"/>
      <c r="I26" s="49"/>
      <c r="J26" s="50"/>
      <c r="K26" s="49"/>
      <c r="L26" s="50"/>
      <c r="M26" s="49"/>
      <c r="N26" s="50"/>
      <c r="O26" s="49"/>
      <c r="P26" s="50"/>
      <c r="Q26" s="49"/>
      <c r="R26" s="50"/>
      <c r="S26" s="49"/>
      <c r="T26" s="50"/>
      <c r="U26" s="49"/>
      <c r="V26" s="95"/>
      <c r="W26" s="49"/>
      <c r="X26" s="50"/>
      <c r="Y26" s="49"/>
      <c r="Z26" s="50"/>
      <c r="AA26" s="49"/>
      <c r="AB26" s="50"/>
      <c r="AC26" s="49"/>
      <c r="AD26" s="50"/>
      <c r="AE26" s="49"/>
      <c r="AF26" s="50"/>
      <c r="AG26" s="49"/>
      <c r="AH26" s="50"/>
      <c r="AI26" s="49"/>
      <c r="AJ26" s="50"/>
      <c r="AK26" s="96"/>
      <c r="AL26" s="50"/>
      <c r="AM26" s="97"/>
      <c r="CB26" s="25"/>
      <c r="CC26" s="25"/>
      <c r="CD26" s="25"/>
      <c r="CE26" s="25"/>
      <c r="CF26" s="25"/>
      <c r="CG26" s="25"/>
      <c r="CH26" s="25"/>
      <c r="CI26" s="25"/>
      <c r="CJ26" s="25"/>
      <c r="CK26" s="25"/>
      <c r="CL26" s="25"/>
      <c r="CM26" s="25"/>
      <c r="CN26" s="25"/>
      <c r="CO26" s="25"/>
      <c r="CP26" s="25"/>
      <c r="CQ26" s="25"/>
      <c r="CR26" s="25"/>
      <c r="CS26" s="25"/>
      <c r="CT26" s="25"/>
      <c r="CU26" s="25"/>
      <c r="CV26" s="25"/>
      <c r="CW26" s="25"/>
      <c r="CX26" s="25"/>
      <c r="CY26" s="25"/>
      <c r="CZ26" s="25"/>
      <c r="DA26" s="25"/>
    </row>
    <row r="27" spans="1:132" ht="25" customHeight="1" x14ac:dyDescent="0.2">
      <c r="A27" s="13" t="s">
        <v>28</v>
      </c>
      <c r="B27" s="98">
        <f t="shared" si="6"/>
        <v>0</v>
      </c>
      <c r="C27" s="99">
        <f t="shared" si="7"/>
        <v>0</v>
      </c>
      <c r="D27" s="100">
        <f t="shared" si="8"/>
        <v>0</v>
      </c>
      <c r="E27" s="57">
        <f>SUM(E21:E26)</f>
        <v>0</v>
      </c>
      <c r="F27" s="100">
        <f t="shared" ref="F27:AL27" si="9">SUM(F21:F26)</f>
        <v>0</v>
      </c>
      <c r="G27" s="57">
        <f t="shared" si="9"/>
        <v>0</v>
      </c>
      <c r="H27" s="54">
        <f t="shared" si="9"/>
        <v>0</v>
      </c>
      <c r="I27" s="57">
        <f t="shared" si="9"/>
        <v>0</v>
      </c>
      <c r="J27" s="54">
        <f t="shared" si="9"/>
        <v>0</v>
      </c>
      <c r="K27" s="57">
        <f t="shared" si="9"/>
        <v>0</v>
      </c>
      <c r="L27" s="54">
        <f t="shared" si="9"/>
        <v>0</v>
      </c>
      <c r="M27" s="57">
        <f t="shared" si="9"/>
        <v>0</v>
      </c>
      <c r="N27" s="54">
        <f t="shared" si="9"/>
        <v>0</v>
      </c>
      <c r="O27" s="57">
        <f t="shared" si="9"/>
        <v>0</v>
      </c>
      <c r="P27" s="54">
        <f t="shared" si="9"/>
        <v>0</v>
      </c>
      <c r="Q27" s="57">
        <f t="shared" si="9"/>
        <v>0</v>
      </c>
      <c r="R27" s="54">
        <f>SUM(R21:R26)</f>
        <v>0</v>
      </c>
      <c r="S27" s="57">
        <f t="shared" si="9"/>
        <v>0</v>
      </c>
      <c r="T27" s="54">
        <f t="shared" si="9"/>
        <v>0</v>
      </c>
      <c r="U27" s="55">
        <f t="shared" si="9"/>
        <v>0</v>
      </c>
      <c r="V27" s="101">
        <f t="shared" si="9"/>
        <v>0</v>
      </c>
      <c r="W27" s="57">
        <f t="shared" si="9"/>
        <v>0</v>
      </c>
      <c r="X27" s="54">
        <f t="shared" si="9"/>
        <v>0</v>
      </c>
      <c r="Y27" s="57">
        <f t="shared" si="9"/>
        <v>0</v>
      </c>
      <c r="Z27" s="54">
        <f t="shared" si="9"/>
        <v>0</v>
      </c>
      <c r="AA27" s="57">
        <f t="shared" si="9"/>
        <v>0</v>
      </c>
      <c r="AB27" s="54">
        <f t="shared" si="9"/>
        <v>0</v>
      </c>
      <c r="AC27" s="57">
        <f t="shared" si="9"/>
        <v>0</v>
      </c>
      <c r="AD27" s="54">
        <f t="shared" si="9"/>
        <v>0</v>
      </c>
      <c r="AE27" s="57">
        <f t="shared" si="9"/>
        <v>0</v>
      </c>
      <c r="AF27" s="54">
        <f t="shared" si="9"/>
        <v>0</v>
      </c>
      <c r="AG27" s="57">
        <f t="shared" si="9"/>
        <v>0</v>
      </c>
      <c r="AH27" s="54">
        <f t="shared" si="9"/>
        <v>0</v>
      </c>
      <c r="AI27" s="57">
        <f t="shared" si="9"/>
        <v>0</v>
      </c>
      <c r="AJ27" s="54">
        <f t="shared" si="9"/>
        <v>0</v>
      </c>
      <c r="AK27" s="102">
        <f t="shared" si="9"/>
        <v>0</v>
      </c>
      <c r="AL27" s="54">
        <f t="shared" si="9"/>
        <v>0</v>
      </c>
      <c r="BZ27" s="25"/>
      <c r="CA27" s="25"/>
      <c r="CB27" s="25"/>
      <c r="CC27" s="25"/>
      <c r="CD27" s="25"/>
      <c r="CE27" s="25"/>
      <c r="CF27" s="25"/>
      <c r="CG27" s="25"/>
      <c r="CH27" s="25"/>
      <c r="CI27" s="25"/>
      <c r="CJ27" s="25"/>
      <c r="CK27" s="25"/>
      <c r="CL27" s="25"/>
      <c r="CM27" s="25"/>
      <c r="CN27" s="25"/>
      <c r="CO27" s="25"/>
      <c r="CP27" s="25"/>
      <c r="CQ27" s="25"/>
      <c r="CR27" s="25"/>
      <c r="CS27" s="25"/>
      <c r="CT27" s="25"/>
      <c r="CU27" s="25"/>
      <c r="CV27" s="25"/>
      <c r="CW27" s="25"/>
      <c r="CX27" s="25"/>
      <c r="CY27" s="25"/>
      <c r="CZ27" s="25"/>
      <c r="DA27" s="25"/>
    </row>
    <row r="28" spans="1:132" ht="20" customHeight="1" x14ac:dyDescent="0.2">
      <c r="DL28" s="25"/>
      <c r="DM28" s="25"/>
      <c r="DN28" s="25"/>
      <c r="DO28" s="25"/>
      <c r="DP28" s="25"/>
      <c r="DQ28" s="25"/>
      <c r="DR28" s="25"/>
      <c r="DS28" s="25"/>
      <c r="DT28" s="25"/>
      <c r="DU28" s="25"/>
      <c r="DV28" s="25"/>
      <c r="DW28" s="25"/>
      <c r="DX28" s="25"/>
      <c r="DY28" s="25"/>
      <c r="DZ28" s="25"/>
      <c r="EA28" s="25"/>
      <c r="EB28" s="25"/>
    </row>
    <row r="29" spans="1:132" ht="20" customHeight="1" x14ac:dyDescent="0.2">
      <c r="A29" s="378" t="s">
        <v>37</v>
      </c>
      <c r="B29" s="378"/>
      <c r="C29" s="378"/>
      <c r="D29" s="378"/>
      <c r="E29" s="378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7"/>
      <c r="Q29" s="7"/>
      <c r="R29" s="7"/>
      <c r="S29" s="7"/>
      <c r="T29" s="7"/>
      <c r="U29" s="7"/>
      <c r="V29" s="7"/>
      <c r="W29" s="7"/>
      <c r="X29" s="7"/>
      <c r="Y29" s="7"/>
      <c r="Z29" s="69"/>
      <c r="AA29" s="69"/>
      <c r="AB29" s="69"/>
      <c r="AC29" s="69"/>
      <c r="AD29" s="69"/>
      <c r="AE29" s="69"/>
      <c r="AF29" s="69"/>
      <c r="AG29" s="69"/>
      <c r="AH29" s="69"/>
      <c r="AI29" s="69"/>
      <c r="AJ29" s="69"/>
      <c r="AK29" s="69"/>
      <c r="AL29" s="69"/>
      <c r="AM29" s="69"/>
      <c r="AN29" s="69"/>
      <c r="AO29" s="68"/>
    </row>
    <row r="30" spans="1:132" ht="27.75" customHeight="1" x14ac:dyDescent="0.2">
      <c r="A30" s="10" t="s">
        <v>38</v>
      </c>
      <c r="B30" s="104" t="s">
        <v>3</v>
      </c>
      <c r="C30" s="104" t="s">
        <v>39</v>
      </c>
      <c r="D30" s="104" t="s">
        <v>40</v>
      </c>
      <c r="E30" s="104" t="s">
        <v>41</v>
      </c>
      <c r="F30" s="105"/>
      <c r="G30" s="7"/>
      <c r="H30" s="7"/>
      <c r="I30" s="7"/>
      <c r="J30" s="7"/>
      <c r="K30" s="7"/>
      <c r="L30" s="7"/>
      <c r="M30" s="7"/>
      <c r="N30" s="7" t="s">
        <v>42</v>
      </c>
      <c r="O30" s="7"/>
      <c r="P30" s="7"/>
      <c r="Q30" s="7"/>
      <c r="R30" s="6"/>
      <c r="S30" s="6"/>
      <c r="T30" s="6"/>
      <c r="U30" s="6"/>
      <c r="V30" s="6"/>
      <c r="W30" s="6"/>
      <c r="X30" s="7"/>
      <c r="Y30" s="7"/>
      <c r="Z30" s="69"/>
      <c r="AA30" s="69"/>
      <c r="AB30" s="69"/>
      <c r="AC30" s="69"/>
      <c r="AD30" s="69"/>
      <c r="AE30" s="69"/>
      <c r="AF30" s="69"/>
      <c r="AG30" s="69"/>
      <c r="AH30" s="69"/>
      <c r="AI30" s="69"/>
      <c r="AJ30" s="69"/>
      <c r="AK30" s="69"/>
      <c r="AL30" s="69"/>
      <c r="AM30" s="69"/>
      <c r="AN30" s="69"/>
      <c r="AO30" s="68"/>
    </row>
    <row r="31" spans="1:132" ht="20" customHeight="1" x14ac:dyDescent="0.2">
      <c r="A31" s="106" t="s">
        <v>43</v>
      </c>
      <c r="B31" s="107">
        <f>SUM(C31:E31)</f>
        <v>0</v>
      </c>
      <c r="C31" s="108"/>
      <c r="D31" s="108"/>
      <c r="E31" s="108"/>
      <c r="F31" s="109" t="str">
        <f t="shared" ref="F31:F49" si="10">$CB31 &amp; CD31 &amp; CE31 &amp; CF31 &amp; CG31 &amp;CH31 &amp; CI31</f>
        <v/>
      </c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6"/>
      <c r="S31" s="6"/>
      <c r="T31" s="6"/>
      <c r="U31" s="6"/>
      <c r="V31" s="6"/>
      <c r="W31" s="6"/>
      <c r="X31" s="7"/>
      <c r="Y31" s="7"/>
      <c r="Z31" s="69"/>
      <c r="AA31" s="69"/>
      <c r="AB31" s="69"/>
      <c r="AC31" s="69"/>
      <c r="AD31" s="69"/>
      <c r="AE31" s="69"/>
      <c r="AF31" s="69"/>
      <c r="AG31" s="69"/>
      <c r="AH31" s="69"/>
      <c r="AI31" s="69"/>
      <c r="AJ31" s="69"/>
      <c r="AK31" s="69"/>
      <c r="AL31" s="69"/>
      <c r="AM31" s="69"/>
      <c r="AN31" s="69"/>
      <c r="AO31" s="68"/>
      <c r="CB31" s="110" t="str">
        <f>IF(B31&lt;&gt;(C31+D31+E31),"* La suma de los campos ATENCIONES REALIZADAS POR ESPECIALISTAS debe ser igual al Total. ","")</f>
        <v/>
      </c>
      <c r="CC31" s="25"/>
      <c r="CD31" s="111" t="str">
        <f t="shared" ref="CD31:CD49" si="11">IF(B31&lt;&gt;0, IF(C31="","* No olvide digitar el campo DE TURNO. (Digite CERO si no tiene). ",""),"")</f>
        <v/>
      </c>
      <c r="CE31" s="111" t="str">
        <f t="shared" ref="CE31:CE49" si="12">IF(B31&lt;C31,"* El campo DE TURNO no debe ser mayor al total. ","")</f>
        <v/>
      </c>
      <c r="CF31" s="111" t="str">
        <f t="shared" ref="CF31:CF49" si="13">IF(B31&lt;&gt;0, IF(D31="","* No olvide digitar el campo CONSULTOR DE LLAMADA. (Digite CERO si no tiene). ",""),"")</f>
        <v/>
      </c>
      <c r="CG31" s="111" t="str">
        <f t="shared" ref="CG31:CG49" si="14">IF(B31&lt;D31,"* El campo CONSULTOR DE LLAMADA no debe ser mayor al total. ","")</f>
        <v/>
      </c>
      <c r="CH31" s="111" t="str">
        <f t="shared" ref="CH31:CH49" si="15">IF(B31&lt;&gt;0, IF(E31="","* No olvide digitar el campo OTROS. (Digite CERO si no tiene). ",""),"")</f>
        <v/>
      </c>
      <c r="CI31" s="111" t="str">
        <f t="shared" ref="CI31:CI49" si="16">IF(B31&lt;E31,"* El campo OTROS no debe ser mayor al total. ","")</f>
        <v/>
      </c>
      <c r="CJ31" s="26"/>
      <c r="CK31" s="26"/>
      <c r="CL31" s="26"/>
      <c r="CM31" s="26"/>
      <c r="CN31" s="26"/>
      <c r="CO31" s="26"/>
      <c r="CP31" s="26"/>
      <c r="CQ31" s="26"/>
      <c r="CR31" s="26"/>
      <c r="CS31" s="26"/>
      <c r="CT31" s="25"/>
      <c r="CU31" s="25"/>
      <c r="CV31" s="26"/>
      <c r="CW31" s="112">
        <f t="shared" ref="CW31:CW49" si="17">IF(B31&lt;&gt;C31+D31+E31,1,0)</f>
        <v>0</v>
      </c>
      <c r="CX31" s="25"/>
      <c r="CY31" s="25"/>
      <c r="CZ31" s="113">
        <f>IF(B31&lt;&gt;0, IF(C31="",1,0),0)</f>
        <v>0</v>
      </c>
      <c r="DA31" s="113">
        <f t="shared" ref="DA31:DA49" si="18">IF(B31&lt;C31,1,0)</f>
        <v>0</v>
      </c>
      <c r="DB31" s="113">
        <f t="shared" ref="DB31:DB49" si="19">IF(B31&lt;&gt;0, IF(D31="",1,0),0)</f>
        <v>0</v>
      </c>
      <c r="DC31" s="113">
        <f t="shared" ref="DC31:DC49" si="20">IF(B31&lt;D31,1,0)</f>
        <v>0</v>
      </c>
      <c r="DD31" s="113">
        <f t="shared" ref="DD31:DD49" si="21">IF(B31&lt;&gt;0, IF(E31="",1,0),0)</f>
        <v>0</v>
      </c>
      <c r="DE31" s="113">
        <f t="shared" ref="DE31:DE49" si="22">IF(B31&lt;E31,1,0)</f>
        <v>0</v>
      </c>
    </row>
    <row r="32" spans="1:132" ht="20" customHeight="1" x14ac:dyDescent="0.2">
      <c r="A32" s="114" t="s">
        <v>44</v>
      </c>
      <c r="B32" s="115">
        <f t="shared" ref="B32:B50" si="23">SUM(C32:E32)</f>
        <v>0</v>
      </c>
      <c r="C32" s="116"/>
      <c r="D32" s="116"/>
      <c r="E32" s="116"/>
      <c r="F32" s="109" t="str">
        <f t="shared" si="10"/>
        <v/>
      </c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6"/>
      <c r="S32" s="6"/>
      <c r="T32" s="6"/>
      <c r="U32" s="6"/>
      <c r="V32" s="6"/>
      <c r="W32" s="6"/>
      <c r="X32" s="7"/>
      <c r="Y32" s="7"/>
      <c r="Z32" s="69"/>
      <c r="AA32" s="69"/>
      <c r="AB32" s="69"/>
      <c r="AC32" s="69"/>
      <c r="AD32" s="69"/>
      <c r="AE32" s="69"/>
      <c r="AF32" s="69"/>
      <c r="AG32" s="69"/>
      <c r="AH32" s="69"/>
      <c r="AI32" s="69"/>
      <c r="AJ32" s="69"/>
      <c r="AK32" s="69"/>
      <c r="AL32" s="69"/>
      <c r="AM32" s="69"/>
      <c r="AN32" s="69"/>
      <c r="AO32" s="68"/>
      <c r="CB32" s="110" t="str">
        <f t="shared" ref="CB32:CB49" si="24">IF(B32&lt;&gt;(C32+D32+E32),"* La suma de los campos ATENCIONES REALIZADAS POR ESPECIALISTAS debe ser igual al Total. ","")</f>
        <v/>
      </c>
      <c r="CC32" s="25"/>
      <c r="CD32" s="111" t="str">
        <f t="shared" si="11"/>
        <v/>
      </c>
      <c r="CE32" s="111" t="str">
        <f t="shared" si="12"/>
        <v/>
      </c>
      <c r="CF32" s="111" t="str">
        <f t="shared" si="13"/>
        <v/>
      </c>
      <c r="CG32" s="111" t="str">
        <f t="shared" si="14"/>
        <v/>
      </c>
      <c r="CH32" s="111" t="str">
        <f t="shared" si="15"/>
        <v/>
      </c>
      <c r="CI32" s="111" t="str">
        <f t="shared" si="16"/>
        <v/>
      </c>
      <c r="CJ32" s="26"/>
      <c r="CK32" s="26"/>
      <c r="CL32" s="26"/>
      <c r="CM32" s="26"/>
      <c r="CN32" s="26"/>
      <c r="CO32" s="26"/>
      <c r="CP32" s="26"/>
      <c r="CQ32" s="26"/>
      <c r="CR32" s="26"/>
      <c r="CS32" s="26"/>
      <c r="CT32" s="25"/>
      <c r="CU32" s="25"/>
      <c r="CV32" s="26"/>
      <c r="CW32" s="112">
        <f t="shared" si="17"/>
        <v>0</v>
      </c>
      <c r="CX32" s="25"/>
      <c r="CY32" s="25"/>
      <c r="CZ32" s="113">
        <f t="shared" ref="CZ32:CZ49" si="25">IF(B32&lt;&gt;0, IF(C32="",1,0),0)</f>
        <v>0</v>
      </c>
      <c r="DA32" s="113">
        <f t="shared" si="18"/>
        <v>0</v>
      </c>
      <c r="DB32" s="113">
        <f t="shared" si="19"/>
        <v>0</v>
      </c>
      <c r="DC32" s="113">
        <f t="shared" si="20"/>
        <v>0</v>
      </c>
      <c r="DD32" s="113">
        <f t="shared" si="21"/>
        <v>0</v>
      </c>
      <c r="DE32" s="113">
        <f t="shared" si="22"/>
        <v>0</v>
      </c>
    </row>
    <row r="33" spans="1:109" ht="20" customHeight="1" x14ac:dyDescent="0.2">
      <c r="A33" s="114" t="s">
        <v>45</v>
      </c>
      <c r="B33" s="115">
        <f t="shared" si="23"/>
        <v>0</v>
      </c>
      <c r="C33" s="116"/>
      <c r="D33" s="116"/>
      <c r="E33" s="116"/>
      <c r="F33" s="109" t="str">
        <f t="shared" si="10"/>
        <v/>
      </c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6"/>
      <c r="S33" s="6"/>
      <c r="T33" s="6"/>
      <c r="U33" s="6"/>
      <c r="V33" s="6"/>
      <c r="W33" s="6"/>
      <c r="X33" s="7"/>
      <c r="Y33" s="7"/>
      <c r="Z33" s="69"/>
      <c r="AA33" s="69"/>
      <c r="AB33" s="69"/>
      <c r="AC33" s="69"/>
      <c r="AD33" s="69"/>
      <c r="AE33" s="69"/>
      <c r="AF33" s="69"/>
      <c r="AG33" s="69"/>
      <c r="AH33" s="69"/>
      <c r="AI33" s="69"/>
      <c r="AJ33" s="69"/>
      <c r="AK33" s="69"/>
      <c r="AL33" s="69"/>
      <c r="AM33" s="69"/>
      <c r="AN33" s="69"/>
      <c r="AO33" s="68"/>
      <c r="CB33" s="110" t="str">
        <f t="shared" si="24"/>
        <v/>
      </c>
      <c r="CC33" s="25"/>
      <c r="CD33" s="111" t="str">
        <f t="shared" si="11"/>
        <v/>
      </c>
      <c r="CE33" s="111" t="str">
        <f t="shared" si="12"/>
        <v/>
      </c>
      <c r="CF33" s="111" t="str">
        <f t="shared" si="13"/>
        <v/>
      </c>
      <c r="CG33" s="111" t="str">
        <f t="shared" si="14"/>
        <v/>
      </c>
      <c r="CH33" s="111" t="str">
        <f t="shared" si="15"/>
        <v/>
      </c>
      <c r="CI33" s="111" t="str">
        <f t="shared" si="16"/>
        <v/>
      </c>
      <c r="CJ33" s="26"/>
      <c r="CK33" s="26"/>
      <c r="CL33" s="26"/>
      <c r="CM33" s="26"/>
      <c r="CN33" s="26"/>
      <c r="CO33" s="26"/>
      <c r="CP33" s="26"/>
      <c r="CQ33" s="26"/>
      <c r="CR33" s="26"/>
      <c r="CS33" s="26"/>
      <c r="CT33" s="25"/>
      <c r="CU33" s="25"/>
      <c r="CV33" s="26"/>
      <c r="CW33" s="112">
        <f t="shared" si="17"/>
        <v>0</v>
      </c>
      <c r="CX33" s="25"/>
      <c r="CY33" s="25"/>
      <c r="CZ33" s="113">
        <f t="shared" si="25"/>
        <v>0</v>
      </c>
      <c r="DA33" s="113">
        <f t="shared" si="18"/>
        <v>0</v>
      </c>
      <c r="DB33" s="113">
        <f t="shared" si="19"/>
        <v>0</v>
      </c>
      <c r="DC33" s="113">
        <f t="shared" si="20"/>
        <v>0</v>
      </c>
      <c r="DD33" s="113">
        <f t="shared" si="21"/>
        <v>0</v>
      </c>
      <c r="DE33" s="113">
        <f t="shared" si="22"/>
        <v>0</v>
      </c>
    </row>
    <row r="34" spans="1:109" ht="20" customHeight="1" x14ac:dyDescent="0.2">
      <c r="A34" s="114" t="s">
        <v>46</v>
      </c>
      <c r="B34" s="115">
        <f>SUM(C34:E34)</f>
        <v>0</v>
      </c>
      <c r="C34" s="116"/>
      <c r="D34" s="116"/>
      <c r="E34" s="116"/>
      <c r="F34" s="109" t="str">
        <f t="shared" si="10"/>
        <v/>
      </c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6"/>
      <c r="S34" s="6"/>
      <c r="T34" s="6"/>
      <c r="U34" s="6"/>
      <c r="V34" s="6"/>
      <c r="W34" s="6"/>
      <c r="X34" s="7"/>
      <c r="Y34" s="7"/>
      <c r="Z34" s="69"/>
      <c r="AA34" s="69"/>
      <c r="AB34" s="69"/>
      <c r="AC34" s="69"/>
      <c r="AD34" s="69"/>
      <c r="AE34" s="69"/>
      <c r="AF34" s="69"/>
      <c r="AG34" s="69"/>
      <c r="AH34" s="69"/>
      <c r="AI34" s="69"/>
      <c r="AJ34" s="69"/>
      <c r="AK34" s="69"/>
      <c r="AL34" s="69"/>
      <c r="AM34" s="69"/>
      <c r="AN34" s="69"/>
      <c r="AO34" s="68"/>
      <c r="CB34" s="110" t="str">
        <f t="shared" si="24"/>
        <v/>
      </c>
      <c r="CC34" s="25"/>
      <c r="CD34" s="111" t="str">
        <f t="shared" si="11"/>
        <v/>
      </c>
      <c r="CE34" s="111" t="str">
        <f t="shared" si="12"/>
        <v/>
      </c>
      <c r="CF34" s="111" t="str">
        <f t="shared" si="13"/>
        <v/>
      </c>
      <c r="CG34" s="111" t="str">
        <f t="shared" si="14"/>
        <v/>
      </c>
      <c r="CH34" s="111" t="str">
        <f t="shared" si="15"/>
        <v/>
      </c>
      <c r="CI34" s="111" t="str">
        <f t="shared" si="16"/>
        <v/>
      </c>
      <c r="CJ34" s="26"/>
      <c r="CK34" s="26"/>
      <c r="CL34" s="26"/>
      <c r="CM34" s="26"/>
      <c r="CN34" s="26"/>
      <c r="CO34" s="26"/>
      <c r="CP34" s="26"/>
      <c r="CQ34" s="26"/>
      <c r="CR34" s="26"/>
      <c r="CS34" s="26"/>
      <c r="CT34" s="25"/>
      <c r="CU34" s="25"/>
      <c r="CV34" s="26"/>
      <c r="CW34" s="112">
        <f t="shared" si="17"/>
        <v>0</v>
      </c>
      <c r="CX34" s="25"/>
      <c r="CY34" s="25"/>
      <c r="CZ34" s="113">
        <f t="shared" si="25"/>
        <v>0</v>
      </c>
      <c r="DA34" s="113">
        <f t="shared" si="18"/>
        <v>0</v>
      </c>
      <c r="DB34" s="113">
        <f t="shared" si="19"/>
        <v>0</v>
      </c>
      <c r="DC34" s="113">
        <f t="shared" si="20"/>
        <v>0</v>
      </c>
      <c r="DD34" s="113">
        <f t="shared" si="21"/>
        <v>0</v>
      </c>
      <c r="DE34" s="113">
        <f t="shared" si="22"/>
        <v>0</v>
      </c>
    </row>
    <row r="35" spans="1:109" ht="20" customHeight="1" x14ac:dyDescent="0.2">
      <c r="A35" s="114" t="s">
        <v>47</v>
      </c>
      <c r="B35" s="115">
        <f t="shared" si="23"/>
        <v>0</v>
      </c>
      <c r="C35" s="116"/>
      <c r="D35" s="116"/>
      <c r="E35" s="116"/>
      <c r="F35" s="109" t="str">
        <f t="shared" si="10"/>
        <v/>
      </c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6"/>
      <c r="S35" s="6"/>
      <c r="T35" s="6"/>
      <c r="U35" s="6"/>
      <c r="V35" s="6"/>
      <c r="W35" s="6"/>
      <c r="X35" s="7"/>
      <c r="Y35" s="7"/>
      <c r="Z35" s="69"/>
      <c r="AA35" s="69"/>
      <c r="AB35" s="69"/>
      <c r="AC35" s="69"/>
      <c r="AD35" s="69"/>
      <c r="AE35" s="69"/>
      <c r="AF35" s="69"/>
      <c r="AG35" s="69"/>
      <c r="AH35" s="69"/>
      <c r="AI35" s="69"/>
      <c r="AJ35" s="69"/>
      <c r="AK35" s="69"/>
      <c r="AL35" s="69"/>
      <c r="AM35" s="69"/>
      <c r="AN35" s="69"/>
      <c r="AO35" s="68"/>
      <c r="CB35" s="110" t="str">
        <f t="shared" si="24"/>
        <v/>
      </c>
      <c r="CC35" s="25"/>
      <c r="CD35" s="111" t="str">
        <f t="shared" si="11"/>
        <v/>
      </c>
      <c r="CE35" s="111" t="str">
        <f t="shared" si="12"/>
        <v/>
      </c>
      <c r="CF35" s="111" t="str">
        <f t="shared" si="13"/>
        <v/>
      </c>
      <c r="CG35" s="111" t="str">
        <f t="shared" si="14"/>
        <v/>
      </c>
      <c r="CH35" s="111" t="str">
        <f t="shared" si="15"/>
        <v/>
      </c>
      <c r="CI35" s="111" t="str">
        <f t="shared" si="16"/>
        <v/>
      </c>
      <c r="CJ35" s="26"/>
      <c r="CK35" s="26"/>
      <c r="CL35" s="26"/>
      <c r="CM35" s="26"/>
      <c r="CN35" s="26"/>
      <c r="CO35" s="26"/>
      <c r="CP35" s="26"/>
      <c r="CQ35" s="26"/>
      <c r="CR35" s="26"/>
      <c r="CS35" s="26"/>
      <c r="CT35" s="25"/>
      <c r="CU35" s="25"/>
      <c r="CV35" s="26"/>
      <c r="CW35" s="112">
        <f t="shared" si="17"/>
        <v>0</v>
      </c>
      <c r="CX35" s="25"/>
      <c r="CY35" s="25"/>
      <c r="CZ35" s="113">
        <f t="shared" si="25"/>
        <v>0</v>
      </c>
      <c r="DA35" s="113">
        <f t="shared" si="18"/>
        <v>0</v>
      </c>
      <c r="DB35" s="113">
        <f t="shared" si="19"/>
        <v>0</v>
      </c>
      <c r="DC35" s="113">
        <f t="shared" si="20"/>
        <v>0</v>
      </c>
      <c r="DD35" s="113">
        <f t="shared" si="21"/>
        <v>0</v>
      </c>
      <c r="DE35" s="113">
        <f t="shared" si="22"/>
        <v>0</v>
      </c>
    </row>
    <row r="36" spans="1:109" ht="20" customHeight="1" x14ac:dyDescent="0.2">
      <c r="A36" s="114" t="s">
        <v>48</v>
      </c>
      <c r="B36" s="115">
        <f t="shared" si="23"/>
        <v>0</v>
      </c>
      <c r="C36" s="116"/>
      <c r="D36" s="116"/>
      <c r="E36" s="116"/>
      <c r="F36" s="109" t="str">
        <f t="shared" si="10"/>
        <v/>
      </c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6"/>
      <c r="S36" s="6"/>
      <c r="T36" s="6"/>
      <c r="U36" s="6"/>
      <c r="V36" s="6"/>
      <c r="W36" s="6"/>
      <c r="X36" s="7"/>
      <c r="Y36" s="7"/>
      <c r="Z36" s="69"/>
      <c r="AA36" s="69"/>
      <c r="AB36" s="69"/>
      <c r="AC36" s="69"/>
      <c r="AD36" s="69"/>
      <c r="AE36" s="69"/>
      <c r="AF36" s="69"/>
      <c r="AG36" s="69"/>
      <c r="AH36" s="69"/>
      <c r="AI36" s="69"/>
      <c r="AJ36" s="69"/>
      <c r="AK36" s="69"/>
      <c r="AL36" s="69"/>
      <c r="AM36" s="69"/>
      <c r="AN36" s="69"/>
      <c r="AO36" s="68"/>
      <c r="CB36" s="110" t="str">
        <f t="shared" si="24"/>
        <v/>
      </c>
      <c r="CC36" s="25"/>
      <c r="CD36" s="111" t="str">
        <f t="shared" si="11"/>
        <v/>
      </c>
      <c r="CE36" s="111" t="str">
        <f t="shared" si="12"/>
        <v/>
      </c>
      <c r="CF36" s="111" t="str">
        <f t="shared" si="13"/>
        <v/>
      </c>
      <c r="CG36" s="111" t="str">
        <f t="shared" si="14"/>
        <v/>
      </c>
      <c r="CH36" s="111" t="str">
        <f t="shared" si="15"/>
        <v/>
      </c>
      <c r="CI36" s="111" t="str">
        <f t="shared" si="16"/>
        <v/>
      </c>
      <c r="CJ36" s="26"/>
      <c r="CK36" s="26"/>
      <c r="CL36" s="26"/>
      <c r="CM36" s="26"/>
      <c r="CN36" s="26"/>
      <c r="CO36" s="26"/>
      <c r="CP36" s="26"/>
      <c r="CQ36" s="26"/>
      <c r="CR36" s="26"/>
      <c r="CS36" s="26"/>
      <c r="CT36" s="25"/>
      <c r="CU36" s="25"/>
      <c r="CV36" s="26"/>
      <c r="CW36" s="112">
        <f t="shared" si="17"/>
        <v>0</v>
      </c>
      <c r="CX36" s="25"/>
      <c r="CY36" s="25"/>
      <c r="CZ36" s="113">
        <f t="shared" si="25"/>
        <v>0</v>
      </c>
      <c r="DA36" s="113">
        <f t="shared" si="18"/>
        <v>0</v>
      </c>
      <c r="DB36" s="113">
        <f t="shared" si="19"/>
        <v>0</v>
      </c>
      <c r="DC36" s="113">
        <f t="shared" si="20"/>
        <v>0</v>
      </c>
      <c r="DD36" s="113">
        <f t="shared" si="21"/>
        <v>0</v>
      </c>
      <c r="DE36" s="113">
        <f t="shared" si="22"/>
        <v>0</v>
      </c>
    </row>
    <row r="37" spans="1:109" ht="20" customHeight="1" x14ac:dyDescent="0.2">
      <c r="A37" s="114" t="s">
        <v>49</v>
      </c>
      <c r="B37" s="115">
        <f t="shared" si="23"/>
        <v>0</v>
      </c>
      <c r="C37" s="116"/>
      <c r="D37" s="116"/>
      <c r="E37" s="116"/>
      <c r="F37" s="109" t="str">
        <f t="shared" si="10"/>
        <v/>
      </c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6"/>
      <c r="S37" s="6"/>
      <c r="T37" s="6"/>
      <c r="U37" s="6"/>
      <c r="V37" s="6"/>
      <c r="W37" s="6"/>
      <c r="X37" s="7"/>
      <c r="Y37" s="7"/>
      <c r="Z37" s="69"/>
      <c r="AA37" s="69"/>
      <c r="AB37" s="69"/>
      <c r="AC37" s="69"/>
      <c r="AD37" s="69"/>
      <c r="AE37" s="69"/>
      <c r="AF37" s="69"/>
      <c r="AG37" s="69"/>
      <c r="AH37" s="69"/>
      <c r="AI37" s="69"/>
      <c r="AJ37" s="69"/>
      <c r="AK37" s="69"/>
      <c r="AL37" s="69"/>
      <c r="AM37" s="69"/>
      <c r="AN37" s="69"/>
      <c r="AO37" s="68"/>
      <c r="CB37" s="110" t="str">
        <f t="shared" si="24"/>
        <v/>
      </c>
      <c r="CC37" s="25"/>
      <c r="CD37" s="111" t="str">
        <f t="shared" si="11"/>
        <v/>
      </c>
      <c r="CE37" s="111" t="str">
        <f t="shared" si="12"/>
        <v/>
      </c>
      <c r="CF37" s="111" t="str">
        <f t="shared" si="13"/>
        <v/>
      </c>
      <c r="CG37" s="111" t="str">
        <f t="shared" si="14"/>
        <v/>
      </c>
      <c r="CH37" s="111" t="str">
        <f t="shared" si="15"/>
        <v/>
      </c>
      <c r="CI37" s="111" t="str">
        <f t="shared" si="16"/>
        <v/>
      </c>
      <c r="CJ37" s="26"/>
      <c r="CK37" s="26"/>
      <c r="CL37" s="26"/>
      <c r="CM37" s="26"/>
      <c r="CN37" s="26"/>
      <c r="CO37" s="26"/>
      <c r="CP37" s="26"/>
      <c r="CQ37" s="26"/>
      <c r="CR37" s="26"/>
      <c r="CS37" s="26"/>
      <c r="CT37" s="25"/>
      <c r="CU37" s="25"/>
      <c r="CV37" s="26"/>
      <c r="CW37" s="112">
        <f t="shared" si="17"/>
        <v>0</v>
      </c>
      <c r="CX37" s="25"/>
      <c r="CY37" s="25"/>
      <c r="CZ37" s="113">
        <f t="shared" si="25"/>
        <v>0</v>
      </c>
      <c r="DA37" s="113">
        <f t="shared" si="18"/>
        <v>0</v>
      </c>
      <c r="DB37" s="113">
        <f t="shared" si="19"/>
        <v>0</v>
      </c>
      <c r="DC37" s="113">
        <f t="shared" si="20"/>
        <v>0</v>
      </c>
      <c r="DD37" s="113">
        <f t="shared" si="21"/>
        <v>0</v>
      </c>
      <c r="DE37" s="113">
        <f t="shared" si="22"/>
        <v>0</v>
      </c>
    </row>
    <row r="38" spans="1:109" ht="20" customHeight="1" x14ac:dyDescent="0.2">
      <c r="A38" s="114" t="s">
        <v>50</v>
      </c>
      <c r="B38" s="115">
        <f>SUM(C38:E38)</f>
        <v>0</v>
      </c>
      <c r="C38" s="116"/>
      <c r="D38" s="116"/>
      <c r="E38" s="116"/>
      <c r="F38" s="109" t="str">
        <f t="shared" si="10"/>
        <v/>
      </c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6"/>
      <c r="S38" s="6"/>
      <c r="T38" s="6"/>
      <c r="U38" s="6"/>
      <c r="V38" s="6"/>
      <c r="W38" s="6"/>
      <c r="X38" s="7"/>
      <c r="Y38" s="7"/>
      <c r="Z38" s="69"/>
      <c r="AA38" s="69"/>
      <c r="AB38" s="69"/>
      <c r="AC38" s="69"/>
      <c r="AD38" s="69"/>
      <c r="AE38" s="69"/>
      <c r="AF38" s="69"/>
      <c r="AG38" s="69"/>
      <c r="AH38" s="69"/>
      <c r="AI38" s="69"/>
      <c r="AJ38" s="69"/>
      <c r="AK38" s="69"/>
      <c r="AL38" s="69"/>
      <c r="AM38" s="69"/>
      <c r="AN38" s="69"/>
      <c r="AO38" s="68"/>
      <c r="CB38" s="110" t="str">
        <f t="shared" si="24"/>
        <v/>
      </c>
      <c r="CC38" s="25"/>
      <c r="CD38" s="111" t="str">
        <f t="shared" si="11"/>
        <v/>
      </c>
      <c r="CE38" s="111" t="str">
        <f t="shared" si="12"/>
        <v/>
      </c>
      <c r="CF38" s="111" t="str">
        <f t="shared" si="13"/>
        <v/>
      </c>
      <c r="CG38" s="111" t="str">
        <f t="shared" si="14"/>
        <v/>
      </c>
      <c r="CH38" s="111" t="str">
        <f t="shared" si="15"/>
        <v/>
      </c>
      <c r="CI38" s="111" t="str">
        <f t="shared" si="16"/>
        <v/>
      </c>
      <c r="CJ38" s="26"/>
      <c r="CK38" s="26"/>
      <c r="CL38" s="26"/>
      <c r="CM38" s="26"/>
      <c r="CN38" s="26"/>
      <c r="CO38" s="26"/>
      <c r="CP38" s="26"/>
      <c r="CQ38" s="26"/>
      <c r="CR38" s="26"/>
      <c r="CS38" s="26"/>
      <c r="CT38" s="25"/>
      <c r="CU38" s="25"/>
      <c r="CV38" s="26"/>
      <c r="CW38" s="112">
        <f t="shared" si="17"/>
        <v>0</v>
      </c>
      <c r="CX38" s="25"/>
      <c r="CY38" s="25"/>
      <c r="CZ38" s="113">
        <f t="shared" si="25"/>
        <v>0</v>
      </c>
      <c r="DA38" s="113">
        <f t="shared" si="18"/>
        <v>0</v>
      </c>
      <c r="DB38" s="113">
        <f t="shared" si="19"/>
        <v>0</v>
      </c>
      <c r="DC38" s="113">
        <f t="shared" si="20"/>
        <v>0</v>
      </c>
      <c r="DD38" s="113">
        <f t="shared" si="21"/>
        <v>0</v>
      </c>
      <c r="DE38" s="113">
        <f t="shared" si="22"/>
        <v>0</v>
      </c>
    </row>
    <row r="39" spans="1:109" ht="20" customHeight="1" x14ac:dyDescent="0.2">
      <c r="A39" s="114" t="s">
        <v>51</v>
      </c>
      <c r="B39" s="115">
        <f t="shared" si="23"/>
        <v>0</v>
      </c>
      <c r="C39" s="116"/>
      <c r="D39" s="116"/>
      <c r="E39" s="116"/>
      <c r="F39" s="109" t="str">
        <f t="shared" si="10"/>
        <v/>
      </c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6"/>
      <c r="S39" s="6"/>
      <c r="T39" s="6"/>
      <c r="U39" s="6"/>
      <c r="V39" s="6"/>
      <c r="W39" s="6"/>
      <c r="X39" s="7"/>
      <c r="Y39" s="7"/>
      <c r="Z39" s="69"/>
      <c r="AA39" s="69"/>
      <c r="AB39" s="69"/>
      <c r="AC39" s="69"/>
      <c r="AD39" s="69"/>
      <c r="AE39" s="69"/>
      <c r="AF39" s="69"/>
      <c r="AG39" s="69"/>
      <c r="AH39" s="69"/>
      <c r="AI39" s="69"/>
      <c r="AJ39" s="69"/>
      <c r="AK39" s="69"/>
      <c r="AL39" s="69"/>
      <c r="AM39" s="69"/>
      <c r="AN39" s="69"/>
      <c r="AO39" s="68"/>
      <c r="CB39" s="110" t="str">
        <f t="shared" si="24"/>
        <v/>
      </c>
      <c r="CC39" s="25"/>
      <c r="CD39" s="111" t="str">
        <f t="shared" si="11"/>
        <v/>
      </c>
      <c r="CE39" s="111" t="str">
        <f t="shared" si="12"/>
        <v/>
      </c>
      <c r="CF39" s="111" t="str">
        <f t="shared" si="13"/>
        <v/>
      </c>
      <c r="CG39" s="111" t="str">
        <f t="shared" si="14"/>
        <v/>
      </c>
      <c r="CH39" s="111" t="str">
        <f t="shared" si="15"/>
        <v/>
      </c>
      <c r="CI39" s="111" t="str">
        <f t="shared" si="16"/>
        <v/>
      </c>
      <c r="CJ39" s="26"/>
      <c r="CK39" s="26"/>
      <c r="CL39" s="26"/>
      <c r="CM39" s="26"/>
      <c r="CN39" s="26"/>
      <c r="CO39" s="26"/>
      <c r="CP39" s="26"/>
      <c r="CQ39" s="26"/>
      <c r="CR39" s="26"/>
      <c r="CS39" s="26"/>
      <c r="CT39" s="25"/>
      <c r="CU39" s="25"/>
      <c r="CV39" s="26"/>
      <c r="CW39" s="112">
        <f t="shared" si="17"/>
        <v>0</v>
      </c>
      <c r="CX39" s="25"/>
      <c r="CY39" s="25"/>
      <c r="CZ39" s="113">
        <f t="shared" si="25"/>
        <v>0</v>
      </c>
      <c r="DA39" s="113">
        <f t="shared" si="18"/>
        <v>0</v>
      </c>
      <c r="DB39" s="113">
        <f t="shared" si="19"/>
        <v>0</v>
      </c>
      <c r="DC39" s="113">
        <f t="shared" si="20"/>
        <v>0</v>
      </c>
      <c r="DD39" s="113">
        <f t="shared" si="21"/>
        <v>0</v>
      </c>
      <c r="DE39" s="113">
        <f t="shared" si="22"/>
        <v>0</v>
      </c>
    </row>
    <row r="40" spans="1:109" ht="20" customHeight="1" x14ac:dyDescent="0.2">
      <c r="A40" s="114" t="s">
        <v>52</v>
      </c>
      <c r="B40" s="115">
        <f t="shared" si="23"/>
        <v>0</v>
      </c>
      <c r="C40" s="116"/>
      <c r="D40" s="116"/>
      <c r="E40" s="116"/>
      <c r="F40" s="109" t="str">
        <f t="shared" si="10"/>
        <v/>
      </c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6"/>
      <c r="S40" s="6"/>
      <c r="T40" s="6"/>
      <c r="U40" s="6"/>
      <c r="V40" s="6"/>
      <c r="W40" s="6"/>
      <c r="X40" s="7"/>
      <c r="Y40" s="7"/>
      <c r="Z40" s="69"/>
      <c r="AA40" s="69"/>
      <c r="AB40" s="69"/>
      <c r="AC40" s="69"/>
      <c r="AD40" s="69"/>
      <c r="AE40" s="69"/>
      <c r="AF40" s="69"/>
      <c r="AG40" s="69"/>
      <c r="AH40" s="69"/>
      <c r="AI40" s="69"/>
      <c r="AJ40" s="69"/>
      <c r="AK40" s="69"/>
      <c r="AL40" s="69"/>
      <c r="AM40" s="69"/>
      <c r="AN40" s="69"/>
      <c r="AO40" s="68"/>
      <c r="CB40" s="110" t="str">
        <f t="shared" si="24"/>
        <v/>
      </c>
      <c r="CC40" s="25"/>
      <c r="CD40" s="111" t="str">
        <f t="shared" si="11"/>
        <v/>
      </c>
      <c r="CE40" s="111" t="str">
        <f t="shared" si="12"/>
        <v/>
      </c>
      <c r="CF40" s="111" t="str">
        <f t="shared" si="13"/>
        <v/>
      </c>
      <c r="CG40" s="111" t="str">
        <f t="shared" si="14"/>
        <v/>
      </c>
      <c r="CH40" s="111" t="str">
        <f t="shared" si="15"/>
        <v/>
      </c>
      <c r="CI40" s="111" t="str">
        <f t="shared" si="16"/>
        <v/>
      </c>
      <c r="CJ40" s="26"/>
      <c r="CK40" s="26"/>
      <c r="CL40" s="26"/>
      <c r="CM40" s="26"/>
      <c r="CN40" s="26"/>
      <c r="CO40" s="26"/>
      <c r="CP40" s="26"/>
      <c r="CQ40" s="26"/>
      <c r="CR40" s="26"/>
      <c r="CS40" s="26"/>
      <c r="CT40" s="25"/>
      <c r="CU40" s="25"/>
      <c r="CV40" s="26"/>
      <c r="CW40" s="112">
        <f t="shared" si="17"/>
        <v>0</v>
      </c>
      <c r="CX40" s="25"/>
      <c r="CY40" s="25"/>
      <c r="CZ40" s="113">
        <f t="shared" si="25"/>
        <v>0</v>
      </c>
      <c r="DA40" s="113">
        <f t="shared" si="18"/>
        <v>0</v>
      </c>
      <c r="DB40" s="113">
        <f t="shared" si="19"/>
        <v>0</v>
      </c>
      <c r="DC40" s="113">
        <f t="shared" si="20"/>
        <v>0</v>
      </c>
      <c r="DD40" s="113">
        <f t="shared" si="21"/>
        <v>0</v>
      </c>
      <c r="DE40" s="113">
        <f t="shared" si="22"/>
        <v>0</v>
      </c>
    </row>
    <row r="41" spans="1:109" ht="20" customHeight="1" x14ac:dyDescent="0.2">
      <c r="A41" s="114" t="s">
        <v>53</v>
      </c>
      <c r="B41" s="115">
        <f t="shared" si="23"/>
        <v>0</v>
      </c>
      <c r="C41" s="116"/>
      <c r="D41" s="116"/>
      <c r="E41" s="116"/>
      <c r="F41" s="109" t="str">
        <f t="shared" si="10"/>
        <v/>
      </c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6"/>
      <c r="S41" s="6"/>
      <c r="T41" s="6"/>
      <c r="U41" s="6"/>
      <c r="V41" s="6"/>
      <c r="W41" s="6"/>
      <c r="X41" s="7"/>
      <c r="Y41" s="7"/>
      <c r="Z41" s="69"/>
      <c r="AA41" s="69"/>
      <c r="AB41" s="69"/>
      <c r="AC41" s="69"/>
      <c r="AD41" s="69"/>
      <c r="AE41" s="69"/>
      <c r="AF41" s="69"/>
      <c r="AG41" s="69"/>
      <c r="AH41" s="69"/>
      <c r="AI41" s="69"/>
      <c r="AJ41" s="69"/>
      <c r="AK41" s="69"/>
      <c r="AL41" s="69"/>
      <c r="AM41" s="69"/>
      <c r="AN41" s="69"/>
      <c r="AO41" s="68"/>
      <c r="CB41" s="110" t="str">
        <f t="shared" si="24"/>
        <v/>
      </c>
      <c r="CC41" s="25"/>
      <c r="CD41" s="111" t="str">
        <f t="shared" si="11"/>
        <v/>
      </c>
      <c r="CE41" s="111" t="str">
        <f t="shared" si="12"/>
        <v/>
      </c>
      <c r="CF41" s="111" t="str">
        <f t="shared" si="13"/>
        <v/>
      </c>
      <c r="CG41" s="111" t="str">
        <f t="shared" si="14"/>
        <v/>
      </c>
      <c r="CH41" s="111" t="str">
        <f t="shared" si="15"/>
        <v/>
      </c>
      <c r="CI41" s="111" t="str">
        <f t="shared" si="16"/>
        <v/>
      </c>
      <c r="CJ41" s="26"/>
      <c r="CK41" s="26"/>
      <c r="CL41" s="26"/>
      <c r="CM41" s="26"/>
      <c r="CN41" s="26"/>
      <c r="CO41" s="26"/>
      <c r="CP41" s="26"/>
      <c r="CQ41" s="26"/>
      <c r="CR41" s="26"/>
      <c r="CS41" s="26"/>
      <c r="CT41" s="25"/>
      <c r="CU41" s="25"/>
      <c r="CV41" s="26"/>
      <c r="CW41" s="112">
        <f t="shared" si="17"/>
        <v>0</v>
      </c>
      <c r="CX41" s="25"/>
      <c r="CY41" s="25"/>
      <c r="CZ41" s="113">
        <f t="shared" si="25"/>
        <v>0</v>
      </c>
      <c r="DA41" s="113">
        <f t="shared" si="18"/>
        <v>0</v>
      </c>
      <c r="DB41" s="113">
        <f t="shared" si="19"/>
        <v>0</v>
      </c>
      <c r="DC41" s="113">
        <f t="shared" si="20"/>
        <v>0</v>
      </c>
      <c r="DD41" s="113">
        <f t="shared" si="21"/>
        <v>0</v>
      </c>
      <c r="DE41" s="113">
        <f t="shared" si="22"/>
        <v>0</v>
      </c>
    </row>
    <row r="42" spans="1:109" ht="20" customHeight="1" x14ac:dyDescent="0.2">
      <c r="A42" s="117" t="s">
        <v>54</v>
      </c>
      <c r="B42" s="115">
        <f t="shared" si="23"/>
        <v>0</v>
      </c>
      <c r="C42" s="116"/>
      <c r="D42" s="116"/>
      <c r="E42" s="116"/>
      <c r="F42" s="109" t="str">
        <f t="shared" si="10"/>
        <v/>
      </c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6"/>
      <c r="S42" s="6"/>
      <c r="T42" s="6"/>
      <c r="U42" s="6"/>
      <c r="V42" s="6"/>
      <c r="W42" s="6"/>
      <c r="X42" s="7"/>
      <c r="Y42" s="7"/>
      <c r="Z42" s="69"/>
      <c r="AA42" s="69"/>
      <c r="AB42" s="69"/>
      <c r="AC42" s="69"/>
      <c r="AD42" s="69"/>
      <c r="AE42" s="69"/>
      <c r="AF42" s="69"/>
      <c r="AG42" s="69"/>
      <c r="AH42" s="69"/>
      <c r="AI42" s="69"/>
      <c r="AJ42" s="69"/>
      <c r="AK42" s="69"/>
      <c r="AL42" s="69"/>
      <c r="AM42" s="69"/>
      <c r="AN42" s="69"/>
      <c r="AO42" s="68"/>
      <c r="CB42" s="110" t="str">
        <f t="shared" si="24"/>
        <v/>
      </c>
      <c r="CC42" s="25"/>
      <c r="CD42" s="111" t="str">
        <f t="shared" si="11"/>
        <v/>
      </c>
      <c r="CE42" s="111" t="str">
        <f t="shared" si="12"/>
        <v/>
      </c>
      <c r="CF42" s="111" t="str">
        <f t="shared" si="13"/>
        <v/>
      </c>
      <c r="CG42" s="111" t="str">
        <f t="shared" si="14"/>
        <v/>
      </c>
      <c r="CH42" s="111" t="str">
        <f t="shared" si="15"/>
        <v/>
      </c>
      <c r="CI42" s="111" t="str">
        <f t="shared" si="16"/>
        <v/>
      </c>
      <c r="CJ42" s="26"/>
      <c r="CK42" s="26"/>
      <c r="CL42" s="26"/>
      <c r="CM42" s="26"/>
      <c r="CN42" s="26"/>
      <c r="CO42" s="26"/>
      <c r="CP42" s="26"/>
      <c r="CQ42" s="26"/>
      <c r="CR42" s="26"/>
      <c r="CS42" s="26"/>
      <c r="CT42" s="25"/>
      <c r="CU42" s="25"/>
      <c r="CV42" s="26"/>
      <c r="CW42" s="112">
        <f t="shared" si="17"/>
        <v>0</v>
      </c>
      <c r="CX42" s="25"/>
      <c r="CY42" s="25"/>
      <c r="CZ42" s="113">
        <f t="shared" si="25"/>
        <v>0</v>
      </c>
      <c r="DA42" s="113">
        <f t="shared" si="18"/>
        <v>0</v>
      </c>
      <c r="DB42" s="113">
        <f t="shared" si="19"/>
        <v>0</v>
      </c>
      <c r="DC42" s="113">
        <f t="shared" si="20"/>
        <v>0</v>
      </c>
      <c r="DD42" s="113">
        <f t="shared" si="21"/>
        <v>0</v>
      </c>
      <c r="DE42" s="113">
        <f t="shared" si="22"/>
        <v>0</v>
      </c>
    </row>
    <row r="43" spans="1:109" ht="20" customHeight="1" x14ac:dyDescent="0.2">
      <c r="A43" s="114" t="s">
        <v>55</v>
      </c>
      <c r="B43" s="115">
        <f t="shared" si="23"/>
        <v>0</v>
      </c>
      <c r="C43" s="116"/>
      <c r="D43" s="116"/>
      <c r="E43" s="116"/>
      <c r="F43" s="109" t="str">
        <f t="shared" si="10"/>
        <v/>
      </c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6"/>
      <c r="S43" s="6"/>
      <c r="T43" s="6"/>
      <c r="U43" s="6"/>
      <c r="V43" s="6"/>
      <c r="W43" s="6"/>
      <c r="X43" s="7"/>
      <c r="Y43" s="7"/>
      <c r="Z43" s="69"/>
      <c r="AA43" s="69"/>
      <c r="AB43" s="69"/>
      <c r="AC43" s="69"/>
      <c r="AD43" s="69"/>
      <c r="AE43" s="69"/>
      <c r="AF43" s="69"/>
      <c r="AG43" s="69"/>
      <c r="AH43" s="69"/>
      <c r="AI43" s="69"/>
      <c r="AJ43" s="69"/>
      <c r="AK43" s="69"/>
      <c r="AL43" s="69"/>
      <c r="AM43" s="69"/>
      <c r="AN43" s="69"/>
      <c r="AO43" s="68"/>
      <c r="CB43" s="110" t="str">
        <f t="shared" si="24"/>
        <v/>
      </c>
      <c r="CC43" s="25"/>
      <c r="CD43" s="111" t="str">
        <f t="shared" si="11"/>
        <v/>
      </c>
      <c r="CE43" s="111" t="str">
        <f t="shared" si="12"/>
        <v/>
      </c>
      <c r="CF43" s="111" t="str">
        <f t="shared" si="13"/>
        <v/>
      </c>
      <c r="CG43" s="111" t="str">
        <f t="shared" si="14"/>
        <v/>
      </c>
      <c r="CH43" s="111" t="str">
        <f t="shared" si="15"/>
        <v/>
      </c>
      <c r="CI43" s="111" t="str">
        <f t="shared" si="16"/>
        <v/>
      </c>
      <c r="CJ43" s="26"/>
      <c r="CK43" s="26"/>
      <c r="CL43" s="26"/>
      <c r="CM43" s="26"/>
      <c r="CN43" s="26"/>
      <c r="CO43" s="26"/>
      <c r="CP43" s="26"/>
      <c r="CQ43" s="26"/>
      <c r="CR43" s="26"/>
      <c r="CS43" s="26"/>
      <c r="CT43" s="25"/>
      <c r="CU43" s="25"/>
      <c r="CV43" s="26"/>
      <c r="CW43" s="112">
        <f t="shared" si="17"/>
        <v>0</v>
      </c>
      <c r="CX43" s="25"/>
      <c r="CY43" s="25"/>
      <c r="CZ43" s="113">
        <f t="shared" si="25"/>
        <v>0</v>
      </c>
      <c r="DA43" s="113">
        <f t="shared" si="18"/>
        <v>0</v>
      </c>
      <c r="DB43" s="113">
        <f t="shared" si="19"/>
        <v>0</v>
      </c>
      <c r="DC43" s="113">
        <f t="shared" si="20"/>
        <v>0</v>
      </c>
      <c r="DD43" s="113">
        <f t="shared" si="21"/>
        <v>0</v>
      </c>
      <c r="DE43" s="113">
        <f t="shared" si="22"/>
        <v>0</v>
      </c>
    </row>
    <row r="44" spans="1:109" ht="20" customHeight="1" x14ac:dyDescent="0.2">
      <c r="A44" s="114" t="s">
        <v>56</v>
      </c>
      <c r="B44" s="115">
        <f t="shared" si="23"/>
        <v>0</v>
      </c>
      <c r="C44" s="116"/>
      <c r="D44" s="116"/>
      <c r="E44" s="116"/>
      <c r="F44" s="109" t="str">
        <f t="shared" si="10"/>
        <v/>
      </c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6"/>
      <c r="S44" s="6"/>
      <c r="T44" s="6"/>
      <c r="U44" s="6"/>
      <c r="V44" s="6"/>
      <c r="W44" s="6"/>
      <c r="X44" s="7"/>
      <c r="Y44" s="7"/>
      <c r="Z44" s="69"/>
      <c r="AA44" s="69"/>
      <c r="AB44" s="69"/>
      <c r="AC44" s="69"/>
      <c r="AD44" s="69"/>
      <c r="AE44" s="69"/>
      <c r="AF44" s="69"/>
      <c r="AG44" s="69"/>
      <c r="AH44" s="69"/>
      <c r="AI44" s="69"/>
      <c r="AJ44" s="69"/>
      <c r="AK44" s="69"/>
      <c r="AL44" s="69"/>
      <c r="AM44" s="69"/>
      <c r="AN44" s="69"/>
      <c r="AO44" s="68"/>
      <c r="CB44" s="110" t="str">
        <f t="shared" si="24"/>
        <v/>
      </c>
      <c r="CC44" s="25"/>
      <c r="CD44" s="111" t="str">
        <f t="shared" si="11"/>
        <v/>
      </c>
      <c r="CE44" s="111" t="str">
        <f t="shared" si="12"/>
        <v/>
      </c>
      <c r="CF44" s="111" t="str">
        <f t="shared" si="13"/>
        <v/>
      </c>
      <c r="CG44" s="111" t="str">
        <f t="shared" si="14"/>
        <v/>
      </c>
      <c r="CH44" s="111" t="str">
        <f t="shared" si="15"/>
        <v/>
      </c>
      <c r="CI44" s="111" t="str">
        <f t="shared" si="16"/>
        <v/>
      </c>
      <c r="CJ44" s="26"/>
      <c r="CK44" s="26"/>
      <c r="CL44" s="26"/>
      <c r="CM44" s="26"/>
      <c r="CN44" s="26"/>
      <c r="CO44" s="26"/>
      <c r="CP44" s="26"/>
      <c r="CQ44" s="26"/>
      <c r="CR44" s="26"/>
      <c r="CS44" s="26"/>
      <c r="CT44" s="25"/>
      <c r="CU44" s="25"/>
      <c r="CV44" s="26"/>
      <c r="CW44" s="112">
        <f t="shared" si="17"/>
        <v>0</v>
      </c>
      <c r="CX44" s="25"/>
      <c r="CY44" s="25"/>
      <c r="CZ44" s="113">
        <f t="shared" si="25"/>
        <v>0</v>
      </c>
      <c r="DA44" s="113">
        <f t="shared" si="18"/>
        <v>0</v>
      </c>
      <c r="DB44" s="113">
        <f t="shared" si="19"/>
        <v>0</v>
      </c>
      <c r="DC44" s="113">
        <f t="shared" si="20"/>
        <v>0</v>
      </c>
      <c r="DD44" s="113">
        <f t="shared" si="21"/>
        <v>0</v>
      </c>
      <c r="DE44" s="113">
        <f t="shared" si="22"/>
        <v>0</v>
      </c>
    </row>
    <row r="45" spans="1:109" ht="20" customHeight="1" x14ac:dyDescent="0.2">
      <c r="A45" s="114" t="s">
        <v>57</v>
      </c>
      <c r="B45" s="115">
        <f t="shared" si="23"/>
        <v>0</v>
      </c>
      <c r="C45" s="116"/>
      <c r="D45" s="116"/>
      <c r="E45" s="116"/>
      <c r="F45" s="109" t="str">
        <f t="shared" si="10"/>
        <v/>
      </c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6"/>
      <c r="S45" s="6"/>
      <c r="T45" s="6"/>
      <c r="U45" s="6"/>
      <c r="V45" s="6"/>
      <c r="W45" s="6"/>
      <c r="X45" s="7"/>
      <c r="Y45" s="7"/>
      <c r="Z45" s="69"/>
      <c r="AA45" s="69"/>
      <c r="AB45" s="69"/>
      <c r="AC45" s="69"/>
      <c r="AD45" s="69"/>
      <c r="AE45" s="69"/>
      <c r="AF45" s="69"/>
      <c r="AG45" s="69"/>
      <c r="AH45" s="69"/>
      <c r="AI45" s="69"/>
      <c r="AJ45" s="69"/>
      <c r="AK45" s="69"/>
      <c r="AL45" s="69"/>
      <c r="AM45" s="69"/>
      <c r="AN45" s="69"/>
      <c r="AO45" s="68"/>
      <c r="CB45" s="110" t="str">
        <f t="shared" si="24"/>
        <v/>
      </c>
      <c r="CC45" s="25"/>
      <c r="CD45" s="111" t="str">
        <f t="shared" si="11"/>
        <v/>
      </c>
      <c r="CE45" s="111" t="str">
        <f t="shared" si="12"/>
        <v/>
      </c>
      <c r="CF45" s="111" t="str">
        <f t="shared" si="13"/>
        <v/>
      </c>
      <c r="CG45" s="111" t="str">
        <f t="shared" si="14"/>
        <v/>
      </c>
      <c r="CH45" s="111" t="str">
        <f t="shared" si="15"/>
        <v/>
      </c>
      <c r="CI45" s="111" t="str">
        <f t="shared" si="16"/>
        <v/>
      </c>
      <c r="CJ45" s="26"/>
      <c r="CK45" s="26"/>
      <c r="CL45" s="26"/>
      <c r="CM45" s="26"/>
      <c r="CN45" s="26"/>
      <c r="CO45" s="26"/>
      <c r="CP45" s="26"/>
      <c r="CQ45" s="26"/>
      <c r="CR45" s="26"/>
      <c r="CS45" s="26"/>
      <c r="CT45" s="25"/>
      <c r="CU45" s="25"/>
      <c r="CV45" s="26"/>
      <c r="CW45" s="112">
        <f t="shared" si="17"/>
        <v>0</v>
      </c>
      <c r="CX45" s="25"/>
      <c r="CY45" s="25"/>
      <c r="CZ45" s="113">
        <f t="shared" si="25"/>
        <v>0</v>
      </c>
      <c r="DA45" s="113">
        <f t="shared" si="18"/>
        <v>0</v>
      </c>
      <c r="DB45" s="113">
        <f t="shared" si="19"/>
        <v>0</v>
      </c>
      <c r="DC45" s="113">
        <f t="shared" si="20"/>
        <v>0</v>
      </c>
      <c r="DD45" s="113">
        <f t="shared" si="21"/>
        <v>0</v>
      </c>
      <c r="DE45" s="113">
        <f t="shared" si="22"/>
        <v>0</v>
      </c>
    </row>
    <row r="46" spans="1:109" ht="20" customHeight="1" x14ac:dyDescent="0.2">
      <c r="A46" s="114" t="s">
        <v>58</v>
      </c>
      <c r="B46" s="115">
        <f t="shared" si="23"/>
        <v>0</v>
      </c>
      <c r="C46" s="116"/>
      <c r="D46" s="116"/>
      <c r="E46" s="116"/>
      <c r="F46" s="109" t="str">
        <f t="shared" si="10"/>
        <v/>
      </c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6"/>
      <c r="S46" s="6"/>
      <c r="T46" s="6"/>
      <c r="U46" s="6"/>
      <c r="V46" s="6"/>
      <c r="W46" s="6"/>
      <c r="X46" s="7"/>
      <c r="Y46" s="7"/>
      <c r="Z46" s="69"/>
      <c r="AA46" s="69"/>
      <c r="AB46" s="69"/>
      <c r="AC46" s="69"/>
      <c r="AD46" s="69"/>
      <c r="AE46" s="69"/>
      <c r="AF46" s="69"/>
      <c r="AG46" s="69"/>
      <c r="AH46" s="69"/>
      <c r="AI46" s="69"/>
      <c r="AJ46" s="69"/>
      <c r="AK46" s="69"/>
      <c r="AL46" s="69"/>
      <c r="AM46" s="69"/>
      <c r="AN46" s="69"/>
      <c r="AO46" s="68"/>
      <c r="CB46" s="110" t="str">
        <f t="shared" si="24"/>
        <v/>
      </c>
      <c r="CC46" s="25"/>
      <c r="CD46" s="111" t="str">
        <f t="shared" si="11"/>
        <v/>
      </c>
      <c r="CE46" s="111" t="str">
        <f t="shared" si="12"/>
        <v/>
      </c>
      <c r="CF46" s="111" t="str">
        <f t="shared" si="13"/>
        <v/>
      </c>
      <c r="CG46" s="111" t="str">
        <f t="shared" si="14"/>
        <v/>
      </c>
      <c r="CH46" s="111" t="str">
        <f t="shared" si="15"/>
        <v/>
      </c>
      <c r="CI46" s="111" t="str">
        <f t="shared" si="16"/>
        <v/>
      </c>
      <c r="CJ46" s="26"/>
      <c r="CK46" s="26"/>
      <c r="CL46" s="26"/>
      <c r="CM46" s="26"/>
      <c r="CN46" s="26"/>
      <c r="CO46" s="26"/>
      <c r="CP46" s="26"/>
      <c r="CQ46" s="26"/>
      <c r="CR46" s="26"/>
      <c r="CS46" s="26"/>
      <c r="CT46" s="25"/>
      <c r="CU46" s="25"/>
      <c r="CV46" s="26"/>
      <c r="CW46" s="112">
        <f t="shared" si="17"/>
        <v>0</v>
      </c>
      <c r="CX46" s="25"/>
      <c r="CY46" s="25"/>
      <c r="CZ46" s="113">
        <f t="shared" si="25"/>
        <v>0</v>
      </c>
      <c r="DA46" s="113">
        <f t="shared" si="18"/>
        <v>0</v>
      </c>
      <c r="DB46" s="113">
        <f t="shared" si="19"/>
        <v>0</v>
      </c>
      <c r="DC46" s="113">
        <f t="shared" si="20"/>
        <v>0</v>
      </c>
      <c r="DD46" s="113">
        <f t="shared" si="21"/>
        <v>0</v>
      </c>
      <c r="DE46" s="113">
        <f t="shared" si="22"/>
        <v>0</v>
      </c>
    </row>
    <row r="47" spans="1:109" ht="20" customHeight="1" x14ac:dyDescent="0.2">
      <c r="A47" s="114" t="s">
        <v>59</v>
      </c>
      <c r="B47" s="115">
        <f t="shared" si="23"/>
        <v>0</v>
      </c>
      <c r="C47" s="116"/>
      <c r="D47" s="116"/>
      <c r="E47" s="116"/>
      <c r="F47" s="109" t="str">
        <f t="shared" si="10"/>
        <v/>
      </c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6"/>
      <c r="S47" s="6"/>
      <c r="T47" s="6"/>
      <c r="U47" s="6"/>
      <c r="V47" s="6"/>
      <c r="W47" s="6"/>
      <c r="X47" s="7"/>
      <c r="Y47" s="7"/>
      <c r="Z47" s="69"/>
      <c r="AA47" s="69"/>
      <c r="AB47" s="69"/>
      <c r="AC47" s="69"/>
      <c r="AD47" s="69"/>
      <c r="AE47" s="69"/>
      <c r="AF47" s="69"/>
      <c r="AG47" s="69"/>
      <c r="AH47" s="69"/>
      <c r="AI47" s="69"/>
      <c r="AJ47" s="69"/>
      <c r="AK47" s="69"/>
      <c r="AL47" s="69"/>
      <c r="AM47" s="69"/>
      <c r="AN47" s="69"/>
      <c r="AO47" s="68"/>
      <c r="CB47" s="110" t="str">
        <f t="shared" si="24"/>
        <v/>
      </c>
      <c r="CC47" s="25"/>
      <c r="CD47" s="111" t="str">
        <f t="shared" si="11"/>
        <v/>
      </c>
      <c r="CE47" s="111" t="str">
        <f t="shared" si="12"/>
        <v/>
      </c>
      <c r="CF47" s="111" t="str">
        <f t="shared" si="13"/>
        <v/>
      </c>
      <c r="CG47" s="111" t="str">
        <f t="shared" si="14"/>
        <v/>
      </c>
      <c r="CH47" s="111" t="str">
        <f t="shared" si="15"/>
        <v/>
      </c>
      <c r="CI47" s="111" t="str">
        <f t="shared" si="16"/>
        <v/>
      </c>
      <c r="CJ47" s="26"/>
      <c r="CK47" s="26"/>
      <c r="CL47" s="26"/>
      <c r="CM47" s="26"/>
      <c r="CN47" s="26"/>
      <c r="CO47" s="26"/>
      <c r="CP47" s="26"/>
      <c r="CQ47" s="26"/>
      <c r="CR47" s="26"/>
      <c r="CS47" s="26"/>
      <c r="CT47" s="25"/>
      <c r="CU47" s="25"/>
      <c r="CV47" s="26"/>
      <c r="CW47" s="112">
        <f t="shared" si="17"/>
        <v>0</v>
      </c>
      <c r="CX47" s="25"/>
      <c r="CY47" s="25"/>
      <c r="CZ47" s="113">
        <f t="shared" si="25"/>
        <v>0</v>
      </c>
      <c r="DA47" s="113">
        <f t="shared" si="18"/>
        <v>0</v>
      </c>
      <c r="DB47" s="113">
        <f t="shared" si="19"/>
        <v>0</v>
      </c>
      <c r="DC47" s="113">
        <f t="shared" si="20"/>
        <v>0</v>
      </c>
      <c r="DD47" s="113">
        <f t="shared" si="21"/>
        <v>0</v>
      </c>
      <c r="DE47" s="113">
        <f t="shared" si="22"/>
        <v>0</v>
      </c>
    </row>
    <row r="48" spans="1:109" ht="20" customHeight="1" x14ac:dyDescent="0.2">
      <c r="A48" s="114" t="s">
        <v>60</v>
      </c>
      <c r="B48" s="115">
        <f t="shared" si="23"/>
        <v>0</v>
      </c>
      <c r="C48" s="116"/>
      <c r="D48" s="116"/>
      <c r="E48" s="116"/>
      <c r="F48" s="109" t="str">
        <f t="shared" si="10"/>
        <v/>
      </c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6"/>
      <c r="S48" s="6"/>
      <c r="T48" s="6"/>
      <c r="U48" s="6"/>
      <c r="V48" s="6"/>
      <c r="W48" s="6"/>
      <c r="X48" s="7"/>
      <c r="Y48" s="7"/>
      <c r="Z48" s="69"/>
      <c r="AA48" s="69"/>
      <c r="AB48" s="69"/>
      <c r="AC48" s="69"/>
      <c r="AD48" s="69"/>
      <c r="AE48" s="69"/>
      <c r="AF48" s="69"/>
      <c r="AG48" s="69"/>
      <c r="AH48" s="69"/>
      <c r="AI48" s="69"/>
      <c r="AJ48" s="69"/>
      <c r="AK48" s="69"/>
      <c r="AL48" s="69"/>
      <c r="AM48" s="69"/>
      <c r="AN48" s="69"/>
      <c r="AO48" s="68"/>
      <c r="CB48" s="110" t="str">
        <f t="shared" si="24"/>
        <v/>
      </c>
      <c r="CC48" s="25"/>
      <c r="CD48" s="111" t="str">
        <f t="shared" si="11"/>
        <v/>
      </c>
      <c r="CE48" s="111" t="str">
        <f t="shared" si="12"/>
        <v/>
      </c>
      <c r="CF48" s="111" t="str">
        <f t="shared" si="13"/>
        <v/>
      </c>
      <c r="CG48" s="111" t="str">
        <f t="shared" si="14"/>
        <v/>
      </c>
      <c r="CH48" s="111" t="str">
        <f t="shared" si="15"/>
        <v/>
      </c>
      <c r="CI48" s="111" t="str">
        <f t="shared" si="16"/>
        <v/>
      </c>
      <c r="CJ48" s="26"/>
      <c r="CK48" s="26"/>
      <c r="CL48" s="26"/>
      <c r="CM48" s="26"/>
      <c r="CN48" s="26"/>
      <c r="CO48" s="26"/>
      <c r="CP48" s="26"/>
      <c r="CQ48" s="26"/>
      <c r="CR48" s="26"/>
      <c r="CS48" s="26"/>
      <c r="CT48" s="25"/>
      <c r="CU48" s="25"/>
      <c r="CV48" s="26"/>
      <c r="CW48" s="112">
        <f t="shared" si="17"/>
        <v>0</v>
      </c>
      <c r="CX48" s="25"/>
      <c r="CY48" s="25"/>
      <c r="CZ48" s="113">
        <f t="shared" si="25"/>
        <v>0</v>
      </c>
      <c r="DA48" s="113">
        <f t="shared" si="18"/>
        <v>0</v>
      </c>
      <c r="DB48" s="113">
        <f t="shared" si="19"/>
        <v>0</v>
      </c>
      <c r="DC48" s="113">
        <f t="shared" si="20"/>
        <v>0</v>
      </c>
      <c r="DD48" s="113">
        <f t="shared" si="21"/>
        <v>0</v>
      </c>
      <c r="DE48" s="113">
        <f t="shared" si="22"/>
        <v>0</v>
      </c>
    </row>
    <row r="49" spans="1:109" ht="20" customHeight="1" x14ac:dyDescent="0.2">
      <c r="A49" s="114" t="s">
        <v>61</v>
      </c>
      <c r="B49" s="118">
        <f t="shared" si="23"/>
        <v>0</v>
      </c>
      <c r="C49" s="119"/>
      <c r="D49" s="119"/>
      <c r="E49" s="119"/>
      <c r="F49" s="109" t="str">
        <f t="shared" si="10"/>
        <v/>
      </c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6"/>
      <c r="S49" s="6"/>
      <c r="T49" s="6"/>
      <c r="U49" s="6"/>
      <c r="V49" s="6"/>
      <c r="W49" s="6"/>
      <c r="X49" s="7"/>
      <c r="Y49" s="7"/>
      <c r="Z49" s="69"/>
      <c r="AA49" s="69"/>
      <c r="AB49" s="69"/>
      <c r="AC49" s="69"/>
      <c r="AD49" s="69"/>
      <c r="AE49" s="69"/>
      <c r="AF49" s="69"/>
      <c r="AG49" s="69"/>
      <c r="AH49" s="69"/>
      <c r="AI49" s="69"/>
      <c r="AJ49" s="69"/>
      <c r="AK49" s="69"/>
      <c r="AL49" s="69"/>
      <c r="AM49" s="69"/>
      <c r="AN49" s="69"/>
      <c r="AO49" s="68"/>
      <c r="CB49" s="110" t="str">
        <f t="shared" si="24"/>
        <v/>
      </c>
      <c r="CC49" s="25"/>
      <c r="CD49" s="111" t="str">
        <f t="shared" si="11"/>
        <v/>
      </c>
      <c r="CE49" s="111" t="str">
        <f t="shared" si="12"/>
        <v/>
      </c>
      <c r="CF49" s="111" t="str">
        <f t="shared" si="13"/>
        <v/>
      </c>
      <c r="CG49" s="111" t="str">
        <f t="shared" si="14"/>
        <v/>
      </c>
      <c r="CH49" s="111" t="str">
        <f t="shared" si="15"/>
        <v/>
      </c>
      <c r="CI49" s="111" t="str">
        <f t="shared" si="16"/>
        <v/>
      </c>
      <c r="CJ49" s="26"/>
      <c r="CK49" s="26"/>
      <c r="CL49" s="26"/>
      <c r="CM49" s="26"/>
      <c r="CN49" s="26"/>
      <c r="CO49" s="26"/>
      <c r="CP49" s="26"/>
      <c r="CQ49" s="26"/>
      <c r="CR49" s="26"/>
      <c r="CS49" s="26"/>
      <c r="CT49" s="25"/>
      <c r="CU49" s="25"/>
      <c r="CV49" s="26"/>
      <c r="CW49" s="112">
        <f t="shared" si="17"/>
        <v>0</v>
      </c>
      <c r="CX49" s="25"/>
      <c r="CY49" s="25"/>
      <c r="CZ49" s="113">
        <f t="shared" si="25"/>
        <v>0</v>
      </c>
      <c r="DA49" s="113">
        <f t="shared" si="18"/>
        <v>0</v>
      </c>
      <c r="DB49" s="113">
        <f t="shared" si="19"/>
        <v>0</v>
      </c>
      <c r="DC49" s="113">
        <f t="shared" si="20"/>
        <v>0</v>
      </c>
      <c r="DD49" s="113">
        <f t="shared" si="21"/>
        <v>0</v>
      </c>
      <c r="DE49" s="113">
        <f t="shared" si="22"/>
        <v>0</v>
      </c>
    </row>
    <row r="50" spans="1:109" ht="25" customHeight="1" x14ac:dyDescent="0.2">
      <c r="A50" s="13" t="s">
        <v>28</v>
      </c>
      <c r="B50" s="120">
        <f t="shared" si="23"/>
        <v>0</v>
      </c>
      <c r="C50" s="120">
        <f>SUM(C31:C49)</f>
        <v>0</v>
      </c>
      <c r="D50" s="120">
        <f t="shared" ref="D50:E50" si="26">SUM(D31:D49)</f>
        <v>0</v>
      </c>
      <c r="E50" s="120">
        <f t="shared" si="26"/>
        <v>0</v>
      </c>
      <c r="F50" s="121"/>
      <c r="G50" s="122"/>
      <c r="H50" s="122"/>
      <c r="I50" s="7"/>
      <c r="J50" s="7"/>
      <c r="K50" s="7"/>
      <c r="L50" s="7"/>
      <c r="M50" s="7"/>
      <c r="N50" s="7"/>
      <c r="O50" s="7"/>
      <c r="P50" s="7"/>
      <c r="Q50" s="7"/>
      <c r="R50" s="6"/>
      <c r="S50" s="6"/>
      <c r="T50" s="6"/>
      <c r="U50" s="6"/>
      <c r="V50" s="123"/>
      <c r="W50" s="6"/>
      <c r="X50" s="7"/>
      <c r="Y50" s="7"/>
      <c r="Z50" s="69"/>
      <c r="AA50" s="69"/>
      <c r="AB50" s="69"/>
      <c r="AC50" s="69"/>
      <c r="AD50" s="69"/>
      <c r="AE50" s="69"/>
      <c r="AF50" s="69"/>
      <c r="AG50" s="69"/>
      <c r="AH50" s="69"/>
      <c r="AI50" s="69"/>
      <c r="AJ50" s="69"/>
      <c r="AK50" s="69"/>
      <c r="AL50" s="69"/>
      <c r="AM50" s="69"/>
      <c r="AN50" s="69"/>
      <c r="AO50" s="69"/>
    </row>
    <row r="51" spans="1:109" ht="20" customHeight="1" x14ac:dyDescent="0.2">
      <c r="A51" s="124"/>
      <c r="B51" s="123"/>
      <c r="C51" s="123"/>
      <c r="D51" s="123"/>
      <c r="E51" s="123"/>
      <c r="F51" s="121"/>
      <c r="G51" s="122"/>
      <c r="H51" s="122"/>
      <c r="I51" s="7"/>
      <c r="J51" s="7"/>
      <c r="K51" s="7"/>
      <c r="L51" s="7"/>
      <c r="M51" s="7"/>
      <c r="N51" s="7"/>
      <c r="O51" s="7"/>
      <c r="P51" s="7"/>
      <c r="Q51" s="7"/>
      <c r="R51" s="6"/>
      <c r="S51" s="6"/>
      <c r="T51" s="6"/>
      <c r="U51" s="6"/>
      <c r="V51" s="123"/>
      <c r="W51" s="6"/>
      <c r="X51" s="7"/>
      <c r="Y51" s="7"/>
      <c r="Z51" s="69"/>
      <c r="AA51" s="69"/>
      <c r="AB51" s="69"/>
      <c r="AC51" s="69"/>
      <c r="AD51" s="69"/>
      <c r="AE51" s="69"/>
      <c r="AF51" s="69"/>
      <c r="AG51" s="69"/>
      <c r="AH51" s="69"/>
      <c r="AI51" s="69"/>
      <c r="AJ51" s="69"/>
      <c r="AK51" s="69"/>
      <c r="AL51" s="69"/>
      <c r="AM51" s="69"/>
      <c r="AN51" s="69"/>
      <c r="AO51" s="69"/>
    </row>
    <row r="52" spans="1:109" ht="20" customHeight="1" x14ac:dyDescent="0.2">
      <c r="A52" s="341" t="s">
        <v>62</v>
      </c>
      <c r="B52" s="341"/>
      <c r="C52" s="341"/>
      <c r="D52" s="341"/>
      <c r="E52" s="341"/>
      <c r="F52" s="341"/>
      <c r="G52" s="341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</row>
    <row r="53" spans="1:109" ht="20" customHeight="1" x14ac:dyDescent="0.2">
      <c r="A53" s="309" t="s">
        <v>63</v>
      </c>
      <c r="B53" s="310"/>
      <c r="C53" s="309" t="s">
        <v>3</v>
      </c>
      <c r="D53" s="366"/>
      <c r="E53" s="310"/>
      <c r="F53" s="304" t="s">
        <v>4</v>
      </c>
      <c r="G53" s="322"/>
      <c r="H53" s="322"/>
      <c r="I53" s="322"/>
      <c r="J53" s="322"/>
      <c r="K53" s="322"/>
      <c r="L53" s="322"/>
      <c r="M53" s="322"/>
      <c r="N53" s="322"/>
      <c r="O53" s="322"/>
      <c r="P53" s="322"/>
      <c r="Q53" s="322"/>
      <c r="R53" s="322"/>
      <c r="S53" s="322"/>
      <c r="T53" s="322"/>
      <c r="U53" s="322"/>
      <c r="V53" s="322"/>
      <c r="W53" s="322"/>
      <c r="X53" s="322"/>
      <c r="Y53" s="322"/>
      <c r="Z53" s="322"/>
      <c r="AA53" s="322"/>
      <c r="AB53" s="322"/>
      <c r="AC53" s="322"/>
      <c r="AD53" s="322"/>
      <c r="AE53" s="322"/>
      <c r="AF53" s="322"/>
      <c r="AG53" s="322"/>
      <c r="AH53" s="322"/>
      <c r="AI53" s="322"/>
      <c r="AJ53" s="322"/>
      <c r="AK53" s="322"/>
      <c r="AL53" s="322"/>
      <c r="AM53" s="369"/>
      <c r="AN53" s="346" t="s">
        <v>64</v>
      </c>
    </row>
    <row r="54" spans="1:109" ht="20" customHeight="1" x14ac:dyDescent="0.2">
      <c r="A54" s="377"/>
      <c r="B54" s="312"/>
      <c r="C54" s="313"/>
      <c r="D54" s="367"/>
      <c r="E54" s="314"/>
      <c r="F54" s="304" t="s">
        <v>5</v>
      </c>
      <c r="G54" s="305"/>
      <c r="H54" s="304" t="s">
        <v>6</v>
      </c>
      <c r="I54" s="305"/>
      <c r="J54" s="304" t="s">
        <v>7</v>
      </c>
      <c r="K54" s="305"/>
      <c r="L54" s="304" t="s">
        <v>8</v>
      </c>
      <c r="M54" s="305"/>
      <c r="N54" s="304" t="s">
        <v>9</v>
      </c>
      <c r="O54" s="305"/>
      <c r="P54" s="325" t="s">
        <v>10</v>
      </c>
      <c r="Q54" s="326"/>
      <c r="R54" s="325" t="s">
        <v>11</v>
      </c>
      <c r="S54" s="326"/>
      <c r="T54" s="325" t="s">
        <v>12</v>
      </c>
      <c r="U54" s="326"/>
      <c r="V54" s="325" t="s">
        <v>13</v>
      </c>
      <c r="W54" s="326"/>
      <c r="X54" s="325" t="s">
        <v>14</v>
      </c>
      <c r="Y54" s="326"/>
      <c r="Z54" s="325" t="s">
        <v>15</v>
      </c>
      <c r="AA54" s="326"/>
      <c r="AB54" s="325" t="s">
        <v>16</v>
      </c>
      <c r="AC54" s="326"/>
      <c r="AD54" s="325" t="s">
        <v>17</v>
      </c>
      <c r="AE54" s="326"/>
      <c r="AF54" s="325" t="s">
        <v>18</v>
      </c>
      <c r="AG54" s="326"/>
      <c r="AH54" s="325" t="s">
        <v>19</v>
      </c>
      <c r="AI54" s="326"/>
      <c r="AJ54" s="325" t="s">
        <v>20</v>
      </c>
      <c r="AK54" s="326"/>
      <c r="AL54" s="325" t="s">
        <v>21</v>
      </c>
      <c r="AM54" s="345"/>
      <c r="AN54" s="370"/>
    </row>
    <row r="55" spans="1:109" ht="20" customHeight="1" x14ac:dyDescent="0.2">
      <c r="A55" s="313"/>
      <c r="B55" s="314"/>
      <c r="C55" s="61" t="s">
        <v>22</v>
      </c>
      <c r="D55" s="126" t="s">
        <v>65</v>
      </c>
      <c r="E55" s="15" t="s">
        <v>24</v>
      </c>
      <c r="F55" s="13" t="s">
        <v>65</v>
      </c>
      <c r="G55" s="15" t="s">
        <v>24</v>
      </c>
      <c r="H55" s="14" t="s">
        <v>65</v>
      </c>
      <c r="I55" s="14" t="s">
        <v>24</v>
      </c>
      <c r="J55" s="13" t="s">
        <v>65</v>
      </c>
      <c r="K55" s="15" t="s">
        <v>24</v>
      </c>
      <c r="L55" s="14" t="s">
        <v>65</v>
      </c>
      <c r="M55" s="14" t="s">
        <v>24</v>
      </c>
      <c r="N55" s="13" t="s">
        <v>65</v>
      </c>
      <c r="O55" s="15" t="s">
        <v>24</v>
      </c>
      <c r="P55" s="14" t="s">
        <v>65</v>
      </c>
      <c r="Q55" s="14" t="s">
        <v>24</v>
      </c>
      <c r="R55" s="13" t="s">
        <v>65</v>
      </c>
      <c r="S55" s="15" t="s">
        <v>24</v>
      </c>
      <c r="T55" s="14" t="s">
        <v>65</v>
      </c>
      <c r="U55" s="14" t="s">
        <v>24</v>
      </c>
      <c r="V55" s="13" t="s">
        <v>65</v>
      </c>
      <c r="W55" s="15" t="s">
        <v>24</v>
      </c>
      <c r="X55" s="14" t="s">
        <v>65</v>
      </c>
      <c r="Y55" s="15" t="s">
        <v>24</v>
      </c>
      <c r="Z55" s="13" t="s">
        <v>65</v>
      </c>
      <c r="AA55" s="14" t="s">
        <v>24</v>
      </c>
      <c r="AB55" s="13" t="s">
        <v>65</v>
      </c>
      <c r="AC55" s="15" t="s">
        <v>24</v>
      </c>
      <c r="AD55" s="14" t="s">
        <v>65</v>
      </c>
      <c r="AE55" s="14" t="s">
        <v>24</v>
      </c>
      <c r="AF55" s="13" t="s">
        <v>65</v>
      </c>
      <c r="AG55" s="15" t="s">
        <v>24</v>
      </c>
      <c r="AH55" s="14" t="s">
        <v>65</v>
      </c>
      <c r="AI55" s="14" t="s">
        <v>24</v>
      </c>
      <c r="AJ55" s="13" t="s">
        <v>65</v>
      </c>
      <c r="AK55" s="15" t="s">
        <v>24</v>
      </c>
      <c r="AL55" s="14" t="s">
        <v>65</v>
      </c>
      <c r="AM55" s="125" t="s">
        <v>24</v>
      </c>
      <c r="AN55" s="347"/>
    </row>
    <row r="56" spans="1:109" ht="25" customHeight="1" x14ac:dyDescent="0.2">
      <c r="A56" s="304" t="s">
        <v>66</v>
      </c>
      <c r="B56" s="305"/>
      <c r="C56" s="127">
        <f>SUM(D56:E56)</f>
        <v>0</v>
      </c>
      <c r="D56" s="32">
        <f>SUM(F56+H56+J56+L56+N56+P56+R56+T56+X56+Z56+AB56+AF56+AH56+AJ56+AL56+V56+AD56)</f>
        <v>0</v>
      </c>
      <c r="E56" s="32">
        <f>SUM(G56+I56+K56+M56+O56+Q56+S56+W56+Y56+AA56+AE56+AG56+AI56+AK56+AM56+U56+AC56)</f>
        <v>0</v>
      </c>
      <c r="F56" s="128">
        <f>SUM(F57:F59)</f>
        <v>0</v>
      </c>
      <c r="G56" s="129">
        <f t="shared" ref="G56:AN56" si="27">SUM(G57:G59)</f>
        <v>0</v>
      </c>
      <c r="H56" s="128">
        <f t="shared" si="27"/>
        <v>0</v>
      </c>
      <c r="I56" s="129">
        <f t="shared" si="27"/>
        <v>0</v>
      </c>
      <c r="J56" s="128">
        <f t="shared" si="27"/>
        <v>0</v>
      </c>
      <c r="K56" s="129">
        <f t="shared" si="27"/>
        <v>0</v>
      </c>
      <c r="L56" s="128">
        <f>SUM(L57:L59)</f>
        <v>0</v>
      </c>
      <c r="M56" s="129">
        <f t="shared" si="27"/>
        <v>0</v>
      </c>
      <c r="N56" s="128">
        <f t="shared" si="27"/>
        <v>0</v>
      </c>
      <c r="O56" s="129">
        <f t="shared" si="27"/>
        <v>0</v>
      </c>
      <c r="P56" s="128">
        <f t="shared" si="27"/>
        <v>0</v>
      </c>
      <c r="Q56" s="129">
        <f t="shared" si="27"/>
        <v>0</v>
      </c>
      <c r="R56" s="128">
        <f t="shared" si="27"/>
        <v>0</v>
      </c>
      <c r="S56" s="129">
        <f t="shared" si="27"/>
        <v>0</v>
      </c>
      <c r="T56" s="128">
        <f t="shared" si="27"/>
        <v>0</v>
      </c>
      <c r="U56" s="129">
        <f t="shared" si="27"/>
        <v>0</v>
      </c>
      <c r="V56" s="128">
        <f t="shared" si="27"/>
        <v>0</v>
      </c>
      <c r="W56" s="129">
        <f t="shared" si="27"/>
        <v>0</v>
      </c>
      <c r="X56" s="128">
        <f t="shared" si="27"/>
        <v>0</v>
      </c>
      <c r="Y56" s="129">
        <f t="shared" si="27"/>
        <v>0</v>
      </c>
      <c r="Z56" s="128">
        <f t="shared" si="27"/>
        <v>0</v>
      </c>
      <c r="AA56" s="129">
        <f t="shared" si="27"/>
        <v>0</v>
      </c>
      <c r="AB56" s="128">
        <f t="shared" si="27"/>
        <v>0</v>
      </c>
      <c r="AC56" s="129">
        <f t="shared" si="27"/>
        <v>0</v>
      </c>
      <c r="AD56" s="128">
        <f t="shared" si="27"/>
        <v>0</v>
      </c>
      <c r="AE56" s="129">
        <f t="shared" si="27"/>
        <v>0</v>
      </c>
      <c r="AF56" s="128">
        <f t="shared" si="27"/>
        <v>0</v>
      </c>
      <c r="AG56" s="129">
        <f t="shared" si="27"/>
        <v>0</v>
      </c>
      <c r="AH56" s="128">
        <f t="shared" si="27"/>
        <v>0</v>
      </c>
      <c r="AI56" s="129">
        <f t="shared" si="27"/>
        <v>0</v>
      </c>
      <c r="AJ56" s="128">
        <f t="shared" si="27"/>
        <v>0</v>
      </c>
      <c r="AK56" s="129">
        <f t="shared" si="27"/>
        <v>0</v>
      </c>
      <c r="AL56" s="128">
        <f t="shared" si="27"/>
        <v>0</v>
      </c>
      <c r="AM56" s="130">
        <f t="shared" si="27"/>
        <v>0</v>
      </c>
      <c r="AN56" s="131">
        <f t="shared" si="27"/>
        <v>0</v>
      </c>
      <c r="AO56" s="109" t="str">
        <f>$CB56 &amp; CD56 &amp; CE56 &amp; CF56 &amp;CG56</f>
        <v/>
      </c>
      <c r="AP56" s="26"/>
      <c r="AQ56" s="26"/>
      <c r="AR56" s="29"/>
      <c r="AS56" s="29"/>
      <c r="AT56" s="29"/>
      <c r="AU56" s="29"/>
      <c r="AV56" s="26"/>
      <c r="AW56" s="26"/>
      <c r="AX56" s="26"/>
      <c r="AY56" s="26"/>
      <c r="AZ56" s="29"/>
      <c r="BA56" s="29"/>
      <c r="BB56" s="29"/>
      <c r="BC56" s="29"/>
      <c r="BD56" s="29"/>
      <c r="BE56" s="29"/>
      <c r="BF56" s="29"/>
      <c r="BG56" s="29"/>
      <c r="BH56" s="29"/>
      <c r="BI56" s="29"/>
      <c r="BJ56" s="29"/>
      <c r="BK56" s="29"/>
      <c r="BL56" s="29"/>
      <c r="BM56" s="29"/>
      <c r="BN56" s="29"/>
      <c r="BO56" s="29"/>
      <c r="BP56" s="29"/>
      <c r="BQ56" s="29"/>
      <c r="BR56" s="29"/>
      <c r="BS56" s="29"/>
      <c r="BT56" s="29"/>
      <c r="BU56" s="29"/>
      <c r="BV56" s="29"/>
      <c r="BW56" s="29"/>
      <c r="BX56" s="29"/>
      <c r="BY56" s="29"/>
      <c r="BZ56" s="29"/>
      <c r="CA56" s="29"/>
      <c r="CB56" s="110" t="str">
        <f t="shared" ref="CB56:CB63" si="28">IF(C56&lt;&gt;(D56+E56),"* La suma de los campos Hombres y Mujeres debe ser igual al Total. ","")</f>
        <v/>
      </c>
      <c r="CC56" s="25"/>
      <c r="CD56" s="111" t="str">
        <f t="shared" ref="CD56:CD63" si="29">IF(C56&lt;&gt;0, IF(AN56="","* No olvide digitar el campo Beneficiarios (Digite CERO si no tiene). ",""),"")</f>
        <v/>
      </c>
      <c r="CE56" s="111" t="str">
        <f t="shared" ref="CE56:CE63" si="30">IF(C56&lt;AN56,"* El campo Beneficiarios no debe ser mayor al total. ","")</f>
        <v/>
      </c>
      <c r="CF56" s="111"/>
      <c r="CG56" s="111"/>
      <c r="CH56" s="111"/>
      <c r="CI56" s="111"/>
      <c r="CJ56" s="25"/>
      <c r="CK56" s="25"/>
      <c r="CL56" s="25"/>
      <c r="CM56" s="25"/>
      <c r="CN56" s="25"/>
      <c r="CO56" s="25"/>
      <c r="CP56" s="25"/>
      <c r="CQ56" s="25"/>
      <c r="CR56" s="25"/>
      <c r="CS56" s="25"/>
      <c r="CT56" s="25"/>
      <c r="CU56" s="25"/>
      <c r="CV56" s="25"/>
      <c r="CW56" s="112">
        <f t="shared" ref="CW56:CW63" si="31">IF(D56+E56&lt;&gt;C56,1,0)</f>
        <v>0</v>
      </c>
      <c r="CX56" s="25"/>
      <c r="CY56" s="25"/>
      <c r="CZ56" s="113">
        <f>IF(C56&lt;&gt;0, IF(AN56="",1,0),0)</f>
        <v>0</v>
      </c>
      <c r="DA56" s="113">
        <f t="shared" ref="DA56:DA63" si="32">IF(C56&lt;AN56,1,0)</f>
        <v>0</v>
      </c>
      <c r="DB56" s="113"/>
      <c r="DC56" s="113"/>
    </row>
    <row r="57" spans="1:109" ht="20" customHeight="1" x14ac:dyDescent="0.2">
      <c r="A57" s="301" t="s">
        <v>67</v>
      </c>
      <c r="B57" s="132" t="s">
        <v>68</v>
      </c>
      <c r="C57" s="127">
        <f>SUM(D57:E57)</f>
        <v>0</v>
      </c>
      <c r="D57" s="32">
        <f>SUM(F57+H57+J57+L57+N57+P57+R57+T57+X57+Z57+AB57+AF57+AH57+AJ57+AL57+V57+AD57)</f>
        <v>0</v>
      </c>
      <c r="E57" s="133">
        <f>SUM(G57+I57+K57+M57+O57+Q57+S57+W57+Y57+AA57+AE57+AG57+AI57+AK57+AM57+U57+AC57)</f>
        <v>0</v>
      </c>
      <c r="F57" s="33"/>
      <c r="G57" s="35"/>
      <c r="H57" s="65"/>
      <c r="I57" s="34"/>
      <c r="J57" s="65"/>
      <c r="K57" s="34"/>
      <c r="L57" s="33"/>
      <c r="M57" s="35"/>
      <c r="N57" s="65"/>
      <c r="O57" s="34"/>
      <c r="P57" s="65"/>
      <c r="Q57" s="34"/>
      <c r="R57" s="65"/>
      <c r="S57" s="34"/>
      <c r="T57" s="65"/>
      <c r="U57" s="34"/>
      <c r="V57" s="65"/>
      <c r="W57" s="34"/>
      <c r="X57" s="65"/>
      <c r="Y57" s="34"/>
      <c r="Z57" s="65"/>
      <c r="AA57" s="34"/>
      <c r="AB57" s="65"/>
      <c r="AC57" s="34"/>
      <c r="AD57" s="65"/>
      <c r="AE57" s="34"/>
      <c r="AF57" s="65"/>
      <c r="AG57" s="34"/>
      <c r="AH57" s="65"/>
      <c r="AI57" s="34"/>
      <c r="AJ57" s="65"/>
      <c r="AK57" s="34"/>
      <c r="AL57" s="65"/>
      <c r="AM57" s="134"/>
      <c r="AN57" s="134"/>
      <c r="AO57" s="109" t="str">
        <f>$CB57 &amp; CD57 &amp; CE57 &amp; CF57 &amp;CG57</f>
        <v/>
      </c>
      <c r="AP57" s="26"/>
      <c r="AQ57" s="26"/>
      <c r="AR57" s="29"/>
      <c r="AS57" s="29"/>
      <c r="AT57" s="29"/>
      <c r="AU57" s="29"/>
      <c r="AV57" s="26"/>
      <c r="AW57" s="26"/>
      <c r="AX57" s="26"/>
      <c r="AY57" s="26"/>
      <c r="AZ57" s="29"/>
      <c r="BA57" s="29"/>
      <c r="BB57" s="29"/>
      <c r="BC57" s="29"/>
      <c r="BD57" s="29"/>
      <c r="BE57" s="29"/>
      <c r="BF57" s="29"/>
      <c r="BG57" s="29"/>
      <c r="BH57" s="29"/>
      <c r="BI57" s="29"/>
      <c r="BJ57" s="29"/>
      <c r="BK57" s="29"/>
      <c r="BL57" s="29"/>
      <c r="BM57" s="29"/>
      <c r="BN57" s="29"/>
      <c r="BO57" s="29"/>
      <c r="BP57" s="29"/>
      <c r="BQ57" s="29"/>
      <c r="BR57" s="29"/>
      <c r="BS57" s="29"/>
      <c r="BT57" s="29"/>
      <c r="BU57" s="29"/>
      <c r="BV57" s="29"/>
      <c r="BW57" s="29"/>
      <c r="BX57" s="29"/>
      <c r="BY57" s="29"/>
      <c r="BZ57" s="29"/>
      <c r="CA57" s="29"/>
      <c r="CB57" s="110" t="str">
        <f t="shared" si="28"/>
        <v/>
      </c>
      <c r="CC57" s="25"/>
      <c r="CD57" s="111" t="str">
        <f t="shared" si="29"/>
        <v/>
      </c>
      <c r="CE57" s="111" t="str">
        <f t="shared" si="30"/>
        <v/>
      </c>
      <c r="CF57" s="111"/>
      <c r="CG57" s="111"/>
      <c r="CH57" s="111"/>
      <c r="CI57" s="111"/>
      <c r="CJ57" s="25"/>
      <c r="CK57" s="25"/>
      <c r="CL57" s="25"/>
      <c r="CM57" s="25"/>
      <c r="CN57" s="25"/>
      <c r="CO57" s="25"/>
      <c r="CP57" s="25"/>
      <c r="CQ57" s="25"/>
      <c r="CR57" s="25"/>
      <c r="CS57" s="25"/>
      <c r="CT57" s="25"/>
      <c r="CU57" s="25"/>
      <c r="CV57" s="25"/>
      <c r="CW57" s="112">
        <f t="shared" si="31"/>
        <v>0</v>
      </c>
      <c r="CX57" s="25"/>
      <c r="CY57" s="25"/>
      <c r="CZ57" s="113">
        <f t="shared" ref="CZ57:CZ63" si="33">IF(C57&lt;&gt;0, IF(AN57="",1,0),0)</f>
        <v>0</v>
      </c>
      <c r="DA57" s="113">
        <f t="shared" si="32"/>
        <v>0</v>
      </c>
      <c r="DB57" s="113"/>
      <c r="DC57" s="113"/>
    </row>
    <row r="58" spans="1:109" ht="20" customHeight="1" x14ac:dyDescent="0.2">
      <c r="A58" s="371"/>
      <c r="B58" s="135" t="s">
        <v>69</v>
      </c>
      <c r="C58" s="82">
        <f t="shared" ref="C58:C63" si="34">SUM(D58:E58)</f>
        <v>0</v>
      </c>
      <c r="D58" s="40">
        <f t="shared" ref="D58:D62" si="35">SUM(F58+H58+J58+L58+N58+P58+R58+T58+X58+Z58+AB58+AF58+AH58+AJ58+AL58+V58+AD58)</f>
        <v>0</v>
      </c>
      <c r="E58" s="136">
        <f t="shared" ref="E58:E63" si="36">SUM(G58+I58+K58+M58+O58+Q58+S58+W58+Y58+AA58+AE58+AG58+AI58+AK58+AM58+U58+AC58)</f>
        <v>0</v>
      </c>
      <c r="F58" s="137"/>
      <c r="G58" s="138"/>
      <c r="H58" s="139"/>
      <c r="I58" s="140"/>
      <c r="J58" s="137"/>
      <c r="K58" s="141"/>
      <c r="L58" s="139"/>
      <c r="M58" s="142"/>
      <c r="N58" s="137"/>
      <c r="O58" s="141"/>
      <c r="P58" s="140"/>
      <c r="Q58" s="142"/>
      <c r="R58" s="143"/>
      <c r="S58" s="141"/>
      <c r="T58" s="140"/>
      <c r="U58" s="142"/>
      <c r="V58" s="143"/>
      <c r="W58" s="141"/>
      <c r="X58" s="140"/>
      <c r="Y58" s="141"/>
      <c r="Z58" s="143"/>
      <c r="AA58" s="142"/>
      <c r="AB58" s="143"/>
      <c r="AC58" s="141"/>
      <c r="AD58" s="140"/>
      <c r="AE58" s="142"/>
      <c r="AF58" s="143"/>
      <c r="AG58" s="141"/>
      <c r="AH58" s="140"/>
      <c r="AI58" s="142"/>
      <c r="AJ58" s="143"/>
      <c r="AK58" s="141"/>
      <c r="AL58" s="140"/>
      <c r="AM58" s="144"/>
      <c r="AN58" s="144"/>
      <c r="AO58" s="109" t="str">
        <f t="shared" ref="AO58:AO63" si="37">$CB58 &amp; CD58 &amp; CE58 &amp; CF58 &amp;CG58</f>
        <v/>
      </c>
      <c r="AP58" s="26"/>
      <c r="AQ58" s="26"/>
      <c r="AR58" s="29"/>
      <c r="AS58" s="29"/>
      <c r="AT58" s="29"/>
      <c r="AU58" s="29"/>
      <c r="AV58" s="26"/>
      <c r="AW58" s="26"/>
      <c r="AX58" s="26"/>
      <c r="AY58" s="26"/>
      <c r="AZ58" s="29"/>
      <c r="BA58" s="29"/>
      <c r="BB58" s="29"/>
      <c r="BC58" s="29"/>
      <c r="BD58" s="29"/>
      <c r="BE58" s="29"/>
      <c r="BF58" s="29"/>
      <c r="BG58" s="29"/>
      <c r="BH58" s="29"/>
      <c r="BI58" s="29"/>
      <c r="BJ58" s="29"/>
      <c r="BK58" s="29"/>
      <c r="BL58" s="29"/>
      <c r="BM58" s="29"/>
      <c r="BN58" s="29"/>
      <c r="BO58" s="29"/>
      <c r="BP58" s="29"/>
      <c r="BQ58" s="29"/>
      <c r="BR58" s="29"/>
      <c r="BS58" s="29"/>
      <c r="BT58" s="29"/>
      <c r="BU58" s="29"/>
      <c r="BV58" s="29"/>
      <c r="BW58" s="29"/>
      <c r="BX58" s="29"/>
      <c r="BY58" s="29"/>
      <c r="BZ58" s="29"/>
      <c r="CA58" s="29"/>
      <c r="CB58" s="110" t="str">
        <f t="shared" si="28"/>
        <v/>
      </c>
      <c r="CC58" s="25"/>
      <c r="CD58" s="111" t="str">
        <f t="shared" si="29"/>
        <v/>
      </c>
      <c r="CE58" s="111" t="str">
        <f t="shared" si="30"/>
        <v/>
      </c>
      <c r="CF58" s="111"/>
      <c r="CG58" s="111"/>
      <c r="CH58" s="111"/>
      <c r="CI58" s="111"/>
      <c r="CJ58" s="25"/>
      <c r="CK58" s="25"/>
      <c r="CL58" s="25"/>
      <c r="CM58" s="25"/>
      <c r="CN58" s="25"/>
      <c r="CO58" s="25"/>
      <c r="CP58" s="25"/>
      <c r="CQ58" s="25"/>
      <c r="CR58" s="25"/>
      <c r="CS58" s="25"/>
      <c r="CT58" s="25"/>
      <c r="CU58" s="25"/>
      <c r="CV58" s="25"/>
      <c r="CW58" s="112">
        <f t="shared" si="31"/>
        <v>0</v>
      </c>
      <c r="CX58" s="25"/>
      <c r="CY58" s="25"/>
      <c r="CZ58" s="113">
        <f t="shared" si="33"/>
        <v>0</v>
      </c>
      <c r="DA58" s="113">
        <f t="shared" si="32"/>
        <v>0</v>
      </c>
      <c r="DB58" s="113"/>
      <c r="DC58" s="113"/>
    </row>
    <row r="59" spans="1:109" ht="20" customHeight="1" thickBot="1" x14ac:dyDescent="0.25">
      <c r="A59" s="372"/>
      <c r="B59" s="145" t="s">
        <v>70</v>
      </c>
      <c r="C59" s="146">
        <f t="shared" si="34"/>
        <v>0</v>
      </c>
      <c r="D59" s="147">
        <f t="shared" si="35"/>
        <v>0</v>
      </c>
      <c r="E59" s="148">
        <f t="shared" si="36"/>
        <v>0</v>
      </c>
      <c r="F59" s="149"/>
      <c r="G59" s="150"/>
      <c r="H59" s="151"/>
      <c r="I59" s="152"/>
      <c r="J59" s="149"/>
      <c r="K59" s="153"/>
      <c r="L59" s="151"/>
      <c r="M59" s="154"/>
      <c r="N59" s="149"/>
      <c r="O59" s="153"/>
      <c r="P59" s="152"/>
      <c r="Q59" s="154"/>
      <c r="R59" s="155"/>
      <c r="S59" s="153"/>
      <c r="T59" s="152"/>
      <c r="U59" s="154"/>
      <c r="V59" s="155"/>
      <c r="W59" s="153"/>
      <c r="X59" s="152"/>
      <c r="Y59" s="153"/>
      <c r="Z59" s="155"/>
      <c r="AA59" s="154"/>
      <c r="AB59" s="155"/>
      <c r="AC59" s="153"/>
      <c r="AD59" s="152"/>
      <c r="AE59" s="154"/>
      <c r="AF59" s="155"/>
      <c r="AG59" s="153"/>
      <c r="AH59" s="152"/>
      <c r="AI59" s="154"/>
      <c r="AJ59" s="155"/>
      <c r="AK59" s="153"/>
      <c r="AL59" s="152"/>
      <c r="AM59" s="156"/>
      <c r="AN59" s="156"/>
      <c r="AO59" s="109" t="str">
        <f t="shared" si="37"/>
        <v/>
      </c>
      <c r="AP59" s="26"/>
      <c r="AQ59" s="26"/>
      <c r="AR59" s="29"/>
      <c r="AS59" s="29"/>
      <c r="AT59" s="29"/>
      <c r="AU59" s="29"/>
      <c r="AV59" s="26"/>
      <c r="AW59" s="26"/>
      <c r="AX59" s="26"/>
      <c r="AY59" s="26"/>
      <c r="AZ59" s="29"/>
      <c r="BA59" s="29"/>
      <c r="BB59" s="29"/>
      <c r="BC59" s="29"/>
      <c r="BD59" s="29"/>
      <c r="BE59" s="29"/>
      <c r="BF59" s="29"/>
      <c r="BG59" s="29"/>
      <c r="BH59" s="29"/>
      <c r="BI59" s="29"/>
      <c r="BJ59" s="29"/>
      <c r="BK59" s="29"/>
      <c r="BL59" s="29"/>
      <c r="BM59" s="29"/>
      <c r="BN59" s="29"/>
      <c r="BO59" s="29"/>
      <c r="BP59" s="29"/>
      <c r="BQ59" s="29"/>
      <c r="BR59" s="29"/>
      <c r="BS59" s="29"/>
      <c r="BT59" s="29"/>
      <c r="BU59" s="29"/>
      <c r="BV59" s="29"/>
      <c r="BW59" s="29"/>
      <c r="BX59" s="29"/>
      <c r="BY59" s="29"/>
      <c r="BZ59" s="29"/>
      <c r="CA59" s="29"/>
      <c r="CB59" s="110" t="str">
        <f t="shared" si="28"/>
        <v/>
      </c>
      <c r="CC59" s="25"/>
      <c r="CD59" s="111" t="str">
        <f t="shared" si="29"/>
        <v/>
      </c>
      <c r="CE59" s="111" t="str">
        <f t="shared" si="30"/>
        <v/>
      </c>
      <c r="CF59" s="111"/>
      <c r="CG59" s="111"/>
      <c r="CH59" s="111"/>
      <c r="CI59" s="111"/>
      <c r="CJ59" s="25"/>
      <c r="CK59" s="25"/>
      <c r="CL59" s="25"/>
      <c r="CM59" s="25"/>
      <c r="CN59" s="25"/>
      <c r="CO59" s="25"/>
      <c r="CP59" s="25"/>
      <c r="CQ59" s="25"/>
      <c r="CR59" s="25"/>
      <c r="CS59" s="25"/>
      <c r="CT59" s="25"/>
      <c r="CU59" s="25"/>
      <c r="CV59" s="25"/>
      <c r="CW59" s="112">
        <f t="shared" si="31"/>
        <v>0</v>
      </c>
      <c r="CX59" s="25"/>
      <c r="CY59" s="25"/>
      <c r="CZ59" s="113">
        <f t="shared" si="33"/>
        <v>0</v>
      </c>
      <c r="DA59" s="113">
        <f t="shared" si="32"/>
        <v>0</v>
      </c>
      <c r="DB59" s="113"/>
      <c r="DC59" s="113"/>
    </row>
    <row r="60" spans="1:109" ht="20" customHeight="1" thickTop="1" x14ac:dyDescent="0.2">
      <c r="A60" s="373" t="s">
        <v>71</v>
      </c>
      <c r="B60" s="374"/>
      <c r="C60" s="157">
        <f t="shared" si="34"/>
        <v>0</v>
      </c>
      <c r="D60" s="76">
        <f t="shared" si="35"/>
        <v>0</v>
      </c>
      <c r="E60" s="158">
        <f t="shared" si="36"/>
        <v>0</v>
      </c>
      <c r="F60" s="159"/>
      <c r="G60" s="160"/>
      <c r="H60" s="161"/>
      <c r="I60" s="162"/>
      <c r="J60" s="163"/>
      <c r="K60" s="160"/>
      <c r="L60" s="161"/>
      <c r="M60" s="164"/>
      <c r="N60" s="163"/>
      <c r="O60" s="160"/>
      <c r="P60" s="162"/>
      <c r="Q60" s="164"/>
      <c r="R60" s="165"/>
      <c r="S60" s="160"/>
      <c r="T60" s="162"/>
      <c r="U60" s="164"/>
      <c r="V60" s="165"/>
      <c r="W60" s="160"/>
      <c r="X60" s="162"/>
      <c r="Y60" s="160"/>
      <c r="Z60" s="165"/>
      <c r="AA60" s="164"/>
      <c r="AB60" s="165"/>
      <c r="AC60" s="160"/>
      <c r="AD60" s="162"/>
      <c r="AE60" s="164"/>
      <c r="AF60" s="165"/>
      <c r="AG60" s="160"/>
      <c r="AH60" s="162"/>
      <c r="AI60" s="164"/>
      <c r="AJ60" s="165"/>
      <c r="AK60" s="160"/>
      <c r="AL60" s="162"/>
      <c r="AM60" s="166"/>
      <c r="AN60" s="166"/>
      <c r="AO60" s="109" t="str">
        <f t="shared" si="37"/>
        <v/>
      </c>
      <c r="AP60" s="26"/>
      <c r="AQ60" s="26"/>
      <c r="AR60" s="29"/>
      <c r="AS60" s="29"/>
      <c r="AT60" s="29"/>
      <c r="AU60" s="29"/>
      <c r="AV60" s="26"/>
      <c r="AW60" s="26"/>
      <c r="AX60" s="26"/>
      <c r="AY60" s="26"/>
      <c r="AZ60" s="29"/>
      <c r="BA60" s="29"/>
      <c r="BB60" s="29"/>
      <c r="BC60" s="29"/>
      <c r="BD60" s="29"/>
      <c r="BE60" s="29"/>
      <c r="BF60" s="29"/>
      <c r="BG60" s="29"/>
      <c r="BH60" s="29"/>
      <c r="BI60" s="29"/>
      <c r="BJ60" s="29"/>
      <c r="BK60" s="29"/>
      <c r="BL60" s="29"/>
      <c r="BM60" s="29"/>
      <c r="BN60" s="29"/>
      <c r="BO60" s="29"/>
      <c r="BP60" s="29"/>
      <c r="BQ60" s="29"/>
      <c r="BR60" s="29"/>
      <c r="BS60" s="29"/>
      <c r="BT60" s="29"/>
      <c r="BU60" s="29"/>
      <c r="BV60" s="29"/>
      <c r="BW60" s="29"/>
      <c r="BX60" s="29"/>
      <c r="BY60" s="29"/>
      <c r="BZ60" s="29"/>
      <c r="CA60" s="29"/>
      <c r="CB60" s="110" t="str">
        <f t="shared" si="28"/>
        <v/>
      </c>
      <c r="CC60" s="25"/>
      <c r="CD60" s="111" t="str">
        <f t="shared" si="29"/>
        <v/>
      </c>
      <c r="CE60" s="111" t="str">
        <f t="shared" si="30"/>
        <v/>
      </c>
      <c r="CF60" s="111"/>
      <c r="CG60" s="111"/>
      <c r="CH60" s="111"/>
      <c r="CI60" s="111"/>
      <c r="CJ60" s="25"/>
      <c r="CK60" s="25"/>
      <c r="CL60" s="25"/>
      <c r="CM60" s="25"/>
      <c r="CN60" s="25"/>
      <c r="CO60" s="25"/>
      <c r="CP60" s="25"/>
      <c r="CQ60" s="25"/>
      <c r="CR60" s="25"/>
      <c r="CS60" s="25"/>
      <c r="CT60" s="25"/>
      <c r="CU60" s="25"/>
      <c r="CV60" s="25"/>
      <c r="CW60" s="112">
        <f t="shared" si="31"/>
        <v>0</v>
      </c>
      <c r="CX60" s="25"/>
      <c r="CY60" s="25"/>
      <c r="CZ60" s="113">
        <f t="shared" si="33"/>
        <v>0</v>
      </c>
      <c r="DA60" s="113">
        <f t="shared" si="32"/>
        <v>0</v>
      </c>
      <c r="DB60" s="113"/>
      <c r="DC60" s="113"/>
    </row>
    <row r="61" spans="1:109" ht="20" customHeight="1" x14ac:dyDescent="0.2">
      <c r="A61" s="375" t="s">
        <v>72</v>
      </c>
      <c r="B61" s="376"/>
      <c r="C61" s="39">
        <f t="shared" si="34"/>
        <v>0</v>
      </c>
      <c r="D61" s="76">
        <f t="shared" si="35"/>
        <v>0</v>
      </c>
      <c r="E61" s="167">
        <f t="shared" si="36"/>
        <v>0</v>
      </c>
      <c r="F61" s="168"/>
      <c r="G61" s="169"/>
      <c r="H61" s="170"/>
      <c r="I61" s="171"/>
      <c r="J61" s="159"/>
      <c r="K61" s="172"/>
      <c r="L61" s="170"/>
      <c r="M61" s="173"/>
      <c r="N61" s="159"/>
      <c r="O61" s="172"/>
      <c r="P61" s="171"/>
      <c r="Q61" s="173"/>
      <c r="R61" s="174"/>
      <c r="S61" s="172"/>
      <c r="T61" s="171"/>
      <c r="U61" s="173"/>
      <c r="V61" s="174"/>
      <c r="W61" s="172"/>
      <c r="X61" s="171"/>
      <c r="Y61" s="172"/>
      <c r="Z61" s="174"/>
      <c r="AA61" s="173"/>
      <c r="AB61" s="174"/>
      <c r="AC61" s="172"/>
      <c r="AD61" s="171"/>
      <c r="AE61" s="173"/>
      <c r="AF61" s="174"/>
      <c r="AG61" s="172"/>
      <c r="AH61" s="171"/>
      <c r="AI61" s="173"/>
      <c r="AJ61" s="174"/>
      <c r="AK61" s="172"/>
      <c r="AL61" s="171"/>
      <c r="AM61" s="175"/>
      <c r="AN61" s="175"/>
      <c r="AO61" s="109" t="str">
        <f t="shared" si="37"/>
        <v/>
      </c>
      <c r="AP61" s="26"/>
      <c r="AQ61" s="26"/>
      <c r="AR61" s="29"/>
      <c r="AS61" s="29"/>
      <c r="AT61" s="29"/>
      <c r="AU61" s="29"/>
      <c r="AV61" s="26"/>
      <c r="AW61" s="26"/>
      <c r="AX61" s="26"/>
      <c r="AY61" s="26"/>
      <c r="AZ61" s="29"/>
      <c r="BA61" s="29"/>
      <c r="BB61" s="29"/>
      <c r="BC61" s="29"/>
      <c r="BD61" s="29"/>
      <c r="BE61" s="29"/>
      <c r="BF61" s="29"/>
      <c r="BG61" s="29"/>
      <c r="BH61" s="29"/>
      <c r="BI61" s="29"/>
      <c r="BJ61" s="29"/>
      <c r="BK61" s="29"/>
      <c r="BL61" s="29"/>
      <c r="BM61" s="29"/>
      <c r="BN61" s="29"/>
      <c r="BO61" s="29"/>
      <c r="BP61" s="29"/>
      <c r="BQ61" s="29"/>
      <c r="BR61" s="29"/>
      <c r="BS61" s="29"/>
      <c r="BT61" s="29"/>
      <c r="BU61" s="29"/>
      <c r="BV61" s="29"/>
      <c r="BW61" s="29"/>
      <c r="BX61" s="29"/>
      <c r="BY61" s="29"/>
      <c r="BZ61" s="29"/>
      <c r="CA61" s="29"/>
      <c r="CB61" s="110" t="str">
        <f t="shared" si="28"/>
        <v/>
      </c>
      <c r="CC61" s="25"/>
      <c r="CD61" s="111" t="str">
        <f t="shared" si="29"/>
        <v/>
      </c>
      <c r="CE61" s="111" t="str">
        <f t="shared" si="30"/>
        <v/>
      </c>
      <c r="CF61" s="111"/>
      <c r="CG61" s="111"/>
      <c r="CH61" s="111"/>
      <c r="CI61" s="111"/>
      <c r="CJ61" s="25"/>
      <c r="CK61" s="25"/>
      <c r="CL61" s="25"/>
      <c r="CM61" s="25"/>
      <c r="CN61" s="25"/>
      <c r="CO61" s="25"/>
      <c r="CP61" s="25"/>
      <c r="CQ61" s="25"/>
      <c r="CR61" s="25"/>
      <c r="CS61" s="25"/>
      <c r="CT61" s="25"/>
      <c r="CU61" s="25"/>
      <c r="CV61" s="25"/>
      <c r="CW61" s="112">
        <f t="shared" si="31"/>
        <v>0</v>
      </c>
      <c r="CX61" s="25"/>
      <c r="CY61" s="25"/>
      <c r="CZ61" s="113">
        <f t="shared" si="33"/>
        <v>0</v>
      </c>
      <c r="DA61" s="113">
        <f t="shared" si="32"/>
        <v>0</v>
      </c>
      <c r="DB61" s="113"/>
      <c r="DC61" s="113"/>
    </row>
    <row r="62" spans="1:109" ht="20" customHeight="1" x14ac:dyDescent="0.2">
      <c r="A62" s="375" t="s">
        <v>73</v>
      </c>
      <c r="B62" s="376"/>
      <c r="C62" s="82">
        <f t="shared" si="34"/>
        <v>0</v>
      </c>
      <c r="D62" s="40">
        <f t="shared" si="35"/>
        <v>0</v>
      </c>
      <c r="E62" s="176">
        <f t="shared" si="36"/>
        <v>0</v>
      </c>
      <c r="F62" s="137"/>
      <c r="G62" s="138"/>
      <c r="H62" s="139"/>
      <c r="I62" s="140"/>
      <c r="J62" s="137"/>
      <c r="K62" s="141"/>
      <c r="L62" s="139"/>
      <c r="M62" s="142"/>
      <c r="N62" s="137"/>
      <c r="O62" s="141"/>
      <c r="P62" s="140"/>
      <c r="Q62" s="142"/>
      <c r="R62" s="143"/>
      <c r="S62" s="141"/>
      <c r="T62" s="140"/>
      <c r="U62" s="142"/>
      <c r="V62" s="143"/>
      <c r="W62" s="141"/>
      <c r="X62" s="140"/>
      <c r="Y62" s="141"/>
      <c r="Z62" s="143"/>
      <c r="AA62" s="142"/>
      <c r="AB62" s="143"/>
      <c r="AC62" s="141"/>
      <c r="AD62" s="140"/>
      <c r="AE62" s="142"/>
      <c r="AF62" s="143"/>
      <c r="AG62" s="141"/>
      <c r="AH62" s="140"/>
      <c r="AI62" s="142"/>
      <c r="AJ62" s="143"/>
      <c r="AK62" s="141"/>
      <c r="AL62" s="140"/>
      <c r="AM62" s="144"/>
      <c r="AN62" s="144"/>
      <c r="AO62" s="109" t="str">
        <f t="shared" si="37"/>
        <v/>
      </c>
      <c r="AP62" s="26"/>
      <c r="AQ62" s="26"/>
      <c r="AR62" s="29"/>
      <c r="AS62" s="29"/>
      <c r="AT62" s="29"/>
      <c r="AU62" s="29"/>
      <c r="AV62" s="26"/>
      <c r="AW62" s="26"/>
      <c r="AX62" s="26"/>
      <c r="AY62" s="26"/>
      <c r="AZ62" s="29"/>
      <c r="BA62" s="29"/>
      <c r="BB62" s="29"/>
      <c r="BC62" s="29"/>
      <c r="BD62" s="29"/>
      <c r="BE62" s="29"/>
      <c r="BF62" s="29"/>
      <c r="BG62" s="29"/>
      <c r="BH62" s="29"/>
      <c r="BI62" s="29"/>
      <c r="BJ62" s="29"/>
      <c r="BK62" s="29"/>
      <c r="BL62" s="29"/>
      <c r="BM62" s="29"/>
      <c r="BN62" s="29"/>
      <c r="BO62" s="29"/>
      <c r="BP62" s="29"/>
      <c r="BQ62" s="29"/>
      <c r="BR62" s="29"/>
      <c r="BS62" s="29"/>
      <c r="BT62" s="29"/>
      <c r="BU62" s="29"/>
      <c r="BV62" s="29"/>
      <c r="BW62" s="29"/>
      <c r="BX62" s="29"/>
      <c r="BY62" s="29"/>
      <c r="BZ62" s="29"/>
      <c r="CA62" s="29"/>
      <c r="CB62" s="110" t="str">
        <f t="shared" si="28"/>
        <v/>
      </c>
      <c r="CC62" s="25"/>
      <c r="CD62" s="111" t="str">
        <f t="shared" si="29"/>
        <v/>
      </c>
      <c r="CE62" s="111" t="str">
        <f t="shared" si="30"/>
        <v/>
      </c>
      <c r="CF62" s="111"/>
      <c r="CG62" s="111"/>
      <c r="CH62" s="111"/>
      <c r="CI62" s="111"/>
      <c r="CJ62" s="25"/>
      <c r="CK62" s="25"/>
      <c r="CL62" s="25"/>
      <c r="CM62" s="25"/>
      <c r="CN62" s="25"/>
      <c r="CO62" s="25"/>
      <c r="CP62" s="25"/>
      <c r="CQ62" s="25"/>
      <c r="CR62" s="25"/>
      <c r="CS62" s="25"/>
      <c r="CT62" s="25"/>
      <c r="CU62" s="25"/>
      <c r="CV62" s="25"/>
      <c r="CW62" s="112">
        <f t="shared" si="31"/>
        <v>0</v>
      </c>
      <c r="CX62" s="25"/>
      <c r="CY62" s="25"/>
      <c r="CZ62" s="113">
        <f t="shared" si="33"/>
        <v>0</v>
      </c>
      <c r="DA62" s="113">
        <f t="shared" si="32"/>
        <v>0</v>
      </c>
      <c r="DB62" s="113"/>
      <c r="DC62" s="113"/>
    </row>
    <row r="63" spans="1:109" ht="20" customHeight="1" x14ac:dyDescent="0.2">
      <c r="A63" s="350" t="s">
        <v>74</v>
      </c>
      <c r="B63" s="351"/>
      <c r="C63" s="91">
        <f t="shared" si="34"/>
        <v>0</v>
      </c>
      <c r="D63" s="92">
        <f>SUM(F63+H63+J63+L63+N63+P63+R63+T63+X63+Z63+AB63+AF63+AH63+AJ63+AL63+V63+AD63)</f>
        <v>0</v>
      </c>
      <c r="E63" s="177">
        <f t="shared" si="36"/>
        <v>0</v>
      </c>
      <c r="F63" s="178"/>
      <c r="G63" s="179"/>
      <c r="H63" s="180"/>
      <c r="I63" s="181"/>
      <c r="J63" s="178"/>
      <c r="K63" s="182"/>
      <c r="L63" s="180"/>
      <c r="M63" s="183"/>
      <c r="N63" s="178"/>
      <c r="O63" s="182"/>
      <c r="P63" s="181"/>
      <c r="Q63" s="183"/>
      <c r="R63" s="184"/>
      <c r="S63" s="182"/>
      <c r="T63" s="181"/>
      <c r="U63" s="183"/>
      <c r="V63" s="184"/>
      <c r="W63" s="182"/>
      <c r="X63" s="181"/>
      <c r="Y63" s="182"/>
      <c r="Z63" s="184"/>
      <c r="AA63" s="183"/>
      <c r="AB63" s="184"/>
      <c r="AC63" s="182"/>
      <c r="AD63" s="181"/>
      <c r="AE63" s="183"/>
      <c r="AF63" s="184"/>
      <c r="AG63" s="182"/>
      <c r="AH63" s="181"/>
      <c r="AI63" s="183"/>
      <c r="AJ63" s="184"/>
      <c r="AK63" s="182"/>
      <c r="AL63" s="181"/>
      <c r="AM63" s="185"/>
      <c r="AN63" s="185"/>
      <c r="AO63" s="109" t="str">
        <f t="shared" si="37"/>
        <v/>
      </c>
      <c r="AP63" s="26"/>
      <c r="AQ63" s="26"/>
      <c r="AR63" s="29"/>
      <c r="AS63" s="29"/>
      <c r="AT63" s="29"/>
      <c r="AU63" s="29"/>
      <c r="AV63" s="26"/>
      <c r="AW63" s="26"/>
      <c r="AX63" s="26"/>
      <c r="AY63" s="26"/>
      <c r="AZ63" s="29"/>
      <c r="BA63" s="29"/>
      <c r="BB63" s="29"/>
      <c r="BC63" s="29"/>
      <c r="BD63" s="29"/>
      <c r="BE63" s="29"/>
      <c r="BF63" s="29"/>
      <c r="BG63" s="29"/>
      <c r="BH63" s="29"/>
      <c r="BI63" s="29"/>
      <c r="BJ63" s="29"/>
      <c r="BK63" s="29"/>
      <c r="BL63" s="29"/>
      <c r="BM63" s="29"/>
      <c r="BN63" s="29"/>
      <c r="BO63" s="29"/>
      <c r="BP63" s="29"/>
      <c r="BQ63" s="29"/>
      <c r="BR63" s="29"/>
      <c r="BS63" s="29"/>
      <c r="BT63" s="29"/>
      <c r="BU63" s="29"/>
      <c r="BV63" s="29"/>
      <c r="BW63" s="29"/>
      <c r="BX63" s="29"/>
      <c r="BY63" s="29"/>
      <c r="BZ63" s="29"/>
      <c r="CA63" s="29"/>
      <c r="CB63" s="110" t="str">
        <f t="shared" si="28"/>
        <v/>
      </c>
      <c r="CC63" s="25"/>
      <c r="CD63" s="111" t="str">
        <f t="shared" si="29"/>
        <v/>
      </c>
      <c r="CE63" s="111" t="str">
        <f t="shared" si="30"/>
        <v/>
      </c>
      <c r="CF63" s="111"/>
      <c r="CG63" s="111"/>
      <c r="CH63" s="111"/>
      <c r="CI63" s="111"/>
      <c r="CJ63" s="25"/>
      <c r="CK63" s="25"/>
      <c r="CL63" s="25"/>
      <c r="CM63" s="25"/>
      <c r="CN63" s="25"/>
      <c r="CO63" s="25"/>
      <c r="CP63" s="25"/>
      <c r="CQ63" s="25"/>
      <c r="CR63" s="25"/>
      <c r="CS63" s="25"/>
      <c r="CT63" s="25"/>
      <c r="CU63" s="25"/>
      <c r="CV63" s="25"/>
      <c r="CW63" s="112">
        <f t="shared" si="31"/>
        <v>0</v>
      </c>
      <c r="CX63" s="25"/>
      <c r="CY63" s="25"/>
      <c r="CZ63" s="113">
        <f t="shared" si="33"/>
        <v>0</v>
      </c>
      <c r="DA63" s="113">
        <f t="shared" si="32"/>
        <v>0</v>
      </c>
      <c r="DB63" s="113"/>
      <c r="DC63" s="113"/>
    </row>
    <row r="64" spans="1:109" ht="20" customHeight="1" x14ac:dyDescent="0.2">
      <c r="CB64" s="25"/>
      <c r="CC64" s="25"/>
      <c r="CD64" s="25"/>
      <c r="CE64" s="25"/>
      <c r="CF64" s="25"/>
      <c r="CG64" s="25"/>
      <c r="CH64" s="25"/>
      <c r="CI64" s="25"/>
      <c r="CJ64" s="25"/>
      <c r="CK64" s="25"/>
      <c r="CL64" s="25"/>
      <c r="CM64" s="25"/>
      <c r="CN64" s="25"/>
      <c r="CO64" s="25"/>
      <c r="CP64" s="25"/>
      <c r="CQ64" s="25"/>
      <c r="CR64" s="25"/>
      <c r="CS64" s="25"/>
      <c r="CT64" s="25"/>
      <c r="CU64" s="25"/>
      <c r="CV64" s="25"/>
      <c r="CW64" s="112"/>
      <c r="CX64" s="25"/>
      <c r="CY64" s="25"/>
      <c r="CZ64" s="113"/>
      <c r="DA64" s="113"/>
      <c r="DB64" s="113"/>
      <c r="DC64" s="113"/>
    </row>
    <row r="65" spans="1:111" ht="20" customHeight="1" x14ac:dyDescent="0.2">
      <c r="A65" s="341" t="s">
        <v>75</v>
      </c>
      <c r="B65" s="341"/>
      <c r="C65" s="341"/>
      <c r="D65" s="341"/>
      <c r="E65" s="365"/>
      <c r="F65" s="186"/>
      <c r="G65" s="186"/>
      <c r="H65" s="187"/>
      <c r="I65" s="186"/>
      <c r="J65" s="123"/>
      <c r="K65" s="188"/>
      <c r="L65" s="189"/>
      <c r="M65" s="188"/>
      <c r="N65" s="188"/>
      <c r="O65" s="190"/>
      <c r="P65" s="123"/>
      <c r="Q65" s="188"/>
      <c r="R65" s="190"/>
      <c r="S65" s="123"/>
      <c r="T65" s="188"/>
      <c r="U65" s="123"/>
      <c r="V65" s="123"/>
      <c r="W65" s="190"/>
      <c r="X65" s="190"/>
      <c r="Y65" s="190"/>
      <c r="Z65" s="191"/>
      <c r="AA65" s="123"/>
      <c r="AB65" s="190"/>
      <c r="AC65" s="190"/>
      <c r="AD65" s="190"/>
      <c r="AE65" s="190"/>
      <c r="AF65" s="191"/>
      <c r="AG65" s="123"/>
      <c r="AH65" s="190"/>
      <c r="AI65" s="190"/>
      <c r="AJ65" s="190"/>
      <c r="AK65" s="123"/>
      <c r="AL65" s="188"/>
      <c r="AM65" s="190"/>
      <c r="CB65" s="25"/>
      <c r="CC65" s="25"/>
      <c r="CD65" s="25"/>
      <c r="CE65" s="25"/>
      <c r="CF65" s="25"/>
      <c r="CG65" s="25"/>
      <c r="CH65" s="25"/>
      <c r="CI65" s="25"/>
      <c r="CJ65" s="25"/>
      <c r="CK65" s="25"/>
      <c r="CL65" s="25"/>
      <c r="CM65" s="25"/>
      <c r="CN65" s="25"/>
      <c r="CO65" s="25"/>
      <c r="CP65" s="25"/>
      <c r="CQ65" s="25"/>
      <c r="CR65" s="25"/>
      <c r="CS65" s="25"/>
      <c r="CT65" s="25"/>
      <c r="CU65" s="25"/>
      <c r="CV65" s="25"/>
      <c r="CW65" s="25"/>
      <c r="CX65" s="25"/>
      <c r="CY65" s="25"/>
      <c r="CZ65" s="25"/>
      <c r="DA65" s="25"/>
      <c r="DB65" s="25"/>
      <c r="DC65" s="25"/>
    </row>
    <row r="66" spans="1:111" ht="20" customHeight="1" x14ac:dyDescent="0.2">
      <c r="A66" s="332" t="s">
        <v>63</v>
      </c>
      <c r="B66" s="334"/>
      <c r="C66" s="309" t="s">
        <v>3</v>
      </c>
      <c r="D66" s="366"/>
      <c r="E66" s="310"/>
      <c r="F66" s="322" t="s">
        <v>4</v>
      </c>
      <c r="G66" s="322"/>
      <c r="H66" s="322"/>
      <c r="I66" s="322"/>
      <c r="J66" s="322"/>
      <c r="K66" s="322"/>
      <c r="L66" s="322"/>
      <c r="M66" s="322"/>
      <c r="N66" s="322"/>
      <c r="O66" s="322"/>
      <c r="P66" s="322"/>
      <c r="Q66" s="322"/>
      <c r="R66" s="322"/>
      <c r="S66" s="322"/>
      <c r="T66" s="322"/>
      <c r="U66" s="322"/>
      <c r="V66" s="322"/>
      <c r="W66" s="322"/>
      <c r="X66" s="322"/>
      <c r="Y66" s="322"/>
      <c r="Z66" s="322"/>
      <c r="AA66" s="322"/>
      <c r="AB66" s="322"/>
      <c r="AC66" s="322"/>
      <c r="AD66" s="322"/>
      <c r="AE66" s="322"/>
      <c r="AF66" s="322"/>
      <c r="AG66" s="322"/>
      <c r="AH66" s="322"/>
      <c r="AI66" s="322"/>
      <c r="AJ66" s="322"/>
      <c r="AK66" s="322"/>
      <c r="AL66" s="322"/>
      <c r="AM66" s="369"/>
      <c r="AN66" s="346" t="s">
        <v>64</v>
      </c>
      <c r="CB66" s="25"/>
      <c r="CC66" s="25"/>
      <c r="CD66" s="25"/>
      <c r="CE66" s="25"/>
      <c r="CF66" s="25"/>
      <c r="CG66" s="25"/>
      <c r="CH66" s="25"/>
      <c r="CI66" s="25"/>
      <c r="CJ66" s="25"/>
      <c r="CK66" s="25"/>
      <c r="CL66" s="25"/>
      <c r="CM66" s="25"/>
      <c r="CN66" s="25"/>
      <c r="CO66" s="25"/>
      <c r="CP66" s="25"/>
      <c r="CQ66" s="25"/>
      <c r="CR66" s="25"/>
      <c r="CS66" s="25"/>
      <c r="CT66" s="25"/>
      <c r="CU66" s="25"/>
      <c r="CV66" s="25"/>
      <c r="CW66" s="25"/>
      <c r="CX66" s="25"/>
      <c r="CY66" s="25"/>
      <c r="CZ66" s="25"/>
      <c r="DA66" s="25"/>
      <c r="DB66" s="25"/>
      <c r="DC66" s="25"/>
    </row>
    <row r="67" spans="1:111" ht="20" customHeight="1" x14ac:dyDescent="0.2">
      <c r="A67" s="342"/>
      <c r="B67" s="343"/>
      <c r="C67" s="313"/>
      <c r="D67" s="367"/>
      <c r="E67" s="368"/>
      <c r="F67" s="322" t="s">
        <v>5</v>
      </c>
      <c r="G67" s="305"/>
      <c r="H67" s="304" t="s">
        <v>6</v>
      </c>
      <c r="I67" s="305"/>
      <c r="J67" s="304" t="s">
        <v>7</v>
      </c>
      <c r="K67" s="305"/>
      <c r="L67" s="304" t="s">
        <v>8</v>
      </c>
      <c r="M67" s="305"/>
      <c r="N67" s="304" t="s">
        <v>9</v>
      </c>
      <c r="O67" s="305"/>
      <c r="P67" s="325" t="s">
        <v>10</v>
      </c>
      <c r="Q67" s="326"/>
      <c r="R67" s="325" t="s">
        <v>11</v>
      </c>
      <c r="S67" s="326"/>
      <c r="T67" s="325" t="s">
        <v>12</v>
      </c>
      <c r="U67" s="326"/>
      <c r="V67" s="325" t="s">
        <v>13</v>
      </c>
      <c r="W67" s="326"/>
      <c r="X67" s="325" t="s">
        <v>14</v>
      </c>
      <c r="Y67" s="326"/>
      <c r="Z67" s="325" t="s">
        <v>15</v>
      </c>
      <c r="AA67" s="326"/>
      <c r="AB67" s="325" t="s">
        <v>16</v>
      </c>
      <c r="AC67" s="326"/>
      <c r="AD67" s="325" t="s">
        <v>17</v>
      </c>
      <c r="AE67" s="326"/>
      <c r="AF67" s="325" t="s">
        <v>18</v>
      </c>
      <c r="AG67" s="326"/>
      <c r="AH67" s="325" t="s">
        <v>19</v>
      </c>
      <c r="AI67" s="326"/>
      <c r="AJ67" s="325" t="s">
        <v>20</v>
      </c>
      <c r="AK67" s="326"/>
      <c r="AL67" s="325" t="s">
        <v>21</v>
      </c>
      <c r="AM67" s="345"/>
      <c r="AN67" s="370"/>
    </row>
    <row r="68" spans="1:111" ht="20" customHeight="1" x14ac:dyDescent="0.2">
      <c r="A68" s="335"/>
      <c r="B68" s="364"/>
      <c r="C68" s="193" t="s">
        <v>22</v>
      </c>
      <c r="D68" s="194" t="s">
        <v>65</v>
      </c>
      <c r="E68" s="15" t="s">
        <v>24</v>
      </c>
      <c r="F68" s="14" t="s">
        <v>65</v>
      </c>
      <c r="G68" s="15" t="s">
        <v>24</v>
      </c>
      <c r="H68" s="13" t="s">
        <v>65</v>
      </c>
      <c r="I68" s="15" t="s">
        <v>24</v>
      </c>
      <c r="J68" s="13" t="s">
        <v>65</v>
      </c>
      <c r="K68" s="15" t="s">
        <v>24</v>
      </c>
      <c r="L68" s="13" t="s">
        <v>65</v>
      </c>
      <c r="M68" s="15" t="s">
        <v>24</v>
      </c>
      <c r="N68" s="13" t="s">
        <v>65</v>
      </c>
      <c r="O68" s="15" t="s">
        <v>24</v>
      </c>
      <c r="P68" s="13" t="s">
        <v>65</v>
      </c>
      <c r="Q68" s="15" t="s">
        <v>24</v>
      </c>
      <c r="R68" s="13" t="s">
        <v>65</v>
      </c>
      <c r="S68" s="15" t="s">
        <v>24</v>
      </c>
      <c r="T68" s="13" t="s">
        <v>65</v>
      </c>
      <c r="U68" s="15" t="s">
        <v>24</v>
      </c>
      <c r="V68" s="13" t="s">
        <v>65</v>
      </c>
      <c r="W68" s="15" t="s">
        <v>24</v>
      </c>
      <c r="X68" s="13" t="s">
        <v>65</v>
      </c>
      <c r="Y68" s="15" t="s">
        <v>24</v>
      </c>
      <c r="Z68" s="13" t="s">
        <v>65</v>
      </c>
      <c r="AA68" s="15" t="s">
        <v>24</v>
      </c>
      <c r="AB68" s="13" t="s">
        <v>65</v>
      </c>
      <c r="AC68" s="15" t="s">
        <v>24</v>
      </c>
      <c r="AD68" s="14" t="s">
        <v>65</v>
      </c>
      <c r="AE68" s="14" t="s">
        <v>24</v>
      </c>
      <c r="AF68" s="13" t="s">
        <v>65</v>
      </c>
      <c r="AG68" s="15" t="s">
        <v>24</v>
      </c>
      <c r="AH68" s="14" t="s">
        <v>65</v>
      </c>
      <c r="AI68" s="14" t="s">
        <v>24</v>
      </c>
      <c r="AJ68" s="13" t="s">
        <v>65</v>
      </c>
      <c r="AK68" s="15" t="s">
        <v>24</v>
      </c>
      <c r="AL68" s="14" t="s">
        <v>65</v>
      </c>
      <c r="AM68" s="125" t="s">
        <v>24</v>
      </c>
      <c r="AN68" s="347"/>
    </row>
    <row r="69" spans="1:111" ht="20" customHeight="1" x14ac:dyDescent="0.2">
      <c r="A69" s="348" t="s">
        <v>76</v>
      </c>
      <c r="B69" s="349"/>
      <c r="C69" s="157">
        <f>SUM(D69:E69)</f>
        <v>0</v>
      </c>
      <c r="D69" s="195">
        <f>SUM(F69+H69+J69+L69+N69+P69+R69+V69+X69+Z69+AD69+AF69+AH69+AJ69+AL69+T69+AB69)</f>
        <v>0</v>
      </c>
      <c r="E69" s="196">
        <f>SUM(G69+I69+K69+M69+O69+Q69+S69+W69+Y69+AA69+AE69+AG69+AI69+AK69+AM69+U69+AC69)</f>
        <v>0</v>
      </c>
      <c r="F69" s="197"/>
      <c r="G69" s="198"/>
      <c r="H69" s="199"/>
      <c r="I69" s="198"/>
      <c r="J69" s="199"/>
      <c r="K69" s="198"/>
      <c r="L69" s="199"/>
      <c r="M69" s="198"/>
      <c r="N69" s="199"/>
      <c r="O69" s="198"/>
      <c r="P69" s="199"/>
      <c r="Q69" s="198"/>
      <c r="R69" s="199"/>
      <c r="S69" s="198"/>
      <c r="T69" s="199"/>
      <c r="U69" s="198"/>
      <c r="V69" s="199"/>
      <c r="W69" s="198"/>
      <c r="X69" s="199"/>
      <c r="Y69" s="198"/>
      <c r="Z69" s="199"/>
      <c r="AA69" s="198"/>
      <c r="AB69" s="199"/>
      <c r="AC69" s="198"/>
      <c r="AD69" s="197"/>
      <c r="AE69" s="200"/>
      <c r="AF69" s="199"/>
      <c r="AG69" s="198"/>
      <c r="AH69" s="197"/>
      <c r="AI69" s="200"/>
      <c r="AJ69" s="199"/>
      <c r="AK69" s="198"/>
      <c r="AL69" s="197"/>
      <c r="AM69" s="201"/>
      <c r="AN69" s="202"/>
      <c r="AO69" s="109" t="str">
        <f>$CB69 &amp; $CD69 &amp; $CE69 &amp;CF69 &amp;CG69</f>
        <v/>
      </c>
      <c r="CA69" s="25"/>
      <c r="CB69" s="110" t="str">
        <f>IF(C69&lt;&gt;(D69+E69),"* La suma de los campos Hombres y Mujeres debe ser igual al Total. ","")</f>
        <v/>
      </c>
      <c r="CC69" s="25"/>
      <c r="CD69" s="111" t="str">
        <f>IF(C69&lt;&gt;0, IF(AN69="","* No olvide digitar el campo Beneficiarios FONASA.(Digite CERO si no tiene). ",""),"")</f>
        <v/>
      </c>
      <c r="CE69" s="111" t="str">
        <f>IF(C69&lt;AN69,"* El campo Beneficiarios FONASA no debe ser mayor al total. ","")</f>
        <v/>
      </c>
      <c r="CF69" s="111"/>
      <c r="CG69" s="111"/>
      <c r="CH69" s="25"/>
      <c r="CI69" s="25"/>
      <c r="CJ69" s="25"/>
      <c r="CK69" s="25"/>
      <c r="CL69" s="25"/>
      <c r="CM69" s="25"/>
      <c r="CN69" s="25"/>
      <c r="CO69" s="25"/>
      <c r="CP69" s="25"/>
      <c r="CQ69" s="25"/>
      <c r="CR69" s="25"/>
      <c r="CS69" s="25"/>
      <c r="CT69" s="25"/>
      <c r="CU69" s="25"/>
      <c r="CV69" s="25"/>
      <c r="CW69" s="112">
        <f>IF(D69+E69&lt;&gt;C69,1,0)</f>
        <v>0</v>
      </c>
      <c r="CX69" s="25"/>
      <c r="CY69" s="25"/>
      <c r="CZ69" s="113">
        <f>IF(C69&lt;&gt;0, IF(AN69="",1,0),0)</f>
        <v>0</v>
      </c>
      <c r="DA69" s="113">
        <f>IF(C69&lt;AN69,1,0)</f>
        <v>0</v>
      </c>
      <c r="DB69" s="113"/>
      <c r="DC69" s="113"/>
    </row>
    <row r="70" spans="1:111" ht="20" customHeight="1" x14ac:dyDescent="0.2">
      <c r="A70" s="360" t="s">
        <v>77</v>
      </c>
      <c r="B70" s="361"/>
      <c r="C70" s="75">
        <f>SUM(D70:E70)</f>
        <v>0</v>
      </c>
      <c r="D70" s="76">
        <f>SUM(F70+H70+J70+L70+N70+P70+R70+V70+X70+Z70+AD70+AF70+AH70+AJ70+AL70+T70+AB70)</f>
        <v>0</v>
      </c>
      <c r="E70" s="77">
        <f>SUM(G70+I70+K70+M70+O70+Q70+S70+W70+Y70+AA70+AE70+AG70+AI70+AK70+AM70+U70+AC70)</f>
        <v>0</v>
      </c>
      <c r="F70" s="44"/>
      <c r="G70" s="43"/>
      <c r="H70" s="42"/>
      <c r="I70" s="43"/>
      <c r="J70" s="42"/>
      <c r="K70" s="43"/>
      <c r="L70" s="42"/>
      <c r="M70" s="43"/>
      <c r="N70" s="42"/>
      <c r="O70" s="43"/>
      <c r="P70" s="42"/>
      <c r="Q70" s="43"/>
      <c r="R70" s="42"/>
      <c r="S70" s="43"/>
      <c r="T70" s="42"/>
      <c r="U70" s="43"/>
      <c r="V70" s="42"/>
      <c r="W70" s="43"/>
      <c r="X70" s="42"/>
      <c r="Y70" s="43"/>
      <c r="Z70" s="42"/>
      <c r="AA70" s="43"/>
      <c r="AB70" s="42"/>
      <c r="AC70" s="43"/>
      <c r="AD70" s="44"/>
      <c r="AE70" s="79"/>
      <c r="AF70" s="42"/>
      <c r="AG70" s="43"/>
      <c r="AH70" s="44"/>
      <c r="AI70" s="79"/>
      <c r="AJ70" s="42"/>
      <c r="AK70" s="43"/>
      <c r="AL70" s="44"/>
      <c r="AM70" s="203"/>
      <c r="AN70" s="78"/>
      <c r="AO70" s="109" t="str">
        <f>$CB70 &amp; $CD70 &amp; $CE70 &amp;CF70 &amp;CG70</f>
        <v/>
      </c>
      <c r="CB70" s="110" t="str">
        <f t="shared" ref="CB70:CB71" si="38">IF(C70&lt;&gt;(D70+E70),"* La suma de los campos Hombres y Mujeres debe ser igual al Total. ","")</f>
        <v/>
      </c>
      <c r="CC70" s="25"/>
      <c r="CD70" s="111" t="str">
        <f>IF(C70&lt;&gt;0, IF(AN70="","* No olvide digitar el campo Beneficiarios (Digite CERO si no tiene). ",""),"")</f>
        <v/>
      </c>
      <c r="CE70" s="111" t="str">
        <f>IF(C70&lt;AN70,"* El campo Beneficiarios no debe ser mayor al total. ","")</f>
        <v/>
      </c>
      <c r="CF70" s="111"/>
      <c r="CG70" s="111"/>
      <c r="CH70" s="25"/>
      <c r="CI70" s="25"/>
      <c r="CJ70" s="25"/>
      <c r="CK70" s="25"/>
      <c r="CL70" s="25"/>
      <c r="CM70" s="25"/>
      <c r="CN70" s="25"/>
      <c r="CO70" s="25"/>
      <c r="CP70" s="25"/>
      <c r="CQ70" s="25"/>
      <c r="CR70" s="25"/>
      <c r="CS70" s="25"/>
      <c r="CT70" s="25"/>
      <c r="CU70" s="25"/>
      <c r="CV70" s="25"/>
      <c r="CW70" s="112">
        <f>IF(D70+E70&lt;&gt;C70,1,0)</f>
        <v>0</v>
      </c>
      <c r="CX70" s="25"/>
      <c r="CY70" s="25"/>
      <c r="CZ70" s="113">
        <f>IF(C70&lt;&gt;0, IF(AN70="",1,0),0)</f>
        <v>0</v>
      </c>
      <c r="DA70" s="113">
        <f>IF(C70&lt;AN70,1,0)</f>
        <v>0</v>
      </c>
      <c r="DB70" s="113"/>
      <c r="DC70" s="113"/>
    </row>
    <row r="71" spans="1:111" ht="20" customHeight="1" x14ac:dyDescent="0.2">
      <c r="A71" s="362" t="s">
        <v>78</v>
      </c>
      <c r="B71" s="363"/>
      <c r="C71" s="91">
        <f t="shared" ref="C71" si="39">SUM(D71:E71)</f>
        <v>0</v>
      </c>
      <c r="D71" s="92">
        <f t="shared" ref="D71" si="40">SUM(F71+H71+J71+L71+N71+P71+R71+V71+X71+Z71+AD71+AF71+AH71+AJ71+AL71+T71+AB71)</f>
        <v>0</v>
      </c>
      <c r="E71" s="93">
        <f t="shared" ref="E71" si="41">SUM(G71+I71+K71+M71+O71+Q71+S71+W71+Y71+AA71+AE71+AG71+AI71+AK71+AM71+U71+AC71)</f>
        <v>0</v>
      </c>
      <c r="F71" s="51"/>
      <c r="G71" s="50"/>
      <c r="H71" s="49"/>
      <c r="I71" s="50"/>
      <c r="J71" s="49"/>
      <c r="K71" s="50"/>
      <c r="L71" s="49"/>
      <c r="M71" s="50"/>
      <c r="N71" s="49"/>
      <c r="O71" s="50"/>
      <c r="P71" s="49"/>
      <c r="Q71" s="50"/>
      <c r="R71" s="49"/>
      <c r="S71" s="50"/>
      <c r="T71" s="49"/>
      <c r="U71" s="50"/>
      <c r="V71" s="49"/>
      <c r="W71" s="50"/>
      <c r="X71" s="49"/>
      <c r="Y71" s="50"/>
      <c r="Z71" s="49"/>
      <c r="AA71" s="50"/>
      <c r="AB71" s="49"/>
      <c r="AC71" s="50"/>
      <c r="AD71" s="51"/>
      <c r="AE71" s="95"/>
      <c r="AF71" s="49"/>
      <c r="AG71" s="50"/>
      <c r="AH71" s="51"/>
      <c r="AI71" s="95"/>
      <c r="AJ71" s="49"/>
      <c r="AK71" s="50"/>
      <c r="AL71" s="51"/>
      <c r="AM71" s="204"/>
      <c r="AN71" s="94"/>
      <c r="AO71" s="109" t="str">
        <f>$CB71 &amp; $CD71 &amp; $CE71 &amp;CF71 &amp;CG71</f>
        <v/>
      </c>
      <c r="CB71" s="110" t="str">
        <f t="shared" si="38"/>
        <v/>
      </c>
      <c r="CC71" s="25"/>
      <c r="CD71" s="111" t="str">
        <f>IF(C71&lt;&gt;0, IF(AN71="","* No olvide digitar el campo Beneficiarios (Digite CERO si no tiene). ",""),"")</f>
        <v/>
      </c>
      <c r="CE71" s="111" t="str">
        <f>IF(C71&lt;AN71,"* El campo Beneficiarios no debe ser mayor al total. ","")</f>
        <v/>
      </c>
      <c r="CF71" s="111"/>
      <c r="CG71" s="111"/>
      <c r="CH71" s="25"/>
      <c r="CI71" s="25"/>
      <c r="CJ71" s="25"/>
      <c r="CK71" s="25"/>
      <c r="CL71" s="25"/>
      <c r="CM71" s="25"/>
      <c r="CN71" s="25"/>
      <c r="CO71" s="25"/>
      <c r="CP71" s="25"/>
      <c r="CQ71" s="25"/>
      <c r="CR71" s="25"/>
      <c r="CS71" s="25"/>
      <c r="CT71" s="25"/>
      <c r="CU71" s="25"/>
      <c r="CV71" s="25"/>
      <c r="CW71" s="112">
        <f>IF(D71+E71&lt;&gt;C71,1,0)</f>
        <v>0</v>
      </c>
      <c r="CX71" s="25"/>
      <c r="CY71" s="25"/>
      <c r="CZ71" s="113">
        <f>IF(C71&lt;&gt;0, IF(AN71="",1,0),0)</f>
        <v>0</v>
      </c>
      <c r="DA71" s="113">
        <f>IF(C71&lt;AN71,1,0)</f>
        <v>0</v>
      </c>
      <c r="DB71" s="113"/>
      <c r="DC71" s="113"/>
    </row>
    <row r="72" spans="1:111" ht="20" customHeight="1" x14ac:dyDescent="0.2">
      <c r="A72" s="205"/>
      <c r="B72" s="205"/>
      <c r="C72" s="206"/>
      <c r="D72" s="206"/>
      <c r="E72" s="207"/>
      <c r="F72" s="208"/>
      <c r="G72" s="208"/>
      <c r="H72" s="208"/>
      <c r="I72" s="208"/>
      <c r="J72" s="208"/>
      <c r="K72" s="208"/>
      <c r="L72" s="208"/>
      <c r="M72" s="208"/>
      <c r="N72" s="208"/>
      <c r="O72" s="208"/>
      <c r="P72" s="208"/>
      <c r="Q72" s="208"/>
      <c r="R72" s="208"/>
      <c r="S72" s="208"/>
      <c r="T72" s="208"/>
      <c r="U72" s="208"/>
      <c r="V72" s="208"/>
      <c r="W72" s="208"/>
      <c r="X72" s="208"/>
      <c r="Y72" s="208"/>
      <c r="Z72" s="208"/>
      <c r="AA72" s="208"/>
      <c r="AB72" s="208"/>
      <c r="AC72" s="208"/>
      <c r="AD72" s="208"/>
      <c r="AE72" s="208"/>
      <c r="AF72" s="208"/>
      <c r="AG72" s="208"/>
      <c r="AH72" s="208"/>
      <c r="AI72" s="208"/>
      <c r="AJ72" s="208"/>
      <c r="AK72" s="208"/>
      <c r="AL72" s="208"/>
      <c r="AM72" s="208"/>
    </row>
    <row r="73" spans="1:111" ht="20" customHeight="1" x14ac:dyDescent="0.2">
      <c r="A73" s="341" t="s">
        <v>79</v>
      </c>
      <c r="B73" s="341"/>
      <c r="C73" s="341"/>
      <c r="D73" s="341"/>
      <c r="E73" s="341"/>
      <c r="F73" s="209"/>
      <c r="G73" s="209"/>
      <c r="H73" s="209"/>
      <c r="I73" s="209"/>
      <c r="J73" s="209"/>
      <c r="K73" s="209"/>
      <c r="L73" s="209"/>
      <c r="M73" s="209"/>
      <c r="N73" s="209"/>
      <c r="O73" s="209"/>
      <c r="P73" s="209"/>
      <c r="Q73" s="209"/>
      <c r="R73" s="209"/>
      <c r="S73" s="209"/>
      <c r="T73" s="209"/>
      <c r="U73" s="209"/>
      <c r="V73" s="209"/>
      <c r="W73" s="209"/>
      <c r="X73" s="209"/>
      <c r="Y73" s="209"/>
      <c r="Z73" s="209"/>
      <c r="AA73" s="209"/>
      <c r="AB73" s="209"/>
      <c r="AC73" s="209"/>
      <c r="AD73" s="209"/>
      <c r="AE73" s="209"/>
      <c r="AF73" s="209"/>
      <c r="AG73" s="209"/>
      <c r="AH73" s="209"/>
      <c r="AI73" s="209"/>
      <c r="AJ73" s="209"/>
      <c r="AK73" s="209"/>
      <c r="AL73" s="209"/>
      <c r="AM73" s="209"/>
    </row>
    <row r="74" spans="1:111" ht="20" customHeight="1" x14ac:dyDescent="0.2">
      <c r="A74" s="332" t="s">
        <v>80</v>
      </c>
      <c r="B74" s="334"/>
      <c r="C74" s="325" t="s">
        <v>28</v>
      </c>
      <c r="D74" s="338"/>
      <c r="E74" s="326"/>
      <c r="F74" s="304" t="s">
        <v>81</v>
      </c>
      <c r="G74" s="305"/>
      <c r="H74" s="323" t="s">
        <v>82</v>
      </c>
      <c r="I74" s="324"/>
      <c r="J74" s="304" t="s">
        <v>83</v>
      </c>
      <c r="K74" s="305"/>
      <c r="L74" s="304" t="s">
        <v>84</v>
      </c>
      <c r="M74" s="305"/>
      <c r="N74" s="304" t="s">
        <v>85</v>
      </c>
      <c r="O74" s="305"/>
      <c r="P74" s="325" t="s">
        <v>86</v>
      </c>
      <c r="Q74" s="326"/>
      <c r="R74" s="325" t="s">
        <v>87</v>
      </c>
      <c r="S74" s="326"/>
      <c r="T74" s="325" t="s">
        <v>88</v>
      </c>
      <c r="U74" s="326"/>
      <c r="V74" s="325" t="s">
        <v>89</v>
      </c>
      <c r="W74" s="345"/>
      <c r="X74" s="356" t="s">
        <v>90</v>
      </c>
      <c r="Y74" s="344" t="s">
        <v>91</v>
      </c>
      <c r="Z74" s="338"/>
      <c r="AA74" s="338"/>
      <c r="AB74" s="345"/>
      <c r="AC74" s="358" t="s">
        <v>92</v>
      </c>
      <c r="AD74" s="359"/>
      <c r="AE74" s="344" t="s">
        <v>93</v>
      </c>
      <c r="AF74" s="338"/>
      <c r="AG74" s="338"/>
      <c r="AH74" s="345"/>
      <c r="AI74" s="346" t="s">
        <v>94</v>
      </c>
      <c r="AJ74" s="210"/>
      <c r="AK74" s="210"/>
      <c r="AL74" s="210"/>
      <c r="AM74" s="210"/>
    </row>
    <row r="75" spans="1:111" ht="20" customHeight="1" x14ac:dyDescent="0.2">
      <c r="A75" s="335"/>
      <c r="B75" s="364"/>
      <c r="C75" s="193" t="s">
        <v>22</v>
      </c>
      <c r="D75" s="194" t="s">
        <v>23</v>
      </c>
      <c r="E75" s="17" t="s">
        <v>24</v>
      </c>
      <c r="F75" s="61" t="s">
        <v>65</v>
      </c>
      <c r="G75" s="211" t="s">
        <v>24</v>
      </c>
      <c r="H75" s="61" t="s">
        <v>65</v>
      </c>
      <c r="I75" s="211" t="s">
        <v>24</v>
      </c>
      <c r="J75" s="61" t="s">
        <v>65</v>
      </c>
      <c r="K75" s="211" t="s">
        <v>24</v>
      </c>
      <c r="L75" s="61" t="s">
        <v>65</v>
      </c>
      <c r="M75" s="211" t="s">
        <v>24</v>
      </c>
      <c r="N75" s="61" t="s">
        <v>65</v>
      </c>
      <c r="O75" s="211" t="s">
        <v>24</v>
      </c>
      <c r="P75" s="61" t="s">
        <v>65</v>
      </c>
      <c r="Q75" s="211" t="s">
        <v>24</v>
      </c>
      <c r="R75" s="61" t="s">
        <v>65</v>
      </c>
      <c r="S75" s="211" t="s">
        <v>24</v>
      </c>
      <c r="T75" s="61" t="s">
        <v>65</v>
      </c>
      <c r="U75" s="212" t="s">
        <v>24</v>
      </c>
      <c r="V75" s="61" t="s">
        <v>65</v>
      </c>
      <c r="W75" s="213" t="s">
        <v>24</v>
      </c>
      <c r="X75" s="357"/>
      <c r="Y75" s="214" t="s">
        <v>95</v>
      </c>
      <c r="Z75" s="215" t="s">
        <v>96</v>
      </c>
      <c r="AA75" s="59" t="s">
        <v>97</v>
      </c>
      <c r="AB75" s="216" t="s">
        <v>98</v>
      </c>
      <c r="AC75" s="217" t="s">
        <v>99</v>
      </c>
      <c r="AD75" s="218" t="s">
        <v>100</v>
      </c>
      <c r="AE75" s="219" t="s">
        <v>101</v>
      </c>
      <c r="AF75" s="104" t="s">
        <v>102</v>
      </c>
      <c r="AG75" s="220" t="s">
        <v>103</v>
      </c>
      <c r="AH75" s="216" t="s">
        <v>104</v>
      </c>
      <c r="AI75" s="347"/>
      <c r="AJ75" s="210"/>
      <c r="AK75" s="210"/>
      <c r="AL75" s="210"/>
      <c r="AM75" s="210"/>
    </row>
    <row r="76" spans="1:111" ht="20" customHeight="1" x14ac:dyDescent="0.2">
      <c r="A76" s="348" t="s">
        <v>105</v>
      </c>
      <c r="B76" s="349"/>
      <c r="C76" s="127">
        <f>SUM(D76:E76)</f>
        <v>0</v>
      </c>
      <c r="D76" s="221">
        <f>SUM(F76+H76+J76+L76+N76+P76+R76+V76+T76)</f>
        <v>0</v>
      </c>
      <c r="E76" s="133">
        <f>SUM(G76+I76+K76+M76+O76+Q76+S76+W76+U76)</f>
        <v>0</v>
      </c>
      <c r="F76" s="35"/>
      <c r="G76" s="64"/>
      <c r="H76" s="33"/>
      <c r="I76" s="34"/>
      <c r="J76" s="35"/>
      <c r="K76" s="64"/>
      <c r="L76" s="33"/>
      <c r="M76" s="34"/>
      <c r="N76" s="35"/>
      <c r="O76" s="64"/>
      <c r="P76" s="33"/>
      <c r="Q76" s="34"/>
      <c r="R76" s="35"/>
      <c r="S76" s="64"/>
      <c r="T76" s="33"/>
      <c r="U76" s="34"/>
      <c r="V76" s="33"/>
      <c r="W76" s="222"/>
      <c r="X76" s="223"/>
      <c r="Y76" s="224"/>
      <c r="Z76" s="33"/>
      <c r="AA76" s="225"/>
      <c r="AB76" s="226"/>
      <c r="AC76" s="223"/>
      <c r="AD76" s="223"/>
      <c r="AE76" s="224"/>
      <c r="AF76" s="108"/>
      <c r="AG76" s="108"/>
      <c r="AH76" s="227"/>
      <c r="AI76" s="63"/>
      <c r="AJ76" s="109" t="str">
        <f>$CE76 &amp; CD76&amp; CB76 &amp; CF76 &amp; CG76 &amp; CH76 &amp; CI76 &amp; CJ76 &amp; CL76 &amp; CM76 &amp; CN76 &amp; CO76</f>
        <v/>
      </c>
      <c r="AK76" s="228"/>
      <c r="AL76" s="228"/>
      <c r="AM76" s="228"/>
      <c r="CB76" s="110" t="str">
        <f>IF(C76&lt;&gt;(D76+E76),"* La suma de los campos Hombres y Mujeres debe ser igual al Total. ","")</f>
        <v/>
      </c>
      <c r="CC76" s="25"/>
      <c r="CD76" s="111" t="str">
        <f>IF(AC76+AD76&lt;Y76+Z76,"* El campo AGRESOR/A no debe ser mayor al total por sexo de agresor. ","")</f>
        <v/>
      </c>
      <c r="CE76" s="111" t="str">
        <f>IF(C76&lt;&gt;0, IF(X76="","* No olvide digitar el campo Embarazadas (Digite CERO si no tiene). ",""),"")</f>
        <v/>
      </c>
      <c r="CF76" s="111" t="str">
        <f>IF(C76&lt;X76,"* El campo Embarazadas no debe ser mayor al total. ","")</f>
        <v/>
      </c>
      <c r="CG76" s="111" t="str">
        <f>IF(C76&lt;&gt;0, IF(Y76 &amp; Z76="","* No olvide digitar el campo AGRESOR/A. (Digite CERO si no tiene). ",""),"")</f>
        <v/>
      </c>
      <c r="CH76" s="111" t="str">
        <f>IF(C76&lt;Y76+Z76,"* El campo AGRESOR/A no debe ser mayor al total. ","")</f>
        <v/>
      </c>
      <c r="CI76" s="111" t="str">
        <f>IF(C76&lt;&gt;0, IF(AC76&amp;AD76="","* No olvide digitar el campo Total por Sexo del Agresor. (Digite CERO si no tiene). ",""),"")</f>
        <v/>
      </c>
      <c r="CJ76" s="111" t="str">
        <f>IF(C76&lt;AC76+AD76,"* El campo Total por Sexo de Agresor no debe ser mayor a la suma de AGRESOR/A. ","")</f>
        <v/>
      </c>
      <c r="CK76" s="111"/>
      <c r="CL76" s="111" t="str">
        <f>IF(C76&lt;&gt;0, IF(AE76&amp;AF76&amp;AG76&amp;AH76="","* No olvide digitar el campo LESIONES DE LA VICTIMA (Digite CERO si no tiene). ",""),"")</f>
        <v/>
      </c>
      <c r="CM76" s="111" t="str">
        <f>IF(C76&lt;AE76+AF76+AG76+AH76,"* El campo LESIONES DE LA VICTIMA no debe ser mayor al total. ","")</f>
        <v/>
      </c>
      <c r="CN76" s="111" t="str">
        <f>IF(C76&lt;&gt;0, IF(AI76="","* No olvide digitar el campo Sin Lesiones constatables. (Digite CERO si no tiene). ",""),"")</f>
        <v/>
      </c>
      <c r="CO76" s="111" t="str">
        <f>IF(C76&lt;AI76,"* El campo Sin Lesiones constatables no debe ser mayor al total. ","")</f>
        <v/>
      </c>
      <c r="CP76" s="25"/>
      <c r="CQ76" s="25"/>
      <c r="CR76" s="25"/>
      <c r="CS76" s="25"/>
      <c r="CT76" s="25"/>
      <c r="CU76" s="25"/>
      <c r="CV76" s="25"/>
      <c r="CW76" s="112">
        <f>IF(D76+E76&lt;&gt;C76,1,0)</f>
        <v>0</v>
      </c>
      <c r="CX76" s="112">
        <f>IF(Y76+Z76&lt;&gt;AC76+AD76,1,0)</f>
        <v>0</v>
      </c>
      <c r="CY76" s="25"/>
      <c r="CZ76" s="113">
        <f>IF(C76&lt;&gt;0, IF(X76="",1,0),0)</f>
        <v>0</v>
      </c>
      <c r="DA76" s="113">
        <f>IF(C76&lt;X76,1,0)</f>
        <v>0</v>
      </c>
      <c r="DB76" s="113">
        <f>IF(C76&lt;&gt;0, IF(AC76&amp;AD76="",1,0),0)</f>
        <v>0</v>
      </c>
      <c r="DC76" s="113">
        <f>IF(C76&lt;AC76+AD76,1,0)</f>
        <v>0</v>
      </c>
      <c r="DD76" s="113">
        <f>IF(C76&lt;&gt;0, IF(AE76&amp;AF76&amp;AG76&amp;AH76="",1,0),0)</f>
        <v>0</v>
      </c>
      <c r="DE76" s="113">
        <f>IF(C76&lt;AE76+AF76+AG76+AH76,1,0)</f>
        <v>0</v>
      </c>
      <c r="DF76" s="113">
        <f>IF(C76&lt;&gt;0, IF(AI76="",1,0),0)</f>
        <v>0</v>
      </c>
      <c r="DG76" s="113">
        <f>IF(C76&lt;AI76,1,0)</f>
        <v>0</v>
      </c>
    </row>
    <row r="77" spans="1:111" ht="20" customHeight="1" x14ac:dyDescent="0.2">
      <c r="A77" s="350" t="s">
        <v>106</v>
      </c>
      <c r="B77" s="351"/>
      <c r="C77" s="52">
        <f>SUM(D77:E77)</f>
        <v>0</v>
      </c>
      <c r="D77" s="53">
        <f>SUM(F77+H77+J77+L77+N77+P77+R77+V77+T77)</f>
        <v>0</v>
      </c>
      <c r="E77" s="229">
        <f>SUM(G77+I77+K77+M77+O77+Q77+S77+U77+W77)</f>
        <v>0</v>
      </c>
      <c r="F77" s="230"/>
      <c r="G77" s="231"/>
      <c r="H77" s="232"/>
      <c r="I77" s="233"/>
      <c r="J77" s="230"/>
      <c r="K77" s="231"/>
      <c r="L77" s="232"/>
      <c r="M77" s="233"/>
      <c r="N77" s="230"/>
      <c r="O77" s="231"/>
      <c r="P77" s="232"/>
      <c r="Q77" s="233"/>
      <c r="R77" s="230"/>
      <c r="S77" s="231"/>
      <c r="T77" s="232"/>
      <c r="U77" s="233"/>
      <c r="V77" s="232"/>
      <c r="W77" s="234"/>
      <c r="X77" s="235"/>
      <c r="Y77" s="236"/>
      <c r="Z77" s="237"/>
      <c r="AA77" s="238"/>
      <c r="AB77" s="234"/>
      <c r="AC77" s="235"/>
      <c r="AD77" s="239"/>
      <c r="AE77" s="240"/>
      <c r="AF77" s="241"/>
      <c r="AG77" s="241"/>
      <c r="AH77" s="239"/>
      <c r="AI77" s="238"/>
      <c r="AJ77" s="109" t="str">
        <f>$CE77 &amp; CD77&amp; CB77 &amp; CF77 &amp; CG77 &amp; CH77 &amp; CI77 &amp; CJ77 &amp; CL77 &amp; CM77 &amp; CN77 &amp; CO77</f>
        <v/>
      </c>
      <c r="AK77" s="228"/>
      <c r="AL77" s="228"/>
      <c r="AM77" s="228"/>
      <c r="CB77" s="110" t="str">
        <f>IF(C77&lt;&gt;(D77+E77),"* La suma de los campos Hombres y Mujeres debe ser igual al Total. ","")</f>
        <v/>
      </c>
      <c r="CC77" s="25"/>
      <c r="CD77" s="111" t="str">
        <f>IF(AC77+AD77&lt;AA77+AB77,"* El campo AGRESOR/A no debe ser mayor al total por sexo de agresor. ","")</f>
        <v/>
      </c>
      <c r="CE77" s="111" t="str">
        <f>IF(C77&lt;&gt;0, IF(X77="","* No olvide digitar el campo Embarazadas (Digite CERO si no tiene). ",""),"")</f>
        <v/>
      </c>
      <c r="CF77" s="111" t="str">
        <f>IF(C77&lt;X77,"* El campo Embarazadas no debe ser mayor al total. ","")</f>
        <v/>
      </c>
      <c r="CG77" s="111" t="str">
        <f>IF(C77&lt;&gt;0, IF(AA77 &amp; AB77="","* No olvide digitar el campo AGRESOR/A. (Digite CERO si no tiene). ",""),"")</f>
        <v/>
      </c>
      <c r="CH77" s="111" t="str">
        <f>IF(C77&lt;AA77+AB77,"* El campo AGRESOR/A no debe ser mayor al total. ","")</f>
        <v/>
      </c>
      <c r="CI77" s="111" t="str">
        <f>IF(C77&lt;&gt;0, IF(AC77&amp;AD77="","* No olvide digitar el campo Total por Sexo del Agresor. (Digite CERO si no tiene). ",""),"")</f>
        <v/>
      </c>
      <c r="CJ77" s="111" t="str">
        <f>IF(C77&lt;AC77+AD77,"* El campo Total por Sexo de Agresor no debe ser mayor a la suma de AGRESOR/A. ","")</f>
        <v/>
      </c>
      <c r="CK77" s="111"/>
      <c r="CL77" s="111" t="str">
        <f>IF(C77&lt;&gt;0, IF(AE77&amp;AF77&amp;AG77&amp;AH77="","* No olvide digitar el campo LESIONES DE LA VICTIMA (Digite CERO si no tiene). ",""),"")</f>
        <v/>
      </c>
      <c r="CM77" s="111" t="str">
        <f>IF(C77&lt;AE77+AF77+AG77+AH77,"* El campo LESIONES DE LA VICTIMA no debe ser mayor al total. ","")</f>
        <v/>
      </c>
      <c r="CN77" s="111" t="str">
        <f>IF(C77&lt;&gt;0, IF(AI77="","* No olvide digitar el campo Sin Lesiones constatables. (Digite CERO si no tiene). ",""),"")</f>
        <v/>
      </c>
      <c r="CO77" s="111" t="str">
        <f>IF(C77&lt;AI77,"* El campo Sin Lesiones constatables no debe ser mayor al total. ","")</f>
        <v/>
      </c>
      <c r="CP77" s="25"/>
      <c r="CQ77" s="25"/>
      <c r="CR77" s="25"/>
      <c r="CS77" s="25"/>
      <c r="CT77" s="25"/>
      <c r="CU77" s="25"/>
      <c r="CV77" s="25"/>
      <c r="CW77" s="112">
        <f>IF(D77+E77&lt;&gt;C77,1,0)</f>
        <v>0</v>
      </c>
      <c r="CX77" s="112">
        <f>IF(AA77+AB77&lt;&gt;AC77+AD77,1,0)</f>
        <v>0</v>
      </c>
      <c r="CY77" s="25"/>
      <c r="CZ77" s="113">
        <f>IF(C77&lt;&gt;0, IF(X77="",1,0),0)</f>
        <v>0</v>
      </c>
      <c r="DA77" s="113">
        <f>IF(C77&lt;X77,1,0)</f>
        <v>0</v>
      </c>
      <c r="DB77" s="113">
        <f>IF(C77&lt;&gt;0, IF(AC77&amp;AD77="",1,0),0)</f>
        <v>0</v>
      </c>
      <c r="DC77" s="113">
        <f>IF(C77&lt;AC77+AD77,1,0)</f>
        <v>0</v>
      </c>
      <c r="DD77" s="113">
        <f>IF(C77&lt;&gt;0, IF(AE77&amp;AF77&amp;AG77&amp;AH77="",1,0),0)</f>
        <v>0</v>
      </c>
      <c r="DE77" s="113">
        <f>IF(C77&lt;AE77+AF77+AG77+AH77,1,0)</f>
        <v>0</v>
      </c>
      <c r="DF77" s="113">
        <f>IF(C77&lt;&gt;0, IF(AI77="",1,0),0)</f>
        <v>0</v>
      </c>
      <c r="DG77" s="113">
        <f>IF(C77&lt;AI77,1,0)</f>
        <v>0</v>
      </c>
    </row>
    <row r="78" spans="1:111" x14ac:dyDescent="0.2">
      <c r="A78" s="242"/>
      <c r="B78" s="242"/>
      <c r="C78" s="243"/>
      <c r="D78" s="243"/>
      <c r="E78" s="243"/>
      <c r="F78" s="244"/>
      <c r="G78" s="244"/>
      <c r="H78" s="244"/>
      <c r="I78" s="244"/>
      <c r="J78" s="244"/>
      <c r="K78" s="244"/>
      <c r="L78" s="244"/>
      <c r="M78" s="244"/>
      <c r="N78" s="244"/>
      <c r="O78" s="244"/>
      <c r="P78" s="244"/>
      <c r="Q78" s="244"/>
      <c r="R78" s="244"/>
      <c r="S78" s="244"/>
      <c r="T78" s="244"/>
      <c r="U78" s="244"/>
      <c r="V78" s="244"/>
      <c r="W78" s="244"/>
      <c r="X78" s="244"/>
      <c r="Y78" s="243"/>
      <c r="Z78" s="243"/>
      <c r="AA78" s="244"/>
      <c r="AB78" s="244"/>
      <c r="AC78" s="244"/>
      <c r="AD78" s="244"/>
      <c r="AE78" s="244"/>
      <c r="AF78" s="244"/>
      <c r="AG78" s="244"/>
      <c r="AH78" s="244"/>
      <c r="AI78" s="244"/>
      <c r="AJ78" s="245"/>
      <c r="AK78" s="67"/>
      <c r="AL78" s="67"/>
      <c r="AM78" s="67"/>
    </row>
    <row r="79" spans="1:111" x14ac:dyDescent="0.2">
      <c r="A79" s="341" t="s">
        <v>107</v>
      </c>
      <c r="B79" s="341"/>
      <c r="C79" s="341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  <c r="P79" s="103"/>
      <c r="Q79" s="103"/>
      <c r="R79" s="103"/>
      <c r="S79" s="103"/>
      <c r="T79" s="103"/>
      <c r="U79" s="7"/>
      <c r="V79" s="7"/>
      <c r="W79" s="7"/>
      <c r="X79" s="69"/>
      <c r="Y79" s="69"/>
      <c r="Z79" s="69"/>
      <c r="AA79" s="69"/>
      <c r="AB79" s="69"/>
      <c r="AC79" s="69"/>
      <c r="AD79" s="69"/>
      <c r="AE79" s="69"/>
      <c r="AF79" s="69"/>
      <c r="AG79" s="69"/>
      <c r="AH79" s="69"/>
      <c r="AI79" s="69"/>
      <c r="AJ79" s="68"/>
      <c r="AK79" s="68"/>
      <c r="AL79" s="68"/>
      <c r="AM79" s="68"/>
    </row>
    <row r="80" spans="1:111" ht="15" customHeight="1" x14ac:dyDescent="0.2">
      <c r="A80" s="352" t="s">
        <v>80</v>
      </c>
      <c r="B80" s="353"/>
      <c r="C80" s="328" t="s">
        <v>28</v>
      </c>
      <c r="D80" s="304" t="s">
        <v>4</v>
      </c>
      <c r="E80" s="322"/>
      <c r="F80" s="322"/>
      <c r="G80" s="322"/>
      <c r="H80" s="322"/>
      <c r="I80" s="305"/>
      <c r="J80" s="301" t="s">
        <v>64</v>
      </c>
      <c r="K80" s="7"/>
      <c r="L80" s="6"/>
      <c r="M80" s="6"/>
      <c r="N80" s="6"/>
      <c r="O80" s="6"/>
      <c r="P80" s="6"/>
      <c r="Q80" s="6"/>
      <c r="R80" s="69"/>
      <c r="S80" s="69"/>
      <c r="T80" s="69"/>
      <c r="U80" s="69"/>
      <c r="V80" s="69"/>
      <c r="W80" s="69"/>
      <c r="X80" s="69"/>
      <c r="Y80" s="69"/>
      <c r="Z80" s="69"/>
      <c r="AA80" s="69"/>
      <c r="AB80" s="69"/>
      <c r="AC80" s="69"/>
      <c r="AD80" s="68"/>
      <c r="AE80" s="68"/>
      <c r="AF80" s="68"/>
      <c r="AG80" s="68"/>
      <c r="AH80" s="68"/>
      <c r="AI80" s="68"/>
      <c r="AJ80" s="68"/>
      <c r="AK80" s="68"/>
      <c r="AL80" s="68"/>
      <c r="AM80" s="68"/>
    </row>
    <row r="81" spans="1:107" x14ac:dyDescent="0.2">
      <c r="A81" s="354"/>
      <c r="B81" s="355"/>
      <c r="C81" s="329"/>
      <c r="D81" s="61" t="s">
        <v>7</v>
      </c>
      <c r="E81" s="126" t="s">
        <v>8</v>
      </c>
      <c r="F81" s="126" t="s">
        <v>9</v>
      </c>
      <c r="G81" s="126" t="s">
        <v>108</v>
      </c>
      <c r="H81" s="126" t="s">
        <v>109</v>
      </c>
      <c r="I81" s="211" t="s">
        <v>110</v>
      </c>
      <c r="J81" s="303"/>
      <c r="K81" s="7"/>
      <c r="L81" s="6"/>
      <c r="M81" s="6"/>
      <c r="N81" s="6"/>
      <c r="O81" s="6"/>
      <c r="P81" s="6"/>
      <c r="Q81" s="6"/>
      <c r="R81" s="69"/>
      <c r="S81" s="69"/>
      <c r="T81" s="69"/>
      <c r="U81" s="69"/>
      <c r="V81" s="69"/>
      <c r="W81" s="69"/>
      <c r="X81" s="69"/>
      <c r="Y81" s="69"/>
      <c r="Z81" s="69"/>
      <c r="AA81" s="69"/>
      <c r="AB81" s="69"/>
      <c r="AC81" s="69"/>
      <c r="AD81" s="69"/>
      <c r="AE81" s="69"/>
      <c r="AF81" s="69"/>
      <c r="AG81" s="69"/>
      <c r="AH81" s="69"/>
      <c r="AI81" s="69"/>
      <c r="AJ81" s="69"/>
      <c r="AK81" s="69"/>
      <c r="AL81" s="69"/>
      <c r="AM81" s="69"/>
    </row>
    <row r="82" spans="1:107" ht="25" customHeight="1" x14ac:dyDescent="0.2">
      <c r="A82" s="301" t="s">
        <v>111</v>
      </c>
      <c r="B82" s="246" t="s">
        <v>112</v>
      </c>
      <c r="C82" s="107">
        <f>SUM(D82:I82)</f>
        <v>0</v>
      </c>
      <c r="D82" s="33"/>
      <c r="E82" s="247"/>
      <c r="F82" s="247"/>
      <c r="G82" s="247"/>
      <c r="H82" s="247"/>
      <c r="I82" s="34"/>
      <c r="J82" s="63"/>
      <c r="K82" s="109" t="str">
        <f>$CD82&amp;CE82 &amp;CB82</f>
        <v/>
      </c>
      <c r="L82" s="67"/>
      <c r="M82" s="67"/>
      <c r="N82" s="67"/>
      <c r="O82" s="67"/>
      <c r="P82" s="67"/>
      <c r="Q82" s="67"/>
      <c r="R82" s="67"/>
      <c r="S82" s="67"/>
      <c r="T82" s="67"/>
      <c r="U82" s="67"/>
      <c r="V82" s="67"/>
      <c r="W82" s="68"/>
      <c r="X82" s="68"/>
      <c r="Y82" s="68"/>
      <c r="Z82" s="69"/>
      <c r="AA82" s="69"/>
      <c r="AB82" s="69"/>
      <c r="AC82" s="69"/>
      <c r="AD82" s="69"/>
      <c r="AE82" s="69"/>
      <c r="AF82" s="69"/>
      <c r="AG82" s="69"/>
      <c r="AH82" s="69"/>
      <c r="AI82" s="69"/>
      <c r="AJ82" s="69"/>
      <c r="AK82" s="69"/>
      <c r="AL82" s="69"/>
      <c r="AM82" s="69"/>
      <c r="CB82" s="110" t="str">
        <f>IF(C82&lt;&gt;(D82+E82+F82+G82+H82+I82),"* La suma de los campos Hombres y Mujeres debe ser igual al Total. ","")</f>
        <v/>
      </c>
      <c r="CD82" s="111" t="str">
        <f>IF(C82&lt;&gt;0, IF(J82="","* No olvide digitar el campo Beneficiarios FONASA. (Digite CERO si no tiene). ",""),"")</f>
        <v/>
      </c>
      <c r="CE82" s="111" t="str">
        <f>IF(C82&lt;J82,"* El campo Beneficiarios FONASA no debe ser mayor al total. ","")</f>
        <v/>
      </c>
      <c r="CF82" s="111"/>
      <c r="CG82" s="111"/>
      <c r="CH82" s="25"/>
      <c r="CI82" s="25"/>
      <c r="CJ82" s="25"/>
      <c r="CK82" s="25"/>
      <c r="CL82" s="25"/>
      <c r="CM82" s="25"/>
      <c r="CN82" s="25"/>
      <c r="CO82" s="25"/>
      <c r="CP82" s="25"/>
      <c r="CQ82" s="25"/>
      <c r="CR82" s="25"/>
      <c r="CS82" s="25"/>
      <c r="CT82" s="25"/>
      <c r="CU82" s="25"/>
      <c r="CV82" s="25"/>
      <c r="CW82" s="112">
        <f>IF(D82+E82+F82+G82+H82+I82&lt;&gt;C82,1,0)</f>
        <v>0</v>
      </c>
      <c r="CX82" s="25"/>
      <c r="CY82" s="25"/>
      <c r="CZ82" s="113">
        <f>IF(C82&lt;&gt;0, IF(J82="",1,0),0)</f>
        <v>0</v>
      </c>
      <c r="DA82" s="113">
        <f>IF(C82&lt;J82,1,0)</f>
        <v>0</v>
      </c>
      <c r="DB82" s="113"/>
      <c r="DC82" s="113"/>
    </row>
    <row r="83" spans="1:107" ht="25" customHeight="1" x14ac:dyDescent="0.2">
      <c r="A83" s="303"/>
      <c r="B83" s="248" t="s">
        <v>113</v>
      </c>
      <c r="C83" s="249">
        <f>SUM(D83:I83)</f>
        <v>0</v>
      </c>
      <c r="D83" s="49"/>
      <c r="E83" s="250"/>
      <c r="F83" s="250"/>
      <c r="G83" s="250"/>
      <c r="H83" s="250"/>
      <c r="I83" s="50"/>
      <c r="J83" s="94"/>
      <c r="K83" s="109" t="str">
        <f>$CD83&amp;CE83 &amp;CB83</f>
        <v/>
      </c>
      <c r="L83" s="67"/>
      <c r="M83" s="67"/>
      <c r="N83" s="67"/>
      <c r="O83" s="67"/>
      <c r="P83" s="67"/>
      <c r="Q83" s="67"/>
      <c r="R83" s="67"/>
      <c r="S83" s="67"/>
      <c r="T83" s="67"/>
      <c r="U83" s="67"/>
      <c r="V83" s="67"/>
      <c r="W83" s="68"/>
      <c r="X83" s="68"/>
      <c r="Y83" s="68"/>
      <c r="Z83" s="69"/>
      <c r="AA83" s="69"/>
      <c r="AB83" s="69"/>
      <c r="AC83" s="69"/>
      <c r="AD83" s="69"/>
      <c r="AE83" s="69"/>
      <c r="AF83" s="69"/>
      <c r="AG83" s="69"/>
      <c r="AH83" s="69"/>
      <c r="AI83" s="69"/>
      <c r="AJ83" s="69"/>
      <c r="AK83" s="69"/>
      <c r="AL83" s="69"/>
      <c r="AM83" s="69"/>
      <c r="CB83" s="110" t="str">
        <f>IF(C83&lt;&gt;(D83+E83+F83+G83+H83+I83),"* La suma de los campos Grupo de Edad debe ser igual al Total. ","")</f>
        <v/>
      </c>
      <c r="CD83" s="111" t="str">
        <f>IF(C83&lt;&gt;0, IF(J83="","* No olvide digitar el campo Beneficiarios FONASA. (Digite CERO si no tiene). ",""),"")</f>
        <v/>
      </c>
      <c r="CE83" s="111" t="str">
        <f>IF(C83&lt;J83,"* El campo Beneficiarios FONASA no debe ser mayor al total. ","")</f>
        <v/>
      </c>
      <c r="CF83" s="111"/>
      <c r="CG83" s="111"/>
      <c r="CH83" s="25"/>
      <c r="CI83" s="25"/>
      <c r="CJ83" s="25"/>
      <c r="CK83" s="25"/>
      <c r="CL83" s="25"/>
      <c r="CM83" s="25"/>
      <c r="CN83" s="25"/>
      <c r="CO83" s="25"/>
      <c r="CP83" s="25"/>
      <c r="CQ83" s="25"/>
      <c r="CR83" s="25"/>
      <c r="CS83" s="25"/>
      <c r="CT83" s="25"/>
      <c r="CU83" s="25"/>
      <c r="CV83" s="26"/>
      <c r="CW83" s="112">
        <f>IF(D83+E83+F83+G83+H83+I83&lt;&gt;C83,1,0)</f>
        <v>0</v>
      </c>
      <c r="CX83" s="25"/>
      <c r="CY83" s="25"/>
      <c r="CZ83" s="113">
        <f>IF(C83&lt;&gt;0, IF(J83="",1,0),0)</f>
        <v>0</v>
      </c>
      <c r="DA83" s="113">
        <f>IF(C83&lt;J83,1,0)</f>
        <v>0</v>
      </c>
      <c r="DB83" s="113"/>
      <c r="DC83" s="113"/>
    </row>
    <row r="84" spans="1:107" ht="20" customHeight="1" x14ac:dyDescent="0.2">
      <c r="A84" s="124"/>
      <c r="B84" s="251"/>
      <c r="C84" s="123"/>
      <c r="D84" s="252"/>
      <c r="E84" s="252"/>
      <c r="F84" s="252"/>
      <c r="G84" s="252"/>
      <c r="H84" s="252"/>
      <c r="I84" s="252"/>
      <c r="J84" s="252"/>
      <c r="K84" s="245"/>
      <c r="L84" s="67"/>
      <c r="M84" s="67"/>
      <c r="N84" s="67"/>
      <c r="O84" s="67"/>
      <c r="P84" s="67"/>
      <c r="Q84" s="67"/>
      <c r="R84" s="67"/>
      <c r="S84" s="67"/>
      <c r="T84" s="67"/>
      <c r="U84" s="67"/>
      <c r="V84" s="67"/>
      <c r="W84" s="68"/>
      <c r="X84" s="68"/>
      <c r="Y84" s="68"/>
      <c r="Z84" s="69"/>
      <c r="AA84" s="69"/>
      <c r="AB84" s="69"/>
      <c r="AC84" s="69"/>
      <c r="AD84" s="69"/>
      <c r="AE84" s="69"/>
      <c r="AF84" s="69"/>
      <c r="AG84" s="69"/>
      <c r="AH84" s="69"/>
      <c r="AI84" s="69"/>
      <c r="AJ84" s="69"/>
      <c r="AK84" s="69"/>
      <c r="AL84" s="69"/>
      <c r="AM84" s="69"/>
    </row>
    <row r="85" spans="1:107" ht="20" customHeight="1" x14ac:dyDescent="0.2">
      <c r="A85" s="327" t="s">
        <v>114</v>
      </c>
      <c r="B85" s="327"/>
      <c r="C85" s="327"/>
      <c r="D85" s="327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7"/>
      <c r="P85" s="7"/>
      <c r="Q85" s="253"/>
      <c r="R85" s="253"/>
      <c r="S85" s="253"/>
      <c r="T85" s="253"/>
      <c r="U85" s="253"/>
      <c r="V85" s="253"/>
      <c r="W85" s="253"/>
      <c r="X85" s="68"/>
      <c r="Y85" s="68"/>
      <c r="Z85" s="68"/>
      <c r="AA85" s="68"/>
      <c r="AB85" s="68"/>
      <c r="AC85" s="68"/>
      <c r="AD85" s="68"/>
      <c r="AE85" s="68"/>
      <c r="AF85" s="69"/>
      <c r="AG85" s="69"/>
      <c r="AH85" s="69"/>
      <c r="AI85" s="69"/>
      <c r="AJ85" s="69"/>
      <c r="AK85" s="69"/>
      <c r="AL85" s="69"/>
      <c r="AM85" s="69"/>
    </row>
    <row r="86" spans="1:107" x14ac:dyDescent="0.2">
      <c r="A86" s="339" t="s">
        <v>115</v>
      </c>
      <c r="B86" s="339" t="s">
        <v>116</v>
      </c>
      <c r="C86" s="7"/>
      <c r="D86" s="254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69"/>
      <c r="Y86" s="69"/>
      <c r="Z86" s="69"/>
      <c r="AA86" s="69"/>
      <c r="AB86" s="69"/>
      <c r="AC86" s="69"/>
      <c r="AD86" s="69"/>
      <c r="AE86" s="69"/>
      <c r="AF86" s="69"/>
      <c r="AG86" s="69"/>
      <c r="AH86" s="69"/>
      <c r="AI86" s="69"/>
      <c r="AJ86" s="69"/>
      <c r="AK86" s="69"/>
      <c r="AL86" s="69"/>
      <c r="AM86" s="69"/>
    </row>
    <row r="87" spans="1:107" x14ac:dyDescent="0.2">
      <c r="A87" s="340"/>
      <c r="B87" s="340"/>
      <c r="C87" s="7"/>
      <c r="D87" s="254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69"/>
      <c r="Y87" s="69"/>
      <c r="Z87" s="69"/>
      <c r="AA87" s="69"/>
      <c r="AB87" s="69"/>
      <c r="AC87" s="69"/>
      <c r="AD87" s="69"/>
      <c r="AE87" s="69"/>
      <c r="AF87" s="69"/>
      <c r="AG87" s="69"/>
      <c r="AH87" s="69"/>
      <c r="AI87" s="69"/>
      <c r="AJ87" s="69"/>
      <c r="AK87" s="69"/>
      <c r="AL87" s="69"/>
      <c r="AM87" s="69"/>
    </row>
    <row r="88" spans="1:107" ht="20" customHeight="1" x14ac:dyDescent="0.2">
      <c r="A88" s="255" t="s">
        <v>117</v>
      </c>
      <c r="B88" s="108"/>
      <c r="C88" s="121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69"/>
      <c r="Y88" s="69"/>
      <c r="Z88" s="69"/>
      <c r="AA88" s="69"/>
      <c r="AB88" s="69"/>
      <c r="AC88" s="69"/>
      <c r="AD88" s="69"/>
      <c r="AE88" s="69"/>
      <c r="AF88" s="69"/>
      <c r="AG88" s="69"/>
      <c r="AH88" s="69"/>
      <c r="AI88" s="69"/>
      <c r="AJ88" s="69"/>
      <c r="AK88" s="69"/>
      <c r="AL88" s="69"/>
      <c r="AM88" s="69"/>
    </row>
    <row r="89" spans="1:107" ht="20" customHeight="1" x14ac:dyDescent="0.2">
      <c r="A89" s="256" t="s">
        <v>118</v>
      </c>
      <c r="B89" s="257"/>
      <c r="C89" s="121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69"/>
      <c r="Y89" s="69"/>
      <c r="Z89" s="69"/>
      <c r="AA89" s="69"/>
      <c r="AB89" s="69"/>
      <c r="AC89" s="69"/>
      <c r="AD89" s="69"/>
      <c r="AE89" s="69"/>
      <c r="AF89" s="69"/>
      <c r="AG89" s="69"/>
      <c r="AH89" s="69"/>
      <c r="AI89" s="69"/>
      <c r="AJ89" s="69"/>
      <c r="AK89" s="69"/>
      <c r="AL89" s="69"/>
      <c r="AM89" s="69"/>
    </row>
    <row r="90" spans="1:107" ht="20" customHeight="1" x14ac:dyDescent="0.2">
      <c r="A90" s="256" t="s">
        <v>119</v>
      </c>
      <c r="B90" s="257"/>
      <c r="C90" s="121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69"/>
      <c r="Y90" s="69"/>
      <c r="Z90" s="69"/>
      <c r="AA90" s="69"/>
      <c r="AB90" s="69"/>
      <c r="AC90" s="69"/>
      <c r="AD90" s="69"/>
      <c r="AE90" s="69"/>
      <c r="AF90" s="69"/>
      <c r="AG90" s="69"/>
      <c r="AH90" s="69"/>
      <c r="AI90" s="69"/>
      <c r="AJ90" s="69"/>
      <c r="AK90" s="69"/>
      <c r="AL90" s="69"/>
      <c r="AM90" s="69"/>
    </row>
    <row r="91" spans="1:107" ht="20" customHeight="1" x14ac:dyDescent="0.2">
      <c r="A91" s="256" t="s">
        <v>120</v>
      </c>
      <c r="B91" s="257"/>
      <c r="C91" s="121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69"/>
      <c r="Y91" s="69"/>
      <c r="Z91" s="69"/>
      <c r="AA91" s="69"/>
      <c r="AB91" s="69"/>
      <c r="AC91" s="69"/>
      <c r="AD91" s="69"/>
      <c r="AE91" s="69"/>
      <c r="AF91" s="69"/>
      <c r="AG91" s="69"/>
      <c r="AH91" s="69"/>
      <c r="AI91" s="69"/>
      <c r="AJ91" s="69"/>
      <c r="AK91" s="69"/>
      <c r="AL91" s="69"/>
      <c r="AM91" s="69"/>
    </row>
    <row r="92" spans="1:107" ht="20" customHeight="1" x14ac:dyDescent="0.2">
      <c r="A92" s="256" t="s">
        <v>121</v>
      </c>
      <c r="B92" s="257"/>
      <c r="C92" s="121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69"/>
      <c r="Y92" s="69"/>
      <c r="Z92" s="69"/>
      <c r="AA92" s="69"/>
      <c r="AB92" s="69"/>
      <c r="AC92" s="69"/>
      <c r="AD92" s="69"/>
      <c r="AE92" s="69"/>
      <c r="AF92" s="69"/>
      <c r="AG92" s="69"/>
      <c r="AH92" s="69"/>
      <c r="AI92" s="69"/>
      <c r="AJ92" s="69"/>
      <c r="AK92" s="69"/>
      <c r="AL92" s="69"/>
      <c r="AM92" s="69"/>
    </row>
    <row r="93" spans="1:107" ht="20" customHeight="1" x14ac:dyDescent="0.2">
      <c r="A93" s="38" t="s">
        <v>122</v>
      </c>
      <c r="B93" s="116"/>
      <c r="C93" s="121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69"/>
      <c r="Y93" s="69"/>
      <c r="Z93" s="69"/>
      <c r="AA93" s="69"/>
      <c r="AB93" s="69"/>
      <c r="AC93" s="69"/>
      <c r="AD93" s="69"/>
      <c r="AE93" s="69"/>
      <c r="AF93" s="69"/>
      <c r="AG93" s="69"/>
      <c r="AH93" s="69"/>
      <c r="AI93" s="69"/>
      <c r="AJ93" s="69"/>
      <c r="AK93" s="69"/>
      <c r="AL93" s="69"/>
      <c r="AM93" s="69"/>
    </row>
    <row r="94" spans="1:107" ht="20" customHeight="1" x14ac:dyDescent="0.2">
      <c r="A94" s="38" t="s">
        <v>123</v>
      </c>
      <c r="B94" s="116"/>
      <c r="C94" s="121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69"/>
      <c r="Y94" s="69"/>
      <c r="Z94" s="69"/>
      <c r="AA94" s="69"/>
      <c r="AB94" s="69"/>
      <c r="AC94" s="69"/>
      <c r="AD94" s="69"/>
      <c r="AE94" s="69"/>
      <c r="AF94" s="69"/>
      <c r="AG94" s="69"/>
      <c r="AH94" s="69"/>
      <c r="AI94" s="69"/>
      <c r="AJ94" s="69"/>
      <c r="AK94" s="69"/>
      <c r="AL94" s="69"/>
      <c r="AM94" s="69"/>
    </row>
    <row r="95" spans="1:107" ht="20" customHeight="1" x14ac:dyDescent="0.2">
      <c r="A95" s="38" t="s">
        <v>124</v>
      </c>
      <c r="B95" s="257"/>
      <c r="C95" s="121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69"/>
      <c r="Y95" s="69"/>
      <c r="Z95" s="69"/>
      <c r="AA95" s="69"/>
      <c r="AB95" s="69"/>
      <c r="AC95" s="69"/>
      <c r="AD95" s="69"/>
      <c r="AE95" s="69"/>
      <c r="AF95" s="69"/>
      <c r="AG95" s="69"/>
      <c r="AH95" s="69"/>
      <c r="AI95" s="69"/>
      <c r="AJ95" s="69"/>
      <c r="AK95" s="69"/>
      <c r="AL95" s="69"/>
      <c r="AM95" s="69"/>
    </row>
    <row r="96" spans="1:107" ht="20" customHeight="1" x14ac:dyDescent="0.2">
      <c r="A96" s="38" t="s">
        <v>125</v>
      </c>
      <c r="B96" s="116"/>
      <c r="C96" s="121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69"/>
      <c r="Y96" s="69"/>
      <c r="Z96" s="69"/>
      <c r="AA96" s="69"/>
      <c r="AB96" s="69"/>
      <c r="AC96" s="69"/>
      <c r="AD96" s="69"/>
      <c r="AE96" s="69"/>
      <c r="AF96" s="69"/>
      <c r="AG96" s="69"/>
      <c r="AH96" s="69"/>
      <c r="AI96" s="69"/>
      <c r="AJ96" s="69"/>
      <c r="AK96" s="69"/>
      <c r="AL96" s="69"/>
      <c r="AM96" s="69"/>
    </row>
    <row r="97" spans="1:110" ht="20" customHeight="1" x14ac:dyDescent="0.2">
      <c r="A97" s="258" t="s">
        <v>126</v>
      </c>
      <c r="B97" s="259"/>
      <c r="C97" s="121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69"/>
      <c r="Y97" s="69"/>
      <c r="Z97" s="69"/>
      <c r="AA97" s="69"/>
      <c r="AB97" s="69"/>
      <c r="AC97" s="69"/>
      <c r="AD97" s="69"/>
      <c r="AE97" s="69"/>
      <c r="AF97" s="69"/>
      <c r="AG97" s="69"/>
      <c r="AH97" s="69"/>
      <c r="AI97" s="69"/>
      <c r="AJ97" s="69"/>
      <c r="AK97" s="69"/>
      <c r="AL97" s="69"/>
      <c r="AM97" s="69"/>
    </row>
    <row r="98" spans="1:110" ht="20" customHeight="1" x14ac:dyDescent="0.2">
      <c r="A98" s="260" t="s">
        <v>127</v>
      </c>
      <c r="B98" s="259"/>
      <c r="C98" s="121"/>
      <c r="D98" s="7"/>
      <c r="E98" s="7"/>
      <c r="F98" s="7"/>
      <c r="G98" s="253"/>
      <c r="H98" s="253"/>
      <c r="I98" s="253"/>
      <c r="J98" s="253"/>
      <c r="K98" s="253"/>
      <c r="L98" s="253"/>
      <c r="M98" s="253"/>
      <c r="N98" s="253"/>
      <c r="O98" s="253"/>
      <c r="P98" s="253"/>
      <c r="Q98" s="253"/>
      <c r="R98" s="253"/>
      <c r="S98" s="253"/>
      <c r="T98" s="253"/>
      <c r="U98" s="253"/>
      <c r="V98" s="253"/>
      <c r="W98" s="7"/>
      <c r="X98" s="69"/>
      <c r="Y98" s="69"/>
      <c r="Z98" s="69"/>
      <c r="AA98" s="69"/>
      <c r="AB98" s="69"/>
      <c r="AC98" s="69"/>
      <c r="AD98" s="69"/>
      <c r="AE98" s="69"/>
      <c r="AF98" s="69"/>
      <c r="AG98" s="69"/>
      <c r="AH98" s="69"/>
      <c r="AI98" s="69"/>
      <c r="AJ98" s="69"/>
      <c r="AK98" s="69"/>
      <c r="AL98" s="69"/>
      <c r="AM98" s="69"/>
    </row>
    <row r="99" spans="1:110" ht="20" customHeight="1" x14ac:dyDescent="0.2">
      <c r="A99" s="260" t="s">
        <v>128</v>
      </c>
      <c r="B99" s="259"/>
      <c r="C99" s="121"/>
      <c r="D99" s="7"/>
      <c r="E99" s="7"/>
      <c r="F99" s="7"/>
      <c r="G99" s="253"/>
      <c r="H99" s="253"/>
      <c r="I99" s="253"/>
      <c r="J99" s="253"/>
      <c r="K99" s="253"/>
      <c r="L99" s="253"/>
      <c r="M99" s="253"/>
      <c r="N99" s="253"/>
      <c r="O99" s="253"/>
      <c r="P99" s="253"/>
      <c r="Q99" s="253"/>
      <c r="R99" s="253"/>
      <c r="S99" s="253"/>
      <c r="T99" s="253"/>
      <c r="U99" s="253"/>
      <c r="V99" s="253"/>
      <c r="W99" s="7"/>
      <c r="X99" s="69"/>
      <c r="Y99" s="69"/>
      <c r="Z99" s="69"/>
      <c r="AA99" s="69"/>
      <c r="AB99" s="69"/>
      <c r="AC99" s="69"/>
      <c r="AD99" s="69"/>
      <c r="AE99" s="69"/>
      <c r="AF99" s="69"/>
      <c r="AG99" s="69"/>
      <c r="AH99" s="69"/>
      <c r="AI99" s="69"/>
      <c r="AJ99" s="69"/>
      <c r="AK99" s="69"/>
      <c r="AL99" s="69"/>
      <c r="AM99" s="69"/>
    </row>
    <row r="100" spans="1:110" ht="25" customHeight="1" x14ac:dyDescent="0.2">
      <c r="A100" s="261" t="s">
        <v>28</v>
      </c>
      <c r="B100" s="120">
        <f>SUM(B88:B99)</f>
        <v>0</v>
      </c>
      <c r="C100" s="7"/>
      <c r="D100" s="7"/>
      <c r="E100" s="7"/>
      <c r="F100" s="7"/>
      <c r="G100" s="253"/>
      <c r="H100" s="253"/>
      <c r="I100" s="253"/>
      <c r="J100" s="253"/>
      <c r="K100" s="253"/>
      <c r="L100" s="253"/>
      <c r="M100" s="253"/>
      <c r="N100" s="253"/>
      <c r="O100" s="253"/>
      <c r="P100" s="253"/>
      <c r="Q100" s="253"/>
      <c r="R100" s="253"/>
      <c r="S100" s="253"/>
      <c r="T100" s="253"/>
      <c r="U100" s="253"/>
      <c r="V100" s="253"/>
      <c r="W100" s="7"/>
      <c r="X100" s="69"/>
      <c r="Y100" s="69"/>
      <c r="Z100" s="69"/>
      <c r="AA100" s="69"/>
      <c r="AB100" s="69"/>
      <c r="AC100" s="69"/>
      <c r="AD100" s="69"/>
      <c r="AE100" s="69"/>
      <c r="AF100" s="69"/>
      <c r="AG100" s="69"/>
      <c r="AH100" s="69"/>
      <c r="AI100" s="69"/>
      <c r="AJ100" s="69"/>
      <c r="AK100" s="69"/>
      <c r="AL100" s="69"/>
      <c r="AM100" s="69"/>
    </row>
    <row r="101" spans="1:110" ht="20" customHeight="1" x14ac:dyDescent="0.2"/>
    <row r="102" spans="1:110" ht="20" customHeight="1" x14ac:dyDescent="0.2">
      <c r="A102" s="341" t="s">
        <v>129</v>
      </c>
      <c r="B102" s="341"/>
      <c r="C102" s="341"/>
      <c r="D102" s="341"/>
      <c r="E102" s="341"/>
      <c r="F102" s="262"/>
      <c r="G102" s="7"/>
      <c r="H102" s="7"/>
      <c r="I102" s="105"/>
      <c r="J102" s="105"/>
      <c r="K102" s="105"/>
      <c r="L102" s="123"/>
      <c r="M102" s="190"/>
      <c r="N102" s="123"/>
      <c r="O102" s="263"/>
      <c r="P102" s="188"/>
      <c r="Q102" s="188"/>
      <c r="R102" s="188"/>
      <c r="S102" s="190"/>
      <c r="T102" s="123"/>
      <c r="U102" s="188"/>
      <c r="V102" s="188"/>
      <c r="W102" s="190"/>
      <c r="X102" s="190"/>
      <c r="Y102" s="123"/>
      <c r="Z102" s="190"/>
      <c r="AA102" s="123"/>
      <c r="AB102" s="190"/>
      <c r="AC102" s="188"/>
      <c r="AD102" s="69"/>
      <c r="AE102" s="69"/>
      <c r="AF102" s="69"/>
      <c r="AG102" s="69"/>
    </row>
    <row r="103" spans="1:110" ht="15" customHeight="1" x14ac:dyDescent="0.2">
      <c r="A103" s="332" t="s">
        <v>80</v>
      </c>
      <c r="B103" s="334"/>
      <c r="C103" s="332" t="s">
        <v>28</v>
      </c>
      <c r="D103" s="333"/>
      <c r="E103" s="334"/>
      <c r="F103" s="325" t="s">
        <v>130</v>
      </c>
      <c r="G103" s="338"/>
      <c r="H103" s="338"/>
      <c r="I103" s="338"/>
      <c r="J103" s="338"/>
      <c r="K103" s="338"/>
      <c r="L103" s="338"/>
      <c r="M103" s="338"/>
      <c r="N103" s="338"/>
      <c r="O103" s="338"/>
      <c r="P103" s="338"/>
      <c r="Q103" s="338"/>
      <c r="R103" s="338"/>
      <c r="S103" s="338"/>
      <c r="T103" s="338"/>
      <c r="U103" s="326"/>
      <c r="V103" s="301" t="s">
        <v>131</v>
      </c>
      <c r="W103" s="301" t="s">
        <v>132</v>
      </c>
      <c r="X103" s="301" t="s">
        <v>133</v>
      </c>
      <c r="Y103" s="301" t="s">
        <v>134</v>
      </c>
      <c r="Z103" s="301" t="s">
        <v>135</v>
      </c>
      <c r="AA103" s="301" t="s">
        <v>136</v>
      </c>
      <c r="AB103" s="325" t="s">
        <v>137</v>
      </c>
      <c r="AC103" s="338"/>
      <c r="AD103" s="338"/>
      <c r="AE103" s="326"/>
      <c r="AF103" s="325" t="s">
        <v>138</v>
      </c>
      <c r="AG103" s="326"/>
    </row>
    <row r="104" spans="1:110" ht="15" customHeight="1" x14ac:dyDescent="0.2">
      <c r="A104" s="342"/>
      <c r="B104" s="343"/>
      <c r="C104" s="335"/>
      <c r="D104" s="336"/>
      <c r="E104" s="337"/>
      <c r="F104" s="304" t="s">
        <v>5</v>
      </c>
      <c r="G104" s="305"/>
      <c r="H104" s="304" t="s">
        <v>6</v>
      </c>
      <c r="I104" s="305"/>
      <c r="J104" s="304" t="s">
        <v>7</v>
      </c>
      <c r="K104" s="305"/>
      <c r="L104" s="304" t="s">
        <v>139</v>
      </c>
      <c r="M104" s="305"/>
      <c r="N104" s="304" t="s">
        <v>83</v>
      </c>
      <c r="O104" s="305"/>
      <c r="P104" s="325" t="s">
        <v>140</v>
      </c>
      <c r="Q104" s="326"/>
      <c r="R104" s="325" t="s">
        <v>141</v>
      </c>
      <c r="S104" s="326"/>
      <c r="T104" s="325" t="s">
        <v>142</v>
      </c>
      <c r="U104" s="326"/>
      <c r="V104" s="302"/>
      <c r="W104" s="302"/>
      <c r="X104" s="302"/>
      <c r="Y104" s="302"/>
      <c r="Z104" s="302"/>
      <c r="AA104" s="302"/>
      <c r="AB104" s="301" t="s">
        <v>95</v>
      </c>
      <c r="AC104" s="301" t="s">
        <v>96</v>
      </c>
      <c r="AD104" s="301" t="s">
        <v>97</v>
      </c>
      <c r="AE104" s="301" t="s">
        <v>98</v>
      </c>
      <c r="AF104" s="328" t="s">
        <v>99</v>
      </c>
      <c r="AG104" s="328" t="s">
        <v>100</v>
      </c>
    </row>
    <row r="105" spans="1:110" ht="20" customHeight="1" x14ac:dyDescent="0.2">
      <c r="A105" s="335"/>
      <c r="B105" s="337"/>
      <c r="C105" s="193" t="s">
        <v>22</v>
      </c>
      <c r="D105" s="194" t="s">
        <v>65</v>
      </c>
      <c r="E105" s="17" t="s">
        <v>24</v>
      </c>
      <c r="F105" s="61" t="s">
        <v>65</v>
      </c>
      <c r="G105" s="211" t="s">
        <v>24</v>
      </c>
      <c r="H105" s="61" t="s">
        <v>65</v>
      </c>
      <c r="I105" s="211" t="s">
        <v>24</v>
      </c>
      <c r="J105" s="61" t="s">
        <v>65</v>
      </c>
      <c r="K105" s="211" t="s">
        <v>24</v>
      </c>
      <c r="L105" s="61" t="s">
        <v>65</v>
      </c>
      <c r="M105" s="211" t="s">
        <v>24</v>
      </c>
      <c r="N105" s="61" t="s">
        <v>65</v>
      </c>
      <c r="O105" s="211" t="s">
        <v>24</v>
      </c>
      <c r="P105" s="61" t="s">
        <v>65</v>
      </c>
      <c r="Q105" s="211" t="s">
        <v>24</v>
      </c>
      <c r="R105" s="61" t="s">
        <v>65</v>
      </c>
      <c r="S105" s="211" t="s">
        <v>24</v>
      </c>
      <c r="T105" s="264" t="s">
        <v>65</v>
      </c>
      <c r="U105" s="211" t="s">
        <v>24</v>
      </c>
      <c r="V105" s="303"/>
      <c r="W105" s="303"/>
      <c r="X105" s="303"/>
      <c r="Y105" s="303"/>
      <c r="Z105" s="303"/>
      <c r="AA105" s="303"/>
      <c r="AB105" s="303"/>
      <c r="AC105" s="303"/>
      <c r="AD105" s="303"/>
      <c r="AE105" s="303"/>
      <c r="AF105" s="329"/>
      <c r="AG105" s="329"/>
    </row>
    <row r="106" spans="1:110" ht="20" customHeight="1" x14ac:dyDescent="0.2">
      <c r="A106" s="301" t="s">
        <v>143</v>
      </c>
      <c r="B106" s="246" t="s">
        <v>144</v>
      </c>
      <c r="C106" s="127">
        <f>SUM(D106:E106)</f>
        <v>0</v>
      </c>
      <c r="D106" s="32">
        <f>SUM(F106+H106+J106+L106+N106+P106+R106+T106)</f>
        <v>0</v>
      </c>
      <c r="E106" s="32">
        <f>SUM(G106+I106+K106+M106+O106+Q106+S106+U106)</f>
        <v>0</v>
      </c>
      <c r="F106" s="33"/>
      <c r="G106" s="247"/>
      <c r="H106" s="33"/>
      <c r="I106" s="247"/>
      <c r="J106" s="33"/>
      <c r="K106" s="247"/>
      <c r="L106" s="33"/>
      <c r="M106" s="247"/>
      <c r="N106" s="33"/>
      <c r="O106" s="247"/>
      <c r="P106" s="33"/>
      <c r="Q106" s="247"/>
      <c r="R106" s="33"/>
      <c r="S106" s="247"/>
      <c r="T106" s="33"/>
      <c r="U106" s="247"/>
      <c r="V106" s="65"/>
      <c r="W106" s="33"/>
      <c r="X106" s="247"/>
      <c r="Y106" s="247"/>
      <c r="Z106" s="247"/>
      <c r="AA106" s="247"/>
      <c r="AB106" s="33"/>
      <c r="AC106" s="247"/>
      <c r="AD106" s="247"/>
      <c r="AE106" s="34"/>
      <c r="AF106" s="265"/>
      <c r="AG106" s="266"/>
      <c r="AH106" s="109" t="str">
        <f>$CB106&amp;CD106&amp;CE106&amp;CF106&amp;CG106&amp;CH106&amp;CI106&amp;CJ106&amp;CK106&amp;CM106&amp;CN106&amp;CO106&amp;CP106&amp;CQ106</f>
        <v/>
      </c>
      <c r="CB106" s="110" t="str">
        <f>IF(C106&lt;&gt;(D106+E106),"* La suma de los campos Hombres y Mujeres debe ser igual al Total. ","")</f>
        <v/>
      </c>
      <c r="CC106" s="25"/>
      <c r="CD106" s="111" t="str">
        <f>IF(AF106+AG106&lt;AB106+AC106+AD106+AE106,"* El campo VICTIMARIO/A no debe ser mayor al Total por Sexo Victimario. ","")</f>
        <v/>
      </c>
      <c r="CE106" s="111" t="str">
        <f>IF(C106&lt;&gt;0, IF(V106="","* No olvide digitar el campo Gestantes (Digite CERO si no tiene). ",""),"")</f>
        <v/>
      </c>
      <c r="CF106" s="111" t="str">
        <f>IF(C106&lt;&gt;0, IF(W106="","* No olvide digitar el campo Con entrega de Anticoncepción de Emergencia. (Digite CERO si no tiene). ",""),"")</f>
        <v/>
      </c>
      <c r="CG106" s="111" t="str">
        <f>IF(C106&lt;&gt;0, IF(X106="","* No olvide digitar el campo Sin entrega de Anticoncepción de Emergencia. (Digite CERO si no tiene). ",""),"")</f>
        <v/>
      </c>
      <c r="CH106" s="111" t="str">
        <f>IF(C106&lt;&gt;0, IF(Y106="","* No olvide digitar el campo Con Profilaxis VIH. (Digite CERO si no tiene). ",""),"")</f>
        <v/>
      </c>
      <c r="CI106" s="111" t="str">
        <f>IF(C106&lt;&gt;0, IF(Z106="","* No olvide digitar el campo Con Profilaxis ITS. (Digite CERO si no tiene). ",""),"")</f>
        <v/>
      </c>
      <c r="CJ106" s="111" t="str">
        <f>IF(C106&lt;&gt;0, IF(AA106="","* No olvide digitar el campo Con Profilaxis Hepatitis B. (Digite CERO si no tiene). ",""),"")</f>
        <v/>
      </c>
      <c r="CK106" s="111" t="str">
        <f>IF(C106&lt;V106,"* El campo Gestantes no debe ser mayor al total. ","")</f>
        <v/>
      </c>
      <c r="CL106" s="111"/>
      <c r="CM106" s="111" t="str">
        <f>IF(C106&lt;W106,"* El campo Con entrega de Anticoncepción de Emergencia no debe ser mayor al total. ","")</f>
        <v/>
      </c>
      <c r="CN106" s="111" t="str">
        <f>IF(C106&lt;X106,"* El campo Sin entrega de Anticoncepción de Emergencia no debe ser mayor al total. ","")</f>
        <v/>
      </c>
      <c r="CO106" s="111" t="str">
        <f>IF(C106&lt;Y106,"* El campo Con profilaxis VIH no debe ser mayor al total. ","")</f>
        <v/>
      </c>
      <c r="CP106" s="111" t="str">
        <f>IF(C106&lt;Z106,"* El campo Con profilaxis ITS no debe ser mayor al total. ","")</f>
        <v/>
      </c>
      <c r="CQ106" s="111" t="str">
        <f>IF(C106&lt;AA106,"* El campo Con profilaxis Hepatitis B no debe ser mayor al total. ","")</f>
        <v/>
      </c>
      <c r="CS106" s="112">
        <f>IF(D106+E106&lt;&gt;C106,1,0)</f>
        <v>0</v>
      </c>
      <c r="CT106" s="25"/>
      <c r="CU106" s="113">
        <f>IF(C106&lt;&gt;0, IF(V106="",1,0),0)</f>
        <v>0</v>
      </c>
      <c r="CV106" s="113">
        <f>IF(C106&lt;&gt;0, IF(W106="",1,0),0)</f>
        <v>0</v>
      </c>
      <c r="CW106" s="113">
        <f>IF(C106&lt;&gt;0, IF(X106="",1,0),0)</f>
        <v>0</v>
      </c>
      <c r="CX106" s="113">
        <f>IF(C106&lt;&gt;0, IF(Y106="",1,0),0)</f>
        <v>0</v>
      </c>
      <c r="CY106" s="113">
        <f>IF(C106&lt;&gt;0, IF(Z106="",1,0),0)</f>
        <v>0</v>
      </c>
      <c r="CZ106" s="113">
        <f>IF(C106&lt;&gt;0, IF(AA106="",1,0),0)</f>
        <v>0</v>
      </c>
      <c r="DA106" s="113">
        <f>IF(C106&lt;V106,1,0)</f>
        <v>0</v>
      </c>
      <c r="DB106" s="113">
        <f>IF(C106&lt;W106,1,0)</f>
        <v>0</v>
      </c>
      <c r="DC106" s="113">
        <f>IF(C106&lt;X106,1,0)</f>
        <v>0</v>
      </c>
      <c r="DD106" s="113">
        <f>IF(C106&lt;Y106,1,0)</f>
        <v>0</v>
      </c>
      <c r="DE106" s="113">
        <f>IF(C106&lt;Z106,1,0)</f>
        <v>0</v>
      </c>
      <c r="DF106" s="113">
        <f>IF(C106&lt;AA106,1,0)</f>
        <v>0</v>
      </c>
    </row>
    <row r="107" spans="1:110" ht="20" customHeight="1" x14ac:dyDescent="0.2">
      <c r="A107" s="303"/>
      <c r="B107" s="248" t="s">
        <v>145</v>
      </c>
      <c r="C107" s="91">
        <f>SUM(D107:E107)</f>
        <v>0</v>
      </c>
      <c r="D107" s="47">
        <f>SUM(F107+H107+J107+L107+N107+P107+R107+T107)</f>
        <v>0</v>
      </c>
      <c r="E107" s="93">
        <f>SUM(G107+I107+K107+M107+O107+Q107+S107+U107)</f>
        <v>0</v>
      </c>
      <c r="F107" s="49"/>
      <c r="G107" s="250"/>
      <c r="H107" s="49"/>
      <c r="I107" s="250"/>
      <c r="J107" s="49"/>
      <c r="K107" s="250"/>
      <c r="L107" s="49"/>
      <c r="M107" s="250"/>
      <c r="N107" s="49"/>
      <c r="O107" s="250"/>
      <c r="P107" s="49"/>
      <c r="Q107" s="250"/>
      <c r="R107" s="49"/>
      <c r="S107" s="250"/>
      <c r="T107" s="49"/>
      <c r="U107" s="250"/>
      <c r="V107" s="96"/>
      <c r="W107" s="49"/>
      <c r="X107" s="250"/>
      <c r="Y107" s="250"/>
      <c r="Z107" s="250"/>
      <c r="AA107" s="250"/>
      <c r="AB107" s="49"/>
      <c r="AC107" s="250"/>
      <c r="AD107" s="250"/>
      <c r="AE107" s="50"/>
      <c r="AF107" s="267"/>
      <c r="AG107" s="268"/>
      <c r="AH107" s="109" t="str">
        <f>$CB107&amp;CD107&amp;CE107&amp;CF107&amp;CG107&amp;CH107&amp;CI107&amp;CJ107&amp;CK107&amp;CM107&amp;CN107&amp;CO107&amp;CP107&amp;CQ107</f>
        <v/>
      </c>
      <c r="CB107" s="110" t="str">
        <f>IF(C107&lt;&gt;(D107+E107),"* La suma de los campos Hombres y Mujeres debe ser igual al Total. ","")</f>
        <v/>
      </c>
      <c r="CC107" s="25"/>
      <c r="CD107" s="111" t="str">
        <f>IF(AF107+AG107&lt;AB107+AC107+AD107+AE107,"* El campo VICTIMARIO/A no debe ser mayor al Total por Sexo Victimario. ","")</f>
        <v/>
      </c>
      <c r="CE107" s="111" t="str">
        <f>IF(C107&lt;&gt;0, IF(V107="","* No olvide digitar el campo Gestantes (Digite CERO si no tiene). ",""),"")</f>
        <v/>
      </c>
      <c r="CF107" s="111" t="str">
        <f>IF(C107&lt;&gt;0, IF(W107="","* No olvide digitar el campo Con entrega de Anticoncepción de Emergencia. (Digite CERO si no tiene). ",""),"")</f>
        <v/>
      </c>
      <c r="CG107" s="111" t="str">
        <f>IF(C107&lt;&gt;0, IF(X107="","* No olvide digitar el campo Sin entrega de Anticoncepción de Emergencia. (Digite CERO si no tiene). ",""),"")</f>
        <v/>
      </c>
      <c r="CH107" s="111" t="str">
        <f>IF(C107&lt;&gt;0, IF(Y107="","* No olvide digitar el campo Con Profilaxis VIH. (Digite CERO si no tiene). ",""),"")</f>
        <v/>
      </c>
      <c r="CI107" s="111" t="str">
        <f>IF(C107&lt;&gt;0, IF(Z107="","* No olvide digitar el campo Con Profilaxis ITS. (Digite CERO si no tiene). ",""),"")</f>
        <v/>
      </c>
      <c r="CJ107" s="111" t="str">
        <f>IF(C107&lt;&gt;0, IF(AA107="","* No olvide digitar el campo Con Profilaxis Hepatitis B. (Digite CERO si no tiene). ",""),"")</f>
        <v/>
      </c>
      <c r="CK107" s="111" t="str">
        <f>IF(C107&lt;V107,"* El campo Gestantes no debe ser mayor al total. ","")</f>
        <v/>
      </c>
      <c r="CL107" s="111"/>
      <c r="CM107" s="111" t="str">
        <f>IF(C107&lt;W107,"* El campo Con entrega de Anticoncepción de Emergencia no debe ser mayor al total. ","")</f>
        <v/>
      </c>
      <c r="CN107" s="111" t="str">
        <f>IF(C107&lt;X107,"* El campo Sin entrega de Anticoncepción de Emergencia no debe ser mayor al total. ","")</f>
        <v/>
      </c>
      <c r="CO107" s="111" t="str">
        <f>IF(C107&lt;Y107,"* El campo Con profilaxis VIH no debe ser mayor al total. ","")</f>
        <v/>
      </c>
      <c r="CP107" s="111" t="str">
        <f>IF(C107&lt;Z107,"* El campo Con profilaxis ITS no debe ser mayor al total. ","")</f>
        <v/>
      </c>
      <c r="CQ107" s="111" t="str">
        <f>IF(C107&lt;AA107,"* El campo Con profilaxis Hepatitis B no debe ser mayor al total. ","")</f>
        <v/>
      </c>
      <c r="CS107" s="112">
        <f>IF(D107+E107&lt;&gt;C107,1,0)</f>
        <v>0</v>
      </c>
      <c r="CT107" s="25"/>
      <c r="CU107" s="113">
        <f>IF(C107&lt;&gt;0, IF(V107="",1,0),0)</f>
        <v>0</v>
      </c>
      <c r="CV107" s="113">
        <f>IF(C107&lt;&gt;0, IF(W107="",1,0),0)</f>
        <v>0</v>
      </c>
      <c r="CW107" s="113">
        <f>IF(C107&lt;&gt;0, IF(X107="",1,0),0)</f>
        <v>0</v>
      </c>
      <c r="CX107" s="113">
        <f>IF(C107&lt;&gt;0, IF(Y107="",1,0),0)</f>
        <v>0</v>
      </c>
      <c r="CY107" s="113">
        <f>IF(C107&lt;&gt;0, IF(Z107="",1,0),0)</f>
        <v>0</v>
      </c>
      <c r="CZ107" s="113">
        <f>IF(C107&lt;&gt;0, IF(AA107="",1,0),0)</f>
        <v>0</v>
      </c>
      <c r="DA107" s="113">
        <f>IF(C107&lt;V107,1,0)</f>
        <v>0</v>
      </c>
      <c r="DB107" s="113">
        <f>IF(C107&lt;W107,1,0)</f>
        <v>0</v>
      </c>
      <c r="DC107" s="113">
        <f>IF(C107&lt;X107,1,0)</f>
        <v>0</v>
      </c>
      <c r="DD107" s="113">
        <f>IF(C107&lt;Y107,1,0)</f>
        <v>0</v>
      </c>
      <c r="DE107" s="113">
        <f>IF(C107&lt;Z107,1,0)</f>
        <v>0</v>
      </c>
      <c r="DF107" s="113">
        <f>IF(C107&lt;AA107,1,0)</f>
        <v>0</v>
      </c>
    </row>
    <row r="108" spans="1:110" ht="20" customHeight="1" x14ac:dyDescent="0.2">
      <c r="A108" s="124"/>
      <c r="B108" s="251"/>
      <c r="C108" s="269"/>
      <c r="D108" s="243"/>
      <c r="E108" s="123"/>
      <c r="F108" s="244"/>
      <c r="G108" s="244"/>
      <c r="H108" s="244"/>
      <c r="I108" s="244"/>
      <c r="J108" s="244"/>
      <c r="K108" s="244"/>
      <c r="L108" s="244"/>
      <c r="M108" s="244"/>
      <c r="N108" s="244"/>
      <c r="O108" s="244"/>
      <c r="P108" s="244"/>
      <c r="Q108" s="244"/>
      <c r="R108" s="244"/>
      <c r="S108" s="244"/>
      <c r="T108" s="244"/>
      <c r="U108" s="244"/>
      <c r="V108" s="244"/>
      <c r="W108" s="244"/>
      <c r="X108" s="244"/>
      <c r="Y108" s="244"/>
      <c r="Z108" s="244"/>
      <c r="AA108" s="244"/>
      <c r="AB108" s="244"/>
      <c r="AC108" s="244"/>
      <c r="AD108" s="244"/>
      <c r="AE108" s="244"/>
      <c r="AF108" s="244"/>
      <c r="AG108" s="244"/>
    </row>
    <row r="109" spans="1:110" ht="20" customHeight="1" x14ac:dyDescent="0.2">
      <c r="A109" s="327" t="s">
        <v>146</v>
      </c>
      <c r="B109" s="327"/>
      <c r="C109" s="327"/>
      <c r="D109" s="327"/>
      <c r="E109" s="69"/>
      <c r="F109" s="69"/>
      <c r="G109" s="69"/>
      <c r="H109" s="69"/>
      <c r="I109" s="69"/>
      <c r="J109" s="69"/>
      <c r="K109" s="69"/>
      <c r="L109" s="69"/>
      <c r="M109" s="69"/>
      <c r="N109" s="69"/>
      <c r="O109" s="69"/>
      <c r="P109" s="69"/>
      <c r="Q109" s="69"/>
      <c r="R109" s="69"/>
      <c r="S109" s="69"/>
      <c r="T109" s="69"/>
      <c r="U109" s="69"/>
      <c r="V109" s="69"/>
      <c r="W109" s="69"/>
      <c r="X109" s="69"/>
      <c r="Y109" s="69"/>
      <c r="Z109" s="69"/>
      <c r="AA109" s="69"/>
      <c r="AB109" s="69"/>
      <c r="AC109" s="69"/>
      <c r="AD109" s="69"/>
      <c r="AE109" s="69"/>
      <c r="AF109" s="69"/>
      <c r="AG109" s="69"/>
    </row>
    <row r="110" spans="1:110" x14ac:dyDescent="0.2">
      <c r="A110" s="328" t="s">
        <v>2</v>
      </c>
      <c r="B110" s="301" t="s">
        <v>39</v>
      </c>
      <c r="C110" s="69"/>
      <c r="D110" s="69"/>
      <c r="E110" s="69"/>
      <c r="F110" s="69"/>
      <c r="G110" s="69"/>
      <c r="H110" s="69"/>
      <c r="I110" s="69"/>
      <c r="J110" s="69"/>
      <c r="K110" s="69"/>
      <c r="L110" s="69"/>
      <c r="M110" s="69"/>
      <c r="N110" s="69"/>
      <c r="O110" s="69"/>
      <c r="P110" s="69"/>
      <c r="Q110" s="69"/>
      <c r="R110" s="69"/>
      <c r="S110" s="69"/>
      <c r="T110" s="69"/>
      <c r="U110" s="69"/>
      <c r="V110" s="69"/>
      <c r="W110" s="69"/>
      <c r="X110" s="69"/>
      <c r="Y110" s="69"/>
      <c r="Z110" s="69"/>
      <c r="AA110" s="69"/>
      <c r="AB110" s="69"/>
      <c r="AC110" s="69"/>
      <c r="AD110" s="69"/>
      <c r="AE110" s="69"/>
    </row>
    <row r="111" spans="1:110" x14ac:dyDescent="0.2">
      <c r="A111" s="329"/>
      <c r="B111" s="303"/>
      <c r="C111" s="69"/>
      <c r="D111" s="69"/>
      <c r="E111" s="69"/>
      <c r="F111" s="69"/>
      <c r="G111" s="69"/>
      <c r="H111" s="69"/>
      <c r="I111" s="69"/>
      <c r="J111" s="69"/>
      <c r="K111" s="69"/>
      <c r="L111" s="69"/>
      <c r="M111" s="69"/>
      <c r="N111" s="69"/>
      <c r="O111" s="69"/>
      <c r="P111" s="69"/>
      <c r="Q111" s="69"/>
      <c r="R111" s="69"/>
      <c r="S111" s="69"/>
      <c r="T111" s="69"/>
      <c r="U111" s="69"/>
      <c r="V111" s="69"/>
      <c r="W111" s="69"/>
      <c r="X111" s="69"/>
      <c r="Y111" s="69"/>
      <c r="Z111" s="69"/>
      <c r="AA111" s="69"/>
      <c r="AB111" s="69"/>
      <c r="AC111" s="69"/>
      <c r="AD111" s="69"/>
      <c r="AE111" s="69"/>
    </row>
    <row r="112" spans="1:110" ht="20" customHeight="1" x14ac:dyDescent="0.2">
      <c r="A112" s="246" t="s">
        <v>147</v>
      </c>
      <c r="B112" s="108"/>
      <c r="C112" s="109"/>
      <c r="D112" s="69"/>
      <c r="E112" s="69"/>
      <c r="F112" s="69"/>
      <c r="G112" s="69"/>
      <c r="H112" s="69"/>
      <c r="I112" s="69"/>
      <c r="J112" s="69"/>
      <c r="K112" s="69"/>
      <c r="L112" s="69"/>
      <c r="M112" s="69"/>
      <c r="N112" s="69"/>
      <c r="O112" s="69"/>
      <c r="P112" s="69"/>
      <c r="Q112" s="69"/>
      <c r="R112" s="69"/>
      <c r="S112" s="69"/>
      <c r="T112" s="69"/>
      <c r="U112" s="69"/>
      <c r="V112" s="69"/>
      <c r="W112" s="69"/>
      <c r="X112" s="69"/>
      <c r="Y112" s="69"/>
      <c r="Z112" s="69"/>
      <c r="AA112" s="69"/>
      <c r="AB112" s="69"/>
      <c r="AC112" s="69"/>
      <c r="AD112" s="69"/>
      <c r="AE112" s="69"/>
      <c r="CB112" s="25"/>
      <c r="CD112" s="25"/>
      <c r="CE112" s="25"/>
      <c r="CF112" s="25"/>
      <c r="CG112" s="25"/>
      <c r="CH112" s="25"/>
      <c r="CI112" s="25"/>
      <c r="CJ112" s="25"/>
      <c r="CK112" s="25"/>
      <c r="CL112" s="25"/>
      <c r="CM112" s="25"/>
      <c r="CN112" s="25"/>
      <c r="CO112" s="25"/>
      <c r="CP112" s="25"/>
      <c r="CQ112" s="25"/>
      <c r="CR112" s="25"/>
      <c r="CS112" s="25"/>
      <c r="CT112" s="25"/>
      <c r="CU112" s="25"/>
      <c r="CV112" s="25"/>
      <c r="CW112" s="25"/>
      <c r="CX112" s="25"/>
      <c r="CY112" s="25"/>
      <c r="CZ112" s="25"/>
      <c r="DA112" s="25"/>
      <c r="DB112" s="25"/>
      <c r="DC112" s="25"/>
      <c r="DD112" s="25"/>
    </row>
    <row r="113" spans="1:106" ht="20" customHeight="1" x14ac:dyDescent="0.2">
      <c r="A113" s="248" t="s">
        <v>148</v>
      </c>
      <c r="B113" s="270"/>
      <c r="C113" s="69"/>
      <c r="D113" s="69"/>
      <c r="E113" s="69"/>
      <c r="F113" s="69"/>
      <c r="G113" s="69"/>
      <c r="H113" s="69"/>
      <c r="I113" s="69"/>
      <c r="J113" s="69"/>
      <c r="K113" s="69"/>
      <c r="L113" s="69"/>
      <c r="M113" s="69"/>
      <c r="N113" s="69"/>
      <c r="O113" s="69"/>
      <c r="P113" s="69"/>
      <c r="Q113" s="69"/>
      <c r="R113" s="69"/>
      <c r="S113" s="69"/>
      <c r="T113" s="69"/>
      <c r="U113" s="69"/>
      <c r="V113" s="69"/>
      <c r="W113" s="69"/>
      <c r="X113" s="69"/>
      <c r="Y113" s="69"/>
      <c r="Z113" s="69"/>
      <c r="AA113" s="69"/>
      <c r="AB113" s="69"/>
      <c r="AC113" s="69"/>
      <c r="AD113" s="69"/>
      <c r="AE113" s="69"/>
    </row>
    <row r="114" spans="1:106" ht="25" customHeight="1" x14ac:dyDescent="0.2">
      <c r="A114" s="261" t="s">
        <v>28</v>
      </c>
      <c r="B114" s="120">
        <f>SUM(B112:B113)</f>
        <v>0</v>
      </c>
      <c r="C114" s="69"/>
      <c r="D114" s="69"/>
      <c r="E114" s="69"/>
      <c r="F114" s="69"/>
      <c r="G114" s="69"/>
      <c r="H114" s="69"/>
      <c r="I114" s="69"/>
      <c r="J114" s="69"/>
      <c r="K114" s="69"/>
      <c r="L114" s="69"/>
      <c r="M114" s="69"/>
      <c r="N114" s="69"/>
      <c r="O114" s="69"/>
      <c r="P114" s="69"/>
      <c r="Q114" s="69"/>
      <c r="R114" s="69"/>
      <c r="S114" s="69"/>
      <c r="T114" s="69"/>
      <c r="U114" s="69"/>
      <c r="V114" s="69"/>
      <c r="W114" s="69"/>
      <c r="X114" s="69"/>
      <c r="Y114" s="69"/>
      <c r="Z114" s="69"/>
      <c r="AA114" s="69"/>
      <c r="AB114" s="69"/>
      <c r="AC114" s="69"/>
      <c r="AD114" s="69"/>
      <c r="AE114" s="69"/>
    </row>
    <row r="115" spans="1:106" ht="20" customHeight="1" x14ac:dyDescent="0.2">
      <c r="A115" s="251"/>
      <c r="B115" s="269"/>
      <c r="C115" s="244"/>
      <c r="D115" s="243"/>
      <c r="E115" s="69"/>
      <c r="F115" s="69"/>
      <c r="G115" s="69"/>
      <c r="H115" s="69"/>
      <c r="I115" s="69"/>
      <c r="J115" s="69"/>
      <c r="K115" s="69"/>
      <c r="L115" s="69"/>
      <c r="M115" s="69"/>
      <c r="N115" s="69"/>
      <c r="O115" s="69"/>
      <c r="P115" s="69"/>
      <c r="Q115" s="69"/>
      <c r="R115" s="69"/>
      <c r="S115" s="69"/>
      <c r="T115" s="69"/>
      <c r="U115" s="69"/>
      <c r="V115" s="69"/>
      <c r="W115" s="69"/>
      <c r="X115" s="69"/>
      <c r="Y115" s="69"/>
      <c r="Z115" s="69"/>
      <c r="AA115" s="69"/>
      <c r="AB115" s="69"/>
      <c r="AC115" s="69"/>
      <c r="AD115" s="69"/>
      <c r="AE115" s="69"/>
      <c r="AF115" s="69"/>
      <c r="AG115" s="69"/>
    </row>
    <row r="116" spans="1:106" ht="20" customHeight="1" x14ac:dyDescent="0.2">
      <c r="A116" s="330" t="s">
        <v>149</v>
      </c>
      <c r="B116" s="330"/>
      <c r="C116" s="330"/>
      <c r="D116" s="330"/>
      <c r="E116" s="69"/>
      <c r="F116" s="271"/>
      <c r="G116" s="272"/>
      <c r="H116" s="123"/>
      <c r="I116" s="272"/>
      <c r="J116" s="273"/>
      <c r="K116" s="273"/>
      <c r="L116" s="272"/>
      <c r="M116" s="123"/>
      <c r="N116" s="272"/>
      <c r="O116" s="272"/>
      <c r="P116" s="123"/>
      <c r="Q116" s="272"/>
      <c r="R116" s="272"/>
      <c r="S116" s="123"/>
      <c r="T116" s="272"/>
      <c r="U116" s="272"/>
      <c r="V116" s="273"/>
      <c r="W116" s="69"/>
      <c r="X116" s="69"/>
      <c r="Y116" s="69"/>
      <c r="Z116" s="69"/>
      <c r="AA116" s="69"/>
      <c r="AB116" s="69"/>
      <c r="AC116" s="69"/>
      <c r="AD116" s="69"/>
      <c r="AE116" s="69"/>
      <c r="AF116" s="69"/>
      <c r="AG116" s="69"/>
    </row>
    <row r="117" spans="1:106" ht="15" customHeight="1" x14ac:dyDescent="0.2">
      <c r="A117" s="328" t="s">
        <v>80</v>
      </c>
      <c r="B117" s="332" t="s">
        <v>28</v>
      </c>
      <c r="C117" s="333"/>
      <c r="D117" s="334"/>
      <c r="E117" s="304" t="s">
        <v>4</v>
      </c>
      <c r="F117" s="322"/>
      <c r="G117" s="322"/>
      <c r="H117" s="322"/>
      <c r="I117" s="322"/>
      <c r="J117" s="322"/>
      <c r="K117" s="322"/>
      <c r="L117" s="322"/>
      <c r="M117" s="322"/>
      <c r="N117" s="322"/>
      <c r="O117" s="322"/>
      <c r="P117" s="322"/>
      <c r="Q117" s="322"/>
      <c r="R117" s="322"/>
      <c r="S117" s="322"/>
      <c r="T117" s="322"/>
      <c r="U117" s="322"/>
      <c r="V117" s="305"/>
      <c r="W117" s="69"/>
      <c r="X117" s="69"/>
      <c r="Y117" s="69"/>
      <c r="Z117" s="69"/>
      <c r="AA117" s="69"/>
      <c r="AB117" s="69"/>
      <c r="AC117" s="69"/>
      <c r="AD117" s="69"/>
      <c r="AE117" s="69"/>
      <c r="AF117" s="69"/>
      <c r="AG117" s="69"/>
    </row>
    <row r="118" spans="1:106" x14ac:dyDescent="0.2">
      <c r="A118" s="331"/>
      <c r="B118" s="335"/>
      <c r="C118" s="336"/>
      <c r="D118" s="337"/>
      <c r="E118" s="304" t="s">
        <v>81</v>
      </c>
      <c r="F118" s="305"/>
      <c r="G118" s="323" t="s">
        <v>150</v>
      </c>
      <c r="H118" s="324"/>
      <c r="I118" s="304" t="s">
        <v>9</v>
      </c>
      <c r="J118" s="305"/>
      <c r="K118" s="304" t="s">
        <v>151</v>
      </c>
      <c r="L118" s="305"/>
      <c r="M118" s="304" t="s">
        <v>86</v>
      </c>
      <c r="N118" s="305"/>
      <c r="O118" s="325" t="s">
        <v>87</v>
      </c>
      <c r="P118" s="326"/>
      <c r="Q118" s="325" t="s">
        <v>152</v>
      </c>
      <c r="R118" s="326"/>
      <c r="S118" s="325" t="s">
        <v>153</v>
      </c>
      <c r="T118" s="326"/>
      <c r="U118" s="325" t="s">
        <v>154</v>
      </c>
      <c r="V118" s="326"/>
      <c r="W118" s="69"/>
      <c r="X118" s="69"/>
      <c r="Y118" s="69"/>
      <c r="Z118" s="69"/>
      <c r="AA118" s="69"/>
      <c r="AB118" s="69"/>
      <c r="AC118" s="69"/>
      <c r="AD118" s="69"/>
      <c r="AE118" s="69"/>
      <c r="AF118" s="69"/>
      <c r="AG118" s="69"/>
    </row>
    <row r="119" spans="1:106" ht="20" customHeight="1" x14ac:dyDescent="0.2">
      <c r="A119" s="329"/>
      <c r="B119" s="19" t="s">
        <v>22</v>
      </c>
      <c r="C119" s="20" t="s">
        <v>23</v>
      </c>
      <c r="D119" s="192" t="s">
        <v>24</v>
      </c>
      <c r="E119" s="61" t="s">
        <v>65</v>
      </c>
      <c r="F119" s="211" t="s">
        <v>24</v>
      </c>
      <c r="G119" s="61" t="s">
        <v>65</v>
      </c>
      <c r="H119" s="211" t="s">
        <v>24</v>
      </c>
      <c r="I119" s="61" t="s">
        <v>65</v>
      </c>
      <c r="J119" s="211" t="s">
        <v>24</v>
      </c>
      <c r="K119" s="61" t="s">
        <v>65</v>
      </c>
      <c r="L119" s="15" t="s">
        <v>24</v>
      </c>
      <c r="M119" s="61" t="s">
        <v>65</v>
      </c>
      <c r="N119" s="15" t="s">
        <v>24</v>
      </c>
      <c r="O119" s="61" t="s">
        <v>65</v>
      </c>
      <c r="P119" s="15" t="s">
        <v>24</v>
      </c>
      <c r="Q119" s="61" t="s">
        <v>65</v>
      </c>
      <c r="R119" s="211" t="s">
        <v>24</v>
      </c>
      <c r="S119" s="61" t="s">
        <v>65</v>
      </c>
      <c r="T119" s="211" t="s">
        <v>24</v>
      </c>
      <c r="U119" s="264" t="s">
        <v>65</v>
      </c>
      <c r="V119" s="211" t="s">
        <v>24</v>
      </c>
      <c r="W119" s="69"/>
      <c r="X119" s="69"/>
      <c r="Y119" s="69"/>
      <c r="Z119" s="69"/>
      <c r="AA119" s="69"/>
      <c r="AB119" s="69"/>
      <c r="AC119" s="69"/>
      <c r="AD119" s="69"/>
      <c r="AE119" s="69"/>
      <c r="AF119" s="69"/>
      <c r="AG119" s="69"/>
    </row>
    <row r="120" spans="1:106" ht="31.5" customHeight="1" x14ac:dyDescent="0.2">
      <c r="A120" s="261" t="s">
        <v>155</v>
      </c>
      <c r="B120" s="57">
        <f t="shared" ref="B120" si="42">SUM(C120:D120)</f>
        <v>0</v>
      </c>
      <c r="C120" s="274">
        <f>SUM(E120+G120+I120+K120+M120+O120+Q120+S120+U120)</f>
        <v>0</v>
      </c>
      <c r="D120" s="100">
        <f>SUM(F120+H120+J120+L120+N120+P120+R120+T120+V120)</f>
        <v>0</v>
      </c>
      <c r="E120" s="275"/>
      <c r="F120" s="276"/>
      <c r="G120" s="275"/>
      <c r="H120" s="276"/>
      <c r="I120" s="275"/>
      <c r="J120" s="276"/>
      <c r="K120" s="275"/>
      <c r="L120" s="277"/>
      <c r="M120" s="275"/>
      <c r="N120" s="277"/>
      <c r="O120" s="275"/>
      <c r="P120" s="277"/>
      <c r="Q120" s="275"/>
      <c r="R120" s="276"/>
      <c r="S120" s="275"/>
      <c r="T120" s="276"/>
      <c r="U120" s="275"/>
      <c r="V120" s="277"/>
      <c r="W120" s="121"/>
      <c r="X120" s="69"/>
      <c r="Y120" s="69"/>
      <c r="Z120" s="69"/>
      <c r="AA120" s="69"/>
      <c r="AB120" s="69"/>
      <c r="AC120" s="69"/>
      <c r="AD120" s="69"/>
      <c r="AE120" s="69"/>
      <c r="AF120" s="69"/>
      <c r="AG120" s="69"/>
    </row>
    <row r="121" spans="1:106" ht="20" customHeight="1" x14ac:dyDescent="0.2"/>
    <row r="122" spans="1:106" ht="20" customHeight="1" x14ac:dyDescent="0.2">
      <c r="A122" s="308" t="s">
        <v>156</v>
      </c>
      <c r="B122" s="308"/>
      <c r="C122" s="308"/>
      <c r="D122" s="308"/>
      <c r="E122" s="308"/>
      <c r="F122" s="278"/>
      <c r="G122" s="278"/>
      <c r="H122" s="278"/>
      <c r="I122" s="278"/>
      <c r="J122" s="278"/>
      <c r="K122" s="278"/>
      <c r="L122" s="278"/>
      <c r="M122" s="278"/>
      <c r="N122" s="278"/>
      <c r="O122" s="278"/>
      <c r="P122" s="278"/>
    </row>
    <row r="123" spans="1:106" ht="20" customHeight="1" x14ac:dyDescent="0.2">
      <c r="A123" s="309" t="s">
        <v>157</v>
      </c>
      <c r="B123" s="310"/>
      <c r="C123" s="301" t="s">
        <v>28</v>
      </c>
      <c r="D123" s="315" t="s">
        <v>158</v>
      </c>
      <c r="E123" s="316"/>
      <c r="F123" s="319" t="s">
        <v>159</v>
      </c>
      <c r="G123" s="320"/>
      <c r="H123" s="320"/>
      <c r="I123" s="320"/>
      <c r="J123" s="320"/>
      <c r="K123" s="320"/>
      <c r="L123" s="320"/>
      <c r="M123" s="321"/>
      <c r="N123" s="309" t="s">
        <v>160</v>
      </c>
      <c r="O123" s="310"/>
      <c r="P123" s="301" t="s">
        <v>161</v>
      </c>
    </row>
    <row r="124" spans="1:106" ht="20" customHeight="1" x14ac:dyDescent="0.2">
      <c r="A124" s="311"/>
      <c r="B124" s="312"/>
      <c r="C124" s="303"/>
      <c r="D124" s="317"/>
      <c r="E124" s="318"/>
      <c r="F124" s="304" t="s">
        <v>5</v>
      </c>
      <c r="G124" s="305"/>
      <c r="H124" s="304" t="s">
        <v>6</v>
      </c>
      <c r="I124" s="305"/>
      <c r="J124" s="304" t="s">
        <v>7</v>
      </c>
      <c r="K124" s="305"/>
      <c r="L124" s="304" t="s">
        <v>162</v>
      </c>
      <c r="M124" s="305"/>
      <c r="N124" s="313"/>
      <c r="O124" s="314"/>
      <c r="P124" s="302"/>
    </row>
    <row r="125" spans="1:106" ht="20" customHeight="1" x14ac:dyDescent="0.2">
      <c r="A125" s="313"/>
      <c r="B125" s="314"/>
      <c r="C125" s="261" t="s">
        <v>22</v>
      </c>
      <c r="D125" s="61" t="s">
        <v>65</v>
      </c>
      <c r="E125" s="211" t="s">
        <v>24</v>
      </c>
      <c r="F125" s="61" t="s">
        <v>65</v>
      </c>
      <c r="G125" s="211" t="s">
        <v>24</v>
      </c>
      <c r="H125" s="61" t="s">
        <v>65</v>
      </c>
      <c r="I125" s="211" t="s">
        <v>24</v>
      </c>
      <c r="J125" s="61" t="s">
        <v>65</v>
      </c>
      <c r="K125" s="211" t="s">
        <v>24</v>
      </c>
      <c r="L125" s="61" t="s">
        <v>65</v>
      </c>
      <c r="M125" s="211" t="s">
        <v>24</v>
      </c>
      <c r="N125" s="61" t="s">
        <v>163</v>
      </c>
      <c r="O125" s="211" t="s">
        <v>164</v>
      </c>
      <c r="P125" s="303"/>
    </row>
    <row r="126" spans="1:106" ht="20" customHeight="1" x14ac:dyDescent="0.2">
      <c r="A126" s="306" t="s">
        <v>165</v>
      </c>
      <c r="B126" s="307"/>
      <c r="C126" s="279">
        <f>SUM(D126:E126)</f>
        <v>0</v>
      </c>
      <c r="D126" s="280">
        <f>SUM(F126+H126+J126+L126)</f>
        <v>0</v>
      </c>
      <c r="E126" s="281">
        <f>+G126+I126+K126+M126</f>
        <v>0</v>
      </c>
      <c r="F126" s="282"/>
      <c r="G126" s="283"/>
      <c r="H126" s="282"/>
      <c r="I126" s="283"/>
      <c r="J126" s="282"/>
      <c r="K126" s="283"/>
      <c r="L126" s="282"/>
      <c r="M126" s="283"/>
      <c r="N126" s="282"/>
      <c r="O126" s="283"/>
      <c r="P126" s="284"/>
      <c r="Q126" s="24" t="str">
        <f>$CB126&amp;$CC126&amp;CE126&amp;CF126</f>
        <v/>
      </c>
      <c r="R126" s="25"/>
      <c r="S126" s="25"/>
      <c r="T126" s="29"/>
      <c r="U126" s="29"/>
      <c r="V126" s="29"/>
      <c r="W126" s="29"/>
      <c r="X126" s="29"/>
      <c r="Y126" s="29"/>
      <c r="Z126" s="29"/>
      <c r="AA126" s="29"/>
      <c r="AB126" s="29"/>
      <c r="AC126" s="29"/>
      <c r="AD126" s="29"/>
      <c r="AE126" s="29"/>
      <c r="AF126" s="29"/>
      <c r="AG126" s="29"/>
      <c r="AH126" s="29"/>
      <c r="AI126" s="29"/>
      <c r="AJ126" s="29"/>
      <c r="AK126" s="29"/>
      <c r="AL126" s="29"/>
      <c r="AM126" s="29"/>
      <c r="AN126" s="29"/>
      <c r="AO126" s="29"/>
      <c r="AP126" s="29"/>
      <c r="AQ126" s="29"/>
      <c r="AR126" s="29"/>
      <c r="AS126" s="29"/>
      <c r="AT126" s="29"/>
      <c r="AU126" s="29"/>
      <c r="AV126" s="29"/>
      <c r="AW126" s="29"/>
      <c r="AX126" s="29"/>
      <c r="AY126" s="29"/>
      <c r="AZ126" s="29"/>
      <c r="BA126" s="29"/>
      <c r="BB126" s="29"/>
      <c r="BC126" s="29"/>
      <c r="BD126" s="29"/>
      <c r="BE126" s="29"/>
      <c r="BF126" s="29"/>
      <c r="BG126" s="29"/>
      <c r="BH126" s="29"/>
      <c r="BI126" s="29"/>
      <c r="BJ126" s="29"/>
      <c r="BK126" s="29"/>
      <c r="BL126" s="29"/>
      <c r="BM126" s="29"/>
      <c r="BN126" s="29"/>
      <c r="BO126" s="29"/>
      <c r="BP126" s="29"/>
      <c r="BQ126" s="29"/>
      <c r="BR126" s="29"/>
      <c r="BS126" s="29"/>
      <c r="BT126" s="29"/>
      <c r="BU126" s="29"/>
      <c r="BV126" s="29"/>
      <c r="BW126" s="29"/>
      <c r="BX126" s="29"/>
      <c r="BY126" s="29"/>
      <c r="BZ126" s="29"/>
      <c r="CA126" s="29"/>
      <c r="CB126" s="36" t="str">
        <f>IF(C126&lt;(N126+O126),"* La suma de los campos Tipo de Mordedura Única y Múltiple no debe ser superior al Total. ","")</f>
        <v/>
      </c>
      <c r="CC126" s="36" t="str">
        <f>IF(C126&lt;P126,"* El campo Indicación de Vacuna no debe ser superior al Total. ","")</f>
        <v/>
      </c>
      <c r="CD126" s="27"/>
      <c r="CE126" s="111" t="str">
        <f>IF(C126&lt;&gt;0, IF(N126&amp;O126="","* No olvide digitar el campo Tipo de Mordedura Única y Múltiple. (Digite CERO si no tiene). ",""),"")</f>
        <v/>
      </c>
      <c r="CF126" s="111" t="str">
        <f>IF(C126&lt;&gt;0, IF(P126="","* No olvide digitar el campo Indicación de vacuna. (Digite CERO si no tiene). ",""),"")</f>
        <v/>
      </c>
      <c r="CG126" s="111"/>
      <c r="CH126" s="111"/>
      <c r="CI126" s="27"/>
      <c r="CJ126" s="37">
        <f>IF(C126&lt;(N126+O126),1,0)</f>
        <v>0</v>
      </c>
      <c r="CK126" s="37">
        <f>IF(C126&lt;P126,1,0)</f>
        <v>0</v>
      </c>
      <c r="CL126" s="28"/>
      <c r="CM126" s="113">
        <f>IF(C126&lt;&gt;0, IF(N126+O126="",1,0),0)</f>
        <v>0</v>
      </c>
      <c r="CN126" s="113">
        <f>IF(C126&lt;&gt;0, IF(P126="",1,0),0)</f>
        <v>0</v>
      </c>
      <c r="CO126" s="29"/>
      <c r="CP126" s="29"/>
      <c r="CQ126" s="29"/>
      <c r="CR126" s="29"/>
      <c r="CS126" s="29"/>
      <c r="CT126" s="29"/>
      <c r="CU126" s="29"/>
      <c r="CV126" s="29"/>
      <c r="CW126" s="29"/>
      <c r="CX126" s="29"/>
      <c r="CY126" s="29"/>
      <c r="CZ126" s="29"/>
      <c r="DA126" s="29"/>
      <c r="DB126" s="29"/>
    </row>
    <row r="127" spans="1:106" ht="20" customHeight="1" x14ac:dyDescent="0.2">
      <c r="A127" s="297" t="s">
        <v>166</v>
      </c>
      <c r="B127" s="298"/>
      <c r="C127" s="285">
        <f>SUM(D127:E127)</f>
        <v>0</v>
      </c>
      <c r="D127" s="286">
        <f>SUM(F127+H127+J127+L127)</f>
        <v>0</v>
      </c>
      <c r="E127" s="287">
        <f>+G127+I127+K127+M127</f>
        <v>0</v>
      </c>
      <c r="F127" s="288"/>
      <c r="G127" s="289"/>
      <c r="H127" s="288"/>
      <c r="I127" s="289"/>
      <c r="J127" s="288"/>
      <c r="K127" s="289"/>
      <c r="L127" s="288"/>
      <c r="M127" s="289"/>
      <c r="N127" s="288"/>
      <c r="O127" s="289"/>
      <c r="P127" s="290"/>
      <c r="Q127" s="24" t="str">
        <f>$CB127&amp;$CC127&amp;CE127&amp;CF127</f>
        <v/>
      </c>
      <c r="R127" s="25"/>
      <c r="S127" s="25"/>
      <c r="T127" s="29"/>
      <c r="U127" s="29"/>
      <c r="V127" s="29"/>
      <c r="W127" s="29"/>
      <c r="X127" s="29"/>
      <c r="Y127" s="29"/>
      <c r="Z127" s="29"/>
      <c r="AA127" s="29"/>
      <c r="AB127" s="29"/>
      <c r="AC127" s="29"/>
      <c r="AD127" s="29"/>
      <c r="AE127" s="29"/>
      <c r="AF127" s="29"/>
      <c r="AG127" s="29"/>
      <c r="AH127" s="29"/>
      <c r="AI127" s="29"/>
      <c r="AJ127" s="29"/>
      <c r="AK127" s="29"/>
      <c r="AL127" s="29"/>
      <c r="AM127" s="29"/>
      <c r="AN127" s="29"/>
      <c r="AO127" s="29"/>
      <c r="AP127" s="29"/>
      <c r="AQ127" s="29"/>
      <c r="AR127" s="29"/>
      <c r="AS127" s="29"/>
      <c r="AT127" s="29"/>
      <c r="AU127" s="29"/>
      <c r="AV127" s="29"/>
      <c r="AW127" s="29"/>
      <c r="AX127" s="29"/>
      <c r="AY127" s="29"/>
      <c r="AZ127" s="29"/>
      <c r="BA127" s="29"/>
      <c r="BB127" s="29"/>
      <c r="BC127" s="29"/>
      <c r="BD127" s="29"/>
      <c r="BE127" s="29"/>
      <c r="BF127" s="29"/>
      <c r="BG127" s="29"/>
      <c r="BH127" s="29"/>
      <c r="BI127" s="29"/>
      <c r="BJ127" s="29"/>
      <c r="BK127" s="29"/>
      <c r="BL127" s="29"/>
      <c r="BM127" s="29"/>
      <c r="BN127" s="29"/>
      <c r="BO127" s="29"/>
      <c r="BP127" s="29"/>
      <c r="BQ127" s="29"/>
      <c r="BR127" s="29"/>
      <c r="BS127" s="29"/>
      <c r="BT127" s="29"/>
      <c r="BU127" s="29"/>
      <c r="BV127" s="29"/>
      <c r="BW127" s="29"/>
      <c r="BX127" s="29"/>
      <c r="BY127" s="29"/>
      <c r="BZ127" s="29"/>
      <c r="CA127" s="29"/>
      <c r="CB127" s="36" t="str">
        <f t="shared" ref="CB127:CB129" si="43">IF(C127&lt;(N127+O127),"* La suma de los campos Tipo de Mordedura Única y Múltiple no debe ser superior al Total. ","")</f>
        <v/>
      </c>
      <c r="CC127" s="36" t="str">
        <f t="shared" ref="CC127:CC129" si="44">IF(C127&lt;P127,"* El campo Indicación de Vacuna no debe ser superior al Total. ","")</f>
        <v/>
      </c>
      <c r="CD127" s="27"/>
      <c r="CE127" s="111" t="str">
        <f t="shared" ref="CE127:CE129" si="45">IF(C127&lt;&gt;0, IF(N127&amp;O127="","* No olvide digitar el campo Tipo de Mordedura Única y Múltiple. (Digite CERO si no tiene). ",""),"")</f>
        <v/>
      </c>
      <c r="CF127" s="111" t="str">
        <f t="shared" ref="CF127:CF130" si="46">IF(C127&lt;&gt;0, IF(P127="","* No olvide digitar el campo Indicación de vacuna. (Digite CERO si no tiene). ",""),"")</f>
        <v/>
      </c>
      <c r="CG127" s="111"/>
      <c r="CH127" s="111"/>
      <c r="CI127" s="27"/>
      <c r="CJ127" s="37">
        <f t="shared" ref="CJ127:CJ129" si="47">IF(C127&lt;(N127+O127),1,0)</f>
        <v>0</v>
      </c>
      <c r="CK127" s="37">
        <f t="shared" ref="CK127:CK129" si="48">IF(C127&lt;P127,1,0)</f>
        <v>0</v>
      </c>
      <c r="CL127" s="28"/>
      <c r="CM127" s="113">
        <f t="shared" ref="CM127:CM129" si="49">IF(C127&lt;&gt;0, IF(N127+O127="",1,0),0)</f>
        <v>0</v>
      </c>
      <c r="CN127" s="113">
        <f t="shared" ref="CN127:CN130" si="50">IF(C127&lt;&gt;0, IF(P127="",1,0),0)</f>
        <v>0</v>
      </c>
      <c r="CO127" s="29"/>
      <c r="CP127" s="29"/>
      <c r="CQ127" s="29"/>
      <c r="CR127" s="29"/>
      <c r="CS127" s="29"/>
      <c r="CT127" s="29"/>
      <c r="CU127" s="29"/>
      <c r="CV127" s="29"/>
      <c r="CW127" s="29"/>
      <c r="CX127" s="29"/>
      <c r="CY127" s="29"/>
      <c r="CZ127" s="29"/>
      <c r="DA127" s="29"/>
      <c r="DB127" s="29"/>
    </row>
    <row r="128" spans="1:106" ht="20" customHeight="1" x14ac:dyDescent="0.2">
      <c r="A128" s="297" t="s">
        <v>167</v>
      </c>
      <c r="B128" s="298"/>
      <c r="C128" s="285">
        <f>SUM(D128:E128)</f>
        <v>0</v>
      </c>
      <c r="D128" s="286">
        <f>SUM(F128+H128+J128+L128)</f>
        <v>0</v>
      </c>
      <c r="E128" s="287">
        <f>+G128+I128+K128+M128</f>
        <v>0</v>
      </c>
      <c r="F128" s="288"/>
      <c r="G128" s="289"/>
      <c r="H128" s="288"/>
      <c r="I128" s="289"/>
      <c r="J128" s="288"/>
      <c r="K128" s="289"/>
      <c r="L128" s="288"/>
      <c r="M128" s="289"/>
      <c r="N128" s="288"/>
      <c r="O128" s="289"/>
      <c r="P128" s="290"/>
      <c r="Q128" s="24" t="str">
        <f>$CB128&amp;$CC128&amp;CE128&amp;CF128</f>
        <v/>
      </c>
      <c r="R128" s="25"/>
      <c r="S128" s="25"/>
      <c r="T128" s="29"/>
      <c r="U128" s="29"/>
      <c r="V128" s="29"/>
      <c r="W128" s="29"/>
      <c r="X128" s="29"/>
      <c r="Y128" s="29"/>
      <c r="Z128" s="29"/>
      <c r="AA128" s="29"/>
      <c r="AB128" s="29"/>
      <c r="AC128" s="29"/>
      <c r="AD128" s="29"/>
      <c r="AE128" s="29"/>
      <c r="AF128" s="29"/>
      <c r="AG128" s="29"/>
      <c r="AH128" s="29"/>
      <c r="AI128" s="29"/>
      <c r="AJ128" s="29"/>
      <c r="AK128" s="29"/>
      <c r="AL128" s="29"/>
      <c r="AM128" s="29"/>
      <c r="AN128" s="29"/>
      <c r="AO128" s="29"/>
      <c r="AP128" s="29"/>
      <c r="AQ128" s="29"/>
      <c r="AR128" s="29"/>
      <c r="AS128" s="29"/>
      <c r="AT128" s="29"/>
      <c r="AU128" s="29"/>
      <c r="AV128" s="29"/>
      <c r="AW128" s="29"/>
      <c r="AX128" s="29"/>
      <c r="AY128" s="29"/>
      <c r="AZ128" s="29"/>
      <c r="BA128" s="29"/>
      <c r="BB128" s="29"/>
      <c r="BC128" s="29"/>
      <c r="BD128" s="29"/>
      <c r="BE128" s="29"/>
      <c r="BF128" s="29"/>
      <c r="BG128" s="29"/>
      <c r="BH128" s="29"/>
      <c r="BI128" s="29"/>
      <c r="BJ128" s="29"/>
      <c r="BK128" s="29"/>
      <c r="BL128" s="29"/>
      <c r="BM128" s="29"/>
      <c r="BN128" s="29"/>
      <c r="BO128" s="29"/>
      <c r="BP128" s="29"/>
      <c r="BQ128" s="29"/>
      <c r="BR128" s="29"/>
      <c r="BS128" s="29"/>
      <c r="BT128" s="29"/>
      <c r="BU128" s="29"/>
      <c r="BV128" s="29"/>
      <c r="BW128" s="29"/>
      <c r="BX128" s="29"/>
      <c r="BY128" s="29"/>
      <c r="BZ128" s="29"/>
      <c r="CA128" s="29"/>
      <c r="CB128" s="36" t="str">
        <f t="shared" si="43"/>
        <v/>
      </c>
      <c r="CC128" s="36" t="str">
        <f t="shared" si="44"/>
        <v/>
      </c>
      <c r="CD128" s="27"/>
      <c r="CE128" s="111" t="str">
        <f t="shared" si="45"/>
        <v/>
      </c>
      <c r="CF128" s="111" t="str">
        <f t="shared" si="46"/>
        <v/>
      </c>
      <c r="CG128" s="111"/>
      <c r="CH128" s="111"/>
      <c r="CI128" s="27"/>
      <c r="CJ128" s="37">
        <f t="shared" si="47"/>
        <v>0</v>
      </c>
      <c r="CK128" s="37">
        <f t="shared" si="48"/>
        <v>0</v>
      </c>
      <c r="CL128" s="28"/>
      <c r="CM128" s="113">
        <f t="shared" si="49"/>
        <v>0</v>
      </c>
      <c r="CN128" s="113">
        <f t="shared" si="50"/>
        <v>0</v>
      </c>
      <c r="CO128" s="29"/>
      <c r="CP128" s="29"/>
      <c r="CQ128" s="29"/>
      <c r="CR128" s="29"/>
      <c r="CS128" s="29"/>
      <c r="CT128" s="29"/>
      <c r="CU128" s="29"/>
      <c r="CV128" s="29"/>
      <c r="CW128" s="29"/>
      <c r="CX128" s="29"/>
      <c r="CY128" s="29"/>
      <c r="CZ128" s="29"/>
      <c r="DA128" s="29"/>
      <c r="DB128" s="29"/>
    </row>
    <row r="129" spans="1:106" ht="20" customHeight="1" x14ac:dyDescent="0.2">
      <c r="A129" s="297" t="s">
        <v>168</v>
      </c>
      <c r="B129" s="298"/>
      <c r="C129" s="285">
        <f>SUM(D129:E129)</f>
        <v>0</v>
      </c>
      <c r="D129" s="286">
        <f>SUM(F129+H129+J129+L129)</f>
        <v>0</v>
      </c>
      <c r="E129" s="287">
        <f>+G129+I129+K129+M129</f>
        <v>0</v>
      </c>
      <c r="F129" s="288"/>
      <c r="G129" s="289"/>
      <c r="H129" s="288"/>
      <c r="I129" s="289"/>
      <c r="J129" s="288"/>
      <c r="K129" s="289"/>
      <c r="L129" s="288"/>
      <c r="M129" s="289"/>
      <c r="N129" s="288"/>
      <c r="O129" s="289"/>
      <c r="P129" s="290"/>
      <c r="Q129" s="24" t="str">
        <f>$CB129&amp;$CC129&amp;CE129&amp;CF129</f>
        <v/>
      </c>
      <c r="R129" s="25"/>
      <c r="S129" s="25"/>
      <c r="T129" s="29"/>
      <c r="U129" s="29"/>
      <c r="V129" s="29"/>
      <c r="W129" s="29"/>
      <c r="X129" s="29"/>
      <c r="Y129" s="29"/>
      <c r="Z129" s="29"/>
      <c r="AA129" s="29"/>
      <c r="AB129" s="29"/>
      <c r="AC129" s="29"/>
      <c r="AD129" s="29"/>
      <c r="AE129" s="29"/>
      <c r="AF129" s="29"/>
      <c r="AG129" s="29"/>
      <c r="AH129" s="29"/>
      <c r="AI129" s="29"/>
      <c r="AJ129" s="29"/>
      <c r="AK129" s="29"/>
      <c r="AL129" s="29"/>
      <c r="AM129" s="29"/>
      <c r="AN129" s="29"/>
      <c r="AO129" s="29"/>
      <c r="AP129" s="29"/>
      <c r="AQ129" s="29"/>
      <c r="AR129" s="29"/>
      <c r="AS129" s="29"/>
      <c r="AT129" s="29"/>
      <c r="AU129" s="29"/>
      <c r="AV129" s="29"/>
      <c r="AW129" s="29"/>
      <c r="AX129" s="29"/>
      <c r="AY129" s="29"/>
      <c r="AZ129" s="29"/>
      <c r="BA129" s="29"/>
      <c r="BB129" s="29"/>
      <c r="BC129" s="29"/>
      <c r="BD129" s="29"/>
      <c r="BE129" s="29"/>
      <c r="BF129" s="29"/>
      <c r="BG129" s="29"/>
      <c r="BH129" s="29"/>
      <c r="BI129" s="29"/>
      <c r="BJ129" s="29"/>
      <c r="BK129" s="29"/>
      <c r="BL129" s="29"/>
      <c r="BM129" s="29"/>
      <c r="BN129" s="29"/>
      <c r="BO129" s="29"/>
      <c r="BP129" s="29"/>
      <c r="BQ129" s="29"/>
      <c r="BR129" s="29"/>
      <c r="BS129" s="29"/>
      <c r="BT129" s="29"/>
      <c r="BU129" s="29"/>
      <c r="BV129" s="29"/>
      <c r="BW129" s="29"/>
      <c r="BX129" s="29"/>
      <c r="BY129" s="29"/>
      <c r="BZ129" s="29"/>
      <c r="CA129" s="29"/>
      <c r="CB129" s="36" t="str">
        <f t="shared" si="43"/>
        <v/>
      </c>
      <c r="CC129" s="36" t="str">
        <f t="shared" si="44"/>
        <v/>
      </c>
      <c r="CD129" s="27"/>
      <c r="CE129" s="111" t="str">
        <f t="shared" si="45"/>
        <v/>
      </c>
      <c r="CF129" s="111" t="str">
        <f t="shared" si="46"/>
        <v/>
      </c>
      <c r="CG129" s="111"/>
      <c r="CH129" s="111"/>
      <c r="CI129" s="27"/>
      <c r="CJ129" s="37">
        <f t="shared" si="47"/>
        <v>0</v>
      </c>
      <c r="CK129" s="37">
        <f t="shared" si="48"/>
        <v>0</v>
      </c>
      <c r="CL129" s="28"/>
      <c r="CM129" s="113">
        <f t="shared" si="49"/>
        <v>0</v>
      </c>
      <c r="CN129" s="113">
        <f t="shared" si="50"/>
        <v>0</v>
      </c>
      <c r="CO129" s="29"/>
      <c r="CP129" s="29"/>
      <c r="CQ129" s="29"/>
      <c r="CR129" s="29"/>
      <c r="CS129" s="29"/>
      <c r="CT129" s="29"/>
      <c r="CU129" s="29"/>
      <c r="CV129" s="29"/>
      <c r="CW129" s="29"/>
      <c r="CX129" s="29"/>
      <c r="CY129" s="29"/>
      <c r="CZ129" s="29"/>
      <c r="DA129" s="29"/>
      <c r="DB129" s="29"/>
    </row>
    <row r="130" spans="1:106" ht="20" customHeight="1" x14ac:dyDescent="0.2">
      <c r="A130" s="299" t="s">
        <v>169</v>
      </c>
      <c r="B130" s="300"/>
      <c r="C130" s="291">
        <f>SUM(D130:E130)</f>
        <v>0</v>
      </c>
      <c r="D130" s="292">
        <f>SUM(F130+H130+J130+L130)</f>
        <v>0</v>
      </c>
      <c r="E130" s="293">
        <f>+G130+I130+K130+M130</f>
        <v>0</v>
      </c>
      <c r="F130" s="294"/>
      <c r="G130" s="295"/>
      <c r="H130" s="294"/>
      <c r="I130" s="295"/>
      <c r="J130" s="294"/>
      <c r="K130" s="295"/>
      <c r="L130" s="294"/>
      <c r="M130" s="295"/>
      <c r="N130" s="294"/>
      <c r="O130" s="295"/>
      <c r="P130" s="296"/>
      <c r="Q130" s="24" t="str">
        <f>$CB130&amp;$CC130&amp;CE130&amp;CF130</f>
        <v/>
      </c>
      <c r="R130" s="25"/>
      <c r="S130" s="25"/>
      <c r="T130" s="29"/>
      <c r="U130" s="29"/>
      <c r="V130" s="29"/>
      <c r="W130" s="29"/>
      <c r="X130" s="29"/>
      <c r="Y130" s="29"/>
      <c r="Z130" s="29"/>
      <c r="AA130" s="29"/>
      <c r="AB130" s="29"/>
      <c r="AC130" s="29"/>
      <c r="AD130" s="29"/>
      <c r="AE130" s="29"/>
      <c r="AF130" s="29"/>
      <c r="AG130" s="29"/>
      <c r="AH130" s="29"/>
      <c r="AI130" s="29"/>
      <c r="AJ130" s="29"/>
      <c r="AK130" s="29"/>
      <c r="AL130" s="29"/>
      <c r="AM130" s="29"/>
      <c r="AN130" s="29"/>
      <c r="AO130" s="29"/>
      <c r="AP130" s="29"/>
      <c r="AQ130" s="29"/>
      <c r="AR130" s="29"/>
      <c r="AS130" s="29"/>
      <c r="AT130" s="29"/>
      <c r="AU130" s="29"/>
      <c r="AV130" s="29"/>
      <c r="AW130" s="29"/>
      <c r="AX130" s="29"/>
      <c r="AY130" s="29"/>
      <c r="AZ130" s="29"/>
      <c r="BA130" s="29"/>
      <c r="BB130" s="29"/>
      <c r="BC130" s="29"/>
      <c r="BD130" s="29"/>
      <c r="BE130" s="29"/>
      <c r="BF130" s="29"/>
      <c r="BG130" s="29"/>
      <c r="BH130" s="29"/>
      <c r="BI130" s="29"/>
      <c r="BJ130" s="29"/>
      <c r="BK130" s="29"/>
      <c r="BL130" s="29"/>
      <c r="BM130" s="29"/>
      <c r="BN130" s="29"/>
      <c r="BO130" s="29"/>
      <c r="BP130" s="29"/>
      <c r="BQ130" s="29"/>
      <c r="BR130" s="29"/>
      <c r="BS130" s="29"/>
      <c r="BT130" s="29"/>
      <c r="BU130" s="29"/>
      <c r="BV130" s="29"/>
      <c r="BW130" s="29"/>
      <c r="BX130" s="29"/>
      <c r="BY130" s="29"/>
      <c r="BZ130" s="29"/>
      <c r="CA130" s="29"/>
      <c r="CB130" s="36" t="str">
        <f>IF(C130&lt;(N130+O130),"* La suma de los campos Tipo de Mordedura Única y Múltiple no debe ser superior al Total. ","")</f>
        <v/>
      </c>
      <c r="CC130" s="36" t="str">
        <f>IF(C130&lt;P130,"* El campo Indicación de Vacuna no debe ser superior al Total. ","")</f>
        <v/>
      </c>
      <c r="CD130" s="27"/>
      <c r="CE130" s="111" t="str">
        <f>IF(C130&lt;&gt;0, IF(N130&amp;O130="","* No olvide digitar el campo Tipo de Mordedura Única y Múltiple. (Digite CERO si no tiene). ",""),"")</f>
        <v/>
      </c>
      <c r="CF130" s="111" t="str">
        <f t="shared" si="46"/>
        <v/>
      </c>
      <c r="CG130" s="111"/>
      <c r="CH130" s="111"/>
      <c r="CI130" s="27"/>
      <c r="CJ130" s="37">
        <f>IF(C130&lt;(N130+O130),1,0)</f>
        <v>0</v>
      </c>
      <c r="CK130" s="37">
        <f>IF(C130&lt;P130,1,0)</f>
        <v>0</v>
      </c>
      <c r="CL130" s="28"/>
      <c r="CM130" s="113">
        <f>IF(C130&lt;&gt;0, IF(N130+O130="",1,0),0)</f>
        <v>0</v>
      </c>
      <c r="CN130" s="113">
        <f t="shared" si="50"/>
        <v>0</v>
      </c>
      <c r="CO130" s="29"/>
      <c r="CP130" s="29"/>
      <c r="CQ130" s="29"/>
      <c r="CR130" s="29"/>
      <c r="CS130" s="29"/>
      <c r="CT130" s="29"/>
      <c r="CU130" s="29"/>
      <c r="CV130" s="29"/>
      <c r="CW130" s="29"/>
      <c r="CX130" s="29"/>
      <c r="CY130" s="29"/>
      <c r="CZ130" s="29"/>
      <c r="DA130" s="29"/>
      <c r="DB130" s="29"/>
    </row>
    <row r="131" spans="1:106" x14ac:dyDescent="0.2">
      <c r="CX131" s="28"/>
    </row>
    <row r="132" spans="1:106" x14ac:dyDescent="0.2">
      <c r="CX132" s="28"/>
    </row>
    <row r="133" spans="1:106" x14ac:dyDescent="0.2">
      <c r="CX133" s="28"/>
    </row>
    <row r="134" spans="1:106" x14ac:dyDescent="0.2">
      <c r="CX134" s="28"/>
    </row>
    <row r="135" spans="1:106" x14ac:dyDescent="0.2">
      <c r="CX135" s="28"/>
    </row>
    <row r="136" spans="1:106" x14ac:dyDescent="0.2">
      <c r="CX136" s="28"/>
    </row>
    <row r="137" spans="1:106" x14ac:dyDescent="0.2">
      <c r="CX137" s="28"/>
    </row>
    <row r="138" spans="1:106" x14ac:dyDescent="0.2">
      <c r="CX138" s="28"/>
    </row>
    <row r="139" spans="1:106" x14ac:dyDescent="0.2">
      <c r="CX139" s="28"/>
    </row>
    <row r="140" spans="1:106" x14ac:dyDescent="0.2">
      <c r="CX140" s="28"/>
    </row>
    <row r="141" spans="1:106" x14ac:dyDescent="0.2">
      <c r="CX141" s="28"/>
    </row>
    <row r="142" spans="1:106" x14ac:dyDescent="0.2">
      <c r="CX142" s="28"/>
    </row>
    <row r="143" spans="1:106" x14ac:dyDescent="0.2">
      <c r="CX143" s="28"/>
    </row>
    <row r="144" spans="1:106" x14ac:dyDescent="0.2">
      <c r="CX144" s="28"/>
    </row>
    <row r="145" spans="1:102" x14ac:dyDescent="0.2">
      <c r="CX145" s="28"/>
    </row>
    <row r="146" spans="1:102" x14ac:dyDescent="0.2">
      <c r="CX146" s="28"/>
    </row>
    <row r="150" spans="1:102" hidden="1" x14ac:dyDescent="0.2">
      <c r="A150" s="110">
        <f>SUM(E12:AL14, E22:AL26,C31:E50,B50:E50,F57:AM63,F69:AM71,F76:W77,D82:J83,B88:B99,F106:U107,B112:B113,E120:V120,F126:M130)</f>
        <v>0</v>
      </c>
      <c r="B150" s="110">
        <f>SUM(CU12:DG130)</f>
        <v>0</v>
      </c>
    </row>
  </sheetData>
  <mergeCells count="184">
    <mergeCell ref="A6:O6"/>
    <mergeCell ref="A8:D8"/>
    <mergeCell ref="A9:A11"/>
    <mergeCell ref="B9:D10"/>
    <mergeCell ref="E9:AL9"/>
    <mergeCell ref="E10:F10"/>
    <mergeCell ref="G10:H10"/>
    <mergeCell ref="I10:J10"/>
    <mergeCell ref="K10:L10"/>
    <mergeCell ref="M10:N10"/>
    <mergeCell ref="AA10:AB10"/>
    <mergeCell ref="AC10:AD10"/>
    <mergeCell ref="AE10:AF10"/>
    <mergeCell ref="AG10:AH10"/>
    <mergeCell ref="AI10:AJ10"/>
    <mergeCell ref="AK10:AL10"/>
    <mergeCell ref="O10:P10"/>
    <mergeCell ref="Q10:R10"/>
    <mergeCell ref="S10:T10"/>
    <mergeCell ref="U10:V10"/>
    <mergeCell ref="W10:X10"/>
    <mergeCell ref="Y10:Z10"/>
    <mergeCell ref="A17:D17"/>
    <mergeCell ref="A18:A20"/>
    <mergeCell ref="B18:D19"/>
    <mergeCell ref="E18:AL18"/>
    <mergeCell ref="E19:F19"/>
    <mergeCell ref="G19:H19"/>
    <mergeCell ref="I19:J19"/>
    <mergeCell ref="K19:L19"/>
    <mergeCell ref="M19:N19"/>
    <mergeCell ref="O19:P19"/>
    <mergeCell ref="AC19:AD19"/>
    <mergeCell ref="AE19:AF19"/>
    <mergeCell ref="AG19:AH19"/>
    <mergeCell ref="AI19:AJ19"/>
    <mergeCell ref="AK19:AL19"/>
    <mergeCell ref="A29:E29"/>
    <mergeCell ref="Q19:R19"/>
    <mergeCell ref="S19:T19"/>
    <mergeCell ref="U19:V19"/>
    <mergeCell ref="W19:X19"/>
    <mergeCell ref="Y19:Z19"/>
    <mergeCell ref="AA19:AB19"/>
    <mergeCell ref="A52:G52"/>
    <mergeCell ref="A53:B55"/>
    <mergeCell ref="C53:E54"/>
    <mergeCell ref="F53:AM53"/>
    <mergeCell ref="AN53:AN55"/>
    <mergeCell ref="F54:G54"/>
    <mergeCell ref="H54:I54"/>
    <mergeCell ref="J54:K54"/>
    <mergeCell ref="L54:M54"/>
    <mergeCell ref="N54:O54"/>
    <mergeCell ref="AH54:AI54"/>
    <mergeCell ref="AJ54:AK54"/>
    <mergeCell ref="AL54:AM54"/>
    <mergeCell ref="P54:Q54"/>
    <mergeCell ref="R54:S54"/>
    <mergeCell ref="T54:U54"/>
    <mergeCell ref="V54:W54"/>
    <mergeCell ref="X54:Y54"/>
    <mergeCell ref="Z54:AA54"/>
    <mergeCell ref="A56:B56"/>
    <mergeCell ref="A57:A59"/>
    <mergeCell ref="A60:B60"/>
    <mergeCell ref="A61:B61"/>
    <mergeCell ref="A62:B62"/>
    <mergeCell ref="A63:B63"/>
    <mergeCell ref="AB54:AC54"/>
    <mergeCell ref="AD54:AE54"/>
    <mergeCell ref="AF54:AG54"/>
    <mergeCell ref="A65:E65"/>
    <mergeCell ref="A66:B68"/>
    <mergeCell ref="C66:E67"/>
    <mergeCell ref="F66:AM66"/>
    <mergeCell ref="AN66:AN68"/>
    <mergeCell ref="F67:G67"/>
    <mergeCell ref="H67:I67"/>
    <mergeCell ref="J67:K67"/>
    <mergeCell ref="L67:M67"/>
    <mergeCell ref="N67:O67"/>
    <mergeCell ref="AB67:AC67"/>
    <mergeCell ref="AD67:AE67"/>
    <mergeCell ref="AF67:AG67"/>
    <mergeCell ref="AH67:AI67"/>
    <mergeCell ref="AJ67:AK67"/>
    <mergeCell ref="AL67:AM67"/>
    <mergeCell ref="P67:Q67"/>
    <mergeCell ref="R67:S67"/>
    <mergeCell ref="T67:U67"/>
    <mergeCell ref="V67:W67"/>
    <mergeCell ref="X67:Y67"/>
    <mergeCell ref="Z67:AA67"/>
    <mergeCell ref="J74:K74"/>
    <mergeCell ref="L74:M74"/>
    <mergeCell ref="N74:O74"/>
    <mergeCell ref="P74:Q74"/>
    <mergeCell ref="A69:B69"/>
    <mergeCell ref="A70:B70"/>
    <mergeCell ref="A71:B71"/>
    <mergeCell ref="A73:E73"/>
    <mergeCell ref="A74:B75"/>
    <mergeCell ref="C74:E74"/>
    <mergeCell ref="A82:A83"/>
    <mergeCell ref="A85:D85"/>
    <mergeCell ref="A86:A87"/>
    <mergeCell ref="B86:B87"/>
    <mergeCell ref="A102:E102"/>
    <mergeCell ref="A103:B105"/>
    <mergeCell ref="C103:E104"/>
    <mergeCell ref="AE74:AH74"/>
    <mergeCell ref="AI74:AI75"/>
    <mergeCell ref="A76:B76"/>
    <mergeCell ref="A77:B77"/>
    <mergeCell ref="A79:C79"/>
    <mergeCell ref="A80:B81"/>
    <mergeCell ref="C80:C81"/>
    <mergeCell ref="D80:I80"/>
    <mergeCell ref="J80:J81"/>
    <mergeCell ref="R74:S74"/>
    <mergeCell ref="T74:U74"/>
    <mergeCell ref="V74:W74"/>
    <mergeCell ref="X74:X75"/>
    <mergeCell ref="Y74:AB74"/>
    <mergeCell ref="AC74:AD74"/>
    <mergeCell ref="F74:G74"/>
    <mergeCell ref="H74:I74"/>
    <mergeCell ref="AD104:AD105"/>
    <mergeCell ref="AE104:AE105"/>
    <mergeCell ref="AF104:AF105"/>
    <mergeCell ref="AG104:AG105"/>
    <mergeCell ref="AA103:AA105"/>
    <mergeCell ref="AB103:AE103"/>
    <mergeCell ref="AF103:AG103"/>
    <mergeCell ref="F104:G104"/>
    <mergeCell ref="H104:I104"/>
    <mergeCell ref="J104:K104"/>
    <mergeCell ref="L104:M104"/>
    <mergeCell ref="N104:O104"/>
    <mergeCell ref="P104:Q104"/>
    <mergeCell ref="R104:S104"/>
    <mergeCell ref="F103:U103"/>
    <mergeCell ref="V103:V105"/>
    <mergeCell ref="W103:W105"/>
    <mergeCell ref="X103:X105"/>
    <mergeCell ref="Y103:Y105"/>
    <mergeCell ref="Z103:Z105"/>
    <mergeCell ref="T104:U104"/>
    <mergeCell ref="A106:A107"/>
    <mergeCell ref="A109:D109"/>
    <mergeCell ref="A110:A111"/>
    <mergeCell ref="B110:B111"/>
    <mergeCell ref="A116:D116"/>
    <mergeCell ref="A117:A119"/>
    <mergeCell ref="B117:D118"/>
    <mergeCell ref="AB104:AB105"/>
    <mergeCell ref="AC104:AC105"/>
    <mergeCell ref="A122:E122"/>
    <mergeCell ref="A123:B125"/>
    <mergeCell ref="C123:C124"/>
    <mergeCell ref="D123:E124"/>
    <mergeCell ref="F123:M123"/>
    <mergeCell ref="N123:O124"/>
    <mergeCell ref="E117:V117"/>
    <mergeCell ref="E118:F118"/>
    <mergeCell ref="G118:H118"/>
    <mergeCell ref="I118:J118"/>
    <mergeCell ref="K118:L118"/>
    <mergeCell ref="M118:N118"/>
    <mergeCell ref="O118:P118"/>
    <mergeCell ref="Q118:R118"/>
    <mergeCell ref="S118:T118"/>
    <mergeCell ref="U118:V118"/>
    <mergeCell ref="A127:B127"/>
    <mergeCell ref="A128:B128"/>
    <mergeCell ref="A129:B129"/>
    <mergeCell ref="A130:B130"/>
    <mergeCell ref="P123:P125"/>
    <mergeCell ref="F124:G124"/>
    <mergeCell ref="H124:I124"/>
    <mergeCell ref="J124:K124"/>
    <mergeCell ref="L124:M124"/>
    <mergeCell ref="A126:B126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Hector Camilo Vargas Ruiz</dc:creator>
  <cp:lastModifiedBy>Nicolás Vera Z.</cp:lastModifiedBy>
  <dcterms:created xsi:type="dcterms:W3CDTF">2024-04-22T04:21:43Z</dcterms:created>
  <dcterms:modified xsi:type="dcterms:W3CDTF">2024-07-05T02:53:14Z</dcterms:modified>
</cp:coreProperties>
</file>