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attery Pack BP8\Project Outputs for Battery Pack BP8\"/>
    </mc:Choice>
  </mc:AlternateContent>
  <xr:revisionPtr revIDLastSave="0" documentId="13_ncr:1_{A20C05D8-9445-4DB7-B330-F2A5404F8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M28" i="1"/>
  <c r="M27" i="1"/>
  <c r="M26" i="1"/>
  <c r="M24" i="1"/>
  <c r="M23" i="1"/>
  <c r="M22" i="1"/>
  <c r="M21" i="1"/>
  <c r="M20" i="1"/>
  <c r="M19" i="1"/>
  <c r="M18" i="1"/>
  <c r="M17" i="1"/>
  <c r="M16" i="1"/>
  <c r="M15" i="1"/>
  <c r="M14" i="1"/>
  <c r="M13" i="1"/>
  <c r="M29" i="1" s="1"/>
  <c r="K28" i="1"/>
  <c r="K27" i="1"/>
  <c r="K26" i="1"/>
  <c r="K24" i="1"/>
  <c r="K23" i="1"/>
  <c r="K22" i="1"/>
  <c r="K21" i="1"/>
  <c r="K20" i="1"/>
  <c r="K19" i="1"/>
  <c r="K18" i="1"/>
  <c r="K17" i="1"/>
  <c r="K16" i="1"/>
  <c r="K15" i="1"/>
  <c r="K14" i="1"/>
  <c r="K13" i="1"/>
  <c r="J29" i="1" l="1"/>
  <c r="K29" i="1"/>
</calcChain>
</file>

<file path=xl/sharedStrings.xml><?xml version="1.0" encoding="utf-8"?>
<sst xmlns="http://schemas.openxmlformats.org/spreadsheetml/2006/main" count="124" uniqueCount="100">
  <si>
    <t>Bill of Materials</t>
  </si>
  <si>
    <t>Project Title:</t>
  </si>
  <si>
    <t>Project File Name:</t>
  </si>
  <si>
    <t>Notes</t>
  </si>
  <si>
    <t xml:space="preserve">Assembly Variant: 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</si>
  <si>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</si>
  <si>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</si>
  <si>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</si>
  <si>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</si>
  <si>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</si>
  <si>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</si>
  <si>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</si>
  <si>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</si>
  <si>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[Battery Pack BP8.BomDoc]</t>
  </si>
  <si>
    <t>Battery Pack BP8.PrjPcb</t>
  </si>
  <si>
    <t>None</t>
  </si>
  <si>
    <t>General Purpose Ceramic Capacitor, 0805, 4.7uF, 10%, X7R, 15%, 16V</t>
  </si>
  <si>
    <t>DIODE ZENER 5.1V 500MW SOD123</t>
  </si>
  <si>
    <t>DIODE SCHOTTKY 30V 500MA SOD123</t>
  </si>
  <si>
    <t>Micro-USB B Receptacle, Right Angle, Bottom Mount, Surface Mount, with Solder Tabs, -30 to 85 degC, 5-Pin USB, RoHS, Tape and Reel</t>
  </si>
  <si>
    <t>Connector Header, PH Series, 2 Position, 2.00mm, Through Hole, Press-Fit, Solder, Natural</t>
  </si>
  <si>
    <t>Wire Wound Ferrite Inductor for Power Lines 33μH ±20% 1.38Ω 390mA 1210</t>
  </si>
  <si>
    <t>Male Header, Pitch 2 mm, 1 x 2 Position, Height 5.5 mm, -25 to 85 degC, RoHS, Tape and Reel</t>
  </si>
  <si>
    <t>TESTPOINT</t>
  </si>
  <si>
    <t>Power Supply Support Circuit, Adjustable, 1 Channel, PDSO5</t>
  </si>
  <si>
    <t>IC IDEAL DIODE</t>
  </si>
  <si>
    <t>28 V, 250 mA Switch Boost Converter for LCD and White LED Applications, 1.8 to 6 V, -40 to 85 degC, 5-pin SOT23 (DBV5), Green (RoHS &amp; no Sb/Br)</t>
  </si>
  <si>
    <t>C1, C2, C3, C4, C5</t>
  </si>
  <si>
    <t>D1</t>
  </si>
  <si>
    <t>D2</t>
  </si>
  <si>
    <t>D3</t>
  </si>
  <si>
    <t>J1</t>
  </si>
  <si>
    <t>J2</t>
  </si>
  <si>
    <t>L1</t>
  </si>
  <si>
    <t>P1</t>
  </si>
  <si>
    <t>R1</t>
  </si>
  <si>
    <t>R2</t>
  </si>
  <si>
    <t>R3</t>
  </si>
  <si>
    <t>R4</t>
  </si>
  <si>
    <t>TP1, TP2, TP3, TP4, TP_GND1</t>
  </si>
  <si>
    <t>U1</t>
  </si>
  <si>
    <t>U2</t>
  </si>
  <si>
    <t>U3</t>
  </si>
  <si>
    <t>Manufacturer 1</t>
  </si>
  <si>
    <t>Kyocera AVX</t>
  </si>
  <si>
    <t>Wurth Electronics</t>
  </si>
  <si>
    <t>Diodes</t>
  </si>
  <si>
    <t>Molex</t>
  </si>
  <si>
    <t>JST</t>
  </si>
  <si>
    <t>Microchip</t>
  </si>
  <si>
    <t>Maxim</t>
  </si>
  <si>
    <t>Manufacturer Part Number 1</t>
  </si>
  <si>
    <t>0805YC475KAT2A</t>
  </si>
  <si>
    <t>150080RS75000</t>
  </si>
  <si>
    <t>BZT52C5V1-7-F</t>
  </si>
  <si>
    <t>B2BPHKSLFSN</t>
  </si>
  <si>
    <t>MCP73831T-2ACI/OT</t>
  </si>
  <si>
    <t>MAX40203AUK+</t>
  </si>
  <si>
    <t>Supplier 1</t>
  </si>
  <si>
    <t>Supplier Part Number 1</t>
  </si>
  <si>
    <t>Supplier Unit Price 1</t>
  </si>
  <si>
    <t>R/S</t>
  </si>
  <si>
    <t>Subtotal</t>
  </si>
  <si>
    <t>247-7895</t>
  </si>
  <si>
    <t>815-4225</t>
  </si>
  <si>
    <t>738-4951</t>
  </si>
  <si>
    <t>LED 0805</t>
  </si>
  <si>
    <t>MBR0530</t>
  </si>
  <si>
    <t>545-3291</t>
  </si>
  <si>
    <t>848-6764</t>
  </si>
  <si>
    <t>820-1422</t>
  </si>
  <si>
    <t>786-6888</t>
  </si>
  <si>
    <t>LQH32PN330MN0L</t>
  </si>
  <si>
    <t>Murata</t>
  </si>
  <si>
    <t>688-1353</t>
  </si>
  <si>
    <t>S2B-PH-SM4-TB(LF)(SN)</t>
  </si>
  <si>
    <t>CRCW08051M20FKEA</t>
  </si>
  <si>
    <t>679-1046</t>
  </si>
  <si>
    <t>Vishay</t>
  </si>
  <si>
    <t>Panasonic</t>
  </si>
  <si>
    <t>ERA6AEB1913V</t>
  </si>
  <si>
    <t>708-6806</t>
  </si>
  <si>
    <t>1M2 0805</t>
  </si>
  <si>
    <t>191K 0805</t>
  </si>
  <si>
    <t>4K7 0805</t>
  </si>
  <si>
    <t>ERJT06J472V</t>
  </si>
  <si>
    <t>721-6993</t>
  </si>
  <si>
    <t>470R 0805</t>
  </si>
  <si>
    <t>CRCW0805470RFKEA</t>
  </si>
  <si>
    <t>679-1428</t>
  </si>
  <si>
    <t>738-6360P</t>
  </si>
  <si>
    <t>192-3037</t>
  </si>
  <si>
    <t>TPS61041DBVR</t>
  </si>
  <si>
    <t>Texas instruments</t>
  </si>
  <si>
    <t>709-4617</t>
  </si>
  <si>
    <t>Minimum order Qty</t>
  </si>
  <si>
    <r>
      <rPr>
        <sz val="11"/>
        <color theme="1"/>
        <rFont val="Calibri"/>
        <family val="2"/>
      </rPr>
      <t>●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Elke type 0805 weerstand zal het wel doen. De 1.2M (R1) en 191K (R2) zijn kritisch mbt de betrouwbaarheid ivm 9V boost</t>
    </r>
  </si>
  <si>
    <t>Order 10 PCB</t>
  </si>
  <si>
    <t>PCB prijs</t>
  </si>
  <si>
    <t>Bestel 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</si>
</sst>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€&quot;\ #,##0.00"/>
    <numFmt numFmtId="170" formatCode="&quot;€&quot;\ #,##0.000"/>
    <numFmt numFmtId="171" formatCode="&quot;€&quot;\ #,##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3.2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4" fillId="2" borderId="2" xfId="0" applyFont="1" applyFill="1" applyBorder="1"/>
    <xf numFmtId="0" fontId="4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3" xfId="0" quotePrefix="1" applyFont="1" applyBorder="1"/>
    <xf numFmtId="0" fontId="3" fillId="0" borderId="1" xfId="0" quotePrefix="1" applyFont="1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8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/>
    </xf>
    <xf numFmtId="165" fontId="4" fillId="0" borderId="9" xfId="0" applyNumberFormat="1" applyFont="1" applyBorder="1" applyAlignment="1">
      <alignment vertical="top"/>
    </xf>
    <xf numFmtId="0" fontId="0" fillId="0" borderId="0" xfId="0" applyNumberFormat="1"/>
    <xf numFmtId="0" fontId="0" fillId="0" borderId="4" xfId="0" applyNumberFormat="1" applyBorder="1"/>
    <xf numFmtId="0" fontId="4" fillId="2" borderId="9" xfId="0" applyNumberFormat="1" applyFont="1" applyFill="1" applyBorder="1"/>
    <xf numFmtId="0" fontId="4" fillId="0" borderId="9" xfId="0" applyNumberFormat="1" applyFont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0" fontId="0" fillId="0" borderId="8" xfId="0" applyNumberFormat="1" applyBorder="1"/>
    <xf numFmtId="170" fontId="0" fillId="0" borderId="0" xfId="0" applyNumberFormat="1"/>
    <xf numFmtId="170" fontId="0" fillId="0" borderId="4" xfId="0" applyNumberFormat="1" applyBorder="1"/>
    <xf numFmtId="171" fontId="0" fillId="0" borderId="0" xfId="0" applyNumberFormat="1"/>
    <xf numFmtId="171" fontId="0" fillId="0" borderId="4" xfId="0" applyNumberFormat="1" applyBorder="1"/>
    <xf numFmtId="171" fontId="4" fillId="2" borderId="2" xfId="0" applyNumberFormat="1" applyFont="1" applyFill="1" applyBorder="1"/>
    <xf numFmtId="171" fontId="4" fillId="0" borderId="2" xfId="0" applyNumberFormat="1" applyFont="1" applyBorder="1" applyAlignment="1">
      <alignment vertical="top"/>
    </xf>
    <xf numFmtId="171" fontId="0" fillId="0" borderId="8" xfId="0" applyNumberFormat="1" applyBorder="1"/>
    <xf numFmtId="1" fontId="0" fillId="0" borderId="0" xfId="0" applyNumberFormat="1"/>
    <xf numFmtId="1" fontId="0" fillId="0" borderId="4" xfId="0" applyNumberFormat="1" applyBorder="1"/>
    <xf numFmtId="1" fontId="4" fillId="2" borderId="9" xfId="0" applyNumberFormat="1" applyFont="1" applyFill="1" applyBorder="1"/>
    <xf numFmtId="1" fontId="4" fillId="0" borderId="9" xfId="0" applyNumberFormat="1" applyFont="1" applyBorder="1" applyAlignment="1">
      <alignment vertical="top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171" fontId="0" fillId="0" borderId="14" xfId="0" applyNumberFormat="1" applyBorder="1"/>
    <xf numFmtId="0" fontId="0" fillId="3" borderId="2" xfId="0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171" fontId="4" fillId="3" borderId="2" xfId="0" applyNumberFormat="1" applyFont="1" applyFill="1" applyBorder="1" applyAlignment="1">
      <alignment vertical="top"/>
    </xf>
    <xf numFmtId="0" fontId="4" fillId="3" borderId="9" xfId="0" applyNumberFormat="1" applyFont="1" applyFill="1" applyBorder="1" applyAlignment="1">
      <alignment vertical="top"/>
    </xf>
    <xf numFmtId="0" fontId="4" fillId="3" borderId="9" xfId="0" applyFont="1" applyFill="1" applyBorder="1" applyAlignment="1">
      <alignment vertical="top"/>
    </xf>
    <xf numFmtId="165" fontId="4" fillId="3" borderId="9" xfId="0" applyNumberFormat="1" applyFont="1" applyFill="1" applyBorder="1" applyAlignment="1">
      <alignment vertical="top"/>
    </xf>
    <xf numFmtId="1" fontId="4" fillId="3" borderId="9" xfId="0" applyNumberFormat="1" applyFont="1" applyFill="1" applyBorder="1" applyAlignment="1">
      <alignment vertical="top"/>
    </xf>
    <xf numFmtId="170" fontId="4" fillId="2" borderId="9" xfId="0" applyNumberFormat="1" applyFont="1" applyFill="1" applyBorder="1"/>
    <xf numFmtId="170" fontId="4" fillId="0" borderId="9" xfId="0" applyNumberFormat="1" applyFont="1" applyBorder="1" applyAlignment="1">
      <alignment vertical="top"/>
    </xf>
    <xf numFmtId="170" fontId="4" fillId="3" borderId="9" xfId="0" applyNumberFormat="1" applyFont="1" applyFill="1" applyBorder="1" applyAlignment="1">
      <alignment vertical="top"/>
    </xf>
    <xf numFmtId="170" fontId="0" fillId="0" borderId="10" xfId="0" applyNumberFormat="1" applyBorder="1"/>
    <xf numFmtId="170" fontId="0" fillId="0" borderId="11" xfId="0" applyNumberFormat="1" applyBorder="1"/>
    <xf numFmtId="170" fontId="0" fillId="0" borderId="12" xfId="0" applyNumberFormat="1" applyBorder="1"/>
    <xf numFmtId="0" fontId="7" fillId="0" borderId="8" xfId="0" applyFont="1" applyBorder="1" applyAlignment="1">
      <alignment vertical="top"/>
    </xf>
    <xf numFmtId="165" fontId="7" fillId="0" borderId="8" xfId="0" applyNumberFormat="1" applyFont="1" applyBorder="1" applyAlignment="1">
      <alignment vertical="top"/>
    </xf>
    <xf numFmtId="0" fontId="8" fillId="4" borderId="6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171" fontId="9" fillId="4" borderId="2" xfId="0" applyNumberFormat="1" applyFont="1" applyFill="1" applyBorder="1" applyAlignment="1">
      <alignment horizontal="right"/>
    </xf>
    <xf numFmtId="0" fontId="9" fillId="4" borderId="9" xfId="0" applyNumberFormat="1" applyFont="1" applyFill="1" applyBorder="1" applyAlignment="1">
      <alignment horizontal="right"/>
    </xf>
    <xf numFmtId="0" fontId="9" fillId="4" borderId="9" xfId="0" applyFont="1" applyFill="1" applyBorder="1" applyAlignment="1">
      <alignment horizontal="right"/>
    </xf>
    <xf numFmtId="170" fontId="9" fillId="4" borderId="9" xfId="0" applyNumberFormat="1" applyFont="1" applyFill="1" applyBorder="1" applyAlignment="1">
      <alignment horizontal="right"/>
    </xf>
    <xf numFmtId="1" fontId="9" fillId="4" borderId="9" xfId="0" applyNumberFormat="1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1" fontId="8" fillId="4" borderId="3" xfId="0" applyNumberFormat="1" applyFont="1" applyFill="1" applyBorder="1" applyAlignment="1">
      <alignment horizontal="center"/>
    </xf>
    <xf numFmtId="1" fontId="8" fillId="4" borderId="15" xfId="0" applyNumberFormat="1" applyFont="1" applyFill="1" applyBorder="1" applyAlignment="1">
      <alignment horizontal="center"/>
    </xf>
    <xf numFmtId="0" fontId="2" fillId="0" borderId="13" xfId="1" applyFont="1" applyBorder="1" applyAlignment="1">
      <alignment vertical="center"/>
    </xf>
    <xf numFmtId="0" fontId="3" fillId="0" borderId="5" xfId="0" applyFont="1" applyBorder="1" applyAlignment="1">
      <alignment horizontal="right"/>
    </xf>
    <xf numFmtId="0" fontId="0" fillId="0" borderId="6" xfId="0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Normal 2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165806</xdr:colOff>
      <xdr:row>30</xdr:row>
      <xdr:rowOff>8819</xdr:rowOff>
    </xdr:from>
    <xdr:to>
      <xdr:col>1</xdr:col>
      <xdr:colOff>1358193</xdr:colOff>
      <xdr:row>36</xdr:row>
      <xdr:rowOff>8819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6D2B2476-9005-49DF-ED33-8CBAE9B6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77875" y="10699751"/>
          <a:ext cx="1190625" cy="1192387"/>
        </a:xfrm>
        <a:prstGeom prst="rect">
          <a:avLst/>
        </a:prstGeom>
        <a:solidFill>
          <a:srgbClr val="002060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6"/>
  <sheetViews>
    <sheetView showGridLines="0" tabSelected="1" topLeftCell="A20" zoomScale="120" zoomScaleNormal="120" workbookViewId="0">
      <selection activeCell="P14" sqref="P14"/>
    </sheetView>
  </sheetViews>
  <sheetFormatPr defaultRowHeight="15" x14ac:dyDescent="0.25"/>
  <cols>
    <col min="2" max="2" width="25" customWidth="1"/>
    <col min="3" max="3" width="22.28515625" customWidth="1"/>
    <col min="4" max="4" width="14.7109375" bestFit="1" customWidth="1"/>
    <col min="5" max="5" width="23.140625" style="20" bestFit="1" customWidth="1"/>
    <col min="6" max="6" width="8.85546875" bestFit="1" customWidth="1"/>
    <col min="7" max="7" width="19.140625" bestFit="1" customWidth="1"/>
    <col min="8" max="8" width="16.85546875" style="35" customWidth="1"/>
    <col min="9" max="9" width="16" style="27" bestFit="1" customWidth="1"/>
    <col min="10" max="10" width="7.5703125" bestFit="1" customWidth="1"/>
    <col min="11" max="11" width="8.7109375" style="33" customWidth="1"/>
    <col min="12" max="12" width="10.28515625" style="40" customWidth="1"/>
    <col min="13" max="13" width="8.7109375" customWidth="1"/>
    <col min="14" max="14" width="4.28515625" customWidth="1"/>
  </cols>
  <sheetData>
    <row r="1" spans="2:14" ht="15.75" thickBot="1" x14ac:dyDescent="0.3"/>
    <row r="2" spans="2:14" ht="30" x14ac:dyDescent="0.25">
      <c r="B2" s="78" t="s">
        <v>0</v>
      </c>
      <c r="C2" s="4"/>
      <c r="D2" s="4"/>
      <c r="E2" s="21"/>
      <c r="F2" s="4"/>
      <c r="G2" s="4"/>
      <c r="H2" s="36"/>
      <c r="I2" s="28"/>
      <c r="J2" s="4"/>
      <c r="K2" s="34"/>
      <c r="L2" s="41"/>
      <c r="M2" s="4"/>
      <c r="N2" s="5"/>
    </row>
    <row r="3" spans="2:14" x14ac:dyDescent="0.25">
      <c r="B3" s="5"/>
      <c r="N3" s="5"/>
    </row>
    <row r="4" spans="2:14" x14ac:dyDescent="0.25">
      <c r="B4" s="79" t="s">
        <v>1</v>
      </c>
      <c r="C4" s="13" t="s">
        <v>13</v>
      </c>
      <c r="D4" s="3"/>
      <c r="N4" s="5"/>
    </row>
    <row r="5" spans="2:14" x14ac:dyDescent="0.25">
      <c r="B5" s="79" t="s">
        <v>2</v>
      </c>
      <c r="C5" s="14" t="s">
        <v>14</v>
      </c>
      <c r="D5" s="1"/>
      <c r="N5" s="5"/>
    </row>
    <row r="6" spans="2:14" x14ac:dyDescent="0.25">
      <c r="B6" s="79" t="s">
        <v>4</v>
      </c>
      <c r="C6" s="14" t="s">
        <v>15</v>
      </c>
      <c r="D6" s="1"/>
      <c r="N6" s="5"/>
    </row>
    <row r="7" spans="2:14" x14ac:dyDescent="0.25">
      <c r="B7" s="5"/>
      <c r="N7" s="5"/>
    </row>
    <row r="8" spans="2:14" x14ac:dyDescent="0.25">
      <c r="B8" s="5"/>
      <c r="N8" s="5"/>
    </row>
    <row r="9" spans="2:14" x14ac:dyDescent="0.25">
      <c r="B9" s="5"/>
      <c r="N9" s="5"/>
    </row>
    <row r="10" spans="2:14" x14ac:dyDescent="0.25">
      <c r="B10" s="5"/>
      <c r="J10" s="75" t="s">
        <v>98</v>
      </c>
      <c r="K10" s="75"/>
      <c r="L10" s="76" t="s">
        <v>99</v>
      </c>
      <c r="M10" s="77"/>
      <c r="N10" s="5"/>
    </row>
    <row r="11" spans="2:14" x14ac:dyDescent="0.25">
      <c r="B11" s="67" t="s">
        <v>5</v>
      </c>
      <c r="C11" s="68" t="s">
        <v>6</v>
      </c>
      <c r="D11" s="69" t="s">
        <v>7</v>
      </c>
      <c r="E11" s="69" t="s">
        <v>12</v>
      </c>
      <c r="F11" s="69" t="s">
        <v>8</v>
      </c>
      <c r="G11" s="69" t="s">
        <v>9</v>
      </c>
      <c r="H11" s="70" t="s">
        <v>10</v>
      </c>
      <c r="I11" s="71" t="s">
        <v>95</v>
      </c>
      <c r="J11" s="72" t="s">
        <v>11</v>
      </c>
      <c r="K11" s="73" t="s">
        <v>62</v>
      </c>
      <c r="L11" s="74" t="s">
        <v>97</v>
      </c>
      <c r="M11" s="72" t="s">
        <v>62</v>
      </c>
      <c r="N11" s="5"/>
    </row>
    <row r="12" spans="2:14" hidden="1" x14ac:dyDescent="0.25">
      <c r="B12" s="6" t="s">
        <v>5</v>
      </c>
      <c r="C12" s="2" t="s">
        <v>6</v>
      </c>
      <c r="D12" s="8" t="s">
        <v>43</v>
      </c>
      <c r="E12" s="22" t="s">
        <v>51</v>
      </c>
      <c r="F12" s="8" t="s">
        <v>58</v>
      </c>
      <c r="G12" s="8" t="s">
        <v>59</v>
      </c>
      <c r="H12" s="37" t="s">
        <v>60</v>
      </c>
      <c r="I12" s="29"/>
      <c r="J12" s="9" t="s">
        <v>11</v>
      </c>
      <c r="K12" s="59" t="s">
        <v>11</v>
      </c>
      <c r="L12" s="42" t="s">
        <v>11</v>
      </c>
      <c r="M12" s="9" t="s">
        <v>11</v>
      </c>
      <c r="N12" s="5"/>
    </row>
    <row r="13" spans="2:14" ht="45" x14ac:dyDescent="0.25">
      <c r="B13" s="80" t="s">
        <v>16</v>
      </c>
      <c r="C13" s="15" t="s">
        <v>27</v>
      </c>
      <c r="D13" s="16" t="s">
        <v>44</v>
      </c>
      <c r="E13" s="23" t="s">
        <v>52</v>
      </c>
      <c r="F13" s="16" t="s">
        <v>61</v>
      </c>
      <c r="G13" s="16" t="s">
        <v>63</v>
      </c>
      <c r="H13" s="38">
        <v>0.16200000000000001</v>
      </c>
      <c r="I13" s="30">
        <v>10</v>
      </c>
      <c r="J13" s="17">
        <v>5</v>
      </c>
      <c r="K13" s="60">
        <f>+J13*H13</f>
        <v>0.81</v>
      </c>
      <c r="L13" s="43">
        <v>50</v>
      </c>
      <c r="M13" s="26">
        <f>L13*H13</f>
        <v>8.1</v>
      </c>
      <c r="N13" s="5"/>
    </row>
    <row r="14" spans="2:14" x14ac:dyDescent="0.25">
      <c r="B14" s="80" t="s">
        <v>66</v>
      </c>
      <c r="C14" s="15" t="s">
        <v>28</v>
      </c>
      <c r="D14" s="16" t="s">
        <v>45</v>
      </c>
      <c r="E14" s="23" t="s">
        <v>53</v>
      </c>
      <c r="F14" s="16" t="s">
        <v>61</v>
      </c>
      <c r="G14" s="16" t="s">
        <v>64</v>
      </c>
      <c r="H14" s="38">
        <v>0.16200000000000001</v>
      </c>
      <c r="I14" s="30">
        <v>50</v>
      </c>
      <c r="J14" s="17">
        <v>1</v>
      </c>
      <c r="K14" s="60">
        <f>+J14*H14</f>
        <v>0.16200000000000001</v>
      </c>
      <c r="L14" s="43">
        <v>50</v>
      </c>
      <c r="M14" s="26">
        <f t="shared" ref="M14:M28" si="0">L14*H14</f>
        <v>8.1</v>
      </c>
      <c r="N14" s="5"/>
    </row>
    <row r="15" spans="2:14" ht="30" x14ac:dyDescent="0.25">
      <c r="B15" s="80" t="s">
        <v>17</v>
      </c>
      <c r="C15" s="15" t="s">
        <v>29</v>
      </c>
      <c r="D15" s="16" t="s">
        <v>46</v>
      </c>
      <c r="E15" s="23" t="s">
        <v>54</v>
      </c>
      <c r="F15" s="16" t="s">
        <v>61</v>
      </c>
      <c r="G15" s="16" t="s">
        <v>65</v>
      </c>
      <c r="H15" s="38">
        <v>7.8E-2</v>
      </c>
      <c r="I15" s="30">
        <v>200</v>
      </c>
      <c r="J15" s="17">
        <v>1</v>
      </c>
      <c r="K15" s="60">
        <f>+J15*H15</f>
        <v>7.8E-2</v>
      </c>
      <c r="L15" s="43">
        <v>200</v>
      </c>
      <c r="M15" s="26">
        <f t="shared" si="0"/>
        <v>15.6</v>
      </c>
      <c r="N15" s="5"/>
    </row>
    <row r="16" spans="2:14" ht="30" x14ac:dyDescent="0.25">
      <c r="B16" s="80" t="s">
        <v>18</v>
      </c>
      <c r="C16" s="15" t="s">
        <v>30</v>
      </c>
      <c r="D16" s="16"/>
      <c r="E16" s="23" t="s">
        <v>67</v>
      </c>
      <c r="F16" s="16" t="s">
        <v>61</v>
      </c>
      <c r="G16" s="16" t="s">
        <v>68</v>
      </c>
      <c r="H16" s="38">
        <v>0.26500000000000001</v>
      </c>
      <c r="I16" s="30">
        <v>25</v>
      </c>
      <c r="J16" s="17">
        <v>1</v>
      </c>
      <c r="K16" s="60">
        <f>+J16*H16</f>
        <v>0.26500000000000001</v>
      </c>
      <c r="L16" s="43">
        <v>25</v>
      </c>
      <c r="M16" s="26">
        <f t="shared" si="0"/>
        <v>6.625</v>
      </c>
      <c r="N16" s="5"/>
    </row>
    <row r="17" spans="2:14" ht="90" x14ac:dyDescent="0.25">
      <c r="B17" s="80" t="s">
        <v>19</v>
      </c>
      <c r="C17" s="15" t="s">
        <v>31</v>
      </c>
      <c r="D17" s="16" t="s">
        <v>47</v>
      </c>
      <c r="E17" s="23">
        <v>1050170001</v>
      </c>
      <c r="F17" s="16" t="s">
        <v>61</v>
      </c>
      <c r="G17" s="16" t="s">
        <v>69</v>
      </c>
      <c r="H17" s="38">
        <v>0.85599999999999998</v>
      </c>
      <c r="I17" s="30">
        <v>5</v>
      </c>
      <c r="J17" s="17">
        <v>1</v>
      </c>
      <c r="K17" s="60">
        <f>+J17*H17</f>
        <v>0.85599999999999998</v>
      </c>
      <c r="L17" s="43">
        <v>10</v>
      </c>
      <c r="M17" s="26">
        <f t="shared" si="0"/>
        <v>8.56</v>
      </c>
      <c r="N17" s="5"/>
    </row>
    <row r="18" spans="2:14" ht="60" x14ac:dyDescent="0.25">
      <c r="B18" s="80" t="s">
        <v>20</v>
      </c>
      <c r="C18" s="15" t="s">
        <v>32</v>
      </c>
      <c r="D18" s="16" t="s">
        <v>48</v>
      </c>
      <c r="E18" s="23" t="s">
        <v>55</v>
      </c>
      <c r="F18" s="16" t="s">
        <v>61</v>
      </c>
      <c r="G18" s="16" t="s">
        <v>70</v>
      </c>
      <c r="H18" s="38">
        <v>0.156</v>
      </c>
      <c r="I18" s="30">
        <v>5</v>
      </c>
      <c r="J18" s="17">
        <v>1</v>
      </c>
      <c r="K18" s="60">
        <f>+J18*H18</f>
        <v>0.156</v>
      </c>
      <c r="L18" s="43">
        <v>10</v>
      </c>
      <c r="M18" s="26">
        <f t="shared" si="0"/>
        <v>1.56</v>
      </c>
      <c r="N18" s="5"/>
    </row>
    <row r="19" spans="2:14" ht="60" x14ac:dyDescent="0.25">
      <c r="B19" s="80" t="s">
        <v>21</v>
      </c>
      <c r="C19" s="15" t="s">
        <v>33</v>
      </c>
      <c r="D19" s="16" t="s">
        <v>73</v>
      </c>
      <c r="E19" s="23" t="s">
        <v>72</v>
      </c>
      <c r="F19" s="16" t="s">
        <v>61</v>
      </c>
      <c r="G19" s="16" t="s">
        <v>71</v>
      </c>
      <c r="H19" s="38">
        <v>0.32100000000000001</v>
      </c>
      <c r="I19" s="30">
        <v>10</v>
      </c>
      <c r="J19" s="17">
        <v>1</v>
      </c>
      <c r="K19" s="60">
        <f>+J19*H19</f>
        <v>0.32100000000000001</v>
      </c>
      <c r="L19" s="43">
        <v>10</v>
      </c>
      <c r="M19" s="26">
        <f t="shared" si="0"/>
        <v>3.21</v>
      </c>
      <c r="N19" s="5"/>
    </row>
    <row r="20" spans="2:14" ht="60" x14ac:dyDescent="0.25">
      <c r="B20" s="80" t="s">
        <v>22</v>
      </c>
      <c r="C20" s="15" t="s">
        <v>34</v>
      </c>
      <c r="D20" s="16" t="s">
        <v>48</v>
      </c>
      <c r="E20" s="23" t="s">
        <v>75</v>
      </c>
      <c r="F20" s="16" t="s">
        <v>61</v>
      </c>
      <c r="G20" s="16" t="s">
        <v>74</v>
      </c>
      <c r="H20" s="38">
        <v>0.51200000000000001</v>
      </c>
      <c r="I20" s="30">
        <v>5</v>
      </c>
      <c r="J20" s="17">
        <v>1</v>
      </c>
      <c r="K20" s="60">
        <f>+J20*H20</f>
        <v>0.51200000000000001</v>
      </c>
      <c r="L20" s="43">
        <v>10</v>
      </c>
      <c r="M20" s="26">
        <f t="shared" si="0"/>
        <v>5.12</v>
      </c>
      <c r="N20" s="5"/>
    </row>
    <row r="21" spans="2:14" x14ac:dyDescent="0.25">
      <c r="B21" s="80" t="s">
        <v>82</v>
      </c>
      <c r="C21" s="15" t="s">
        <v>35</v>
      </c>
      <c r="D21" s="16" t="s">
        <v>78</v>
      </c>
      <c r="E21" s="23" t="s">
        <v>76</v>
      </c>
      <c r="F21" s="16" t="s">
        <v>61</v>
      </c>
      <c r="G21" s="16" t="s">
        <v>77</v>
      </c>
      <c r="H21" s="38">
        <v>5.6000000000000001E-2</v>
      </c>
      <c r="I21" s="30">
        <v>50</v>
      </c>
      <c r="J21" s="17">
        <v>1</v>
      </c>
      <c r="K21" s="60">
        <f>+J21*H21</f>
        <v>5.6000000000000001E-2</v>
      </c>
      <c r="L21" s="43">
        <v>50</v>
      </c>
      <c r="M21" s="26">
        <f t="shared" si="0"/>
        <v>2.8000000000000003</v>
      </c>
      <c r="N21" s="5"/>
    </row>
    <row r="22" spans="2:14" x14ac:dyDescent="0.25">
      <c r="B22" s="80" t="s">
        <v>83</v>
      </c>
      <c r="C22" s="15" t="s">
        <v>36</v>
      </c>
      <c r="D22" s="16" t="s">
        <v>79</v>
      </c>
      <c r="E22" s="23" t="s">
        <v>80</v>
      </c>
      <c r="F22" s="16" t="s">
        <v>61</v>
      </c>
      <c r="G22" s="16" t="s">
        <v>81</v>
      </c>
      <c r="H22" s="38">
        <v>4.3999999999999997E-2</v>
      </c>
      <c r="I22" s="30">
        <v>5</v>
      </c>
      <c r="J22" s="17">
        <v>1</v>
      </c>
      <c r="K22" s="60">
        <f>+J22*H22</f>
        <v>4.3999999999999997E-2</v>
      </c>
      <c r="L22" s="43">
        <v>10</v>
      </c>
      <c r="M22" s="26">
        <f t="shared" si="0"/>
        <v>0.43999999999999995</v>
      </c>
      <c r="N22" s="5"/>
    </row>
    <row r="23" spans="2:14" x14ac:dyDescent="0.25">
      <c r="B23" s="80" t="s">
        <v>84</v>
      </c>
      <c r="C23" s="15" t="s">
        <v>37</v>
      </c>
      <c r="D23" s="16" t="s">
        <v>79</v>
      </c>
      <c r="E23" s="23" t="s">
        <v>85</v>
      </c>
      <c r="F23" s="16" t="s">
        <v>61</v>
      </c>
      <c r="G23" s="16" t="s">
        <v>86</v>
      </c>
      <c r="H23" s="38">
        <v>1.4999999999999999E-2</v>
      </c>
      <c r="I23" s="30">
        <v>5</v>
      </c>
      <c r="J23" s="17">
        <v>1</v>
      </c>
      <c r="K23" s="60">
        <f>+J23*H23</f>
        <v>1.4999999999999999E-2</v>
      </c>
      <c r="L23" s="43">
        <v>10</v>
      </c>
      <c r="M23" s="26">
        <f t="shared" si="0"/>
        <v>0.15</v>
      </c>
      <c r="N23" s="5"/>
    </row>
    <row r="24" spans="2:14" x14ac:dyDescent="0.25">
      <c r="B24" s="80" t="s">
        <v>87</v>
      </c>
      <c r="C24" s="15" t="s">
        <v>38</v>
      </c>
      <c r="D24" s="16" t="s">
        <v>78</v>
      </c>
      <c r="E24" s="23" t="s">
        <v>88</v>
      </c>
      <c r="F24" s="16" t="s">
        <v>61</v>
      </c>
      <c r="G24" s="16" t="s">
        <v>89</v>
      </c>
      <c r="H24" s="38">
        <v>1.2E-2</v>
      </c>
      <c r="I24" s="30">
        <v>50</v>
      </c>
      <c r="J24" s="17">
        <v>1</v>
      </c>
      <c r="K24" s="60">
        <f>+J24*H24</f>
        <v>1.2E-2</v>
      </c>
      <c r="L24" s="43">
        <v>50</v>
      </c>
      <c r="M24" s="26">
        <f t="shared" si="0"/>
        <v>0.6</v>
      </c>
      <c r="N24" s="5"/>
    </row>
    <row r="25" spans="2:14" ht="30" x14ac:dyDescent="0.25">
      <c r="B25" s="81" t="s">
        <v>23</v>
      </c>
      <c r="C25" s="51" t="s">
        <v>39</v>
      </c>
      <c r="D25" s="52"/>
      <c r="E25" s="53"/>
      <c r="F25" s="52"/>
      <c r="G25" s="52"/>
      <c r="H25" s="54"/>
      <c r="I25" s="55"/>
      <c r="J25" s="56"/>
      <c r="K25" s="61"/>
      <c r="L25" s="58"/>
      <c r="M25" s="57"/>
      <c r="N25" s="5"/>
    </row>
    <row r="26" spans="2:14" ht="45" x14ac:dyDescent="0.25">
      <c r="B26" s="80" t="s">
        <v>24</v>
      </c>
      <c r="C26" s="15" t="s">
        <v>40</v>
      </c>
      <c r="D26" s="16" t="s">
        <v>49</v>
      </c>
      <c r="E26" s="23" t="s">
        <v>56</v>
      </c>
      <c r="F26" s="16" t="s">
        <v>61</v>
      </c>
      <c r="G26" s="16" t="s">
        <v>90</v>
      </c>
      <c r="H26" s="38">
        <v>0.80400000000000005</v>
      </c>
      <c r="I26" s="30">
        <v>5</v>
      </c>
      <c r="J26" s="17">
        <v>1</v>
      </c>
      <c r="K26" s="60">
        <f>+J26*H26</f>
        <v>0.80400000000000005</v>
      </c>
      <c r="L26" s="43">
        <v>10</v>
      </c>
      <c r="M26" s="26">
        <f t="shared" si="0"/>
        <v>8.0400000000000009</v>
      </c>
      <c r="N26" s="5"/>
    </row>
    <row r="27" spans="2:14" x14ac:dyDescent="0.25">
      <c r="B27" s="80" t="s">
        <v>25</v>
      </c>
      <c r="C27" s="15" t="s">
        <v>41</v>
      </c>
      <c r="D27" s="16" t="s">
        <v>50</v>
      </c>
      <c r="E27" s="23" t="s">
        <v>57</v>
      </c>
      <c r="F27" s="16" t="s">
        <v>61</v>
      </c>
      <c r="G27" s="16" t="s">
        <v>91</v>
      </c>
      <c r="H27" s="38">
        <v>0.81499999999999995</v>
      </c>
      <c r="I27" s="30">
        <v>10</v>
      </c>
      <c r="J27" s="17">
        <v>1</v>
      </c>
      <c r="K27" s="60">
        <f>+J27*H27</f>
        <v>0.81499999999999995</v>
      </c>
      <c r="L27" s="43">
        <v>10</v>
      </c>
      <c r="M27" s="26">
        <f t="shared" si="0"/>
        <v>8.1499999999999986</v>
      </c>
      <c r="N27" s="5"/>
    </row>
    <row r="28" spans="2:14" ht="90" x14ac:dyDescent="0.25">
      <c r="B28" s="80" t="s">
        <v>26</v>
      </c>
      <c r="C28" s="15" t="s">
        <v>42</v>
      </c>
      <c r="D28" s="16" t="s">
        <v>93</v>
      </c>
      <c r="E28" s="23" t="s">
        <v>92</v>
      </c>
      <c r="F28" s="16" t="s">
        <v>61</v>
      </c>
      <c r="G28" s="16" t="s">
        <v>94</v>
      </c>
      <c r="H28" s="38">
        <v>1.548</v>
      </c>
      <c r="I28" s="30">
        <v>5</v>
      </c>
      <c r="J28" s="17">
        <v>1</v>
      </c>
      <c r="K28" s="60">
        <f>+J28*H28</f>
        <v>1.548</v>
      </c>
      <c r="L28" s="43">
        <v>10</v>
      </c>
      <c r="M28" s="26">
        <f t="shared" si="0"/>
        <v>15.48</v>
      </c>
      <c r="N28" s="5"/>
    </row>
    <row r="29" spans="2:14" ht="15.75" thickBot="1" x14ac:dyDescent="0.3">
      <c r="B29" s="82"/>
      <c r="C29" s="18"/>
      <c r="D29" s="19"/>
      <c r="E29" s="24"/>
      <c r="F29" s="19"/>
      <c r="G29" s="19"/>
      <c r="H29" s="50"/>
      <c r="I29" s="31"/>
      <c r="J29" s="65">
        <f>SUM(J13:J28)</f>
        <v>19</v>
      </c>
      <c r="K29" s="66">
        <f>SUM(K13:K28)</f>
        <v>6.4540000000000006</v>
      </c>
      <c r="L29" s="65">
        <f>SUM(L13:L28)</f>
        <v>515</v>
      </c>
      <c r="M29" s="66">
        <f>SUM(M13:M28)</f>
        <v>92.535000000000011</v>
      </c>
      <c r="N29" s="5"/>
    </row>
    <row r="30" spans="2:14" ht="15.75" thickBot="1" x14ac:dyDescent="0.3">
      <c r="B30" s="5"/>
      <c r="H30" s="27"/>
      <c r="K30" s="34"/>
      <c r="L30" s="41"/>
      <c r="M30" s="4"/>
    </row>
    <row r="31" spans="2:14" x14ac:dyDescent="0.25">
      <c r="B31" s="83"/>
      <c r="C31" s="4" t="s">
        <v>3</v>
      </c>
      <c r="D31" s="4"/>
      <c r="E31" s="21"/>
      <c r="F31" s="4"/>
      <c r="G31" s="4"/>
      <c r="H31" s="36"/>
      <c r="I31" s="28"/>
      <c r="J31" s="4"/>
      <c r="K31" s="62"/>
      <c r="L31" s="44"/>
      <c r="M31" s="10"/>
    </row>
    <row r="32" spans="2:14" ht="18" x14ac:dyDescent="0.25">
      <c r="B32" s="84"/>
      <c r="C32" s="47" t="s">
        <v>96</v>
      </c>
      <c r="D32" s="48"/>
      <c r="E32" s="48"/>
      <c r="F32" s="48"/>
      <c r="G32" s="48"/>
      <c r="H32" s="48"/>
      <c r="I32" s="48"/>
      <c r="J32" s="48"/>
      <c r="K32" s="49"/>
      <c r="L32" s="45"/>
      <c r="M32" s="11"/>
    </row>
    <row r="33" spans="2:13" x14ac:dyDescent="0.25">
      <c r="B33" s="84"/>
      <c r="K33" s="63"/>
      <c r="L33" s="45"/>
      <c r="M33" s="11"/>
    </row>
    <row r="34" spans="2:13" x14ac:dyDescent="0.25">
      <c r="B34" s="84"/>
      <c r="K34" s="63"/>
      <c r="L34" s="45"/>
      <c r="M34" s="11"/>
    </row>
    <row r="35" spans="2:13" x14ac:dyDescent="0.25">
      <c r="B35" s="84"/>
      <c r="K35" s="63"/>
      <c r="L35" s="45"/>
      <c r="M35" s="11"/>
    </row>
    <row r="36" spans="2:13" ht="15.75" thickBot="1" x14ac:dyDescent="0.3">
      <c r="B36" s="85"/>
      <c r="C36" s="7"/>
      <c r="D36" s="7"/>
      <c r="E36" s="25"/>
      <c r="F36" s="7"/>
      <c r="G36" s="7"/>
      <c r="H36" s="39"/>
      <c r="I36" s="32"/>
      <c r="J36" s="7"/>
      <c r="K36" s="64"/>
      <c r="L36" s="46"/>
      <c r="M36" s="12"/>
    </row>
  </sheetData>
  <mergeCells count="4">
    <mergeCell ref="C32:K32"/>
    <mergeCell ref="J10:K10"/>
    <mergeCell ref="L10:M10"/>
    <mergeCell ref="B31:B36"/>
  </mergeCells>
  <pageMargins left="0.7" right="0.7" top="0.75" bottom="0.75" header="0.3" footer="0.3"/>
  <pageSetup paperSize="9" scale="54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Nico Verduin</cp:lastModifiedBy>
  <cp:lastPrinted>2023-12-09T15:22:27Z</cp:lastPrinted>
  <dcterms:created xsi:type="dcterms:W3CDTF">2013-12-31T18:23:59Z</dcterms:created>
  <dcterms:modified xsi:type="dcterms:W3CDTF">2023-12-10T15:13:24Z</dcterms:modified>
</cp:coreProperties>
</file>