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y/Developer/nicoyuste/www.nicoyuste.es/laporra/"/>
    </mc:Choice>
  </mc:AlternateContent>
  <xr:revisionPtr revIDLastSave="0" documentId="13_ncr:1_{589215A9-3F32-1541-8971-E67BF4BBBD55}" xr6:coauthVersionLast="47" xr6:coauthVersionMax="47" xr10:uidLastSave="{00000000-0000-0000-0000-000000000000}"/>
  <bookViews>
    <workbookView xWindow="19340" yWindow="500" windowWidth="34400" windowHeight="28300" activeTab="1" xr2:uid="{4CA72BBF-35EA-F240-BA10-523169D3F12A}"/>
  </bookViews>
  <sheets>
    <sheet name="INICIO" sheetId="5" r:id="rId1"/>
    <sheet name="TU APUESTA" sheetId="6" r:id="rId2"/>
    <sheet name="CONTROL_ADMIN" sheetId="2" r:id="rId3"/>
    <sheet name="APU_ADMIN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3" l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50" i="3"/>
  <c r="F51" i="3" a="1"/>
  <c r="F51" i="3"/>
  <c r="G51" i="3" a="1"/>
  <c r="G51" i="3"/>
  <c r="F52" i="3" a="1"/>
  <c r="F52" i="3"/>
  <c r="G52" i="3" a="1"/>
  <c r="G52" i="3"/>
  <c r="F53" i="3" a="1"/>
  <c r="F53" i="3"/>
  <c r="G53" i="3" a="1"/>
  <c r="G53" i="3"/>
  <c r="F54" i="3" a="1"/>
  <c r="F54" i="3"/>
  <c r="G54" i="3" a="1"/>
  <c r="G54" i="3"/>
  <c r="F55" i="3" a="1"/>
  <c r="F55" i="3"/>
  <c r="G55" i="3" a="1"/>
  <c r="G55" i="3"/>
  <c r="F56" i="3" a="1"/>
  <c r="F56" i="3"/>
  <c r="G56" i="3" a="1"/>
  <c r="G56" i="3"/>
  <c r="F57" i="3" a="1"/>
  <c r="F57" i="3"/>
  <c r="G57" i="3" a="1"/>
  <c r="G57" i="3"/>
  <c r="F58" i="3" a="1"/>
  <c r="F58" i="3"/>
  <c r="G58" i="3" a="1"/>
  <c r="G58" i="3"/>
  <c r="F59" i="3" a="1"/>
  <c r="F59" i="3"/>
  <c r="G59" i="3" a="1"/>
  <c r="G59" i="3"/>
  <c r="F60" i="3" a="1"/>
  <c r="F60" i="3"/>
  <c r="G60" i="3" a="1"/>
  <c r="G60" i="3"/>
  <c r="F61" i="3" a="1"/>
  <c r="F61" i="3"/>
  <c r="G61" i="3" a="1"/>
  <c r="G61" i="3"/>
  <c r="F62" i="3" a="1"/>
  <c r="F62" i="3"/>
  <c r="G62" i="3" a="1"/>
  <c r="G62" i="3"/>
  <c r="F63" i="3" a="1"/>
  <c r="F63" i="3"/>
  <c r="G63" i="3" a="1"/>
  <c r="G63" i="3"/>
  <c r="F64" i="3" a="1"/>
  <c r="F64" i="3"/>
  <c r="G64" i="3" a="1"/>
  <c r="G64" i="3"/>
  <c r="F65" i="3" a="1"/>
  <c r="F65" i="3"/>
  <c r="G65" i="3" a="1"/>
  <c r="G65" i="3"/>
  <c r="G50" i="3" a="1"/>
  <c r="G50" i="3"/>
  <c r="F50" i="3" a="1"/>
  <c r="F50" i="3"/>
  <c r="D51" i="3" a="1"/>
  <c r="D51" i="3"/>
  <c r="E51" i="3" a="1"/>
  <c r="E51" i="3"/>
  <c r="C51" i="3"/>
  <c r="D52" i="3" a="1"/>
  <c r="D52" i="3"/>
  <c r="E52" i="3" a="1"/>
  <c r="E52" i="3"/>
  <c r="C52" i="3"/>
  <c r="D53" i="3" a="1"/>
  <c r="D53" i="3"/>
  <c r="E53" i="3" a="1"/>
  <c r="E53" i="3"/>
  <c r="C53" i="3"/>
  <c r="D54" i="3" a="1"/>
  <c r="D54" i="3"/>
  <c r="E54" i="3" a="1"/>
  <c r="E54" i="3"/>
  <c r="C54" i="3"/>
  <c r="D55" i="3" a="1"/>
  <c r="D55" i="3"/>
  <c r="E55" i="3" a="1"/>
  <c r="E55" i="3"/>
  <c r="C55" i="3"/>
  <c r="D56" i="3" a="1"/>
  <c r="D56" i="3"/>
  <c r="E56" i="3" a="1"/>
  <c r="E56" i="3"/>
  <c r="C56" i="3"/>
  <c r="D57" i="3" a="1"/>
  <c r="D57" i="3"/>
  <c r="E57" i="3" a="1"/>
  <c r="E57" i="3"/>
  <c r="C57" i="3"/>
  <c r="D58" i="3" a="1"/>
  <c r="D58" i="3"/>
  <c r="E58" i="3" a="1"/>
  <c r="E58" i="3"/>
  <c r="C58" i="3"/>
  <c r="D59" i="3" a="1"/>
  <c r="D59" i="3"/>
  <c r="E59" i="3" a="1"/>
  <c r="E59" i="3"/>
  <c r="C59" i="3"/>
  <c r="D60" i="3" a="1"/>
  <c r="D60" i="3"/>
  <c r="E60" i="3" a="1"/>
  <c r="E60" i="3"/>
  <c r="C60" i="3"/>
  <c r="D61" i="3" a="1"/>
  <c r="D61" i="3"/>
  <c r="E61" i="3" a="1"/>
  <c r="E61" i="3"/>
  <c r="C61" i="3"/>
  <c r="D62" i="3" a="1"/>
  <c r="D62" i="3"/>
  <c r="E62" i="3" a="1"/>
  <c r="E62" i="3"/>
  <c r="C62" i="3"/>
  <c r="D63" i="3" a="1"/>
  <c r="D63" i="3"/>
  <c r="E63" i="3" a="1"/>
  <c r="E63" i="3"/>
  <c r="C63" i="3"/>
  <c r="D64" i="3" a="1"/>
  <c r="D64" i="3"/>
  <c r="E64" i="3" a="1"/>
  <c r="E64" i="3"/>
  <c r="C64" i="3"/>
  <c r="D65" i="3" a="1"/>
  <c r="D65" i="3"/>
  <c r="E65" i="3" a="1"/>
  <c r="E65" i="3"/>
  <c r="C65" i="3"/>
  <c r="C50" i="3"/>
  <c r="D50" i="3" a="1"/>
  <c r="D50" i="3"/>
  <c r="E50" i="3" a="1"/>
  <c r="E50" i="3"/>
  <c r="B50" i="3" a="1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J4" i="6"/>
  <c r="C3" i="2"/>
  <c r="I4" i="6"/>
  <c r="C4" i="2"/>
  <c r="I5" i="6"/>
  <c r="C5" i="2"/>
  <c r="J5" i="6"/>
  <c r="C6" i="2"/>
  <c r="G3" i="2"/>
  <c r="D3" i="2"/>
  <c r="E3" i="2"/>
  <c r="F3" i="2"/>
  <c r="D4" i="2"/>
  <c r="E4" i="2"/>
  <c r="F4" i="2"/>
  <c r="D5" i="2"/>
  <c r="E5" i="2"/>
  <c r="F5" i="2"/>
  <c r="D6" i="2"/>
  <c r="E6" i="2"/>
  <c r="F6" i="2"/>
  <c r="J3" i="2"/>
  <c r="H3" i="2"/>
  <c r="K3" i="2"/>
  <c r="E82" i="6"/>
  <c r="H82" i="6"/>
  <c r="E86" i="6"/>
  <c r="H89" i="6"/>
  <c r="H80" i="6"/>
  <c r="E85" i="6"/>
  <c r="E89" i="6"/>
  <c r="E81" i="6"/>
  <c r="H81" i="6"/>
  <c r="H86" i="6"/>
  <c r="H91" i="6"/>
  <c r="E79" i="6"/>
  <c r="H79" i="6"/>
  <c r="H85" i="6"/>
  <c r="E91" i="6"/>
  <c r="E80" i="6"/>
  <c r="I86" i="6"/>
  <c r="L86" i="6"/>
  <c r="I85" i="6"/>
  <c r="L85" i="6"/>
  <c r="I82" i="6"/>
  <c r="L82" i="6"/>
  <c r="I81" i="6"/>
  <c r="L81" i="6"/>
  <c r="I80" i="6"/>
  <c r="L80" i="6"/>
  <c r="I79" i="6"/>
  <c r="L79" i="6"/>
  <c r="I76" i="6"/>
  <c r="L76" i="6"/>
  <c r="I75" i="6"/>
  <c r="L75" i="6"/>
  <c r="I74" i="6"/>
  <c r="L74" i="6"/>
  <c r="I73" i="6"/>
  <c r="L73" i="6"/>
  <c r="I72" i="6"/>
  <c r="L72" i="6"/>
  <c r="I71" i="6"/>
  <c r="L71" i="6"/>
  <c r="I70" i="6"/>
  <c r="L70" i="6"/>
  <c r="I69" i="6"/>
  <c r="L69" i="6"/>
  <c r="I28" i="6"/>
  <c r="J31" i="6"/>
  <c r="J32" i="6"/>
  <c r="C18" i="2"/>
  <c r="I29" i="6"/>
  <c r="I31" i="6"/>
  <c r="J33" i="6"/>
  <c r="C19" i="2"/>
  <c r="I30" i="6"/>
  <c r="J28" i="6"/>
  <c r="I33" i="6"/>
  <c r="C20" i="2"/>
  <c r="I32" i="6"/>
  <c r="J29" i="6"/>
  <c r="J30" i="6"/>
  <c r="C21" i="2"/>
  <c r="G18" i="2"/>
  <c r="D18" i="2"/>
  <c r="E18" i="2"/>
  <c r="F18" i="2"/>
  <c r="D19" i="2"/>
  <c r="E19" i="2"/>
  <c r="F19" i="2"/>
  <c r="D20" i="2"/>
  <c r="E20" i="2"/>
  <c r="F20" i="2"/>
  <c r="D21" i="2"/>
  <c r="E21" i="2"/>
  <c r="F21" i="2"/>
  <c r="J18" i="2"/>
  <c r="H18" i="2"/>
  <c r="K18" i="2"/>
  <c r="G19" i="2"/>
  <c r="J19" i="2"/>
  <c r="H19" i="2"/>
  <c r="K19" i="2"/>
  <c r="G20" i="2"/>
  <c r="J20" i="2"/>
  <c r="H20" i="2"/>
  <c r="K20" i="2"/>
  <c r="G21" i="2"/>
  <c r="J21" i="2"/>
  <c r="H21" i="2"/>
  <c r="K21" i="2"/>
  <c r="L18" i="2"/>
  <c r="L19" i="2"/>
  <c r="L20" i="2"/>
  <c r="L21" i="2"/>
  <c r="I20" i="6"/>
  <c r="I23" i="6"/>
  <c r="J24" i="6"/>
  <c r="C13" i="2"/>
  <c r="I22" i="6"/>
  <c r="I24" i="6"/>
  <c r="J21" i="6"/>
  <c r="C14" i="2"/>
  <c r="I25" i="6"/>
  <c r="J20" i="6"/>
  <c r="J22" i="6"/>
  <c r="C15" i="2"/>
  <c r="I21" i="6"/>
  <c r="J23" i="6"/>
  <c r="J25" i="6"/>
  <c r="C16" i="2"/>
  <c r="G13" i="2"/>
  <c r="D13" i="2"/>
  <c r="E13" i="2"/>
  <c r="F13" i="2"/>
  <c r="D14" i="2"/>
  <c r="E14" i="2"/>
  <c r="F14" i="2"/>
  <c r="D15" i="2"/>
  <c r="E15" i="2"/>
  <c r="F15" i="2"/>
  <c r="D16" i="2"/>
  <c r="E16" i="2"/>
  <c r="F16" i="2"/>
  <c r="J13" i="2"/>
  <c r="H13" i="2"/>
  <c r="K13" i="2"/>
  <c r="G14" i="2"/>
  <c r="J14" i="2"/>
  <c r="H14" i="2"/>
  <c r="K14" i="2"/>
  <c r="G15" i="2"/>
  <c r="J15" i="2"/>
  <c r="H15" i="2"/>
  <c r="K15" i="2"/>
  <c r="G16" i="2"/>
  <c r="J16" i="2"/>
  <c r="H16" i="2"/>
  <c r="K16" i="2"/>
  <c r="L13" i="2"/>
  <c r="L14" i="2"/>
  <c r="L15" i="2"/>
  <c r="L16" i="2"/>
  <c r="I52" i="6"/>
  <c r="J55" i="6"/>
  <c r="J56" i="6"/>
  <c r="C33" i="2"/>
  <c r="I53" i="6"/>
  <c r="I55" i="6"/>
  <c r="J57" i="6"/>
  <c r="C34" i="2"/>
  <c r="I54" i="6"/>
  <c r="I57" i="6"/>
  <c r="J52" i="6"/>
  <c r="C35" i="2"/>
  <c r="I56" i="6"/>
  <c r="J53" i="6"/>
  <c r="J54" i="6"/>
  <c r="C36" i="2"/>
  <c r="G33" i="2"/>
  <c r="D33" i="2"/>
  <c r="E33" i="2"/>
  <c r="F33" i="2"/>
  <c r="D34" i="2"/>
  <c r="E34" i="2"/>
  <c r="F34" i="2"/>
  <c r="D35" i="2"/>
  <c r="E35" i="2"/>
  <c r="F35" i="2"/>
  <c r="D36" i="2"/>
  <c r="E36" i="2"/>
  <c r="F36" i="2"/>
  <c r="J33" i="2"/>
  <c r="H33" i="2"/>
  <c r="K33" i="2"/>
  <c r="G34" i="2"/>
  <c r="J34" i="2"/>
  <c r="H34" i="2"/>
  <c r="K34" i="2"/>
  <c r="G35" i="2"/>
  <c r="J35" i="2"/>
  <c r="H35" i="2"/>
  <c r="K35" i="2"/>
  <c r="G36" i="2"/>
  <c r="J36" i="2"/>
  <c r="H36" i="2"/>
  <c r="K36" i="2"/>
  <c r="L33" i="2"/>
  <c r="L34" i="2"/>
  <c r="L35" i="2"/>
  <c r="L36" i="2"/>
  <c r="I60" i="6"/>
  <c r="J63" i="6"/>
  <c r="J64" i="6"/>
  <c r="C38" i="2"/>
  <c r="I61" i="6"/>
  <c r="I63" i="6"/>
  <c r="J65" i="6"/>
  <c r="C39" i="2"/>
  <c r="I64" i="6"/>
  <c r="J61" i="6"/>
  <c r="J62" i="6"/>
  <c r="C40" i="2"/>
  <c r="I62" i="6"/>
  <c r="I65" i="6"/>
  <c r="J60" i="6"/>
  <c r="C41" i="2"/>
  <c r="G38" i="2"/>
  <c r="D38" i="2"/>
  <c r="E38" i="2"/>
  <c r="F38" i="2"/>
  <c r="D39" i="2"/>
  <c r="E39" i="2"/>
  <c r="F39" i="2"/>
  <c r="D40" i="2"/>
  <c r="E40" i="2"/>
  <c r="F40" i="2"/>
  <c r="D41" i="2"/>
  <c r="E41" i="2"/>
  <c r="F41" i="2"/>
  <c r="J38" i="2"/>
  <c r="H38" i="2"/>
  <c r="K38" i="2"/>
  <c r="G39" i="2"/>
  <c r="J39" i="2"/>
  <c r="H39" i="2"/>
  <c r="K39" i="2"/>
  <c r="G40" i="2"/>
  <c r="J40" i="2"/>
  <c r="H40" i="2"/>
  <c r="K40" i="2"/>
  <c r="G41" i="2"/>
  <c r="J41" i="2"/>
  <c r="H41" i="2"/>
  <c r="K41" i="2"/>
  <c r="L38" i="2"/>
  <c r="L39" i="2"/>
  <c r="L40" i="2"/>
  <c r="L41" i="2"/>
  <c r="I36" i="6"/>
  <c r="J39" i="6"/>
  <c r="J41" i="6"/>
  <c r="C23" i="2"/>
  <c r="I37" i="6"/>
  <c r="I39" i="6"/>
  <c r="J40" i="6"/>
  <c r="C24" i="2"/>
  <c r="I38" i="6"/>
  <c r="I40" i="6"/>
  <c r="J36" i="6"/>
  <c r="C25" i="2"/>
  <c r="I41" i="6"/>
  <c r="J37" i="6"/>
  <c r="J38" i="6"/>
  <c r="C26" i="2"/>
  <c r="G23" i="2"/>
  <c r="D23" i="2"/>
  <c r="E23" i="2"/>
  <c r="F23" i="2"/>
  <c r="D24" i="2"/>
  <c r="E24" i="2"/>
  <c r="F24" i="2"/>
  <c r="D25" i="2"/>
  <c r="E25" i="2"/>
  <c r="F25" i="2"/>
  <c r="D26" i="2"/>
  <c r="E26" i="2"/>
  <c r="F26" i="2"/>
  <c r="J23" i="2"/>
  <c r="H23" i="2"/>
  <c r="K23" i="2"/>
  <c r="G24" i="2"/>
  <c r="J24" i="2"/>
  <c r="H24" i="2"/>
  <c r="K24" i="2"/>
  <c r="G25" i="2"/>
  <c r="J25" i="2"/>
  <c r="H25" i="2"/>
  <c r="K25" i="2"/>
  <c r="G26" i="2"/>
  <c r="J26" i="2"/>
  <c r="H26" i="2"/>
  <c r="K26" i="2"/>
  <c r="L23" i="2"/>
  <c r="L24" i="2"/>
  <c r="L25" i="2"/>
  <c r="L26" i="2"/>
  <c r="I44" i="6"/>
  <c r="J46" i="6"/>
  <c r="J49" i="6"/>
  <c r="C28" i="2"/>
  <c r="I45" i="6"/>
  <c r="I46" i="6"/>
  <c r="J48" i="6"/>
  <c r="C29" i="2"/>
  <c r="I47" i="6"/>
  <c r="I48" i="6"/>
  <c r="J44" i="6"/>
  <c r="C30" i="2"/>
  <c r="I49" i="6"/>
  <c r="J45" i="6"/>
  <c r="J47" i="6"/>
  <c r="C31" i="2"/>
  <c r="G28" i="2"/>
  <c r="D28" i="2"/>
  <c r="E28" i="2"/>
  <c r="F28" i="2"/>
  <c r="D29" i="2"/>
  <c r="E29" i="2"/>
  <c r="F29" i="2"/>
  <c r="D30" i="2"/>
  <c r="E30" i="2"/>
  <c r="F30" i="2"/>
  <c r="D31" i="2"/>
  <c r="E31" i="2"/>
  <c r="F31" i="2"/>
  <c r="J28" i="2"/>
  <c r="H28" i="2"/>
  <c r="K28" i="2"/>
  <c r="G29" i="2"/>
  <c r="J29" i="2"/>
  <c r="H29" i="2"/>
  <c r="K29" i="2"/>
  <c r="G30" i="2"/>
  <c r="J30" i="2"/>
  <c r="H30" i="2"/>
  <c r="K30" i="2"/>
  <c r="G31" i="2"/>
  <c r="J31" i="2"/>
  <c r="H31" i="2"/>
  <c r="K31" i="2"/>
  <c r="L28" i="2"/>
  <c r="L29" i="2"/>
  <c r="L30" i="2"/>
  <c r="L31" i="2"/>
  <c r="I12" i="6"/>
  <c r="I15" i="6"/>
  <c r="J16" i="6"/>
  <c r="C8" i="2"/>
  <c r="I13" i="6"/>
  <c r="J15" i="6"/>
  <c r="J17" i="6"/>
  <c r="C9" i="2"/>
  <c r="I14" i="6"/>
  <c r="I16" i="6"/>
  <c r="J13" i="6"/>
  <c r="C10" i="2"/>
  <c r="I17" i="6"/>
  <c r="J12" i="6"/>
  <c r="J14" i="6"/>
  <c r="C11" i="2"/>
  <c r="G8" i="2"/>
  <c r="D8" i="2"/>
  <c r="E8" i="2"/>
  <c r="F8" i="2"/>
  <c r="D9" i="2"/>
  <c r="E9" i="2"/>
  <c r="F9" i="2"/>
  <c r="D10" i="2"/>
  <c r="E10" i="2"/>
  <c r="F10" i="2"/>
  <c r="D11" i="2"/>
  <c r="E11" i="2"/>
  <c r="F11" i="2"/>
  <c r="J8" i="2"/>
  <c r="H8" i="2"/>
  <c r="K8" i="2"/>
  <c r="G9" i="2"/>
  <c r="J9" i="2"/>
  <c r="H9" i="2"/>
  <c r="K9" i="2"/>
  <c r="G10" i="2"/>
  <c r="J10" i="2"/>
  <c r="H10" i="2"/>
  <c r="K10" i="2"/>
  <c r="G11" i="2"/>
  <c r="J11" i="2"/>
  <c r="H11" i="2"/>
  <c r="K11" i="2"/>
  <c r="L8" i="2"/>
  <c r="L9" i="2"/>
  <c r="L10" i="2"/>
  <c r="L11" i="2"/>
  <c r="I6" i="6"/>
  <c r="J6" i="6"/>
  <c r="I7" i="6"/>
  <c r="I9" i="6"/>
  <c r="J8" i="6"/>
  <c r="J9" i="6"/>
  <c r="I8" i="6"/>
  <c r="J7" i="6"/>
  <c r="G4" i="2"/>
  <c r="J4" i="2"/>
  <c r="H4" i="2"/>
  <c r="K4" i="2"/>
  <c r="G5" i="2"/>
  <c r="J5" i="2"/>
  <c r="H5" i="2"/>
  <c r="K5" i="2"/>
  <c r="G6" i="2"/>
  <c r="J6" i="2"/>
  <c r="H6" i="2"/>
  <c r="K6" i="2"/>
  <c r="L3" i="2"/>
  <c r="L4" i="2"/>
  <c r="L5" i="2"/>
  <c r="L6" i="2"/>
  <c r="M6" i="6"/>
  <c r="N6" i="6"/>
  <c r="O6" i="6"/>
  <c r="P6" i="6"/>
  <c r="Q6" i="6"/>
  <c r="M7" i="6"/>
  <c r="N7" i="6"/>
  <c r="O7" i="6"/>
  <c r="P7" i="6"/>
  <c r="Q7" i="6"/>
  <c r="M8" i="6"/>
  <c r="N8" i="6"/>
  <c r="O8" i="6"/>
  <c r="P8" i="6"/>
  <c r="Q8" i="6"/>
  <c r="M9" i="6"/>
  <c r="N9" i="6"/>
  <c r="O9" i="6"/>
  <c r="P9" i="6"/>
  <c r="Q9" i="6"/>
  <c r="I10" i="6"/>
  <c r="J10" i="6"/>
  <c r="I11" i="6"/>
  <c r="J11" i="6"/>
  <c r="M14" i="6"/>
  <c r="N14" i="6"/>
  <c r="O14" i="6"/>
  <c r="P14" i="6"/>
  <c r="Q14" i="6"/>
  <c r="M15" i="6"/>
  <c r="N15" i="6"/>
  <c r="O15" i="6"/>
  <c r="P15" i="6"/>
  <c r="Q15" i="6"/>
  <c r="M16" i="6"/>
  <c r="N16" i="6"/>
  <c r="O16" i="6"/>
  <c r="P16" i="6"/>
  <c r="Q16" i="6"/>
  <c r="M17" i="6"/>
  <c r="N17" i="6"/>
  <c r="O17" i="6"/>
  <c r="P17" i="6"/>
  <c r="Q17" i="6"/>
  <c r="I18" i="6"/>
  <c r="J18" i="6"/>
  <c r="I19" i="6"/>
  <c r="J19" i="6"/>
  <c r="M22" i="6"/>
  <c r="N22" i="6"/>
  <c r="O22" i="6"/>
  <c r="P22" i="6"/>
  <c r="Q22" i="6"/>
  <c r="M23" i="6"/>
  <c r="N23" i="6"/>
  <c r="O23" i="6"/>
  <c r="P23" i="6"/>
  <c r="Q23" i="6"/>
  <c r="M24" i="6"/>
  <c r="N24" i="6"/>
  <c r="O24" i="6"/>
  <c r="P24" i="6"/>
  <c r="Q24" i="6"/>
  <c r="M25" i="6"/>
  <c r="N25" i="6"/>
  <c r="O25" i="6"/>
  <c r="P25" i="6"/>
  <c r="Q25" i="6"/>
  <c r="I26" i="6"/>
  <c r="J26" i="6"/>
  <c r="I27" i="6"/>
  <c r="J27" i="6"/>
  <c r="M30" i="6"/>
  <c r="N30" i="6"/>
  <c r="O30" i="6"/>
  <c r="P30" i="6"/>
  <c r="Q30" i="6"/>
  <c r="M31" i="6"/>
  <c r="N31" i="6"/>
  <c r="O31" i="6"/>
  <c r="P31" i="6"/>
  <c r="Q31" i="6"/>
  <c r="M32" i="6"/>
  <c r="N32" i="6"/>
  <c r="O32" i="6"/>
  <c r="P32" i="6"/>
  <c r="Q32" i="6"/>
  <c r="M33" i="6"/>
  <c r="N33" i="6"/>
  <c r="O33" i="6"/>
  <c r="P33" i="6"/>
  <c r="Q33" i="6"/>
  <c r="I34" i="6"/>
  <c r="J34" i="6"/>
  <c r="I35" i="6"/>
  <c r="J35" i="6"/>
  <c r="M38" i="6"/>
  <c r="N38" i="6"/>
  <c r="O38" i="6"/>
  <c r="P38" i="6"/>
  <c r="Q38" i="6"/>
  <c r="M39" i="6"/>
  <c r="N39" i="6"/>
  <c r="O39" i="6"/>
  <c r="P39" i="6"/>
  <c r="Q39" i="6"/>
  <c r="M40" i="6"/>
  <c r="N40" i="6"/>
  <c r="O40" i="6"/>
  <c r="P40" i="6"/>
  <c r="Q40" i="6"/>
  <c r="M41" i="6"/>
  <c r="N41" i="6"/>
  <c r="O41" i="6"/>
  <c r="P41" i="6"/>
  <c r="Q41" i="6"/>
  <c r="I42" i="6"/>
  <c r="J42" i="6"/>
  <c r="I43" i="6"/>
  <c r="J43" i="6"/>
  <c r="M46" i="6"/>
  <c r="N46" i="6"/>
  <c r="O46" i="6"/>
  <c r="P46" i="6"/>
  <c r="Q46" i="6"/>
  <c r="M47" i="6"/>
  <c r="N47" i="6"/>
  <c r="O47" i="6"/>
  <c r="P47" i="6"/>
  <c r="Q47" i="6"/>
  <c r="M48" i="6"/>
  <c r="N48" i="6"/>
  <c r="O48" i="6"/>
  <c r="P48" i="6"/>
  <c r="Q48" i="6"/>
  <c r="M49" i="6"/>
  <c r="N49" i="6"/>
  <c r="O49" i="6"/>
  <c r="P49" i="6"/>
  <c r="Q49" i="6"/>
  <c r="I50" i="6"/>
  <c r="J50" i="6"/>
  <c r="I51" i="6"/>
  <c r="J51" i="6"/>
  <c r="M54" i="6"/>
  <c r="N54" i="6"/>
  <c r="O54" i="6"/>
  <c r="P54" i="6"/>
  <c r="Q54" i="6"/>
  <c r="M55" i="6"/>
  <c r="N55" i="6"/>
  <c r="O55" i="6"/>
  <c r="P55" i="6"/>
  <c r="Q55" i="6"/>
  <c r="M56" i="6"/>
  <c r="N56" i="6"/>
  <c r="O56" i="6"/>
  <c r="P56" i="6"/>
  <c r="Q56" i="6"/>
  <c r="M57" i="6"/>
  <c r="N57" i="6"/>
  <c r="O57" i="6"/>
  <c r="P57" i="6"/>
  <c r="Q57" i="6"/>
  <c r="I58" i="6"/>
  <c r="J58" i="6"/>
  <c r="I59" i="6"/>
  <c r="J59" i="6"/>
  <c r="M62" i="6"/>
  <c r="N62" i="6"/>
  <c r="O62" i="6"/>
  <c r="P62" i="6"/>
  <c r="Q62" i="6"/>
  <c r="M63" i="6"/>
  <c r="N63" i="6"/>
  <c r="O63" i="6"/>
  <c r="P63" i="6"/>
  <c r="Q63" i="6"/>
  <c r="M64" i="6"/>
  <c r="N64" i="6"/>
  <c r="O64" i="6"/>
  <c r="P64" i="6"/>
  <c r="Q64" i="6"/>
  <c r="M65" i="6"/>
  <c r="N65" i="6"/>
  <c r="O65" i="6"/>
  <c r="P65" i="6"/>
  <c r="Q65" i="6"/>
  <c r="I66" i="6"/>
  <c r="J66" i="6"/>
  <c r="I67" i="6"/>
  <c r="J67" i="6"/>
  <c r="I68" i="6"/>
  <c r="J68" i="6"/>
  <c r="E69" i="6"/>
  <c r="H69" i="6"/>
  <c r="E70" i="6"/>
  <c r="H70" i="6"/>
  <c r="E71" i="6"/>
  <c r="H71" i="6"/>
  <c r="E72" i="6"/>
  <c r="H72" i="6"/>
  <c r="E73" i="6"/>
  <c r="H73" i="6"/>
  <c r="E74" i="6"/>
  <c r="H74" i="6"/>
  <c r="E75" i="6"/>
  <c r="H75" i="6"/>
  <c r="E76" i="6"/>
  <c r="H76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I202" i="6"/>
  <c r="J202" i="6"/>
  <c r="I203" i="6"/>
  <c r="J203" i="6"/>
  <c r="I204" i="6"/>
  <c r="J204" i="6"/>
  <c r="I205" i="6"/>
  <c r="J205" i="6"/>
  <c r="I206" i="6"/>
  <c r="J206" i="6"/>
  <c r="I207" i="6"/>
  <c r="J207" i="6"/>
  <c r="I208" i="6"/>
  <c r="J208" i="6"/>
  <c r="I209" i="6"/>
  <c r="J209" i="6"/>
  <c r="I210" i="6"/>
  <c r="J210" i="6"/>
  <c r="I211" i="6"/>
  <c r="J211" i="6"/>
  <c r="I212" i="6"/>
  <c r="J212" i="6"/>
  <c r="I213" i="6"/>
  <c r="J213" i="6"/>
  <c r="I214" i="6"/>
  <c r="J214" i="6"/>
  <c r="I215" i="6"/>
  <c r="J215" i="6"/>
  <c r="I216" i="6"/>
  <c r="J216" i="6"/>
  <c r="I217" i="6"/>
  <c r="J217" i="6"/>
  <c r="I218" i="6"/>
  <c r="J218" i="6"/>
  <c r="I219" i="6"/>
  <c r="J219" i="6"/>
  <c r="I220" i="6"/>
  <c r="J220" i="6"/>
  <c r="I221" i="6"/>
  <c r="J221" i="6"/>
  <c r="I222" i="6"/>
  <c r="J222" i="6"/>
  <c r="I223" i="6"/>
  <c r="J223" i="6"/>
  <c r="I224" i="6"/>
  <c r="J224" i="6"/>
  <c r="I225" i="6"/>
  <c r="J225" i="6"/>
  <c r="I226" i="6"/>
  <c r="J226" i="6"/>
  <c r="I227" i="6"/>
  <c r="J227" i="6"/>
  <c r="I228" i="6"/>
  <c r="J228" i="6"/>
  <c r="I229" i="6"/>
  <c r="J229" i="6"/>
  <c r="I230" i="6"/>
  <c r="J230" i="6"/>
  <c r="I231" i="6"/>
  <c r="J231" i="6"/>
  <c r="I232" i="6"/>
  <c r="J232" i="6"/>
  <c r="I233" i="6"/>
  <c r="J233" i="6"/>
  <c r="I234" i="6"/>
  <c r="J234" i="6"/>
  <c r="I235" i="6"/>
  <c r="J235" i="6"/>
  <c r="I236" i="6"/>
  <c r="J236" i="6"/>
  <c r="I237" i="6"/>
  <c r="J237" i="6"/>
  <c r="I238" i="6"/>
  <c r="J238" i="6"/>
  <c r="I239" i="6"/>
  <c r="J239" i="6"/>
  <c r="I240" i="6"/>
  <c r="J240" i="6"/>
  <c r="I241" i="6"/>
  <c r="J241" i="6"/>
  <c r="I242" i="6"/>
  <c r="J242" i="6"/>
  <c r="I243" i="6"/>
  <c r="J243" i="6"/>
  <c r="I244" i="6"/>
  <c r="J244" i="6"/>
  <c r="I245" i="6"/>
  <c r="J245" i="6"/>
  <c r="I246" i="6"/>
  <c r="J246" i="6"/>
  <c r="I247" i="6"/>
  <c r="J247" i="6"/>
  <c r="I248" i="6"/>
  <c r="J248" i="6"/>
  <c r="I249" i="6"/>
  <c r="J249" i="6"/>
  <c r="I250" i="6"/>
  <c r="J250" i="6"/>
  <c r="I251" i="6"/>
  <c r="J251" i="6"/>
  <c r="I252" i="6"/>
  <c r="J252" i="6"/>
  <c r="I253" i="6"/>
  <c r="J253" i="6"/>
  <c r="I254" i="6"/>
  <c r="J254" i="6"/>
  <c r="I255" i="6"/>
  <c r="J255" i="6"/>
  <c r="I256" i="6"/>
  <c r="J256" i="6"/>
  <c r="I257" i="6"/>
  <c r="J257" i="6"/>
  <c r="I258" i="6"/>
  <c r="J258" i="6"/>
  <c r="I259" i="6"/>
  <c r="J259" i="6"/>
  <c r="I260" i="6"/>
  <c r="J260" i="6"/>
  <c r="I261" i="6"/>
  <c r="J261" i="6"/>
  <c r="I262" i="6"/>
  <c r="J262" i="6"/>
  <c r="I263" i="6"/>
  <c r="J263" i="6"/>
  <c r="I264" i="6"/>
  <c r="J264" i="6"/>
  <c r="I265" i="6"/>
  <c r="J265" i="6"/>
  <c r="I266" i="6"/>
  <c r="J266" i="6"/>
  <c r="I267" i="6"/>
  <c r="J267" i="6"/>
  <c r="I268" i="6"/>
  <c r="J268" i="6"/>
  <c r="I269" i="6"/>
  <c r="J269" i="6"/>
  <c r="I270" i="6"/>
  <c r="J270" i="6"/>
  <c r="I271" i="6"/>
  <c r="J271" i="6"/>
  <c r="I272" i="6"/>
  <c r="J272" i="6"/>
  <c r="I273" i="6"/>
  <c r="J273" i="6"/>
  <c r="I274" i="6"/>
  <c r="J274" i="6"/>
  <c r="I275" i="6"/>
  <c r="J275" i="6"/>
  <c r="I276" i="6"/>
  <c r="J276" i="6"/>
  <c r="I277" i="6"/>
  <c r="J277" i="6"/>
  <c r="I278" i="6"/>
  <c r="J278" i="6"/>
  <c r="I279" i="6"/>
  <c r="J279" i="6"/>
  <c r="I280" i="6"/>
  <c r="J280" i="6"/>
  <c r="I281" i="6"/>
  <c r="J281" i="6"/>
  <c r="I282" i="6"/>
  <c r="J282" i="6"/>
  <c r="I283" i="6"/>
  <c r="J283" i="6"/>
  <c r="I284" i="6"/>
  <c r="J284" i="6"/>
  <c r="I285" i="6"/>
  <c r="J285" i="6"/>
  <c r="I286" i="6"/>
  <c r="J286" i="6"/>
  <c r="I287" i="6"/>
  <c r="J287" i="6"/>
  <c r="I288" i="6"/>
  <c r="J288" i="6"/>
  <c r="I289" i="6"/>
  <c r="J289" i="6"/>
  <c r="I290" i="6"/>
  <c r="J290" i="6"/>
  <c r="I291" i="6"/>
  <c r="J291" i="6"/>
  <c r="I292" i="6"/>
  <c r="J292" i="6"/>
  <c r="I293" i="6"/>
  <c r="J293" i="6"/>
  <c r="I294" i="6"/>
  <c r="J294" i="6"/>
  <c r="I295" i="6"/>
  <c r="J295" i="6"/>
  <c r="I296" i="6"/>
  <c r="J296" i="6"/>
  <c r="I297" i="6"/>
  <c r="J297" i="6"/>
  <c r="I298" i="6"/>
  <c r="J298" i="6"/>
  <c r="I299" i="6"/>
  <c r="J299" i="6"/>
  <c r="I300" i="6"/>
  <c r="J300" i="6"/>
  <c r="I301" i="6"/>
  <c r="J301" i="6"/>
  <c r="I302" i="6"/>
  <c r="J302" i="6"/>
  <c r="I303" i="6"/>
  <c r="J303" i="6"/>
  <c r="I304" i="6"/>
  <c r="J304" i="6"/>
  <c r="I305" i="6"/>
  <c r="J305" i="6"/>
  <c r="I306" i="6"/>
  <c r="J306" i="6"/>
  <c r="I307" i="6"/>
  <c r="J307" i="6"/>
  <c r="I308" i="6"/>
  <c r="J308" i="6"/>
  <c r="I309" i="6"/>
  <c r="J309" i="6"/>
  <c r="I310" i="6"/>
  <c r="J310" i="6"/>
  <c r="I311" i="6"/>
  <c r="J311" i="6"/>
  <c r="I312" i="6"/>
  <c r="J312" i="6"/>
  <c r="I313" i="6"/>
  <c r="J313" i="6"/>
  <c r="I314" i="6"/>
  <c r="J314" i="6"/>
  <c r="I315" i="6"/>
  <c r="J315" i="6"/>
  <c r="I316" i="6"/>
  <c r="J316" i="6"/>
  <c r="I317" i="6"/>
  <c r="J317" i="6"/>
  <c r="I318" i="6"/>
  <c r="J318" i="6"/>
  <c r="I319" i="6"/>
  <c r="J319" i="6"/>
  <c r="I320" i="6"/>
  <c r="J320" i="6"/>
  <c r="I321" i="6"/>
  <c r="J321" i="6"/>
  <c r="I322" i="6"/>
  <c r="J322" i="6"/>
  <c r="I323" i="6"/>
  <c r="J323" i="6"/>
  <c r="I324" i="6"/>
  <c r="J324" i="6"/>
  <c r="I325" i="6"/>
  <c r="J325" i="6"/>
  <c r="I326" i="6"/>
  <c r="J326" i="6"/>
  <c r="I327" i="6"/>
  <c r="J327" i="6"/>
  <c r="I328" i="6"/>
  <c r="J328" i="6"/>
  <c r="I329" i="6"/>
  <c r="J329" i="6"/>
  <c r="I330" i="6"/>
  <c r="J330" i="6"/>
  <c r="I331" i="6"/>
  <c r="J331" i="6"/>
  <c r="I332" i="6"/>
  <c r="J332" i="6"/>
  <c r="I333" i="6"/>
  <c r="J333" i="6"/>
  <c r="I334" i="6"/>
  <c r="J334" i="6"/>
  <c r="I335" i="6"/>
  <c r="J335" i="6"/>
  <c r="I336" i="6"/>
  <c r="J336" i="6"/>
  <c r="I337" i="6"/>
  <c r="J337" i="6"/>
  <c r="I338" i="6"/>
  <c r="J338" i="6"/>
  <c r="I339" i="6"/>
  <c r="J339" i="6"/>
  <c r="I340" i="6"/>
  <c r="J340" i="6"/>
  <c r="I341" i="6"/>
  <c r="J341" i="6"/>
  <c r="I342" i="6"/>
  <c r="J342" i="6"/>
  <c r="I343" i="6"/>
  <c r="J343" i="6"/>
  <c r="I344" i="6"/>
  <c r="J344" i="6"/>
  <c r="I345" i="6"/>
  <c r="J345" i="6"/>
  <c r="I346" i="6"/>
  <c r="J346" i="6"/>
  <c r="I347" i="6"/>
  <c r="J347" i="6"/>
  <c r="I348" i="6"/>
  <c r="J348" i="6"/>
  <c r="I349" i="6"/>
  <c r="J349" i="6"/>
  <c r="I350" i="6"/>
  <c r="J350" i="6"/>
  <c r="I351" i="6"/>
  <c r="J351" i="6"/>
  <c r="I352" i="6"/>
  <c r="J352" i="6"/>
  <c r="I353" i="6"/>
  <c r="J353" i="6"/>
  <c r="I354" i="6"/>
  <c r="J354" i="6"/>
  <c r="I355" i="6"/>
  <c r="J355" i="6"/>
  <c r="I356" i="6"/>
  <c r="J356" i="6"/>
  <c r="I357" i="6"/>
  <c r="J357" i="6"/>
  <c r="I358" i="6"/>
  <c r="J358" i="6"/>
  <c r="I359" i="6"/>
  <c r="J359" i="6"/>
  <c r="I360" i="6"/>
  <c r="J360" i="6"/>
  <c r="I361" i="6"/>
  <c r="J361" i="6"/>
  <c r="I362" i="6"/>
  <c r="J362" i="6"/>
  <c r="I363" i="6"/>
  <c r="J363" i="6"/>
  <c r="I364" i="6"/>
  <c r="J364" i="6"/>
  <c r="I365" i="6"/>
  <c r="J365" i="6"/>
  <c r="I366" i="6"/>
  <c r="J366" i="6"/>
  <c r="I367" i="6"/>
  <c r="J367" i="6"/>
  <c r="I368" i="6"/>
  <c r="J368" i="6"/>
  <c r="I369" i="6"/>
  <c r="J369" i="6"/>
  <c r="I370" i="6"/>
  <c r="J370" i="6"/>
  <c r="I371" i="6"/>
  <c r="J371" i="6"/>
  <c r="I372" i="6"/>
  <c r="J372" i="6"/>
  <c r="I373" i="6"/>
  <c r="J373" i="6"/>
  <c r="I374" i="6"/>
  <c r="J374" i="6"/>
  <c r="I375" i="6"/>
  <c r="J375" i="6"/>
  <c r="I376" i="6"/>
  <c r="J376" i="6"/>
  <c r="I377" i="6"/>
  <c r="J377" i="6"/>
  <c r="I378" i="6"/>
  <c r="J378" i="6"/>
  <c r="I379" i="6"/>
  <c r="J379" i="6"/>
  <c r="I380" i="6"/>
  <c r="J380" i="6"/>
  <c r="I381" i="6"/>
  <c r="J381" i="6"/>
  <c r="I382" i="6"/>
  <c r="J382" i="6"/>
  <c r="I383" i="6"/>
  <c r="J383" i="6"/>
  <c r="I384" i="6"/>
  <c r="J384" i="6"/>
  <c r="I385" i="6"/>
  <c r="J385" i="6"/>
  <c r="I386" i="6"/>
  <c r="J386" i="6"/>
  <c r="I387" i="6"/>
  <c r="J387" i="6"/>
  <c r="I388" i="6"/>
  <c r="J388" i="6"/>
  <c r="I389" i="6"/>
  <c r="J389" i="6"/>
  <c r="I390" i="6"/>
  <c r="J390" i="6"/>
  <c r="I391" i="6"/>
  <c r="J391" i="6"/>
  <c r="I392" i="6"/>
  <c r="J392" i="6"/>
  <c r="I393" i="6"/>
  <c r="J393" i="6"/>
  <c r="I394" i="6"/>
  <c r="J394" i="6"/>
  <c r="I395" i="6"/>
  <c r="J395" i="6"/>
  <c r="I396" i="6"/>
  <c r="J396" i="6"/>
  <c r="I397" i="6"/>
  <c r="J397" i="6"/>
  <c r="I398" i="6"/>
  <c r="J398" i="6"/>
  <c r="I399" i="6"/>
  <c r="J399" i="6"/>
  <c r="I400" i="6"/>
  <c r="J400" i="6"/>
  <c r="I401" i="6"/>
  <c r="J401" i="6"/>
  <c r="I402" i="6"/>
  <c r="J402" i="6"/>
  <c r="I403" i="6"/>
  <c r="J403" i="6"/>
  <c r="I404" i="6"/>
  <c r="J404" i="6"/>
  <c r="I405" i="6"/>
  <c r="J405" i="6"/>
  <c r="I406" i="6"/>
  <c r="J406" i="6"/>
  <c r="I407" i="6"/>
  <c r="J407" i="6"/>
  <c r="I408" i="6"/>
  <c r="J408" i="6"/>
  <c r="I409" i="6"/>
  <c r="J409" i="6"/>
  <c r="I410" i="6"/>
  <c r="J410" i="6"/>
  <c r="I411" i="6"/>
  <c r="J411" i="6"/>
  <c r="I412" i="6"/>
  <c r="J412" i="6"/>
  <c r="I413" i="6"/>
  <c r="J413" i="6"/>
  <c r="I414" i="6"/>
  <c r="J414" i="6"/>
  <c r="I415" i="6"/>
  <c r="J415" i="6"/>
  <c r="I416" i="6"/>
  <c r="J416" i="6"/>
  <c r="I417" i="6"/>
  <c r="J417" i="6"/>
  <c r="I418" i="6"/>
  <c r="J418" i="6"/>
  <c r="I419" i="6"/>
  <c r="J419" i="6"/>
  <c r="I420" i="6"/>
  <c r="J420" i="6"/>
  <c r="I421" i="6"/>
  <c r="J421" i="6"/>
  <c r="I422" i="6"/>
  <c r="J422" i="6"/>
  <c r="I423" i="6"/>
  <c r="J423" i="6"/>
  <c r="I424" i="6"/>
  <c r="J424" i="6"/>
  <c r="I425" i="6"/>
  <c r="J425" i="6"/>
  <c r="I426" i="6"/>
  <c r="J426" i="6"/>
  <c r="I427" i="6"/>
  <c r="J427" i="6"/>
  <c r="I428" i="6"/>
  <c r="J428" i="6"/>
  <c r="I429" i="6"/>
  <c r="J429" i="6"/>
  <c r="I430" i="6"/>
  <c r="J430" i="6"/>
  <c r="I431" i="6"/>
  <c r="J431" i="6"/>
  <c r="I432" i="6"/>
  <c r="J432" i="6"/>
  <c r="I433" i="6"/>
  <c r="J433" i="6"/>
  <c r="I434" i="6"/>
  <c r="J434" i="6"/>
  <c r="I435" i="6"/>
  <c r="J435" i="6"/>
  <c r="I436" i="6"/>
  <c r="J436" i="6"/>
  <c r="I437" i="6"/>
  <c r="J437" i="6"/>
  <c r="I438" i="6"/>
  <c r="J438" i="6"/>
  <c r="I439" i="6"/>
  <c r="J439" i="6"/>
  <c r="I440" i="6"/>
  <c r="J440" i="6"/>
  <c r="I441" i="6"/>
  <c r="J441" i="6"/>
  <c r="I442" i="6"/>
  <c r="J442" i="6"/>
  <c r="I443" i="6"/>
  <c r="J443" i="6"/>
  <c r="I444" i="6"/>
  <c r="J444" i="6"/>
  <c r="I445" i="6"/>
  <c r="J445" i="6"/>
  <c r="I446" i="6"/>
  <c r="J446" i="6"/>
  <c r="I447" i="6"/>
  <c r="J447" i="6"/>
  <c r="I448" i="6"/>
  <c r="J448" i="6"/>
  <c r="I449" i="6"/>
  <c r="J449" i="6"/>
  <c r="I450" i="6"/>
  <c r="J450" i="6"/>
  <c r="I451" i="6"/>
  <c r="J451" i="6"/>
  <c r="I452" i="6"/>
  <c r="J452" i="6"/>
  <c r="I453" i="6"/>
  <c r="J453" i="6"/>
  <c r="I454" i="6"/>
  <c r="J454" i="6"/>
  <c r="I455" i="6"/>
  <c r="J455" i="6"/>
  <c r="I456" i="6"/>
  <c r="J456" i="6"/>
  <c r="I457" i="6"/>
  <c r="J457" i="6"/>
  <c r="I458" i="6"/>
  <c r="J458" i="6"/>
  <c r="I459" i="6"/>
  <c r="J459" i="6"/>
  <c r="I460" i="6"/>
  <c r="J460" i="6"/>
  <c r="I461" i="6"/>
  <c r="J461" i="6"/>
  <c r="I462" i="6"/>
  <c r="J462" i="6"/>
  <c r="I463" i="6"/>
  <c r="J463" i="6"/>
  <c r="I464" i="6"/>
  <c r="J464" i="6"/>
  <c r="I465" i="6"/>
  <c r="J465" i="6"/>
  <c r="I466" i="6"/>
  <c r="J466" i="6"/>
  <c r="I467" i="6"/>
  <c r="J467" i="6"/>
  <c r="I468" i="6"/>
  <c r="J468" i="6"/>
  <c r="I469" i="6"/>
  <c r="J469" i="6"/>
  <c r="I470" i="6"/>
  <c r="J470" i="6"/>
  <c r="I471" i="6"/>
  <c r="J471" i="6"/>
  <c r="I472" i="6"/>
  <c r="J472" i="6"/>
  <c r="I473" i="6"/>
  <c r="J473" i="6"/>
  <c r="I474" i="6"/>
  <c r="J474" i="6"/>
  <c r="I475" i="6"/>
  <c r="J475" i="6"/>
  <c r="I476" i="6"/>
  <c r="J476" i="6"/>
  <c r="I477" i="6"/>
  <c r="J477" i="6"/>
  <c r="I478" i="6"/>
  <c r="J478" i="6"/>
  <c r="I479" i="6"/>
  <c r="J479" i="6"/>
  <c r="I480" i="6"/>
  <c r="J480" i="6"/>
  <c r="I481" i="6"/>
  <c r="J481" i="6"/>
  <c r="I482" i="6"/>
  <c r="J482" i="6"/>
  <c r="I483" i="6"/>
  <c r="J483" i="6"/>
  <c r="I484" i="6"/>
  <c r="J484" i="6"/>
  <c r="I485" i="6"/>
  <c r="J485" i="6"/>
  <c r="I486" i="6"/>
  <c r="J486" i="6"/>
  <c r="I487" i="6"/>
  <c r="J487" i="6"/>
  <c r="I488" i="6"/>
  <c r="J488" i="6"/>
  <c r="I489" i="6"/>
  <c r="J489" i="6"/>
  <c r="I490" i="6"/>
  <c r="J490" i="6"/>
  <c r="I491" i="6"/>
  <c r="J491" i="6"/>
  <c r="I492" i="6"/>
  <c r="J492" i="6"/>
  <c r="I493" i="6"/>
  <c r="J493" i="6"/>
  <c r="I494" i="6"/>
  <c r="J494" i="6"/>
  <c r="I495" i="6"/>
  <c r="J495" i="6"/>
  <c r="I496" i="6"/>
  <c r="J496" i="6"/>
  <c r="I497" i="6"/>
  <c r="J497" i="6"/>
  <c r="I498" i="6"/>
  <c r="J498" i="6"/>
  <c r="I499" i="6"/>
  <c r="J499" i="6"/>
  <c r="I500" i="6"/>
  <c r="J500" i="6"/>
  <c r="I501" i="6"/>
  <c r="J501" i="6"/>
  <c r="I502" i="6"/>
  <c r="J502" i="6"/>
  <c r="I503" i="6"/>
  <c r="J503" i="6"/>
  <c r="I504" i="6"/>
  <c r="J504" i="6"/>
  <c r="I505" i="6"/>
  <c r="J505" i="6"/>
  <c r="I506" i="6"/>
  <c r="J506" i="6"/>
  <c r="I507" i="6"/>
  <c r="J507" i="6"/>
  <c r="I508" i="6"/>
  <c r="J508" i="6"/>
  <c r="I509" i="6"/>
  <c r="J509" i="6"/>
  <c r="I510" i="6"/>
  <c r="J510" i="6"/>
  <c r="I511" i="6"/>
  <c r="J511" i="6"/>
  <c r="I512" i="6"/>
  <c r="J512" i="6"/>
  <c r="I513" i="6"/>
  <c r="J513" i="6"/>
  <c r="I514" i="6"/>
  <c r="J514" i="6"/>
  <c r="I515" i="6"/>
  <c r="J515" i="6"/>
  <c r="I516" i="6"/>
  <c r="J516" i="6"/>
  <c r="I517" i="6"/>
  <c r="J517" i="6"/>
  <c r="I518" i="6"/>
  <c r="J518" i="6"/>
  <c r="I519" i="6"/>
  <c r="J519" i="6"/>
  <c r="I520" i="6"/>
  <c r="J520" i="6"/>
  <c r="I521" i="6"/>
  <c r="J521" i="6"/>
  <c r="I522" i="6"/>
  <c r="J522" i="6"/>
  <c r="I523" i="6"/>
  <c r="J523" i="6"/>
  <c r="I524" i="6"/>
  <c r="J524" i="6"/>
  <c r="I525" i="6"/>
  <c r="J525" i="6"/>
  <c r="I526" i="6"/>
  <c r="J526" i="6"/>
  <c r="I527" i="6"/>
  <c r="J527" i="6"/>
  <c r="I528" i="6"/>
  <c r="J528" i="6"/>
  <c r="I529" i="6"/>
  <c r="J529" i="6"/>
  <c r="I530" i="6"/>
  <c r="J530" i="6"/>
  <c r="I531" i="6"/>
  <c r="J531" i="6"/>
  <c r="I532" i="6"/>
  <c r="J532" i="6"/>
  <c r="I533" i="6"/>
  <c r="J533" i="6"/>
  <c r="I534" i="6"/>
  <c r="J534" i="6"/>
  <c r="I535" i="6"/>
  <c r="J535" i="6"/>
  <c r="I536" i="6"/>
  <c r="J536" i="6"/>
  <c r="I537" i="6"/>
  <c r="J537" i="6"/>
  <c r="I538" i="6"/>
  <c r="J538" i="6"/>
  <c r="I539" i="6"/>
  <c r="J539" i="6"/>
  <c r="I540" i="6"/>
  <c r="J540" i="6"/>
  <c r="I541" i="6"/>
  <c r="J541" i="6"/>
  <c r="I542" i="6"/>
  <c r="J542" i="6"/>
  <c r="I543" i="6"/>
  <c r="J543" i="6"/>
  <c r="I544" i="6"/>
  <c r="J544" i="6"/>
  <c r="I545" i="6"/>
  <c r="J545" i="6"/>
  <c r="I546" i="6"/>
  <c r="J546" i="6"/>
  <c r="I547" i="6"/>
  <c r="J547" i="6"/>
  <c r="I548" i="6"/>
  <c r="J548" i="6"/>
  <c r="I549" i="6"/>
  <c r="J549" i="6"/>
  <c r="I550" i="6"/>
  <c r="J550" i="6"/>
  <c r="I551" i="6"/>
  <c r="J551" i="6"/>
  <c r="I552" i="6"/>
  <c r="J552" i="6"/>
  <c r="I553" i="6"/>
  <c r="J553" i="6"/>
  <c r="I554" i="6"/>
  <c r="J554" i="6"/>
  <c r="I555" i="6"/>
  <c r="J555" i="6"/>
  <c r="I556" i="6"/>
  <c r="J556" i="6"/>
  <c r="I557" i="6"/>
  <c r="J557" i="6"/>
  <c r="I558" i="6"/>
  <c r="J558" i="6"/>
  <c r="I559" i="6"/>
  <c r="J559" i="6"/>
  <c r="I560" i="6"/>
  <c r="J560" i="6"/>
  <c r="I561" i="6"/>
  <c r="J561" i="6"/>
  <c r="I562" i="6"/>
  <c r="J562" i="6"/>
  <c r="I563" i="6"/>
  <c r="J563" i="6"/>
  <c r="I564" i="6"/>
  <c r="J564" i="6"/>
  <c r="I565" i="6"/>
  <c r="J565" i="6"/>
  <c r="I566" i="6"/>
  <c r="J566" i="6"/>
  <c r="I567" i="6"/>
  <c r="J567" i="6"/>
  <c r="I568" i="6"/>
  <c r="J568" i="6"/>
  <c r="I569" i="6"/>
  <c r="J569" i="6"/>
  <c r="I570" i="6"/>
  <c r="J570" i="6"/>
  <c r="I571" i="6"/>
  <c r="J571" i="6"/>
  <c r="I572" i="6"/>
  <c r="J572" i="6"/>
  <c r="I573" i="6"/>
  <c r="J573" i="6"/>
  <c r="I574" i="6"/>
  <c r="J574" i="6"/>
  <c r="I575" i="6"/>
  <c r="J575" i="6"/>
  <c r="I576" i="6"/>
  <c r="J576" i="6"/>
  <c r="I577" i="6"/>
  <c r="J577" i="6"/>
  <c r="I578" i="6"/>
  <c r="J578" i="6"/>
  <c r="I579" i="6"/>
  <c r="J579" i="6"/>
  <c r="I580" i="6"/>
  <c r="J580" i="6"/>
  <c r="I581" i="6"/>
  <c r="J581" i="6"/>
  <c r="I582" i="6"/>
  <c r="J582" i="6"/>
  <c r="I583" i="6"/>
  <c r="J583" i="6"/>
  <c r="I584" i="6"/>
  <c r="J584" i="6"/>
  <c r="I585" i="6"/>
  <c r="J585" i="6"/>
  <c r="I586" i="6"/>
  <c r="J586" i="6"/>
  <c r="I587" i="6"/>
  <c r="J587" i="6"/>
  <c r="I588" i="6"/>
  <c r="J588" i="6"/>
  <c r="I589" i="6"/>
  <c r="J589" i="6"/>
  <c r="I590" i="6"/>
  <c r="J590" i="6"/>
  <c r="I591" i="6"/>
  <c r="J591" i="6"/>
  <c r="I592" i="6"/>
  <c r="J592" i="6"/>
  <c r="I593" i="6"/>
  <c r="J593" i="6"/>
  <c r="I594" i="6"/>
  <c r="J594" i="6"/>
  <c r="I595" i="6"/>
  <c r="J595" i="6"/>
  <c r="I596" i="6"/>
  <c r="J596" i="6"/>
  <c r="I597" i="6"/>
  <c r="J597" i="6"/>
  <c r="I598" i="6"/>
  <c r="J598" i="6"/>
  <c r="I599" i="6"/>
  <c r="J599" i="6"/>
  <c r="I600" i="6"/>
  <c r="J600" i="6"/>
  <c r="I601" i="6"/>
  <c r="J601" i="6"/>
  <c r="I602" i="6"/>
  <c r="J602" i="6"/>
  <c r="I603" i="6"/>
  <c r="J603" i="6"/>
  <c r="I604" i="6"/>
  <c r="J604" i="6"/>
  <c r="I605" i="6"/>
  <c r="J605" i="6"/>
  <c r="I606" i="6"/>
  <c r="J606" i="6"/>
  <c r="I607" i="6"/>
  <c r="J607" i="6"/>
  <c r="I608" i="6"/>
  <c r="J608" i="6"/>
  <c r="I609" i="6"/>
  <c r="J609" i="6"/>
  <c r="I610" i="6"/>
  <c r="J610" i="6"/>
  <c r="I611" i="6"/>
  <c r="J611" i="6"/>
  <c r="I612" i="6"/>
  <c r="J612" i="6"/>
  <c r="I613" i="6"/>
  <c r="J613" i="6"/>
  <c r="I614" i="6"/>
  <c r="J614" i="6"/>
  <c r="I615" i="6"/>
  <c r="J615" i="6"/>
  <c r="I616" i="6"/>
  <c r="J616" i="6"/>
  <c r="I617" i="6"/>
  <c r="J617" i="6"/>
  <c r="I618" i="6"/>
  <c r="J618" i="6"/>
  <c r="I619" i="6"/>
  <c r="J619" i="6"/>
  <c r="I620" i="6"/>
  <c r="J620" i="6"/>
  <c r="I621" i="6"/>
  <c r="J621" i="6"/>
  <c r="I622" i="6"/>
  <c r="J622" i="6"/>
  <c r="I623" i="6"/>
  <c r="J623" i="6"/>
  <c r="I624" i="6"/>
  <c r="J624" i="6"/>
  <c r="I625" i="6"/>
  <c r="J625" i="6"/>
  <c r="I626" i="6"/>
  <c r="J626" i="6"/>
  <c r="I627" i="6"/>
  <c r="J627" i="6"/>
  <c r="I628" i="6"/>
  <c r="J628" i="6"/>
  <c r="I629" i="6"/>
  <c r="J629" i="6"/>
  <c r="I630" i="6"/>
  <c r="J630" i="6"/>
  <c r="I631" i="6"/>
  <c r="J631" i="6"/>
  <c r="I632" i="6"/>
  <c r="J632" i="6"/>
  <c r="I633" i="6"/>
  <c r="J633" i="6"/>
  <c r="I634" i="6"/>
  <c r="J634" i="6"/>
  <c r="I635" i="6"/>
  <c r="J635" i="6"/>
  <c r="I636" i="6"/>
  <c r="J636" i="6"/>
  <c r="I637" i="6"/>
  <c r="J637" i="6"/>
  <c r="I638" i="6"/>
  <c r="J638" i="6"/>
  <c r="I639" i="6"/>
  <c r="J639" i="6"/>
  <c r="I640" i="6"/>
  <c r="J640" i="6"/>
  <c r="I641" i="6"/>
  <c r="J641" i="6"/>
  <c r="I642" i="6"/>
  <c r="J642" i="6"/>
  <c r="I643" i="6"/>
  <c r="J643" i="6"/>
  <c r="I644" i="6"/>
  <c r="J644" i="6"/>
  <c r="I645" i="6"/>
  <c r="J645" i="6"/>
  <c r="I646" i="6"/>
  <c r="J646" i="6"/>
  <c r="I647" i="6"/>
  <c r="J647" i="6"/>
  <c r="I648" i="6"/>
  <c r="J648" i="6"/>
  <c r="I649" i="6"/>
  <c r="J649" i="6"/>
  <c r="I650" i="6"/>
  <c r="J650" i="6"/>
  <c r="I651" i="6"/>
  <c r="J651" i="6"/>
  <c r="I652" i="6"/>
  <c r="J652" i="6"/>
  <c r="I653" i="6"/>
  <c r="J653" i="6"/>
  <c r="I654" i="6"/>
  <c r="J654" i="6"/>
  <c r="I655" i="6"/>
  <c r="J655" i="6"/>
  <c r="I656" i="6"/>
  <c r="J656" i="6"/>
  <c r="I657" i="6"/>
  <c r="J657" i="6"/>
  <c r="I658" i="6"/>
  <c r="J658" i="6"/>
  <c r="I659" i="6"/>
  <c r="J659" i="6"/>
  <c r="I660" i="6"/>
  <c r="J660" i="6"/>
  <c r="I661" i="6"/>
  <c r="J661" i="6"/>
  <c r="I662" i="6"/>
  <c r="J662" i="6"/>
  <c r="I663" i="6"/>
  <c r="J663" i="6"/>
  <c r="I664" i="6"/>
  <c r="J664" i="6"/>
  <c r="I665" i="6"/>
  <c r="J665" i="6"/>
  <c r="I666" i="6"/>
  <c r="J666" i="6"/>
  <c r="I667" i="6"/>
  <c r="J667" i="6"/>
  <c r="I668" i="6"/>
  <c r="J668" i="6"/>
  <c r="I669" i="6"/>
  <c r="J669" i="6"/>
  <c r="I670" i="6"/>
  <c r="J670" i="6"/>
  <c r="I671" i="6"/>
  <c r="J671" i="6"/>
  <c r="I672" i="6"/>
  <c r="J672" i="6"/>
  <c r="I673" i="6"/>
  <c r="J673" i="6"/>
  <c r="I674" i="6"/>
  <c r="J674" i="6"/>
  <c r="I675" i="6"/>
  <c r="J675" i="6"/>
  <c r="I676" i="6"/>
  <c r="J676" i="6"/>
  <c r="I677" i="6"/>
  <c r="J677" i="6"/>
  <c r="I678" i="6"/>
  <c r="J678" i="6"/>
  <c r="I679" i="6"/>
  <c r="J679" i="6"/>
  <c r="I680" i="6"/>
  <c r="J680" i="6"/>
  <c r="I681" i="6"/>
  <c r="J681" i="6"/>
  <c r="I682" i="6"/>
  <c r="J682" i="6"/>
  <c r="I683" i="6"/>
  <c r="J683" i="6"/>
  <c r="I684" i="6"/>
  <c r="J684" i="6"/>
  <c r="I685" i="6"/>
  <c r="J685" i="6"/>
  <c r="I686" i="6"/>
  <c r="J686" i="6"/>
  <c r="I687" i="6"/>
  <c r="J687" i="6"/>
  <c r="I688" i="6"/>
  <c r="J688" i="6"/>
  <c r="I689" i="6"/>
  <c r="J689" i="6"/>
  <c r="I690" i="6"/>
  <c r="J690" i="6"/>
  <c r="I691" i="6"/>
  <c r="J691" i="6"/>
  <c r="I692" i="6"/>
  <c r="J692" i="6"/>
  <c r="I693" i="6"/>
  <c r="J693" i="6"/>
  <c r="I694" i="6"/>
  <c r="J694" i="6"/>
  <c r="I695" i="6"/>
  <c r="J695" i="6"/>
  <c r="I696" i="6"/>
  <c r="J696" i="6"/>
  <c r="I697" i="6"/>
  <c r="J697" i="6"/>
  <c r="I698" i="6"/>
  <c r="J698" i="6"/>
  <c r="I699" i="6"/>
  <c r="J699" i="6"/>
  <c r="I700" i="6"/>
  <c r="J700" i="6"/>
  <c r="I701" i="6"/>
  <c r="J701" i="6"/>
  <c r="I702" i="6"/>
  <c r="J702" i="6"/>
  <c r="I703" i="6"/>
  <c r="J703" i="6"/>
  <c r="I704" i="6"/>
  <c r="J704" i="6"/>
  <c r="I705" i="6"/>
  <c r="J705" i="6"/>
  <c r="I706" i="6"/>
  <c r="J706" i="6"/>
  <c r="I707" i="6"/>
  <c r="J707" i="6"/>
  <c r="I708" i="6"/>
  <c r="J708" i="6"/>
  <c r="I709" i="6"/>
  <c r="J709" i="6"/>
  <c r="I710" i="6"/>
  <c r="J710" i="6"/>
  <c r="I711" i="6"/>
  <c r="J711" i="6"/>
  <c r="I712" i="6"/>
  <c r="J712" i="6"/>
  <c r="I713" i="6"/>
  <c r="J713" i="6"/>
  <c r="I714" i="6"/>
  <c r="J714" i="6"/>
  <c r="I715" i="6"/>
  <c r="J715" i="6"/>
  <c r="I716" i="6"/>
  <c r="J716" i="6"/>
  <c r="I717" i="6"/>
  <c r="J717" i="6"/>
  <c r="I718" i="6"/>
  <c r="J718" i="6"/>
  <c r="I719" i="6"/>
  <c r="J719" i="6"/>
  <c r="I720" i="6"/>
  <c r="J720" i="6"/>
  <c r="I721" i="6"/>
  <c r="J721" i="6"/>
  <c r="I722" i="6"/>
  <c r="J722" i="6"/>
  <c r="I723" i="6"/>
  <c r="J723" i="6"/>
  <c r="I724" i="6"/>
  <c r="J724" i="6"/>
  <c r="I725" i="6"/>
  <c r="J725" i="6"/>
  <c r="I726" i="6"/>
  <c r="J726" i="6"/>
  <c r="I727" i="6"/>
  <c r="J727" i="6"/>
  <c r="I728" i="6"/>
  <c r="J728" i="6"/>
  <c r="I729" i="6"/>
  <c r="J729" i="6"/>
  <c r="I730" i="6"/>
  <c r="J730" i="6"/>
  <c r="I731" i="6"/>
  <c r="J731" i="6"/>
  <c r="I732" i="6"/>
  <c r="J732" i="6"/>
  <c r="I733" i="6"/>
  <c r="J733" i="6"/>
  <c r="I734" i="6"/>
  <c r="J734" i="6"/>
  <c r="I735" i="6"/>
  <c r="J735" i="6"/>
  <c r="I736" i="6"/>
  <c r="J736" i="6"/>
  <c r="I737" i="6"/>
  <c r="J737" i="6"/>
  <c r="I738" i="6"/>
  <c r="J738" i="6"/>
  <c r="I739" i="6"/>
  <c r="J739" i="6"/>
  <c r="I740" i="6"/>
  <c r="J740" i="6"/>
  <c r="I741" i="6"/>
  <c r="J741" i="6"/>
  <c r="I742" i="6"/>
  <c r="J742" i="6"/>
  <c r="I743" i="6"/>
  <c r="J743" i="6"/>
  <c r="I744" i="6"/>
  <c r="J744" i="6"/>
  <c r="I745" i="6"/>
  <c r="J745" i="6"/>
  <c r="I746" i="6"/>
  <c r="J746" i="6"/>
  <c r="I747" i="6"/>
  <c r="J747" i="6"/>
  <c r="I748" i="6"/>
  <c r="J748" i="6"/>
  <c r="I749" i="6"/>
  <c r="J749" i="6"/>
  <c r="I750" i="6"/>
  <c r="J750" i="6"/>
  <c r="I751" i="6"/>
  <c r="J751" i="6"/>
  <c r="I752" i="6"/>
  <c r="J752" i="6"/>
  <c r="I753" i="6"/>
  <c r="J753" i="6"/>
  <c r="I754" i="6"/>
  <c r="J754" i="6"/>
  <c r="I755" i="6"/>
  <c r="J755" i="6"/>
  <c r="I756" i="6"/>
  <c r="J756" i="6"/>
  <c r="I757" i="6"/>
  <c r="J757" i="6"/>
  <c r="I758" i="6"/>
  <c r="J758" i="6"/>
  <c r="I759" i="6"/>
  <c r="J759" i="6"/>
  <c r="I760" i="6"/>
  <c r="J760" i="6"/>
  <c r="I761" i="6"/>
  <c r="J761" i="6"/>
  <c r="I762" i="6"/>
  <c r="J762" i="6"/>
  <c r="I763" i="6"/>
  <c r="J763" i="6"/>
  <c r="I764" i="6"/>
  <c r="J764" i="6"/>
  <c r="I765" i="6"/>
  <c r="J765" i="6"/>
  <c r="I766" i="6"/>
  <c r="J766" i="6"/>
  <c r="I767" i="6"/>
  <c r="J767" i="6"/>
  <c r="I768" i="6"/>
  <c r="J768" i="6"/>
  <c r="I769" i="6"/>
  <c r="J769" i="6"/>
  <c r="I770" i="6"/>
  <c r="J770" i="6"/>
  <c r="I771" i="6"/>
  <c r="J771" i="6"/>
  <c r="I772" i="6"/>
  <c r="J772" i="6"/>
  <c r="I773" i="6"/>
  <c r="J773" i="6"/>
  <c r="I774" i="6"/>
  <c r="J774" i="6"/>
  <c r="I775" i="6"/>
  <c r="J775" i="6"/>
  <c r="I776" i="6"/>
  <c r="J776" i="6"/>
  <c r="I777" i="6"/>
  <c r="J777" i="6"/>
  <c r="I778" i="6"/>
  <c r="J778" i="6"/>
  <c r="I779" i="6"/>
  <c r="J779" i="6"/>
  <c r="I780" i="6"/>
  <c r="J780" i="6"/>
  <c r="I781" i="6"/>
  <c r="J781" i="6"/>
  <c r="I782" i="6"/>
  <c r="J782" i="6"/>
  <c r="I783" i="6"/>
  <c r="J783" i="6"/>
  <c r="I784" i="6"/>
  <c r="J784" i="6"/>
  <c r="I785" i="6"/>
  <c r="J785" i="6"/>
  <c r="I786" i="6"/>
  <c r="J786" i="6"/>
  <c r="I787" i="6"/>
  <c r="J787" i="6"/>
  <c r="I788" i="6"/>
  <c r="J788" i="6"/>
  <c r="I789" i="6"/>
  <c r="J789" i="6"/>
  <c r="I790" i="6"/>
  <c r="J790" i="6"/>
  <c r="I791" i="6"/>
  <c r="J791" i="6"/>
  <c r="I792" i="6"/>
  <c r="J792" i="6"/>
  <c r="I793" i="6"/>
  <c r="J793" i="6"/>
  <c r="I794" i="6"/>
  <c r="J794" i="6"/>
  <c r="I795" i="6"/>
  <c r="J795" i="6"/>
  <c r="I796" i="6"/>
  <c r="J796" i="6"/>
  <c r="I797" i="6"/>
  <c r="J797" i="6"/>
  <c r="I798" i="6"/>
  <c r="J798" i="6"/>
  <c r="I799" i="6"/>
  <c r="J799" i="6"/>
  <c r="I800" i="6"/>
  <c r="J800" i="6"/>
  <c r="I801" i="6"/>
  <c r="J801" i="6"/>
  <c r="I802" i="6"/>
  <c r="J802" i="6"/>
  <c r="I803" i="6"/>
  <c r="J803" i="6"/>
  <c r="I804" i="6"/>
  <c r="J804" i="6"/>
  <c r="I805" i="6"/>
  <c r="J805" i="6"/>
  <c r="I806" i="6"/>
  <c r="J806" i="6"/>
  <c r="I807" i="6"/>
  <c r="J807" i="6"/>
  <c r="I808" i="6"/>
  <c r="J808" i="6"/>
  <c r="I809" i="6"/>
  <c r="J809" i="6"/>
  <c r="I810" i="6"/>
  <c r="J810" i="6"/>
  <c r="I811" i="6"/>
  <c r="J811" i="6"/>
  <c r="I812" i="6"/>
  <c r="J812" i="6"/>
  <c r="I813" i="6"/>
  <c r="J813" i="6"/>
  <c r="I814" i="6"/>
  <c r="J814" i="6"/>
  <c r="I815" i="6"/>
  <c r="J815" i="6"/>
  <c r="I816" i="6"/>
  <c r="J816" i="6"/>
  <c r="I817" i="6"/>
  <c r="J817" i="6"/>
  <c r="I818" i="6"/>
  <c r="J818" i="6"/>
  <c r="I819" i="6"/>
  <c r="J819" i="6"/>
  <c r="I820" i="6"/>
  <c r="J820" i="6"/>
  <c r="I821" i="6"/>
  <c r="J821" i="6"/>
  <c r="I822" i="6"/>
  <c r="J822" i="6"/>
  <c r="I823" i="6"/>
  <c r="J823" i="6"/>
  <c r="I824" i="6"/>
  <c r="J824" i="6"/>
  <c r="I825" i="6"/>
  <c r="J825" i="6"/>
  <c r="I826" i="6"/>
  <c r="J826" i="6"/>
  <c r="I827" i="6"/>
  <c r="J827" i="6"/>
  <c r="I828" i="6"/>
  <c r="J828" i="6"/>
  <c r="I829" i="6"/>
  <c r="J829" i="6"/>
  <c r="I830" i="6"/>
  <c r="J830" i="6"/>
  <c r="I831" i="6"/>
  <c r="J831" i="6"/>
  <c r="I832" i="6"/>
  <c r="J832" i="6"/>
  <c r="I833" i="6"/>
  <c r="J833" i="6"/>
  <c r="I834" i="6"/>
  <c r="J834" i="6"/>
  <c r="I835" i="6"/>
  <c r="J835" i="6"/>
  <c r="I836" i="6"/>
  <c r="J836" i="6"/>
  <c r="I837" i="6"/>
  <c r="J837" i="6"/>
  <c r="I838" i="6"/>
  <c r="J838" i="6"/>
  <c r="I839" i="6"/>
  <c r="J839" i="6"/>
  <c r="I840" i="6"/>
  <c r="J840" i="6"/>
  <c r="I841" i="6"/>
  <c r="J841" i="6"/>
  <c r="I842" i="6"/>
  <c r="J842" i="6"/>
  <c r="I843" i="6"/>
  <c r="J843" i="6"/>
  <c r="I844" i="6"/>
  <c r="J844" i="6"/>
  <c r="I845" i="6"/>
  <c r="J845" i="6"/>
  <c r="I846" i="6"/>
  <c r="J846" i="6"/>
  <c r="I847" i="6"/>
  <c r="J847" i="6"/>
  <c r="I848" i="6"/>
  <c r="J848" i="6"/>
  <c r="I849" i="6"/>
  <c r="J849" i="6"/>
  <c r="I850" i="6"/>
  <c r="J850" i="6"/>
  <c r="I851" i="6"/>
  <c r="J851" i="6"/>
  <c r="I852" i="6"/>
  <c r="J852" i="6"/>
  <c r="I853" i="6"/>
  <c r="J853" i="6"/>
  <c r="I854" i="6"/>
  <c r="J854" i="6"/>
  <c r="I855" i="6"/>
  <c r="J855" i="6"/>
  <c r="I856" i="6"/>
  <c r="J856" i="6"/>
  <c r="I857" i="6"/>
  <c r="J857" i="6"/>
  <c r="I858" i="6"/>
  <c r="J858" i="6"/>
  <c r="I859" i="6"/>
  <c r="J859" i="6"/>
  <c r="I860" i="6"/>
  <c r="J860" i="6"/>
  <c r="I861" i="6"/>
  <c r="J861" i="6"/>
  <c r="I862" i="6"/>
  <c r="J862" i="6"/>
  <c r="I863" i="6"/>
  <c r="J863" i="6"/>
  <c r="I864" i="6"/>
  <c r="J864" i="6"/>
  <c r="I865" i="6"/>
  <c r="J865" i="6"/>
  <c r="I866" i="6"/>
  <c r="J866" i="6"/>
  <c r="I867" i="6"/>
  <c r="J867" i="6"/>
  <c r="I868" i="6"/>
  <c r="J868" i="6"/>
  <c r="I869" i="6"/>
  <c r="J869" i="6"/>
  <c r="I870" i="6"/>
  <c r="J870" i="6"/>
  <c r="I871" i="6"/>
  <c r="J871" i="6"/>
  <c r="I872" i="6"/>
  <c r="J872" i="6"/>
  <c r="I873" i="6"/>
  <c r="J873" i="6"/>
  <c r="I874" i="6"/>
  <c r="J874" i="6"/>
  <c r="I875" i="6"/>
  <c r="J875" i="6"/>
  <c r="I876" i="6"/>
  <c r="J876" i="6"/>
  <c r="I877" i="6"/>
  <c r="J877" i="6"/>
  <c r="I878" i="6"/>
  <c r="J878" i="6"/>
  <c r="I879" i="6"/>
  <c r="J879" i="6"/>
  <c r="I880" i="6"/>
  <c r="J880" i="6"/>
  <c r="I881" i="6"/>
  <c r="J881" i="6"/>
  <c r="I882" i="6"/>
  <c r="J882" i="6"/>
  <c r="I883" i="6"/>
  <c r="J883" i="6"/>
  <c r="I884" i="6"/>
  <c r="J884" i="6"/>
  <c r="I885" i="6"/>
  <c r="J885" i="6"/>
  <c r="I886" i="6"/>
  <c r="J886" i="6"/>
  <c r="I887" i="6"/>
  <c r="J887" i="6"/>
  <c r="I888" i="6"/>
  <c r="J888" i="6"/>
  <c r="I889" i="6"/>
  <c r="J889" i="6"/>
  <c r="I890" i="6"/>
  <c r="J890" i="6"/>
  <c r="I891" i="6"/>
  <c r="J891" i="6"/>
  <c r="I892" i="6"/>
  <c r="J892" i="6"/>
  <c r="I893" i="6"/>
  <c r="J893" i="6"/>
  <c r="I894" i="6"/>
  <c r="J894" i="6"/>
  <c r="I895" i="6"/>
  <c r="J895" i="6"/>
  <c r="I896" i="6"/>
  <c r="J896" i="6"/>
  <c r="I897" i="6"/>
  <c r="J897" i="6"/>
  <c r="I898" i="6"/>
  <c r="J898" i="6"/>
  <c r="I899" i="6"/>
  <c r="J899" i="6"/>
  <c r="I900" i="6"/>
  <c r="J900" i="6"/>
  <c r="I901" i="6"/>
  <c r="J901" i="6"/>
  <c r="I902" i="6"/>
  <c r="J902" i="6"/>
  <c r="I903" i="6"/>
  <c r="J903" i="6"/>
  <c r="I904" i="6"/>
  <c r="J904" i="6"/>
  <c r="I905" i="6"/>
  <c r="J905" i="6"/>
  <c r="I906" i="6"/>
  <c r="J906" i="6"/>
  <c r="A27" i="3"/>
  <c r="C27" i="3" a="1"/>
  <c r="C27" i="3"/>
  <c r="D27" i="3" a="1"/>
  <c r="D27" i="3"/>
  <c r="E27" i="3" a="1"/>
  <c r="E27" i="3"/>
  <c r="H27" i="3"/>
  <c r="A28" i="3"/>
  <c r="C28" i="3" a="1"/>
  <c r="C28" i="3"/>
  <c r="D28" i="3" a="1"/>
  <c r="D28" i="3"/>
  <c r="E28" i="3" a="1"/>
  <c r="E28" i="3"/>
  <c r="H28" i="3"/>
  <c r="A29" i="3"/>
  <c r="C29" i="3" a="1"/>
  <c r="C29" i="3"/>
  <c r="D29" i="3" a="1"/>
  <c r="D29" i="3"/>
  <c r="E29" i="3" a="1"/>
  <c r="E29" i="3"/>
  <c r="H29" i="3"/>
  <c r="A30" i="3"/>
  <c r="C30" i="3" a="1"/>
  <c r="C30" i="3"/>
  <c r="D30" i="3" a="1"/>
  <c r="D30" i="3"/>
  <c r="E30" i="3" a="1"/>
  <c r="E30" i="3"/>
  <c r="H30" i="3"/>
  <c r="A31" i="3"/>
  <c r="C31" i="3" a="1"/>
  <c r="C31" i="3"/>
  <c r="D31" i="3" a="1"/>
  <c r="D31" i="3"/>
  <c r="E31" i="3" a="1"/>
  <c r="E31" i="3"/>
  <c r="H31" i="3"/>
  <c r="A32" i="3"/>
  <c r="C32" i="3" a="1"/>
  <c r="C32" i="3"/>
  <c r="D32" i="3" a="1"/>
  <c r="D32" i="3"/>
  <c r="E32" i="3" a="1"/>
  <c r="E32" i="3"/>
  <c r="H32" i="3"/>
  <c r="A33" i="3"/>
  <c r="C33" i="3" a="1"/>
  <c r="C33" i="3"/>
  <c r="D33" i="3" a="1"/>
  <c r="D33" i="3"/>
  <c r="E33" i="3" a="1"/>
  <c r="E33" i="3"/>
  <c r="H33" i="3"/>
  <c r="A34" i="3"/>
  <c r="C34" i="3" a="1"/>
  <c r="C34" i="3"/>
  <c r="D34" i="3" a="1"/>
  <c r="D34" i="3"/>
  <c r="E34" i="3" a="1"/>
  <c r="E34" i="3"/>
  <c r="H34" i="3"/>
  <c r="A35" i="3"/>
  <c r="C35" i="3" a="1"/>
  <c r="C35" i="3"/>
  <c r="D35" i="3" a="1"/>
  <c r="D35" i="3"/>
  <c r="E35" i="3" a="1"/>
  <c r="E35" i="3"/>
  <c r="H35" i="3"/>
  <c r="A36" i="3"/>
  <c r="C36" i="3" a="1"/>
  <c r="C36" i="3"/>
  <c r="D36" i="3" a="1"/>
  <c r="D36" i="3"/>
  <c r="E36" i="3" a="1"/>
  <c r="E36" i="3"/>
  <c r="H36" i="3"/>
  <c r="A37" i="3"/>
  <c r="C37" i="3" a="1"/>
  <c r="C37" i="3"/>
  <c r="D37" i="3" a="1"/>
  <c r="D37" i="3"/>
  <c r="E37" i="3" a="1"/>
  <c r="E37" i="3"/>
  <c r="H37" i="3"/>
  <c r="A38" i="3"/>
  <c r="C38" i="3" a="1"/>
  <c r="C38" i="3"/>
  <c r="D38" i="3" a="1"/>
  <c r="D38" i="3"/>
  <c r="E38" i="3" a="1"/>
  <c r="E38" i="3"/>
  <c r="H38" i="3"/>
  <c r="A39" i="3"/>
  <c r="C39" i="3" a="1"/>
  <c r="C39" i="3"/>
  <c r="D39" i="3" a="1"/>
  <c r="D39" i="3"/>
  <c r="E39" i="3" a="1"/>
  <c r="E39" i="3"/>
  <c r="H39" i="3"/>
  <c r="A40" i="3"/>
  <c r="C40" i="3" a="1"/>
  <c r="C40" i="3"/>
  <c r="D40" i="3" a="1"/>
  <c r="D40" i="3"/>
  <c r="E40" i="3" a="1"/>
  <c r="E40" i="3"/>
  <c r="H40" i="3"/>
  <c r="A41" i="3"/>
  <c r="C41" i="3" a="1"/>
  <c r="C41" i="3"/>
  <c r="D41" i="3" a="1"/>
  <c r="D41" i="3"/>
  <c r="E41" i="3" a="1"/>
  <c r="E41" i="3"/>
  <c r="H41" i="3"/>
  <c r="A42" i="3"/>
  <c r="C42" i="3" a="1"/>
  <c r="C42" i="3"/>
  <c r="D42" i="3" a="1"/>
  <c r="D42" i="3"/>
  <c r="E42" i="3" a="1"/>
  <c r="E42" i="3"/>
  <c r="H42" i="3"/>
  <c r="A43" i="3"/>
  <c r="C43" i="3" a="1"/>
  <c r="C43" i="3"/>
  <c r="D43" i="3" a="1"/>
  <c r="D43" i="3"/>
  <c r="E43" i="3" a="1"/>
  <c r="E43" i="3"/>
  <c r="H43" i="3"/>
  <c r="A44" i="3"/>
  <c r="C44" i="3" a="1"/>
  <c r="C44" i="3"/>
  <c r="D44" i="3" a="1"/>
  <c r="D44" i="3"/>
  <c r="E44" i="3" a="1"/>
  <c r="E44" i="3"/>
  <c r="H44" i="3"/>
  <c r="A45" i="3"/>
  <c r="C45" i="3" a="1"/>
  <c r="C45" i="3"/>
  <c r="D45" i="3" a="1"/>
  <c r="D45" i="3"/>
  <c r="E45" i="3" a="1"/>
  <c r="E45" i="3"/>
  <c r="H45" i="3"/>
  <c r="A46" i="3"/>
  <c r="C46" i="3" a="1"/>
  <c r="C46" i="3"/>
  <c r="D46" i="3" a="1"/>
  <c r="D46" i="3"/>
  <c r="E46" i="3" a="1"/>
  <c r="E46" i="3"/>
  <c r="H46" i="3"/>
  <c r="A47" i="3"/>
  <c r="C47" i="3" a="1"/>
  <c r="C47" i="3"/>
  <c r="D47" i="3" a="1"/>
  <c r="D47" i="3"/>
  <c r="E47" i="3" a="1"/>
  <c r="E47" i="3"/>
  <c r="H47" i="3"/>
  <c r="A48" i="3"/>
  <c r="C48" i="3" a="1"/>
  <c r="C48" i="3"/>
  <c r="D48" i="3" a="1"/>
  <c r="D48" i="3"/>
  <c r="E48" i="3" a="1"/>
  <c r="E48" i="3"/>
  <c r="H48" i="3"/>
  <c r="A49" i="3"/>
  <c r="C49" i="3" a="1"/>
  <c r="C49" i="3"/>
  <c r="D49" i="3" a="1"/>
  <c r="D49" i="3"/>
  <c r="E49" i="3" a="1"/>
  <c r="E49" i="3"/>
  <c r="H49" i="3"/>
  <c r="B44" i="3" a="1"/>
  <c r="B44" i="3"/>
  <c r="B45" i="3" a="1"/>
  <c r="B45" i="3"/>
  <c r="B46" i="3" a="1"/>
  <c r="B46" i="3"/>
  <c r="B47" i="3" a="1"/>
  <c r="B47" i="3"/>
  <c r="B48" i="3" a="1"/>
  <c r="B48" i="3"/>
  <c r="B49" i="3" a="1"/>
  <c r="B49" i="3"/>
  <c r="A3" i="3"/>
  <c r="B3" i="3" a="1"/>
  <c r="B3" i="3"/>
  <c r="A4" i="3"/>
  <c r="B4" i="3" a="1"/>
  <c r="B4" i="3"/>
  <c r="A5" i="3"/>
  <c r="B5" i="3" a="1"/>
  <c r="B5" i="3"/>
  <c r="A6" i="3"/>
  <c r="B6" i="3" a="1"/>
  <c r="B6" i="3"/>
  <c r="A7" i="3"/>
  <c r="B7" i="3" a="1"/>
  <c r="B7" i="3"/>
  <c r="B8" i="3" a="1"/>
  <c r="B8" i="3"/>
  <c r="A9" i="3"/>
  <c r="B9" i="3" a="1"/>
  <c r="B9" i="3"/>
  <c r="A10" i="3"/>
  <c r="B10" i="3" a="1"/>
  <c r="B10" i="3"/>
  <c r="A11" i="3"/>
  <c r="B11" i="3" a="1"/>
  <c r="B11" i="3"/>
  <c r="A12" i="3"/>
  <c r="B12" i="3" a="1"/>
  <c r="B12" i="3"/>
  <c r="A13" i="3"/>
  <c r="B13" i="3" a="1"/>
  <c r="B13" i="3"/>
  <c r="A14" i="3"/>
  <c r="B14" i="3" a="1"/>
  <c r="B14" i="3"/>
  <c r="A15" i="3"/>
  <c r="B15" i="3" a="1"/>
  <c r="B15" i="3"/>
  <c r="A16" i="3"/>
  <c r="B16" i="3" a="1"/>
  <c r="B16" i="3"/>
  <c r="A17" i="3"/>
  <c r="B17" i="3" a="1"/>
  <c r="B17" i="3"/>
  <c r="A18" i="3"/>
  <c r="B18" i="3" a="1"/>
  <c r="B18" i="3"/>
  <c r="A19" i="3"/>
  <c r="B19" i="3" a="1"/>
  <c r="B19" i="3"/>
  <c r="A20" i="3"/>
  <c r="B20" i="3" a="1"/>
  <c r="B20" i="3"/>
  <c r="A21" i="3"/>
  <c r="B21" i="3" a="1"/>
  <c r="B21" i="3"/>
  <c r="A22" i="3"/>
  <c r="B22" i="3" a="1"/>
  <c r="B22" i="3"/>
  <c r="A23" i="3"/>
  <c r="B23" i="3" a="1"/>
  <c r="B23" i="3"/>
  <c r="A24" i="3"/>
  <c r="B24" i="3" a="1"/>
  <c r="B24" i="3"/>
  <c r="A25" i="3"/>
  <c r="B25" i="3" a="1"/>
  <c r="B25" i="3"/>
  <c r="A26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7" i="3" a="1"/>
  <c r="B37" i="3"/>
  <c r="B38" i="3" a="1"/>
  <c r="B38" i="3"/>
  <c r="B39" i="3" a="1"/>
  <c r="B39" i="3"/>
  <c r="B40" i="3" a="1"/>
  <c r="B40" i="3"/>
  <c r="B41" i="3" a="1"/>
  <c r="B41" i="3"/>
  <c r="B42" i="3" a="1"/>
  <c r="B42" i="3"/>
  <c r="B43" i="3" a="1"/>
  <c r="B43" i="3"/>
  <c r="C3" i="3" a="1"/>
  <c r="C3" i="3"/>
  <c r="C4" i="3" a="1"/>
  <c r="C4" i="3"/>
  <c r="C5" i="3" a="1"/>
  <c r="C5" i="3"/>
  <c r="C6" i="3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A2" i="3"/>
  <c r="C2" i="3" a="1"/>
  <c r="C2" i="3"/>
  <c r="D14" i="3" a="1"/>
  <c r="D14" i="3"/>
  <c r="E14" i="3" a="1"/>
  <c r="E14" i="3"/>
  <c r="H14" i="3"/>
  <c r="D15" i="3" a="1"/>
  <c r="D15" i="3"/>
  <c r="E15" i="3" a="1"/>
  <c r="E15" i="3"/>
  <c r="H15" i="3"/>
  <c r="D16" i="3" a="1"/>
  <c r="D16" i="3"/>
  <c r="E16" i="3" a="1"/>
  <c r="E16" i="3"/>
  <c r="H16" i="3"/>
  <c r="D17" i="3" a="1"/>
  <c r="D17" i="3"/>
  <c r="E17" i="3" a="1"/>
  <c r="E17" i="3"/>
  <c r="H17" i="3"/>
  <c r="D18" i="3" a="1"/>
  <c r="D18" i="3"/>
  <c r="E18" i="3" a="1"/>
  <c r="E18" i="3"/>
  <c r="H18" i="3"/>
  <c r="D19" i="3" a="1"/>
  <c r="D19" i="3"/>
  <c r="E19" i="3" a="1"/>
  <c r="E19" i="3"/>
  <c r="H19" i="3"/>
  <c r="D20" i="3" a="1"/>
  <c r="D20" i="3"/>
  <c r="E20" i="3" a="1"/>
  <c r="E20" i="3"/>
  <c r="H20" i="3"/>
  <c r="D21" i="3" a="1"/>
  <c r="D21" i="3"/>
  <c r="E21" i="3" a="1"/>
  <c r="E21" i="3"/>
  <c r="H21" i="3"/>
  <c r="D22" i="3" a="1"/>
  <c r="D22" i="3"/>
  <c r="E22" i="3" a="1"/>
  <c r="E22" i="3"/>
  <c r="H22" i="3"/>
  <c r="D23" i="3" a="1"/>
  <c r="D23" i="3"/>
  <c r="E23" i="3" a="1"/>
  <c r="E23" i="3"/>
  <c r="H23" i="3"/>
  <c r="D24" i="3" a="1"/>
  <c r="D24" i="3"/>
  <c r="E24" i="3" a="1"/>
  <c r="E24" i="3"/>
  <c r="H24" i="3"/>
  <c r="D25" i="3" a="1"/>
  <c r="D25" i="3"/>
  <c r="E25" i="3" a="1"/>
  <c r="E25" i="3"/>
  <c r="H25" i="3"/>
  <c r="D26" i="3" a="1"/>
  <c r="D26" i="3"/>
  <c r="E26" i="3" a="1"/>
  <c r="E26" i="3"/>
  <c r="H26" i="3"/>
  <c r="D3" i="3" a="1"/>
  <c r="D3" i="3"/>
  <c r="E3" i="3" a="1"/>
  <c r="E3" i="3"/>
  <c r="H3" i="3"/>
  <c r="D4" i="3" a="1"/>
  <c r="D4" i="3"/>
  <c r="E4" i="3" a="1"/>
  <c r="E4" i="3"/>
  <c r="H4" i="3"/>
  <c r="D5" i="3" a="1"/>
  <c r="D5" i="3"/>
  <c r="E5" i="3" a="1"/>
  <c r="E5" i="3"/>
  <c r="H5" i="3"/>
  <c r="D6" i="3" a="1"/>
  <c r="D6" i="3"/>
  <c r="E6" i="3" a="1"/>
  <c r="E6" i="3"/>
  <c r="H6" i="3"/>
  <c r="D7" i="3" a="1"/>
  <c r="D7" i="3"/>
  <c r="E7" i="3" a="1"/>
  <c r="E7" i="3"/>
  <c r="H7" i="3"/>
  <c r="D8" i="3" a="1"/>
  <c r="D8" i="3"/>
  <c r="E8" i="3" a="1"/>
  <c r="E8" i="3"/>
  <c r="H8" i="3"/>
  <c r="D9" i="3" a="1"/>
  <c r="D9" i="3"/>
  <c r="E9" i="3" a="1"/>
  <c r="E9" i="3"/>
  <c r="H9" i="3"/>
  <c r="D10" i="3" a="1"/>
  <c r="D10" i="3"/>
  <c r="E10" i="3" a="1"/>
  <c r="E10" i="3"/>
  <c r="H10" i="3"/>
  <c r="D11" i="3" a="1"/>
  <c r="D11" i="3"/>
  <c r="E11" i="3" a="1"/>
  <c r="E11" i="3"/>
  <c r="H11" i="3"/>
  <c r="D12" i="3" a="1"/>
  <c r="D12" i="3"/>
  <c r="E12" i="3" a="1"/>
  <c r="E12" i="3"/>
  <c r="H12" i="3"/>
  <c r="D13" i="3" a="1"/>
  <c r="D13" i="3"/>
  <c r="E13" i="3" a="1"/>
  <c r="E13" i="3"/>
  <c r="H13" i="3"/>
  <c r="D2" i="3" a="1"/>
  <c r="D2" i="3"/>
  <c r="E2" i="3" a="1"/>
  <c r="E2" i="3"/>
  <c r="H2" i="3"/>
  <c r="B2" i="3" a="1"/>
  <c r="B2" i="3"/>
  <c r="I3" i="2"/>
  <c r="I6" i="2"/>
  <c r="I5" i="2"/>
  <c r="I4" i="2"/>
  <c r="I11" i="2"/>
  <c r="I10" i="2"/>
  <c r="I9" i="2"/>
  <c r="I8" i="2"/>
  <c r="I13" i="2"/>
  <c r="I16" i="2"/>
  <c r="I15" i="2"/>
  <c r="I14" i="2"/>
  <c r="I18" i="2"/>
  <c r="I21" i="2"/>
  <c r="I20" i="2"/>
  <c r="I19" i="2"/>
  <c r="I23" i="2"/>
  <c r="I26" i="2"/>
  <c r="I25" i="2"/>
  <c r="I24" i="2"/>
  <c r="I28" i="2"/>
  <c r="I31" i="2"/>
  <c r="I30" i="2"/>
  <c r="I29" i="2"/>
  <c r="I33" i="2"/>
  <c r="I36" i="2"/>
  <c r="I35" i="2"/>
  <c r="I34" i="2"/>
  <c r="I38" i="2"/>
  <c r="I41" i="2"/>
  <c r="I40" i="2"/>
  <c r="I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<sst xmlns="http://schemas.openxmlformats.org/spreadsheetml/2006/main" count="333" uniqueCount="112">
  <si>
    <t>Senegal</t>
  </si>
  <si>
    <t>Paises Bajos</t>
  </si>
  <si>
    <t>Catar</t>
  </si>
  <si>
    <t>Ecuador</t>
  </si>
  <si>
    <t>Casa</t>
  </si>
  <si>
    <t>Fuera</t>
  </si>
  <si>
    <t>Puntos Casa</t>
  </si>
  <si>
    <t>Puntos Fuera</t>
  </si>
  <si>
    <t>Puntos</t>
  </si>
  <si>
    <t>Goles favor</t>
  </si>
  <si>
    <t>Goles contra</t>
  </si>
  <si>
    <t>Diferencia goles</t>
  </si>
  <si>
    <t>Rank puntos</t>
  </si>
  <si>
    <t>Rank goles favor</t>
  </si>
  <si>
    <t>Pais</t>
  </si>
  <si>
    <t>Rank dif goles</t>
  </si>
  <si>
    <t>Rank</t>
  </si>
  <si>
    <t>Rank de Rank</t>
  </si>
  <si>
    <t>A</t>
  </si>
  <si>
    <t>Pos</t>
  </si>
  <si>
    <t>GF</t>
  </si>
  <si>
    <t>GC</t>
  </si>
  <si>
    <t>Gol</t>
  </si>
  <si>
    <t>DG</t>
  </si>
  <si>
    <t>Grupo A</t>
  </si>
  <si>
    <t>B</t>
  </si>
  <si>
    <t>Inglaterra</t>
  </si>
  <si>
    <t>Estados Unidos</t>
  </si>
  <si>
    <t>Gales</t>
  </si>
  <si>
    <t>Irán</t>
  </si>
  <si>
    <t>Grupo B</t>
  </si>
  <si>
    <t>Rank goles contra</t>
  </si>
  <si>
    <t>ID.PARTIDO</t>
  </si>
  <si>
    <t>FILA</t>
  </si>
  <si>
    <t>APUESTA PARTIDO</t>
  </si>
  <si>
    <t>APUESTA GOLES CASA</t>
  </si>
  <si>
    <t>APUESTA GOLES FUERA</t>
  </si>
  <si>
    <t>Jor.</t>
  </si>
  <si>
    <t>Fecha</t>
  </si>
  <si>
    <t xml:space="preserve">J1 </t>
  </si>
  <si>
    <t xml:space="preserve">J2 </t>
  </si>
  <si>
    <t xml:space="preserve">J3 </t>
  </si>
  <si>
    <t>APUESTA CONCATENADA</t>
  </si>
  <si>
    <t>C</t>
  </si>
  <si>
    <t>Argentina</t>
  </si>
  <si>
    <t>México</t>
  </si>
  <si>
    <t>Polonia</t>
  </si>
  <si>
    <t>Arabia Saudita</t>
  </si>
  <si>
    <t>D</t>
  </si>
  <si>
    <t>E</t>
  </si>
  <si>
    <t>F</t>
  </si>
  <si>
    <t>G</t>
  </si>
  <si>
    <t>H</t>
  </si>
  <si>
    <t>Grupo C</t>
  </si>
  <si>
    <t>Grupo H</t>
  </si>
  <si>
    <t>Grupo G</t>
  </si>
  <si>
    <t>Grupo F</t>
  </si>
  <si>
    <t>Grupo E</t>
  </si>
  <si>
    <t>Grupo D</t>
  </si>
  <si>
    <t>Dinamarca</t>
  </si>
  <si>
    <t>Francia</t>
  </si>
  <si>
    <t>Tunez</t>
  </si>
  <si>
    <t>Australia</t>
  </si>
  <si>
    <t>Alemania</t>
  </si>
  <si>
    <t>España</t>
  </si>
  <si>
    <t>Costa Rica</t>
  </si>
  <si>
    <t>Marruecos</t>
  </si>
  <si>
    <t>Croacia</t>
  </si>
  <si>
    <t>Canada</t>
  </si>
  <si>
    <t>Suiza</t>
  </si>
  <si>
    <t>Brasil</t>
  </si>
  <si>
    <t>Serbia</t>
  </si>
  <si>
    <t>Uruguay</t>
  </si>
  <si>
    <t>Portugal</t>
  </si>
  <si>
    <t>Corea del Sur</t>
  </si>
  <si>
    <t>Ghana</t>
  </si>
  <si>
    <t>Camerún</t>
  </si>
  <si>
    <t>Bélgica</t>
  </si>
  <si>
    <t>Japón</t>
  </si>
  <si>
    <t>OCTAVOS DE FINAL</t>
  </si>
  <si>
    <t>"1/8"</t>
  </si>
  <si>
    <t>CUARTOS DE FINAL</t>
  </si>
  <si>
    <t>SEMIFINALES</t>
  </si>
  <si>
    <t>FINAL</t>
  </si>
  <si>
    <t>"1/4"</t>
  </si>
  <si>
    <t>"1/2"</t>
  </si>
  <si>
    <t xml:space="preserve">O1 </t>
  </si>
  <si>
    <t xml:space="preserve">O2 </t>
  </si>
  <si>
    <t xml:space="preserve">O3 </t>
  </si>
  <si>
    <t xml:space="preserve">O4 </t>
  </si>
  <si>
    <t xml:space="preserve">O5 </t>
  </si>
  <si>
    <t xml:space="preserve">O6 </t>
  </si>
  <si>
    <t xml:space="preserve">O7 </t>
  </si>
  <si>
    <t xml:space="preserve">O8 </t>
  </si>
  <si>
    <t xml:space="preserve">C1 </t>
  </si>
  <si>
    <t xml:space="preserve">C2 </t>
  </si>
  <si>
    <t xml:space="preserve">C3 </t>
  </si>
  <si>
    <t xml:space="preserve">C4 </t>
  </si>
  <si>
    <t xml:space="preserve">S1 </t>
  </si>
  <si>
    <t xml:space="preserve">S2 </t>
  </si>
  <si>
    <t xml:space="preserve">F </t>
  </si>
  <si>
    <t>"3-4"</t>
  </si>
  <si>
    <t xml:space="preserve">F3 </t>
  </si>
  <si>
    <t>TERCER Y CUARTO PUESTO</t>
  </si>
  <si>
    <t>TU NOMBRE:</t>
  </si>
  <si>
    <t>EMAIL:</t>
  </si>
  <si>
    <t>TELEFONO (whatsApp):</t>
  </si>
  <si>
    <t>Es importante proporcionar esta información para recibir actualizaciones del estado de la Porra y ser notificado en caso de ser uno de los ganadores.</t>
  </si>
  <si>
    <t xml:space="preserve">INSTRUCCIONES PARA RELLENAR LA PORRA: </t>
  </si>
  <si>
    <t>www.nicoyuste.es</t>
  </si>
  <si>
    <t>Eliminatorias equipo local</t>
  </si>
  <si>
    <t>Eliminatorias equipo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</si>
</sst>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44E4D"/>
        <bgColor indexed="64"/>
      </patternFill>
    </fill>
    <fill>
      <patternFill patternType="solid">
        <fgColor rgb="FFE76C6C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38BBC"/>
        <bgColor rgb="FF000000"/>
      </patternFill>
    </fill>
    <fill>
      <patternFill patternType="solid">
        <fgColor rgb="FFC38BBC"/>
        <bgColor indexed="64"/>
      </patternFill>
    </fill>
    <fill>
      <patternFill patternType="solid">
        <fgColor rgb="FF8E658A"/>
        <bgColor rgb="FF000000"/>
      </patternFill>
    </fill>
    <fill>
      <patternFill patternType="solid">
        <fgColor rgb="FF8E658A"/>
        <bgColor indexed="64"/>
      </patternFill>
    </fill>
    <fill>
      <patternFill patternType="solid">
        <fgColor rgb="FF7AAE79"/>
        <bgColor rgb="FF000000"/>
      </patternFill>
    </fill>
    <fill>
      <patternFill patternType="solid">
        <fgColor rgb="FF7AAE79"/>
        <bgColor indexed="64"/>
      </patternFill>
    </fill>
    <fill>
      <patternFill patternType="solid">
        <fgColor rgb="FF608A60"/>
        <bgColor rgb="FF000000"/>
      </patternFill>
    </fill>
    <fill>
      <patternFill patternType="solid">
        <fgColor rgb="FF608A6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A44E4D"/>
      </left>
      <right/>
      <top style="medium">
        <color rgb="FFA44E4D"/>
      </top>
      <bottom/>
      <diagonal/>
    </border>
    <border>
      <left/>
      <right/>
      <top style="medium">
        <color rgb="FFA44E4D"/>
      </top>
      <bottom/>
      <diagonal/>
    </border>
    <border>
      <left/>
      <right style="medium">
        <color rgb="FFA44E4D"/>
      </right>
      <top style="medium">
        <color rgb="FFA44E4D"/>
      </top>
      <bottom/>
      <diagonal/>
    </border>
    <border>
      <left style="medium">
        <color rgb="FFA44E4D"/>
      </left>
      <right/>
      <top/>
      <bottom/>
      <diagonal/>
    </border>
    <border>
      <left/>
      <right style="medium">
        <color rgb="FFA44E4D"/>
      </right>
      <top/>
      <bottom/>
      <diagonal/>
    </border>
    <border>
      <left style="medium">
        <color rgb="FFA44E4D"/>
      </left>
      <right/>
      <top/>
      <bottom style="medium">
        <color rgb="FFA44E4D"/>
      </bottom>
      <diagonal/>
    </border>
    <border>
      <left/>
      <right/>
      <top/>
      <bottom style="medium">
        <color rgb="FFA44E4D"/>
      </bottom>
      <diagonal/>
    </border>
    <border>
      <left/>
      <right style="medium">
        <color rgb="FFA44E4D"/>
      </right>
      <top/>
      <bottom style="medium">
        <color rgb="FFA44E4D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8E658A"/>
      </left>
      <right/>
      <top style="medium">
        <color rgb="FF8E658A"/>
      </top>
      <bottom/>
      <diagonal/>
    </border>
    <border>
      <left/>
      <right/>
      <top style="medium">
        <color rgb="FF8E658A"/>
      </top>
      <bottom/>
      <diagonal/>
    </border>
    <border>
      <left/>
      <right style="medium">
        <color rgb="FF8E658A"/>
      </right>
      <top style="medium">
        <color rgb="FF8E658A"/>
      </top>
      <bottom/>
      <diagonal/>
    </border>
    <border>
      <left style="medium">
        <color rgb="FF8E658A"/>
      </left>
      <right/>
      <top/>
      <bottom/>
      <diagonal/>
    </border>
    <border>
      <left/>
      <right style="medium">
        <color rgb="FF8E658A"/>
      </right>
      <top/>
      <bottom/>
      <diagonal/>
    </border>
    <border>
      <left style="medium">
        <color rgb="FF8E658A"/>
      </left>
      <right/>
      <top/>
      <bottom style="medium">
        <color rgb="FF8E658A"/>
      </bottom>
      <diagonal/>
    </border>
    <border>
      <left/>
      <right/>
      <top/>
      <bottom style="medium">
        <color rgb="FF8E658A"/>
      </bottom>
      <diagonal/>
    </border>
    <border>
      <left/>
      <right style="medium">
        <color rgb="FF8E658A"/>
      </right>
      <top/>
      <bottom style="medium">
        <color rgb="FF8E658A"/>
      </bottom>
      <diagonal/>
    </border>
    <border>
      <left style="medium">
        <color rgb="FF608A60"/>
      </left>
      <right/>
      <top style="medium">
        <color rgb="FF608A60"/>
      </top>
      <bottom/>
      <diagonal/>
    </border>
    <border>
      <left/>
      <right/>
      <top style="medium">
        <color rgb="FF608A60"/>
      </top>
      <bottom/>
      <diagonal/>
    </border>
    <border>
      <left/>
      <right style="medium">
        <color rgb="FF608A60"/>
      </right>
      <top style="medium">
        <color rgb="FF608A60"/>
      </top>
      <bottom/>
      <diagonal/>
    </border>
    <border>
      <left style="medium">
        <color rgb="FF608A60"/>
      </left>
      <right/>
      <top/>
      <bottom/>
      <diagonal/>
    </border>
    <border>
      <left/>
      <right style="medium">
        <color rgb="FF608A60"/>
      </right>
      <top/>
      <bottom/>
      <diagonal/>
    </border>
    <border>
      <left style="medium">
        <color rgb="FF608A60"/>
      </left>
      <right/>
      <top/>
      <bottom style="medium">
        <color rgb="FF608A60"/>
      </bottom>
      <diagonal/>
    </border>
    <border>
      <left/>
      <right/>
      <top/>
      <bottom style="medium">
        <color rgb="FF608A60"/>
      </bottom>
      <diagonal/>
    </border>
    <border>
      <left/>
      <right style="medium">
        <color rgb="FF608A60"/>
      </right>
      <top/>
      <bottom style="medium">
        <color rgb="FF608A6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/>
      <diagonal/>
    </border>
    <border>
      <left/>
      <right/>
      <top style="medium">
        <color theme="7" tint="-0.249977111117893"/>
      </top>
      <bottom/>
      <diagonal/>
    </border>
    <border>
      <left/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left"/>
    </xf>
    <xf numFmtId="0" fontId="1" fillId="7" borderId="5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2" fillId="6" borderId="5" xfId="0" applyFont="1" applyFill="1" applyBorder="1"/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right"/>
    </xf>
    <xf numFmtId="0" fontId="2" fillId="4" borderId="12" xfId="0" applyFont="1" applyFill="1" applyBorder="1"/>
    <xf numFmtId="0" fontId="2" fillId="4" borderId="14" xfId="0" applyFont="1" applyFill="1" applyBorder="1"/>
    <xf numFmtId="0" fontId="2" fillId="4" borderId="16" xfId="0" applyFont="1" applyFill="1" applyBorder="1" applyAlignment="1">
      <alignment horizontal="right"/>
    </xf>
    <xf numFmtId="0" fontId="2" fillId="4" borderId="17" xfId="0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4" borderId="12" xfId="0" applyFont="1" applyFill="1" applyBorder="1" applyAlignment="1">
      <alignment horizontal="right"/>
    </xf>
    <xf numFmtId="0" fontId="2" fillId="4" borderId="14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right"/>
    </xf>
    <xf numFmtId="0" fontId="2" fillId="11" borderId="19" xfId="0" applyFont="1" applyFill="1" applyBorder="1" applyAlignment="1">
      <alignment horizontal="right"/>
    </xf>
    <xf numFmtId="0" fontId="2" fillId="11" borderId="20" xfId="0" applyFont="1" applyFill="1" applyBorder="1" applyAlignment="1">
      <alignment horizontal="left"/>
    </xf>
    <xf numFmtId="0" fontId="2" fillId="11" borderId="2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left"/>
    </xf>
    <xf numFmtId="0" fontId="1" fillId="12" borderId="21" xfId="0" applyFont="1" applyFill="1" applyBorder="1"/>
    <xf numFmtId="0" fontId="1" fillId="12" borderId="22" xfId="0" applyFont="1" applyFill="1" applyBorder="1" applyAlignment="1">
      <alignment horizontal="center" vertical="center"/>
    </xf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3" xfId="0" applyFont="1" applyFill="1" applyBorder="1"/>
    <xf numFmtId="0" fontId="2" fillId="6" borderId="1" xfId="0" applyFont="1" applyFill="1" applyBorder="1"/>
    <xf numFmtId="0" fontId="2" fillId="6" borderId="24" xfId="0" applyFont="1" applyFill="1" applyBorder="1"/>
    <xf numFmtId="0" fontId="8" fillId="13" borderId="0" xfId="0" applyFont="1" applyFill="1" applyAlignment="1">
      <alignment vertical="center"/>
    </xf>
    <xf numFmtId="0" fontId="9" fillId="13" borderId="0" xfId="0" applyFont="1" applyFill="1" applyAlignment="1">
      <alignment horizontal="center" vertical="center"/>
    </xf>
    <xf numFmtId="0" fontId="2" fillId="16" borderId="26" xfId="0" applyFont="1" applyFill="1" applyBorder="1" applyAlignment="1">
      <alignment horizontal="right"/>
    </xf>
    <xf numFmtId="0" fontId="2" fillId="16" borderId="27" xfId="0" applyFont="1" applyFill="1" applyBorder="1" applyAlignment="1">
      <alignment horizontal="left"/>
    </xf>
    <xf numFmtId="0" fontId="2" fillId="16" borderId="29" xfId="0" applyFont="1" applyFill="1" applyBorder="1" applyAlignment="1">
      <alignment horizontal="left"/>
    </xf>
    <xf numFmtId="0" fontId="2" fillId="16" borderId="31" xfId="0" applyFont="1" applyFill="1" applyBorder="1" applyAlignment="1">
      <alignment horizontal="right"/>
    </xf>
    <xf numFmtId="0" fontId="2" fillId="16" borderId="32" xfId="0" applyFont="1" applyFill="1" applyBorder="1" applyAlignment="1">
      <alignment horizontal="left"/>
    </xf>
    <xf numFmtId="0" fontId="1" fillId="15" borderId="28" xfId="0" applyFont="1" applyFill="1" applyBorder="1"/>
    <xf numFmtId="0" fontId="1" fillId="15" borderId="29" xfId="0" applyFont="1" applyFill="1" applyBorder="1" applyAlignment="1">
      <alignment horizontal="center" vertical="center"/>
    </xf>
    <xf numFmtId="0" fontId="2" fillId="16" borderId="28" xfId="0" applyFont="1" applyFill="1" applyBorder="1"/>
    <xf numFmtId="0" fontId="2" fillId="16" borderId="29" xfId="0" applyFont="1" applyFill="1" applyBorder="1"/>
    <xf numFmtId="0" fontId="2" fillId="16" borderId="30" xfId="0" applyFont="1" applyFill="1" applyBorder="1"/>
    <xf numFmtId="0" fontId="2" fillId="16" borderId="31" xfId="0" applyFont="1" applyFill="1" applyBorder="1"/>
    <xf numFmtId="0" fontId="2" fillId="16" borderId="32" xfId="0" applyFont="1" applyFill="1" applyBorder="1"/>
    <xf numFmtId="0" fontId="6" fillId="17" borderId="0" xfId="0" applyFont="1" applyFill="1" applyAlignment="1">
      <alignment horizontal="right"/>
    </xf>
    <xf numFmtId="0" fontId="6" fillId="17" borderId="34" xfId="0" applyFont="1" applyFill="1" applyBorder="1" applyAlignment="1">
      <alignment horizontal="right"/>
    </xf>
    <xf numFmtId="0" fontId="6" fillId="17" borderId="35" xfId="0" applyFont="1" applyFill="1" applyBorder="1" applyAlignment="1">
      <alignment horizontal="left"/>
    </xf>
    <xf numFmtId="0" fontId="6" fillId="17" borderId="37" xfId="0" applyFont="1" applyFill="1" applyBorder="1" applyAlignment="1">
      <alignment horizontal="left"/>
    </xf>
    <xf numFmtId="0" fontId="6" fillId="17" borderId="39" xfId="0" applyFont="1" applyFill="1" applyBorder="1" applyAlignment="1">
      <alignment horizontal="right"/>
    </xf>
    <xf numFmtId="0" fontId="6" fillId="17" borderId="40" xfId="0" applyFont="1" applyFill="1" applyBorder="1" applyAlignment="1">
      <alignment horizontal="left"/>
    </xf>
    <xf numFmtId="0" fontId="1" fillId="10" borderId="36" xfId="0" applyFont="1" applyFill="1" applyBorder="1"/>
    <xf numFmtId="0" fontId="1" fillId="10" borderId="37" xfId="0" applyFont="1" applyFill="1" applyBorder="1" applyAlignment="1">
      <alignment horizontal="center" vertical="center"/>
    </xf>
    <xf numFmtId="0" fontId="2" fillId="3" borderId="36" xfId="0" applyFont="1" applyFill="1" applyBorder="1"/>
    <xf numFmtId="0" fontId="2" fillId="3" borderId="37" xfId="0" applyFont="1" applyFill="1" applyBorder="1"/>
    <xf numFmtId="0" fontId="2" fillId="3" borderId="38" xfId="0" applyFont="1" applyFill="1" applyBorder="1"/>
    <xf numFmtId="0" fontId="2" fillId="3" borderId="39" xfId="0" applyFont="1" applyFill="1" applyBorder="1"/>
    <xf numFmtId="0" fontId="2" fillId="3" borderId="40" xfId="0" applyFont="1" applyFill="1" applyBorder="1"/>
    <xf numFmtId="0" fontId="6" fillId="19" borderId="0" xfId="0" applyFont="1" applyFill="1" applyAlignment="1">
      <alignment horizontal="right"/>
    </xf>
    <xf numFmtId="0" fontId="6" fillId="19" borderId="42" xfId="0" applyFont="1" applyFill="1" applyBorder="1" applyAlignment="1">
      <alignment horizontal="right"/>
    </xf>
    <xf numFmtId="0" fontId="6" fillId="19" borderId="43" xfId="0" applyFont="1" applyFill="1" applyBorder="1" applyAlignment="1">
      <alignment horizontal="left"/>
    </xf>
    <xf numFmtId="0" fontId="6" fillId="19" borderId="45" xfId="0" applyFont="1" applyFill="1" applyBorder="1" applyAlignment="1">
      <alignment horizontal="left"/>
    </xf>
    <xf numFmtId="0" fontId="6" fillId="19" borderId="47" xfId="0" applyFont="1" applyFill="1" applyBorder="1" applyAlignment="1">
      <alignment horizontal="right"/>
    </xf>
    <xf numFmtId="0" fontId="6" fillId="19" borderId="48" xfId="0" applyFont="1" applyFill="1" applyBorder="1" applyAlignment="1">
      <alignment horizontal="left"/>
    </xf>
    <xf numFmtId="0" fontId="1" fillId="22" borderId="44" xfId="0" applyFont="1" applyFill="1" applyBorder="1"/>
    <xf numFmtId="0" fontId="1" fillId="22" borderId="45" xfId="0" applyFont="1" applyFill="1" applyBorder="1" applyAlignment="1">
      <alignment horizontal="center" vertical="center"/>
    </xf>
    <xf numFmtId="0" fontId="2" fillId="20" borderId="44" xfId="0" applyFont="1" applyFill="1" applyBorder="1"/>
    <xf numFmtId="0" fontId="2" fillId="20" borderId="45" xfId="0" applyFont="1" applyFill="1" applyBorder="1"/>
    <xf numFmtId="0" fontId="2" fillId="20" borderId="46" xfId="0" applyFont="1" applyFill="1" applyBorder="1"/>
    <xf numFmtId="0" fontId="2" fillId="20" borderId="47" xfId="0" applyFont="1" applyFill="1" applyBorder="1"/>
    <xf numFmtId="0" fontId="2" fillId="20" borderId="48" xfId="0" applyFont="1" applyFill="1" applyBorder="1"/>
    <xf numFmtId="0" fontId="6" fillId="23" borderId="0" xfId="0" applyFont="1" applyFill="1" applyAlignment="1">
      <alignment horizontal="right"/>
    </xf>
    <xf numFmtId="0" fontId="6" fillId="23" borderId="50" xfId="0" applyFont="1" applyFill="1" applyBorder="1" applyAlignment="1">
      <alignment horizontal="right"/>
    </xf>
    <xf numFmtId="0" fontId="6" fillId="23" borderId="51" xfId="0" applyFont="1" applyFill="1" applyBorder="1" applyAlignment="1">
      <alignment horizontal="left"/>
    </xf>
    <xf numFmtId="0" fontId="6" fillId="23" borderId="53" xfId="0" applyFont="1" applyFill="1" applyBorder="1" applyAlignment="1">
      <alignment horizontal="left"/>
    </xf>
    <xf numFmtId="0" fontId="6" fillId="23" borderId="55" xfId="0" applyFont="1" applyFill="1" applyBorder="1" applyAlignment="1">
      <alignment horizontal="right"/>
    </xf>
    <xf numFmtId="0" fontId="6" fillId="23" borderId="56" xfId="0" applyFont="1" applyFill="1" applyBorder="1" applyAlignment="1">
      <alignment horizontal="left"/>
    </xf>
    <xf numFmtId="0" fontId="1" fillId="26" borderId="52" xfId="0" applyFont="1" applyFill="1" applyBorder="1"/>
    <xf numFmtId="0" fontId="1" fillId="26" borderId="53" xfId="0" applyFont="1" applyFill="1" applyBorder="1" applyAlignment="1">
      <alignment horizontal="center" vertical="center"/>
    </xf>
    <xf numFmtId="0" fontId="2" fillId="24" borderId="53" xfId="0" applyFont="1" applyFill="1" applyBorder="1"/>
    <xf numFmtId="0" fontId="2" fillId="24" borderId="55" xfId="0" applyFont="1" applyFill="1" applyBorder="1"/>
    <xf numFmtId="0" fontId="2" fillId="24" borderId="56" xfId="0" applyFont="1" applyFill="1" applyBorder="1"/>
    <xf numFmtId="0" fontId="2" fillId="24" borderId="52" xfId="0" applyFont="1" applyFill="1" applyBorder="1"/>
    <xf numFmtId="0" fontId="2" fillId="24" borderId="54" xfId="0" applyFont="1" applyFill="1" applyBorder="1"/>
    <xf numFmtId="0" fontId="6" fillId="27" borderId="3" xfId="0" applyFont="1" applyFill="1" applyBorder="1" applyAlignment="1">
      <alignment horizontal="right"/>
    </xf>
    <xf numFmtId="0" fontId="6" fillId="27" borderId="4" xfId="0" applyFont="1" applyFill="1" applyBorder="1" applyAlignment="1">
      <alignment horizontal="left"/>
    </xf>
    <xf numFmtId="0" fontId="6" fillId="27" borderId="6" xfId="0" applyFont="1" applyFill="1" applyBorder="1" applyAlignment="1">
      <alignment horizontal="left"/>
    </xf>
    <xf numFmtId="0" fontId="6" fillId="27" borderId="8" xfId="0" applyFont="1" applyFill="1" applyBorder="1" applyAlignment="1">
      <alignment horizontal="right"/>
    </xf>
    <xf numFmtId="0" fontId="6" fillId="27" borderId="9" xfId="0" applyFont="1" applyFill="1" applyBorder="1" applyAlignment="1">
      <alignment horizontal="left"/>
    </xf>
    <xf numFmtId="0" fontId="3" fillId="13" borderId="0" xfId="0" applyFont="1" applyFill="1"/>
    <xf numFmtId="0" fontId="6" fillId="27" borderId="0" xfId="0" applyFont="1" applyFill="1" applyAlignment="1">
      <alignment horizontal="right"/>
    </xf>
    <xf numFmtId="16" fontId="11" fillId="29" borderId="57" xfId="0" applyNumberFormat="1" applyFont="1" applyFill="1" applyBorder="1" applyAlignment="1">
      <alignment horizontal="center" vertical="center"/>
    </xf>
    <xf numFmtId="0" fontId="6" fillId="27" borderId="58" xfId="0" applyFont="1" applyFill="1" applyBorder="1" applyAlignment="1">
      <alignment horizontal="right" vertical="center"/>
    </xf>
    <xf numFmtId="0" fontId="6" fillId="27" borderId="59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/>
    <xf numFmtId="0" fontId="3" fillId="10" borderId="0" xfId="0" applyFont="1" applyFill="1"/>
    <xf numFmtId="16" fontId="8" fillId="28" borderId="57" xfId="0" applyNumberFormat="1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10" fillId="10" borderId="0" xfId="0" applyFont="1" applyFill="1" applyAlignment="1">
      <alignment horizontal="center" vertical="center"/>
    </xf>
    <xf numFmtId="0" fontId="0" fillId="31" borderId="0" xfId="0" applyFill="1"/>
    <xf numFmtId="0" fontId="14" fillId="31" borderId="0" xfId="0" applyFont="1" applyFill="1" applyAlignment="1">
      <alignment horizontal="right" vertical="center" wrapText="1"/>
    </xf>
    <xf numFmtId="0" fontId="2" fillId="14" borderId="61" xfId="0" applyFont="1" applyFill="1" applyBorder="1" applyAlignment="1">
      <alignment horizontal="right"/>
    </xf>
    <xf numFmtId="0" fontId="2" fillId="14" borderId="62" xfId="0" applyFont="1" applyFill="1" applyBorder="1" applyAlignment="1">
      <alignment horizontal="left"/>
    </xf>
    <xf numFmtId="0" fontId="2" fillId="14" borderId="64" xfId="0" applyFont="1" applyFill="1" applyBorder="1" applyAlignment="1">
      <alignment horizontal="left"/>
    </xf>
    <xf numFmtId="0" fontId="2" fillId="14" borderId="66" xfId="0" applyFont="1" applyFill="1" applyBorder="1" applyAlignment="1">
      <alignment horizontal="right"/>
    </xf>
    <xf numFmtId="0" fontId="2" fillId="14" borderId="67" xfId="0" applyFont="1" applyFill="1" applyBorder="1" applyAlignment="1">
      <alignment horizontal="left"/>
    </xf>
    <xf numFmtId="0" fontId="1" fillId="32" borderId="63" xfId="0" applyFont="1" applyFill="1" applyBorder="1"/>
    <xf numFmtId="0" fontId="1" fillId="32" borderId="64" xfId="0" applyFont="1" applyFill="1" applyBorder="1" applyAlignment="1">
      <alignment horizontal="center" vertical="center"/>
    </xf>
    <xf numFmtId="0" fontId="2" fillId="14" borderId="63" xfId="0" applyFont="1" applyFill="1" applyBorder="1"/>
    <xf numFmtId="0" fontId="2" fillId="14" borderId="64" xfId="0" applyFont="1" applyFill="1" applyBorder="1"/>
    <xf numFmtId="0" fontId="2" fillId="14" borderId="65" xfId="0" applyFont="1" applyFill="1" applyBorder="1"/>
    <xf numFmtId="0" fontId="2" fillId="14" borderId="66" xfId="0" applyFont="1" applyFill="1" applyBorder="1"/>
    <xf numFmtId="0" fontId="2" fillId="14" borderId="67" xfId="0" applyFont="1" applyFill="1" applyBorder="1"/>
    <xf numFmtId="0" fontId="2" fillId="24" borderId="0" xfId="0" applyFont="1" applyFill="1"/>
    <xf numFmtId="0" fontId="1" fillId="26" borderId="0" xfId="0" applyFont="1" applyFill="1" applyAlignment="1">
      <alignment horizontal="center" vertical="center"/>
    </xf>
    <xf numFmtId="0" fontId="1" fillId="26" borderId="0" xfId="0" applyFont="1" applyFill="1"/>
    <xf numFmtId="0" fontId="2" fillId="20" borderId="0" xfId="0" applyFont="1" applyFill="1"/>
    <xf numFmtId="0" fontId="1" fillId="22" borderId="0" xfId="0" applyFont="1" applyFill="1" applyAlignment="1">
      <alignment horizontal="center" vertical="center"/>
    </xf>
    <xf numFmtId="0" fontId="1" fillId="22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 vertical="center"/>
    </xf>
    <xf numFmtId="0" fontId="1" fillId="10" borderId="0" xfId="0" applyFont="1" applyFill="1"/>
    <xf numFmtId="0" fontId="2" fillId="16" borderId="0" xfId="0" applyFont="1" applyFill="1"/>
    <xf numFmtId="0" fontId="2" fillId="16" borderId="0" xfId="0" applyFont="1" applyFill="1" applyAlignment="1">
      <alignment horizontal="right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right"/>
    </xf>
    <xf numFmtId="0" fontId="1" fillId="32" borderId="0" xfId="0" applyFont="1" applyFill="1" applyAlignment="1">
      <alignment horizontal="center" vertical="center"/>
    </xf>
    <xf numFmtId="0" fontId="1" fillId="32" borderId="0" xfId="0" applyFont="1" applyFill="1"/>
    <xf numFmtId="0" fontId="2" fillId="11" borderId="0" xfId="0" applyFont="1" applyFill="1" applyAlignment="1">
      <alignment horizontal="right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/>
    <xf numFmtId="0" fontId="2" fillId="5" borderId="71" xfId="0" applyFont="1" applyFill="1" applyBorder="1"/>
    <xf numFmtId="0" fontId="2" fillId="5" borderId="0" xfId="0" applyFont="1" applyFill="1"/>
    <xf numFmtId="0" fontId="0" fillId="5" borderId="72" xfId="0" applyFill="1" applyBorder="1"/>
    <xf numFmtId="0" fontId="2" fillId="5" borderId="70" xfId="0" applyFont="1" applyFill="1" applyBorder="1" applyProtection="1">
      <protection locked="0"/>
    </xf>
    <xf numFmtId="0" fontId="2" fillId="5" borderId="72" xfId="0" applyFont="1" applyFill="1" applyBorder="1" applyProtection="1">
      <protection locked="0"/>
    </xf>
    <xf numFmtId="0" fontId="2" fillId="5" borderId="75" xfId="0" applyFont="1" applyFill="1" applyBorder="1" applyProtection="1">
      <protection locked="0"/>
    </xf>
    <xf numFmtId="0" fontId="14" fillId="31" borderId="0" xfId="0" applyFont="1" applyFill="1" applyAlignment="1">
      <alignment horizontal="right" vertical="center" wrapText="1"/>
    </xf>
    <xf numFmtId="0" fontId="15" fillId="31" borderId="0" xfId="1" applyFont="1" applyFill="1" applyAlignment="1" applyProtection="1">
      <alignment horizontal="left" vertical="center"/>
      <protection locked="0"/>
    </xf>
    <xf numFmtId="0" fontId="1" fillId="32" borderId="60" xfId="0" applyFont="1" applyFill="1" applyBorder="1" applyAlignment="1">
      <alignment horizontal="center"/>
    </xf>
    <xf numFmtId="0" fontId="1" fillId="32" borderId="61" xfId="0" applyFont="1" applyFill="1" applyBorder="1" applyAlignment="1">
      <alignment horizontal="center"/>
    </xf>
    <xf numFmtId="0" fontId="1" fillId="32" borderId="6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23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32" borderId="60" xfId="0" applyFont="1" applyFill="1" applyBorder="1" applyAlignment="1">
      <alignment horizontal="center" vertical="center"/>
    </xf>
    <xf numFmtId="0" fontId="5" fillId="32" borderId="63" xfId="0" applyFont="1" applyFill="1" applyBorder="1" applyAlignment="1">
      <alignment horizontal="center" vertical="center"/>
    </xf>
    <xf numFmtId="0" fontId="5" fillId="32" borderId="6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wrapText="1"/>
    </xf>
    <xf numFmtId="0" fontId="9" fillId="13" borderId="8" xfId="0" applyFont="1" applyFill="1" applyBorder="1" applyAlignment="1">
      <alignment horizontal="center" vertical="center"/>
    </xf>
    <xf numFmtId="0" fontId="9" fillId="13" borderId="58" xfId="0" applyFont="1" applyFill="1" applyBorder="1" applyAlignment="1">
      <alignment horizontal="center"/>
    </xf>
    <xf numFmtId="0" fontId="2" fillId="30" borderId="0" xfId="0" applyFont="1" applyFill="1" applyAlignment="1">
      <alignment horizontal="right"/>
    </xf>
    <xf numFmtId="0" fontId="0" fillId="16" borderId="0" xfId="0" applyFill="1" applyAlignment="1" applyProtection="1">
      <alignment horizontal="center"/>
      <protection locked="0"/>
    </xf>
    <xf numFmtId="16" fontId="8" fillId="28" borderId="2" xfId="0" applyNumberFormat="1" applyFont="1" applyFill="1" applyBorder="1" applyAlignment="1">
      <alignment horizontal="center" vertical="center"/>
    </xf>
    <xf numFmtId="16" fontId="8" fillId="28" borderId="5" xfId="0" applyNumberFormat="1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/>
    </xf>
    <xf numFmtId="0" fontId="1" fillId="15" borderId="26" xfId="0" applyFont="1" applyFill="1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1" fillId="10" borderId="33" xfId="0" applyFont="1" applyFill="1" applyBorder="1" applyAlignment="1">
      <alignment horizontal="center"/>
    </xf>
    <xf numFmtId="0" fontId="1" fillId="10" borderId="34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22" borderId="41" xfId="0" applyFont="1" applyFill="1" applyBorder="1" applyAlignment="1">
      <alignment horizontal="center"/>
    </xf>
    <xf numFmtId="0" fontId="1" fillId="22" borderId="42" xfId="0" applyFont="1" applyFill="1" applyBorder="1" applyAlignment="1">
      <alignment horizontal="center"/>
    </xf>
    <xf numFmtId="0" fontId="1" fillId="22" borderId="43" xfId="0" applyFont="1" applyFill="1" applyBorder="1" applyAlignment="1">
      <alignment horizontal="center"/>
    </xf>
    <xf numFmtId="0" fontId="1" fillId="26" borderId="49" xfId="0" applyFont="1" applyFill="1" applyBorder="1" applyAlignment="1">
      <alignment horizontal="center"/>
    </xf>
    <xf numFmtId="0" fontId="1" fillId="26" borderId="50" xfId="0" applyFont="1" applyFill="1" applyBorder="1" applyAlignment="1">
      <alignment horizontal="center"/>
    </xf>
    <xf numFmtId="0" fontId="1" fillId="26" borderId="51" xfId="0" applyFont="1" applyFill="1" applyBorder="1" applyAlignment="1">
      <alignment horizontal="center"/>
    </xf>
    <xf numFmtId="0" fontId="5" fillId="15" borderId="25" xfId="0" applyFont="1" applyFill="1" applyBorder="1" applyAlignment="1">
      <alignment horizontal="center" vertical="center"/>
    </xf>
    <xf numFmtId="0" fontId="5" fillId="15" borderId="28" xfId="0" applyFont="1" applyFill="1" applyBorder="1" applyAlignment="1">
      <alignment horizontal="center" vertical="center"/>
    </xf>
    <xf numFmtId="0" fontId="5" fillId="15" borderId="30" xfId="0" applyFont="1" applyFill="1" applyBorder="1" applyAlignment="1">
      <alignment horizontal="center" vertical="center"/>
    </xf>
    <xf numFmtId="0" fontId="8" fillId="18" borderId="33" xfId="0" applyFont="1" applyFill="1" applyBorder="1" applyAlignment="1">
      <alignment horizontal="center" vertical="center"/>
    </xf>
    <xf numFmtId="0" fontId="8" fillId="18" borderId="36" xfId="0" applyFont="1" applyFill="1" applyBorder="1" applyAlignment="1">
      <alignment horizontal="center" vertical="center"/>
    </xf>
    <xf numFmtId="0" fontId="8" fillId="18" borderId="38" xfId="0" applyFont="1" applyFill="1" applyBorder="1" applyAlignment="1">
      <alignment horizontal="center" vertical="center"/>
    </xf>
    <xf numFmtId="0" fontId="8" fillId="21" borderId="41" xfId="0" applyFont="1" applyFill="1" applyBorder="1" applyAlignment="1">
      <alignment horizontal="center" vertical="center"/>
    </xf>
    <xf numFmtId="0" fontId="8" fillId="21" borderId="44" xfId="0" applyFont="1" applyFill="1" applyBorder="1" applyAlignment="1">
      <alignment horizontal="center" vertical="center"/>
    </xf>
    <xf numFmtId="0" fontId="8" fillId="21" borderId="46" xfId="0" applyFont="1" applyFill="1" applyBorder="1" applyAlignment="1">
      <alignment horizontal="center" vertical="center"/>
    </xf>
    <xf numFmtId="0" fontId="8" fillId="25" borderId="49" xfId="0" applyFont="1" applyFill="1" applyBorder="1" applyAlignment="1">
      <alignment horizontal="center" vertical="center"/>
    </xf>
    <xf numFmtId="0" fontId="8" fillId="25" borderId="52" xfId="0" applyFont="1" applyFill="1" applyBorder="1" applyAlignment="1">
      <alignment horizontal="center" vertical="center"/>
    </xf>
    <xf numFmtId="0" fontId="8" fillId="25" borderId="54" xfId="0" applyFont="1" applyFill="1" applyBorder="1" applyAlignment="1">
      <alignment horizontal="center" vertical="center"/>
    </xf>
    <xf numFmtId="0" fontId="2" fillId="5" borderId="68" xfId="0" applyFont="1" applyFill="1" applyBorder="1" applyAlignment="1">
      <alignment horizontal="right"/>
    </xf>
    <xf numFmtId="0" fontId="2" fillId="5" borderId="69" xfId="0" applyFont="1" applyFill="1" applyBorder="1" applyAlignment="1">
      <alignment horizontal="right"/>
    </xf>
    <xf numFmtId="0" fontId="2" fillId="5" borderId="71" xfId="0" applyFont="1" applyFill="1" applyBorder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73" xfId="0" applyFont="1" applyFill="1" applyBorder="1" applyAlignment="1">
      <alignment horizontal="right"/>
    </xf>
    <xf numFmtId="0" fontId="2" fillId="5" borderId="74" xfId="0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64"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  <dxf>
      <fill>
        <patternFill>
          <bgColor theme="0" tint="-0.14996795556505021"/>
        </patternFill>
      </fill>
      <border>
        <left style="hair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</border>
    </dxf>
    <dxf>
      <font>
        <b/>
        <i val="0"/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00B0F0"/>
      <color rgb="FFE76C6C"/>
      <color rgb="FF7AAE79"/>
      <color rgb="FFFFD966"/>
      <color rgb="FFA44E4D"/>
      <color rgb="FF608A60"/>
      <color rgb="FF8E658A"/>
      <color rgb="FFC38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1</xdr:row>
      <xdr:rowOff>165100</xdr:rowOff>
    </xdr:from>
    <xdr:to>
      <xdr:col>10</xdr:col>
      <xdr:colOff>717523</xdr:colOff>
      <xdr:row>52</xdr:row>
      <xdr:rowOff>114300</xdr:rowOff>
    </xdr:to>
    <xdr:pic>
      <xdr:nvPicPr>
        <xdr:cNvPr id="2" name="Imagen 1" descr="2022 FIFA World Cup - Wikipedia">
          <a:extLst>
            <a:ext uri="{FF2B5EF4-FFF2-40B4-BE49-F238E27FC236}">
              <a16:creationId xmlns:a16="http://schemas.microsoft.com/office/drawing/2014/main" id="{C2C528C5-C4DD-E7A0-7F18-43FA9C45C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368300"/>
          <a:ext cx="8629623" cy="1031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icoyust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5CB-EB14-9D48-ABDB-E776AED97B41}">
  <dimension ref="C19:I61"/>
  <sheetViews>
    <sheetView workbookViewId="0">
      <selection activeCell="E58" sqref="E58:I61"/>
    </sheetView>
  </sheetViews>
  <sheetFormatPr baseColWidth="10" defaultRowHeight="16" x14ac:dyDescent="0.2"/>
  <cols>
    <col min="1" max="2" width="10.83203125" style="133"/>
    <col min="3" max="3" width="39.6640625" style="133" customWidth="1"/>
    <col min="4" max="4" width="4.33203125" style="133" customWidth="1"/>
    <col min="5" max="16384" width="10.83203125" style="133"/>
  </cols>
  <sheetData>
    <row r="19" spans="6:6" x14ac:dyDescent="0.2">
      <c r="F19"/>
    </row>
    <row r="58" spans="3:9" ht="26" customHeight="1" x14ac:dyDescent="0.2">
      <c r="C58" s="173" t="s">
        <v>108</v>
      </c>
      <c r="D58" s="134"/>
      <c r="E58" s="174" t="s">
        <v>109</v>
      </c>
      <c r="F58" s="174"/>
      <c r="G58" s="174"/>
      <c r="H58" s="174"/>
      <c r="I58" s="174"/>
    </row>
    <row r="59" spans="3:9" ht="26" x14ac:dyDescent="0.2">
      <c r="C59" s="173"/>
      <c r="D59" s="134"/>
      <c r="E59" s="174"/>
      <c r="F59" s="174"/>
      <c r="G59" s="174"/>
      <c r="H59" s="174"/>
      <c r="I59" s="174"/>
    </row>
    <row r="60" spans="3:9" ht="26" x14ac:dyDescent="0.2">
      <c r="C60" s="173"/>
      <c r="D60" s="134"/>
      <c r="E60" s="174"/>
      <c r="F60" s="174"/>
      <c r="G60" s="174"/>
      <c r="H60" s="174"/>
      <c r="I60" s="174"/>
    </row>
    <row r="61" spans="3:9" ht="26" x14ac:dyDescent="0.2">
      <c r="C61" s="173"/>
      <c r="D61" s="134"/>
      <c r="E61" s="174"/>
      <c r="F61" s="174"/>
      <c r="G61" s="174"/>
      <c r="H61" s="174"/>
      <c r="I61" s="174"/>
    </row>
  </sheetData>
  <sheetProtection algorithmName="SHA-512" hashValue="pi/VH+pcEduMQchjyTKkTfd3WB8xVytlpZTcqABwBYcj2WF+sTd3j3mAJBBFoKA2wkNBQBBQpU1Aink6h+1GZQ==" saltValue="yXU+iO3r8DUVqgEoOxilaQ==" spinCount="100000" sheet="1" objects="1" scenarios="1" selectLockedCells="1"/>
  <mergeCells count="2">
    <mergeCell ref="C58:C61"/>
    <mergeCell ref="E58:I61"/>
  </mergeCells>
  <hyperlinks>
    <hyperlink ref="E58" r:id="rId1" xr:uid="{0153AD99-BBCC-8641-BAFC-6FC6A452850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BE6D-C2F9-D44B-A421-39CA7899EE0E}">
  <dimension ref="B3:Q906"/>
  <sheetViews>
    <sheetView tabSelected="1" workbookViewId="0">
      <selection activeCell="F15" sqref="F15"/>
    </sheetView>
  </sheetViews>
  <sheetFormatPr baseColWidth="10" defaultRowHeight="16" customHeight="1" x14ac:dyDescent="0.2"/>
  <cols>
    <col min="1" max="1" width="10.83203125" style="12"/>
    <col min="2" max="3" width="10.83203125" style="12" customWidth="1"/>
    <col min="4" max="4" width="5.33203125" style="12" customWidth="1"/>
    <col min="5" max="5" width="21.6640625" style="12" customWidth="1"/>
    <col min="6" max="6" width="7" style="12" customWidth="1"/>
    <col min="7" max="7" width="5.83203125" style="12" customWidth="1"/>
    <col min="8" max="8" width="21.6640625" style="12" customWidth="1"/>
    <col min="9" max="9" width="11.6640625" style="12" hidden="1" customWidth="1"/>
    <col min="10" max="10" width="12.83203125" style="12" hidden="1" customWidth="1"/>
    <col min="11" max="11" width="11.5" style="12" bestFit="1" customWidth="1"/>
    <col min="12" max="12" width="5.5" style="12" customWidth="1"/>
    <col min="13" max="13" width="16.6640625" style="12" customWidth="1"/>
    <col min="14" max="14" width="11.5" style="12" bestFit="1" customWidth="1"/>
    <col min="15" max="15" width="7.1640625" style="12" customWidth="1"/>
    <col min="16" max="16" width="7.5" style="12" customWidth="1"/>
    <col min="17" max="17" width="5.83203125" style="12" customWidth="1"/>
    <col min="18" max="18" width="13.83203125" style="12" customWidth="1"/>
    <col min="19" max="19" width="10.83203125" style="12"/>
    <col min="20" max="20" width="14" style="12" customWidth="1"/>
    <col min="21" max="16384" width="10.83203125" style="12"/>
  </cols>
  <sheetData>
    <row r="3" spans="2:17" ht="16" customHeight="1" thickBot="1" x14ac:dyDescent="0.25">
      <c r="B3" s="13"/>
      <c r="C3" s="14" t="s">
        <v>38</v>
      </c>
      <c r="D3" s="14" t="s">
        <v>37</v>
      </c>
      <c r="E3" s="14" t="s">
        <v>4</v>
      </c>
      <c r="F3" s="14" t="s">
        <v>22</v>
      </c>
      <c r="G3" s="14" t="s">
        <v>22</v>
      </c>
      <c r="H3" s="14" t="s">
        <v>5</v>
      </c>
      <c r="I3" s="14" t="s">
        <v>6</v>
      </c>
      <c r="J3" s="14" t="s">
        <v>7</v>
      </c>
    </row>
    <row r="4" spans="2:17" ht="16" customHeight="1" x14ac:dyDescent="0.2">
      <c r="B4" s="193" t="s">
        <v>18</v>
      </c>
      <c r="C4" s="32"/>
      <c r="D4" s="48" t="s">
        <v>39</v>
      </c>
      <c r="E4" s="32" t="s">
        <v>0</v>
      </c>
      <c r="F4" s="11"/>
      <c r="G4" s="11"/>
      <c r="H4" s="33" t="s">
        <v>1</v>
      </c>
      <c r="I4" s="5" t="str">
        <f t="shared" ref="I4:I35" si="0">IF(OR(ISBLANK($F4),ISBLANK($G4)),"-",IF($F4&gt;$G4,3,IF($F4&lt;$G4,0,1)))</f>
        <v>-</v>
      </c>
      <c r="J4" s="5" t="str">
        <f t="shared" ref="J4:J35" si="1">IF(OR(ISBLANK($F4),ISBLANK($G4)),"-",IF(F4&lt;G4,3,IF(F4&gt;G4,0,1)))</f>
        <v>-</v>
      </c>
      <c r="L4" s="178" t="s">
        <v>24</v>
      </c>
      <c r="M4" s="179"/>
      <c r="N4" s="179"/>
      <c r="O4" s="179"/>
      <c r="P4" s="179"/>
      <c r="Q4" s="180"/>
    </row>
    <row r="5" spans="2:17" ht="16" customHeight="1" x14ac:dyDescent="0.2">
      <c r="B5" s="194"/>
      <c r="C5" s="6"/>
      <c r="D5" s="49" t="s">
        <v>39</v>
      </c>
      <c r="E5" s="6" t="s">
        <v>2</v>
      </c>
      <c r="F5" s="11"/>
      <c r="G5" s="11"/>
      <c r="H5" s="34" t="s">
        <v>3</v>
      </c>
      <c r="I5" s="5" t="str">
        <f t="shared" si="0"/>
        <v>-</v>
      </c>
      <c r="J5" s="5" t="str">
        <f t="shared" si="1"/>
        <v>-</v>
      </c>
      <c r="L5" s="37" t="s">
        <v>19</v>
      </c>
      <c r="M5" s="8" t="s">
        <v>14</v>
      </c>
      <c r="N5" s="15" t="s">
        <v>8</v>
      </c>
      <c r="O5" s="9" t="s">
        <v>20</v>
      </c>
      <c r="P5" s="9" t="s">
        <v>21</v>
      </c>
      <c r="Q5" s="38" t="s">
        <v>23</v>
      </c>
    </row>
    <row r="6" spans="2:17" ht="16" customHeight="1" x14ac:dyDescent="0.2">
      <c r="B6" s="194"/>
      <c r="C6" s="6"/>
      <c r="D6" s="49" t="s">
        <v>40</v>
      </c>
      <c r="E6" s="6" t="s">
        <v>2</v>
      </c>
      <c r="F6" s="11"/>
      <c r="G6" s="11"/>
      <c r="H6" s="34" t="s">
        <v>0</v>
      </c>
      <c r="I6" s="5" t="str">
        <f t="shared" si="0"/>
        <v>-</v>
      </c>
      <c r="J6" s="5" t="str">
        <f t="shared" si="1"/>
        <v>-</v>
      </c>
      <c r="L6" s="39">
        <v>1</v>
      </c>
      <c r="M6" s="7" t="e">
        <f>_xlfn.XLOOKUP(5-$L6,CONTROL_ADMIN!$L$3:$L$6,CONTROL_ADMIN!B$3:B$6)</f>
        <v>#N/A</v>
      </c>
      <c r="N6" s="10" t="e">
        <f>_xlfn.XLOOKUP(5-$L6,CONTROL_ADMIN!$L$3:$L$6,CONTROL_ADMIN!C$3:C$6)</f>
        <v>#N/A</v>
      </c>
      <c r="O6" s="10" t="e">
        <f>_xlfn.XLOOKUP(5-$L6,CONTROL_ADMIN!$L$3:$L$6,CONTROL_ADMIN!D$3:D$6)</f>
        <v>#N/A</v>
      </c>
      <c r="P6" s="10" t="e">
        <f>_xlfn.XLOOKUP(5-$L6,CONTROL_ADMIN!$L$3:$L$6,CONTROL_ADMIN!E$3:E$6)</f>
        <v>#N/A</v>
      </c>
      <c r="Q6" s="40" t="e">
        <f>O6-P6</f>
        <v>#N/A</v>
      </c>
    </row>
    <row r="7" spans="2:17" ht="16" customHeight="1" x14ac:dyDescent="0.2">
      <c r="B7" s="194"/>
      <c r="C7" s="6"/>
      <c r="D7" s="49" t="s">
        <v>40</v>
      </c>
      <c r="E7" s="6" t="s">
        <v>1</v>
      </c>
      <c r="F7" s="11"/>
      <c r="G7" s="11"/>
      <c r="H7" s="34" t="s">
        <v>3</v>
      </c>
      <c r="I7" s="5" t="str">
        <f t="shared" si="0"/>
        <v>-</v>
      </c>
      <c r="J7" s="5" t="str">
        <f t="shared" si="1"/>
        <v>-</v>
      </c>
      <c r="L7" s="39">
        <v>2</v>
      </c>
      <c r="M7" s="7" t="e">
        <f>_xlfn.XLOOKUP(5-$L7,CONTROL_ADMIN!$L$3:$L$6,CONTROL_ADMIN!B$3:B$6)</f>
        <v>#N/A</v>
      </c>
      <c r="N7" s="10" t="e">
        <f>_xlfn.XLOOKUP(5-$L7,CONTROL_ADMIN!$L$3:$L$6,CONTROL_ADMIN!C$3:C$6)</f>
        <v>#N/A</v>
      </c>
      <c r="O7" s="10" t="e">
        <f>_xlfn.XLOOKUP(5-$L7,CONTROL_ADMIN!$L$3:$L$6,CONTROL_ADMIN!D$3:D$6)</f>
        <v>#N/A</v>
      </c>
      <c r="P7" s="10" t="e">
        <f>_xlfn.XLOOKUP(5-$L7,CONTROL_ADMIN!$L$3:$L$6,CONTROL_ADMIN!E$3:E$6)</f>
        <v>#N/A</v>
      </c>
      <c r="Q7" s="40" t="e">
        <f>O7-P7</f>
        <v>#N/A</v>
      </c>
    </row>
    <row r="8" spans="2:17" ht="16" customHeight="1" x14ac:dyDescent="0.2">
      <c r="B8" s="194"/>
      <c r="C8" s="6"/>
      <c r="D8" s="49" t="s">
        <v>41</v>
      </c>
      <c r="E8" s="6" t="s">
        <v>3</v>
      </c>
      <c r="F8" s="11"/>
      <c r="G8" s="11"/>
      <c r="H8" s="34" t="s">
        <v>0</v>
      </c>
      <c r="I8" s="5" t="str">
        <f t="shared" si="0"/>
        <v>-</v>
      </c>
      <c r="J8" s="5" t="str">
        <f t="shared" si="1"/>
        <v>-</v>
      </c>
      <c r="L8" s="39">
        <v>3</v>
      </c>
      <c r="M8" s="7" t="e">
        <f>_xlfn.XLOOKUP(5-$L8,CONTROL_ADMIN!$L$3:$L$6,CONTROL_ADMIN!B$3:B$6)</f>
        <v>#N/A</v>
      </c>
      <c r="N8" s="10" t="e">
        <f>_xlfn.XLOOKUP(5-$L8,CONTROL_ADMIN!$L$3:$L$6,CONTROL_ADMIN!C$3:C$6)</f>
        <v>#N/A</v>
      </c>
      <c r="O8" s="10" t="e">
        <f>_xlfn.XLOOKUP(5-$L8,CONTROL_ADMIN!$L$3:$L$6,CONTROL_ADMIN!D$3:D$6)</f>
        <v>#N/A</v>
      </c>
      <c r="P8" s="10" t="e">
        <f>_xlfn.XLOOKUP(5-$L8,CONTROL_ADMIN!$L$3:$L$6,CONTROL_ADMIN!E$3:E$6)</f>
        <v>#N/A</v>
      </c>
      <c r="Q8" s="40" t="e">
        <f>O8-P8</f>
        <v>#N/A</v>
      </c>
    </row>
    <row r="9" spans="2:17" ht="16" customHeight="1" thickBot="1" x14ac:dyDescent="0.25">
      <c r="B9" s="195"/>
      <c r="C9" s="35"/>
      <c r="D9" s="50" t="s">
        <v>41</v>
      </c>
      <c r="E9" s="35" t="s">
        <v>1</v>
      </c>
      <c r="F9" s="11"/>
      <c r="G9" s="11"/>
      <c r="H9" s="36" t="s">
        <v>2</v>
      </c>
      <c r="I9" s="5" t="str">
        <f t="shared" si="0"/>
        <v>-</v>
      </c>
      <c r="J9" s="5" t="str">
        <f t="shared" si="1"/>
        <v>-</v>
      </c>
      <c r="L9" s="41">
        <v>4</v>
      </c>
      <c r="M9" s="42" t="str">
        <f>_xlfn.XLOOKUP(5-$L9,CONTROL_ADMIN!$L$3:$L$6,CONTROL_ADMIN!$B$3:$B$6)</f>
        <v>Paises Bajos</v>
      </c>
      <c r="N9" s="43">
        <f>_xlfn.XLOOKUP(5-$L9,CONTROL_ADMIN!$L$3:$L$6,CONTROL_ADMIN!$C$3:$C$6)</f>
        <v>0</v>
      </c>
      <c r="O9" s="43">
        <f>_xlfn.XLOOKUP(5-$L9,CONTROL_ADMIN!$L$3:$L$6,CONTROL_ADMIN!$D$3:$D$6)</f>
        <v>0</v>
      </c>
      <c r="P9" s="43">
        <f>_xlfn.XLOOKUP(5-$L9,CONTROL_ADMIN!$L$3:$L$6,CONTROL_ADMIN!$E$3:$E$6)</f>
        <v>0</v>
      </c>
      <c r="Q9" s="44">
        <f>O9-P9</f>
        <v>0</v>
      </c>
    </row>
    <row r="10" spans="2:17" ht="16" customHeight="1" x14ac:dyDescent="0.2">
      <c r="I10" s="5" t="str">
        <f t="shared" si="0"/>
        <v>-</v>
      </c>
      <c r="J10" s="5" t="str">
        <f t="shared" si="1"/>
        <v>-</v>
      </c>
    </row>
    <row r="11" spans="2:17" ht="16" customHeight="1" thickBot="1" x14ac:dyDescent="0.25">
      <c r="B11" s="13"/>
      <c r="C11" s="14" t="s">
        <v>38</v>
      </c>
      <c r="D11" s="13"/>
      <c r="E11" s="14" t="s">
        <v>4</v>
      </c>
      <c r="F11" s="14"/>
      <c r="G11" s="14"/>
      <c r="H11" s="14" t="s">
        <v>5</v>
      </c>
      <c r="I11" s="5" t="str">
        <f t="shared" si="0"/>
        <v>-</v>
      </c>
      <c r="J11" s="5" t="str">
        <f t="shared" si="1"/>
        <v>-</v>
      </c>
    </row>
    <row r="12" spans="2:17" ht="16" customHeight="1" x14ac:dyDescent="0.2">
      <c r="B12" s="181" t="s">
        <v>25</v>
      </c>
      <c r="C12" s="20"/>
      <c r="D12" s="20" t="s">
        <v>39</v>
      </c>
      <c r="E12" s="20" t="s">
        <v>26</v>
      </c>
      <c r="F12" s="11"/>
      <c r="G12" s="11"/>
      <c r="H12" s="21" t="s">
        <v>29</v>
      </c>
      <c r="I12" s="5" t="str">
        <f t="shared" si="0"/>
        <v>-</v>
      </c>
      <c r="J12" s="5" t="str">
        <f t="shared" si="1"/>
        <v>-</v>
      </c>
      <c r="L12" s="184" t="s">
        <v>30</v>
      </c>
      <c r="M12" s="185"/>
      <c r="N12" s="185"/>
      <c r="O12" s="185"/>
      <c r="P12" s="185"/>
      <c r="Q12" s="186"/>
    </row>
    <row r="13" spans="2:17" ht="16" customHeight="1" x14ac:dyDescent="0.2">
      <c r="B13" s="182"/>
      <c r="C13" s="16"/>
      <c r="D13" s="16" t="s">
        <v>39</v>
      </c>
      <c r="E13" s="16" t="s">
        <v>27</v>
      </c>
      <c r="F13" s="11"/>
      <c r="G13" s="11"/>
      <c r="H13" s="22" t="s">
        <v>28</v>
      </c>
      <c r="I13" s="5" t="str">
        <f t="shared" si="0"/>
        <v>-</v>
      </c>
      <c r="J13" s="5" t="str">
        <f t="shared" si="1"/>
        <v>-</v>
      </c>
      <c r="L13" s="25" t="s">
        <v>19</v>
      </c>
      <c r="M13" s="18" t="s">
        <v>14</v>
      </c>
      <c r="N13" s="19" t="s">
        <v>8</v>
      </c>
      <c r="O13" s="19" t="s">
        <v>20</v>
      </c>
      <c r="P13" s="19" t="s">
        <v>21</v>
      </c>
      <c r="Q13" s="26" t="s">
        <v>23</v>
      </c>
    </row>
    <row r="14" spans="2:17" ht="16" customHeight="1" x14ac:dyDescent="0.2">
      <c r="B14" s="182"/>
      <c r="C14" s="16"/>
      <c r="D14" s="16" t="s">
        <v>40</v>
      </c>
      <c r="E14" s="16" t="s">
        <v>28</v>
      </c>
      <c r="F14" s="11"/>
      <c r="G14" s="11"/>
      <c r="H14" s="22" t="s">
        <v>29</v>
      </c>
      <c r="I14" s="5" t="str">
        <f t="shared" si="0"/>
        <v>-</v>
      </c>
      <c r="J14" s="5" t="str">
        <f t="shared" si="1"/>
        <v>-</v>
      </c>
      <c r="L14" s="27">
        <v>1</v>
      </c>
      <c r="M14" s="17" t="e">
        <f>_xlfn.XLOOKUP(5-$L14,CONTROL_ADMIN!$L$8:$L$11,CONTROL_ADMIN!B$8:B$11)</f>
        <v>#N/A</v>
      </c>
      <c r="N14" s="17" t="e">
        <f>_xlfn.XLOOKUP(5-$L14,CONTROL_ADMIN!$L$8:$L$11,CONTROL_ADMIN!C$8:C$11)</f>
        <v>#N/A</v>
      </c>
      <c r="O14" s="17" t="e">
        <f>_xlfn.XLOOKUP(5-$L14,CONTROL_ADMIN!$L$8:$L$11,CONTROL_ADMIN!D$8:D$11)</f>
        <v>#N/A</v>
      </c>
      <c r="P14" s="17" t="e">
        <f>_xlfn.XLOOKUP(5-$L14,CONTROL_ADMIN!$L$8:$L$11,CONTROL_ADMIN!E$8:E$11)</f>
        <v>#N/A</v>
      </c>
      <c r="Q14" s="28" t="e">
        <f>O14-P14</f>
        <v>#N/A</v>
      </c>
    </row>
    <row r="15" spans="2:17" ht="16" customHeight="1" x14ac:dyDescent="0.2">
      <c r="B15" s="182"/>
      <c r="C15" s="16"/>
      <c r="D15" s="16" t="s">
        <v>40</v>
      </c>
      <c r="E15" s="16" t="s">
        <v>26</v>
      </c>
      <c r="F15" s="11"/>
      <c r="G15" s="11"/>
      <c r="H15" s="22" t="s">
        <v>27</v>
      </c>
      <c r="I15" s="5" t="str">
        <f t="shared" si="0"/>
        <v>-</v>
      </c>
      <c r="J15" s="5" t="str">
        <f t="shared" si="1"/>
        <v>-</v>
      </c>
      <c r="L15" s="27">
        <v>2</v>
      </c>
      <c r="M15" s="17" t="e">
        <f>_xlfn.XLOOKUP(5-$L15,CONTROL_ADMIN!$L$8:$L$11,CONTROL_ADMIN!B$8:B$11)</f>
        <v>#N/A</v>
      </c>
      <c r="N15" s="17" t="e">
        <f>_xlfn.XLOOKUP(5-$L15,CONTROL_ADMIN!$L$8:$L$11,CONTROL_ADMIN!C$8:C$11)</f>
        <v>#N/A</v>
      </c>
      <c r="O15" s="17" t="e">
        <f>_xlfn.XLOOKUP(5-$L15,CONTROL_ADMIN!$L$8:$L$11,CONTROL_ADMIN!D$8:D$11)</f>
        <v>#N/A</v>
      </c>
      <c r="P15" s="17" t="e">
        <f>_xlfn.XLOOKUP(5-$L15,CONTROL_ADMIN!$L$8:$L$11,CONTROL_ADMIN!E$8:E$11)</f>
        <v>#N/A</v>
      </c>
      <c r="Q15" s="28" t="e">
        <f>O15-P15</f>
        <v>#N/A</v>
      </c>
    </row>
    <row r="16" spans="2:17" ht="16" customHeight="1" x14ac:dyDescent="0.2">
      <c r="B16" s="182"/>
      <c r="C16" s="16"/>
      <c r="D16" s="16" t="s">
        <v>41</v>
      </c>
      <c r="E16" s="16" t="s">
        <v>28</v>
      </c>
      <c r="F16" s="11"/>
      <c r="G16" s="11"/>
      <c r="H16" s="22" t="s">
        <v>26</v>
      </c>
      <c r="I16" s="5" t="str">
        <f t="shared" si="0"/>
        <v>-</v>
      </c>
      <c r="J16" s="5" t="str">
        <f t="shared" si="1"/>
        <v>-</v>
      </c>
      <c r="L16" s="27">
        <v>3</v>
      </c>
      <c r="M16" s="17" t="e">
        <f>_xlfn.XLOOKUP(5-$L16,CONTROL_ADMIN!$L$8:$L$11,CONTROL_ADMIN!B$8:B$11)</f>
        <v>#N/A</v>
      </c>
      <c r="N16" s="17" t="e">
        <f>_xlfn.XLOOKUP(5-$L16,CONTROL_ADMIN!$L$8:$L$11,CONTROL_ADMIN!C$8:C$11)</f>
        <v>#N/A</v>
      </c>
      <c r="O16" s="17" t="e">
        <f>_xlfn.XLOOKUP(5-$L16,CONTROL_ADMIN!$L$8:$L$11,CONTROL_ADMIN!D$8:D$11)</f>
        <v>#N/A</v>
      </c>
      <c r="P16" s="17" t="e">
        <f>_xlfn.XLOOKUP(5-$L16,CONTROL_ADMIN!$L$8:$L$11,CONTROL_ADMIN!E$8:E$11)</f>
        <v>#N/A</v>
      </c>
      <c r="Q16" s="28" t="e">
        <f>O16-P16</f>
        <v>#N/A</v>
      </c>
    </row>
    <row r="17" spans="2:17" ht="16" customHeight="1" thickBot="1" x14ac:dyDescent="0.25">
      <c r="B17" s="183"/>
      <c r="C17" s="23"/>
      <c r="D17" s="23" t="s">
        <v>41</v>
      </c>
      <c r="E17" s="23" t="s">
        <v>29</v>
      </c>
      <c r="F17" s="11"/>
      <c r="G17" s="11"/>
      <c r="H17" s="24" t="s">
        <v>27</v>
      </c>
      <c r="I17" s="5" t="str">
        <f t="shared" si="0"/>
        <v>-</v>
      </c>
      <c r="J17" s="5" t="str">
        <f t="shared" si="1"/>
        <v>-</v>
      </c>
      <c r="L17" s="29">
        <v>4</v>
      </c>
      <c r="M17" s="30" t="str">
        <f>_xlfn.XLOOKUP(5-$L17,CONTROL_ADMIN!$L$8:$L$11,CONTROL_ADMIN!B$8:B$11)</f>
        <v>Inglaterra</v>
      </c>
      <c r="N17" s="30">
        <f>_xlfn.XLOOKUP(5-$L17,CONTROL_ADMIN!$L$8:$L$11,CONTROL_ADMIN!C$8:C$11)</f>
        <v>0</v>
      </c>
      <c r="O17" s="30">
        <f>_xlfn.XLOOKUP(5-$L17,CONTROL_ADMIN!$L$8:$L$11,CONTROL_ADMIN!D$8:D$11)</f>
        <v>0</v>
      </c>
      <c r="P17" s="30">
        <f>_xlfn.XLOOKUP(5-$L17,CONTROL_ADMIN!$L$8:$L$11,CONTROL_ADMIN!E$8:E$11)</f>
        <v>0</v>
      </c>
      <c r="Q17" s="31">
        <f>O17-P17</f>
        <v>0</v>
      </c>
    </row>
    <row r="18" spans="2:17" ht="16" customHeight="1" x14ac:dyDescent="0.2">
      <c r="I18" s="5" t="str">
        <f t="shared" si="0"/>
        <v>-</v>
      </c>
      <c r="J18" s="5" t="str">
        <f t="shared" si="1"/>
        <v>-</v>
      </c>
    </row>
    <row r="19" spans="2:17" ht="16" customHeight="1" thickBot="1" x14ac:dyDescent="0.25">
      <c r="B19" s="13"/>
      <c r="C19" s="14" t="s">
        <v>38</v>
      </c>
      <c r="D19" s="13"/>
      <c r="E19" s="14" t="s">
        <v>4</v>
      </c>
      <c r="F19" s="14"/>
      <c r="G19" s="14"/>
      <c r="H19" s="14" t="s">
        <v>5</v>
      </c>
      <c r="I19" s="5" t="str">
        <f t="shared" si="0"/>
        <v>-</v>
      </c>
      <c r="J19" s="5" t="str">
        <f t="shared" si="1"/>
        <v>-</v>
      </c>
    </row>
    <row r="20" spans="2:17" ht="16" customHeight="1" x14ac:dyDescent="0.2">
      <c r="B20" s="187" t="s">
        <v>43</v>
      </c>
      <c r="C20" s="51"/>
      <c r="D20" s="51" t="s">
        <v>39</v>
      </c>
      <c r="E20" s="51" t="s">
        <v>44</v>
      </c>
      <c r="F20" s="11"/>
      <c r="G20" s="11"/>
      <c r="H20" s="52" t="s">
        <v>47</v>
      </c>
      <c r="I20" s="5" t="str">
        <f t="shared" si="0"/>
        <v>-</v>
      </c>
      <c r="J20" s="5" t="str">
        <f t="shared" si="1"/>
        <v>-</v>
      </c>
      <c r="L20" s="190" t="s">
        <v>53</v>
      </c>
      <c r="M20" s="191"/>
      <c r="N20" s="191"/>
      <c r="O20" s="191"/>
      <c r="P20" s="191"/>
      <c r="Q20" s="192"/>
    </row>
    <row r="21" spans="2:17" ht="16" customHeight="1" x14ac:dyDescent="0.2">
      <c r="B21" s="188"/>
      <c r="C21" s="164"/>
      <c r="D21" s="164" t="s">
        <v>39</v>
      </c>
      <c r="E21" s="164" t="s">
        <v>45</v>
      </c>
      <c r="F21" s="11"/>
      <c r="G21" s="11"/>
      <c r="H21" s="53" t="s">
        <v>46</v>
      </c>
      <c r="I21" s="5" t="str">
        <f t="shared" si="0"/>
        <v>-</v>
      </c>
      <c r="J21" s="5" t="str">
        <f t="shared" si="1"/>
        <v>-</v>
      </c>
      <c r="L21" s="56" t="s">
        <v>19</v>
      </c>
      <c r="M21" s="166" t="s">
        <v>14</v>
      </c>
      <c r="N21" s="165" t="s">
        <v>8</v>
      </c>
      <c r="O21" s="165" t="s">
        <v>20</v>
      </c>
      <c r="P21" s="165" t="s">
        <v>21</v>
      </c>
      <c r="Q21" s="57" t="s">
        <v>23</v>
      </c>
    </row>
    <row r="22" spans="2:17" ht="16" customHeight="1" x14ac:dyDescent="0.2">
      <c r="B22" s="188"/>
      <c r="C22" s="164"/>
      <c r="D22" s="164" t="s">
        <v>40</v>
      </c>
      <c r="E22" s="164" t="s">
        <v>46</v>
      </c>
      <c r="F22" s="11"/>
      <c r="G22" s="11"/>
      <c r="H22" s="53" t="s">
        <v>47</v>
      </c>
      <c r="I22" s="5" t="str">
        <f t="shared" si="0"/>
        <v>-</v>
      </c>
      <c r="J22" s="5" t="str">
        <f t="shared" si="1"/>
        <v>-</v>
      </c>
      <c r="L22" s="58">
        <v>1</v>
      </c>
      <c r="M22" s="17" t="e">
        <f>_xlfn.XLOOKUP(5-$L22,CONTROL_ADMIN!$L$13:$L$16,CONTROL_ADMIN!B$13:B$16)</f>
        <v>#N/A</v>
      </c>
      <c r="N22" s="17" t="e">
        <f>_xlfn.XLOOKUP(5-$L22,CONTROL_ADMIN!$L$13:$L$16,CONTROL_ADMIN!C$13:C$16)</f>
        <v>#N/A</v>
      </c>
      <c r="O22" s="17" t="e">
        <f>_xlfn.XLOOKUP(5-$L22,CONTROL_ADMIN!$L$13:$L$16,CONTROL_ADMIN!D$13:D$16)</f>
        <v>#N/A</v>
      </c>
      <c r="P22" s="17" t="e">
        <f>_xlfn.XLOOKUP(5-$L22,CONTROL_ADMIN!$L$13:$L$16,CONTROL_ADMIN!E$13:E$16)</f>
        <v>#N/A</v>
      </c>
      <c r="Q22" s="59" t="e">
        <f>_xlfn.XLOOKUP(5-$L22,CONTROL_ADMIN!$L$13:$L$16,CONTROL_ADMIN!F$13:F$16)</f>
        <v>#N/A</v>
      </c>
    </row>
    <row r="23" spans="2:17" ht="16" customHeight="1" x14ac:dyDescent="0.2">
      <c r="B23" s="188"/>
      <c r="C23" s="164"/>
      <c r="D23" s="164" t="s">
        <v>40</v>
      </c>
      <c r="E23" s="164" t="s">
        <v>44</v>
      </c>
      <c r="F23" s="11"/>
      <c r="G23" s="11"/>
      <c r="H23" s="53" t="s">
        <v>45</v>
      </c>
      <c r="I23" s="5" t="str">
        <f t="shared" si="0"/>
        <v>-</v>
      </c>
      <c r="J23" s="5" t="str">
        <f t="shared" si="1"/>
        <v>-</v>
      </c>
      <c r="L23" s="58">
        <v>2</v>
      </c>
      <c r="M23" s="17" t="e">
        <f>_xlfn.XLOOKUP(5-$L23,CONTROL_ADMIN!$L$13:$L$16,CONTROL_ADMIN!B$13:B$16)</f>
        <v>#N/A</v>
      </c>
      <c r="N23" s="17" t="e">
        <f>_xlfn.XLOOKUP(5-$L23,CONTROL_ADMIN!$L$13:$L$16,CONTROL_ADMIN!C$13:C$16)</f>
        <v>#N/A</v>
      </c>
      <c r="O23" s="17" t="e">
        <f>_xlfn.XLOOKUP(5-$L23,CONTROL_ADMIN!$L$13:$L$16,CONTROL_ADMIN!D$13:D$16)</f>
        <v>#N/A</v>
      </c>
      <c r="P23" s="17" t="e">
        <f>_xlfn.XLOOKUP(5-$L23,CONTROL_ADMIN!$L$13:$L$16,CONTROL_ADMIN!E$13:E$16)</f>
        <v>#N/A</v>
      </c>
      <c r="Q23" s="59" t="e">
        <f>_xlfn.XLOOKUP(5-$L23,CONTROL_ADMIN!$L$13:$L$16,CONTROL_ADMIN!F$13:F$16)</f>
        <v>#N/A</v>
      </c>
    </row>
    <row r="24" spans="2:17" ht="16" customHeight="1" x14ac:dyDescent="0.2">
      <c r="B24" s="188"/>
      <c r="C24" s="164"/>
      <c r="D24" s="164" t="s">
        <v>41</v>
      </c>
      <c r="E24" s="164" t="s">
        <v>46</v>
      </c>
      <c r="F24" s="11"/>
      <c r="G24" s="11"/>
      <c r="H24" s="53" t="s">
        <v>44</v>
      </c>
      <c r="I24" s="5" t="str">
        <f t="shared" si="0"/>
        <v>-</v>
      </c>
      <c r="J24" s="5" t="str">
        <f t="shared" si="1"/>
        <v>-</v>
      </c>
      <c r="L24" s="58">
        <v>3</v>
      </c>
      <c r="M24" s="17" t="e">
        <f>_xlfn.XLOOKUP(5-$L24,CONTROL_ADMIN!$L$13:$L$16,CONTROL_ADMIN!B$13:B$16)</f>
        <v>#N/A</v>
      </c>
      <c r="N24" s="17" t="e">
        <f>_xlfn.XLOOKUP(5-$L24,CONTROL_ADMIN!$L$13:$L$16,CONTROL_ADMIN!C$13:C$16)</f>
        <v>#N/A</v>
      </c>
      <c r="O24" s="17" t="e">
        <f>_xlfn.XLOOKUP(5-$L24,CONTROL_ADMIN!$L$13:$L$16,CONTROL_ADMIN!D$13:D$16)</f>
        <v>#N/A</v>
      </c>
      <c r="P24" s="17" t="e">
        <f>_xlfn.XLOOKUP(5-$L24,CONTROL_ADMIN!$L$13:$L$16,CONTROL_ADMIN!E$13:E$16)</f>
        <v>#N/A</v>
      </c>
      <c r="Q24" s="59" t="e">
        <f>_xlfn.XLOOKUP(5-$L24,CONTROL_ADMIN!$L$13:$L$16,CONTROL_ADMIN!F$13:F$16)</f>
        <v>#N/A</v>
      </c>
    </row>
    <row r="25" spans="2:17" ht="16" customHeight="1" thickBot="1" x14ac:dyDescent="0.25">
      <c r="B25" s="189"/>
      <c r="C25" s="54"/>
      <c r="D25" s="54" t="s">
        <v>41</v>
      </c>
      <c r="E25" s="54" t="s">
        <v>47</v>
      </c>
      <c r="F25" s="11"/>
      <c r="G25" s="11"/>
      <c r="H25" s="55" t="s">
        <v>45</v>
      </c>
      <c r="I25" s="5" t="str">
        <f t="shared" si="0"/>
        <v>-</v>
      </c>
      <c r="J25" s="5" t="str">
        <f t="shared" si="1"/>
        <v>-</v>
      </c>
      <c r="L25" s="60">
        <v>4</v>
      </c>
      <c r="M25" s="61" t="str">
        <f>_xlfn.XLOOKUP(5-$L25,CONTROL_ADMIN!$L$13:$L$16,CONTROL_ADMIN!B$13:B$16)</f>
        <v>Argentina</v>
      </c>
      <c r="N25" s="61">
        <f>_xlfn.XLOOKUP(5-$L25,CONTROL_ADMIN!$L$13:$L$16,CONTROL_ADMIN!C$13:C$16)</f>
        <v>0</v>
      </c>
      <c r="O25" s="61">
        <f>_xlfn.XLOOKUP(5-$L25,CONTROL_ADMIN!$L$13:$L$16,CONTROL_ADMIN!D$13:D$16)</f>
        <v>0</v>
      </c>
      <c r="P25" s="61">
        <f>_xlfn.XLOOKUP(5-$L25,CONTROL_ADMIN!$L$13:$L$16,CONTROL_ADMIN!E$13:E$16)</f>
        <v>0</v>
      </c>
      <c r="Q25" s="62">
        <f>_xlfn.XLOOKUP(5-$L25,CONTROL_ADMIN!$L$13:$L$16,CONTROL_ADMIN!F$13:F$16)</f>
        <v>0</v>
      </c>
    </row>
    <row r="26" spans="2:17" ht="16" customHeight="1" x14ac:dyDescent="0.2">
      <c r="I26" s="5" t="str">
        <f t="shared" si="0"/>
        <v>-</v>
      </c>
      <c r="J26" s="5" t="str">
        <f t="shared" si="1"/>
        <v>-</v>
      </c>
    </row>
    <row r="27" spans="2:17" ht="16" customHeight="1" thickBot="1" x14ac:dyDescent="0.25">
      <c r="B27" s="13"/>
      <c r="C27" s="14" t="s">
        <v>38</v>
      </c>
      <c r="D27" s="13"/>
      <c r="E27" s="14" t="s">
        <v>4</v>
      </c>
      <c r="F27" s="14"/>
      <c r="G27" s="14"/>
      <c r="H27" s="14" t="s">
        <v>5</v>
      </c>
      <c r="I27" s="5" t="str">
        <f t="shared" si="0"/>
        <v>-</v>
      </c>
      <c r="J27" s="5" t="str">
        <f t="shared" si="1"/>
        <v>-</v>
      </c>
    </row>
    <row r="28" spans="2:17" ht="16" customHeight="1" x14ac:dyDescent="0.2">
      <c r="B28" s="196" t="s">
        <v>48</v>
      </c>
      <c r="C28" s="135"/>
      <c r="D28" s="135" t="s">
        <v>39</v>
      </c>
      <c r="E28" s="135" t="s">
        <v>59</v>
      </c>
      <c r="F28" s="11"/>
      <c r="G28" s="11"/>
      <c r="H28" s="136" t="s">
        <v>61</v>
      </c>
      <c r="I28" s="5" t="str">
        <f t="shared" si="0"/>
        <v>-</v>
      </c>
      <c r="J28" s="5" t="str">
        <f t="shared" si="1"/>
        <v>-</v>
      </c>
      <c r="L28" s="175" t="s">
        <v>58</v>
      </c>
      <c r="M28" s="176"/>
      <c r="N28" s="176"/>
      <c r="O28" s="176"/>
      <c r="P28" s="176"/>
      <c r="Q28" s="177"/>
    </row>
    <row r="29" spans="2:17" ht="16" customHeight="1" x14ac:dyDescent="0.2">
      <c r="B29" s="197"/>
      <c r="C29" s="161"/>
      <c r="D29" s="161" t="s">
        <v>39</v>
      </c>
      <c r="E29" s="161" t="s">
        <v>60</v>
      </c>
      <c r="F29" s="11"/>
      <c r="G29" s="11"/>
      <c r="H29" s="137" t="s">
        <v>62</v>
      </c>
      <c r="I29" s="5" t="str">
        <f t="shared" si="0"/>
        <v>-</v>
      </c>
      <c r="J29" s="5" t="str">
        <f t="shared" si="1"/>
        <v>-</v>
      </c>
      <c r="L29" s="140" t="s">
        <v>19</v>
      </c>
      <c r="M29" s="163" t="s">
        <v>14</v>
      </c>
      <c r="N29" s="162" t="s">
        <v>8</v>
      </c>
      <c r="O29" s="162" t="s">
        <v>20</v>
      </c>
      <c r="P29" s="162" t="s">
        <v>21</v>
      </c>
      <c r="Q29" s="141" t="s">
        <v>23</v>
      </c>
    </row>
    <row r="30" spans="2:17" ht="16" customHeight="1" x14ac:dyDescent="0.2">
      <c r="B30" s="197"/>
      <c r="C30" s="161"/>
      <c r="D30" s="161" t="s">
        <v>40</v>
      </c>
      <c r="E30" s="161" t="s">
        <v>61</v>
      </c>
      <c r="F30" s="11"/>
      <c r="G30" s="11"/>
      <c r="H30" s="137" t="s">
        <v>62</v>
      </c>
      <c r="I30" s="5" t="str">
        <f t="shared" si="0"/>
        <v>-</v>
      </c>
      <c r="J30" s="5" t="str">
        <f t="shared" si="1"/>
        <v>-</v>
      </c>
      <c r="L30" s="142">
        <v>1</v>
      </c>
      <c r="M30" s="160" t="e">
        <f>_xlfn.XLOOKUP(5-$L30,CONTROL_ADMIN!$L$18:$L$21,CONTROL_ADMIN!B$18:B$21)</f>
        <v>#N/A</v>
      </c>
      <c r="N30" s="160" t="e">
        <f>_xlfn.XLOOKUP(5-$L30,CONTROL_ADMIN!$L$18:$L$21,CONTROL_ADMIN!C$18:C$21)</f>
        <v>#N/A</v>
      </c>
      <c r="O30" s="160" t="e">
        <f>_xlfn.XLOOKUP(5-$L30,CONTROL_ADMIN!$L$18:$L$21,CONTROL_ADMIN!D$18:D$21)</f>
        <v>#N/A</v>
      </c>
      <c r="P30" s="160" t="e">
        <f>_xlfn.XLOOKUP(5-$L30,CONTROL_ADMIN!$L$18:$L$21,CONTROL_ADMIN!E$18:E$21)</f>
        <v>#N/A</v>
      </c>
      <c r="Q30" s="143" t="e">
        <f>_xlfn.XLOOKUP(5-$L30,CONTROL_ADMIN!$L$18:$L$21,CONTROL_ADMIN!F$18:F$21)</f>
        <v>#N/A</v>
      </c>
    </row>
    <row r="31" spans="2:17" ht="16" customHeight="1" x14ac:dyDescent="0.2">
      <c r="B31" s="197"/>
      <c r="C31" s="161"/>
      <c r="D31" s="161" t="s">
        <v>40</v>
      </c>
      <c r="E31" s="161" t="s">
        <v>60</v>
      </c>
      <c r="F31" s="11"/>
      <c r="G31" s="11"/>
      <c r="H31" s="137" t="s">
        <v>59</v>
      </c>
      <c r="I31" s="5" t="str">
        <f t="shared" si="0"/>
        <v>-</v>
      </c>
      <c r="J31" s="5" t="str">
        <f t="shared" si="1"/>
        <v>-</v>
      </c>
      <c r="L31" s="142">
        <v>2</v>
      </c>
      <c r="M31" s="160" t="e">
        <f>_xlfn.XLOOKUP(5-$L31,CONTROL_ADMIN!$L$18:$L$21,CONTROL_ADMIN!B$18:B$21)</f>
        <v>#N/A</v>
      </c>
      <c r="N31" s="160" t="e">
        <f>_xlfn.XLOOKUP(5-$L31,CONTROL_ADMIN!$L$18:$L$21,CONTROL_ADMIN!C$18:C$21)</f>
        <v>#N/A</v>
      </c>
      <c r="O31" s="160" t="e">
        <f>_xlfn.XLOOKUP(5-$L31,CONTROL_ADMIN!$L$18:$L$21,CONTROL_ADMIN!D$18:D$21)</f>
        <v>#N/A</v>
      </c>
      <c r="P31" s="160" t="e">
        <f>_xlfn.XLOOKUP(5-$L31,CONTROL_ADMIN!$L$18:$L$21,CONTROL_ADMIN!E$18:E$21)</f>
        <v>#N/A</v>
      </c>
      <c r="Q31" s="143" t="e">
        <f>_xlfn.XLOOKUP(5-$L31,CONTROL_ADMIN!$L$18:$L$21,CONTROL_ADMIN!F$18:F$21)</f>
        <v>#N/A</v>
      </c>
    </row>
    <row r="32" spans="2:17" ht="16" customHeight="1" x14ac:dyDescent="0.2">
      <c r="B32" s="197"/>
      <c r="C32" s="161"/>
      <c r="D32" s="161" t="s">
        <v>41</v>
      </c>
      <c r="E32" s="161" t="s">
        <v>62</v>
      </c>
      <c r="F32" s="11"/>
      <c r="G32" s="11"/>
      <c r="H32" s="137" t="s">
        <v>59</v>
      </c>
      <c r="I32" s="5" t="str">
        <f t="shared" si="0"/>
        <v>-</v>
      </c>
      <c r="J32" s="5" t="str">
        <f t="shared" si="1"/>
        <v>-</v>
      </c>
      <c r="L32" s="142">
        <v>3</v>
      </c>
      <c r="M32" s="160" t="e">
        <f>_xlfn.XLOOKUP(5-$L32,CONTROL_ADMIN!$L$18:$L$21,CONTROL_ADMIN!B$18:B$21)</f>
        <v>#N/A</v>
      </c>
      <c r="N32" s="160" t="e">
        <f>_xlfn.XLOOKUP(5-$L32,CONTROL_ADMIN!$L$18:$L$21,CONTROL_ADMIN!C$18:C$21)</f>
        <v>#N/A</v>
      </c>
      <c r="O32" s="160" t="e">
        <f>_xlfn.XLOOKUP(5-$L32,CONTROL_ADMIN!$L$18:$L$21,CONTROL_ADMIN!D$18:D$21)</f>
        <v>#N/A</v>
      </c>
      <c r="P32" s="160" t="e">
        <f>_xlfn.XLOOKUP(5-$L32,CONTROL_ADMIN!$L$18:$L$21,CONTROL_ADMIN!E$18:E$21)</f>
        <v>#N/A</v>
      </c>
      <c r="Q32" s="143" t="e">
        <f>_xlfn.XLOOKUP(5-$L32,CONTROL_ADMIN!$L$18:$L$21,CONTROL_ADMIN!F$18:F$21)</f>
        <v>#N/A</v>
      </c>
    </row>
    <row r="33" spans="2:17" ht="16" customHeight="1" thickBot="1" x14ac:dyDescent="0.25">
      <c r="B33" s="198"/>
      <c r="C33" s="138"/>
      <c r="D33" s="138" t="s">
        <v>41</v>
      </c>
      <c r="E33" s="138" t="s">
        <v>61</v>
      </c>
      <c r="F33" s="11"/>
      <c r="G33" s="11"/>
      <c r="H33" s="139" t="s">
        <v>60</v>
      </c>
      <c r="I33" s="5" t="str">
        <f t="shared" si="0"/>
        <v>-</v>
      </c>
      <c r="J33" s="5" t="str">
        <f t="shared" si="1"/>
        <v>-</v>
      </c>
      <c r="L33" s="144">
        <v>4</v>
      </c>
      <c r="M33" s="145" t="str">
        <f>_xlfn.XLOOKUP(5-$L33,CONTROL_ADMIN!$L$18:$L$21,CONTROL_ADMIN!B$18:B$21)</f>
        <v>Dinamarca</v>
      </c>
      <c r="N33" s="145">
        <f>_xlfn.XLOOKUP(5-$L33,CONTROL_ADMIN!$L$18:$L$21,CONTROL_ADMIN!C$18:C$21)</f>
        <v>0</v>
      </c>
      <c r="O33" s="145">
        <f>_xlfn.XLOOKUP(5-$L33,CONTROL_ADMIN!$L$18:$L$21,CONTROL_ADMIN!D$18:D$21)</f>
        <v>0</v>
      </c>
      <c r="P33" s="145">
        <f>_xlfn.XLOOKUP(5-$L33,CONTROL_ADMIN!$L$18:$L$21,CONTROL_ADMIN!E$18:E$21)</f>
        <v>0</v>
      </c>
      <c r="Q33" s="146">
        <f>_xlfn.XLOOKUP(5-$L33,CONTROL_ADMIN!$L$18:$L$21,CONTROL_ADMIN!F$18:F$21)</f>
        <v>0</v>
      </c>
    </row>
    <row r="34" spans="2:17" ht="16" customHeight="1" x14ac:dyDescent="0.2">
      <c r="I34" s="5" t="str">
        <f t="shared" si="0"/>
        <v>-</v>
      </c>
      <c r="J34" s="5" t="str">
        <f t="shared" si="1"/>
        <v>-</v>
      </c>
    </row>
    <row r="35" spans="2:17" ht="16" customHeight="1" thickBot="1" x14ac:dyDescent="0.25">
      <c r="B35" s="13"/>
      <c r="C35" s="14" t="s">
        <v>38</v>
      </c>
      <c r="D35" s="13"/>
      <c r="E35" s="14" t="s">
        <v>4</v>
      </c>
      <c r="F35" s="14" t="s">
        <v>22</v>
      </c>
      <c r="G35" s="14" t="s">
        <v>22</v>
      </c>
      <c r="H35" s="14" t="s">
        <v>5</v>
      </c>
      <c r="I35" s="5">
        <f t="shared" si="0"/>
        <v>1</v>
      </c>
      <c r="J35" s="5">
        <f t="shared" si="1"/>
        <v>1</v>
      </c>
    </row>
    <row r="36" spans="2:17" ht="16" customHeight="1" x14ac:dyDescent="0.2">
      <c r="B36" s="220" t="s">
        <v>49</v>
      </c>
      <c r="C36" s="65"/>
      <c r="D36" s="65" t="s">
        <v>39</v>
      </c>
      <c r="E36" s="65" t="s">
        <v>63</v>
      </c>
      <c r="F36" s="11"/>
      <c r="G36" s="11"/>
      <c r="H36" s="66" t="s">
        <v>78</v>
      </c>
      <c r="I36" s="5" t="str">
        <f t="shared" ref="I36:I68" si="2">IF(OR(ISBLANK($F36),ISBLANK($G36)),"-",IF($F36&gt;$G36,3,IF($F36&lt;$G36,0,1)))</f>
        <v>-</v>
      </c>
      <c r="J36" s="5" t="str">
        <f t="shared" ref="J36:J68" si="3">IF(OR(ISBLANK($F36),ISBLANK($G36)),"-",IF(F36&lt;G36,3,IF(F36&gt;G36,0,1)))</f>
        <v>-</v>
      </c>
      <c r="L36" s="208" t="s">
        <v>57</v>
      </c>
      <c r="M36" s="209"/>
      <c r="N36" s="209"/>
      <c r="O36" s="209"/>
      <c r="P36" s="209"/>
      <c r="Q36" s="210"/>
    </row>
    <row r="37" spans="2:17" ht="16" customHeight="1" x14ac:dyDescent="0.2">
      <c r="B37" s="221"/>
      <c r="C37" s="157"/>
      <c r="D37" s="157" t="s">
        <v>39</v>
      </c>
      <c r="E37" s="157" t="s">
        <v>64</v>
      </c>
      <c r="F37" s="11"/>
      <c r="G37" s="11"/>
      <c r="H37" s="67" t="s">
        <v>65</v>
      </c>
      <c r="I37" s="5" t="str">
        <f t="shared" si="2"/>
        <v>-</v>
      </c>
      <c r="J37" s="5" t="str">
        <f t="shared" si="3"/>
        <v>-</v>
      </c>
      <c r="L37" s="70" t="s">
        <v>19</v>
      </c>
      <c r="M37" s="159" t="s">
        <v>14</v>
      </c>
      <c r="N37" s="158" t="s">
        <v>8</v>
      </c>
      <c r="O37" s="158" t="s">
        <v>20</v>
      </c>
      <c r="P37" s="158" t="s">
        <v>21</v>
      </c>
      <c r="Q37" s="71" t="s">
        <v>23</v>
      </c>
    </row>
    <row r="38" spans="2:17" ht="16" customHeight="1" x14ac:dyDescent="0.2">
      <c r="B38" s="221"/>
      <c r="C38" s="157"/>
      <c r="D38" s="157" t="s">
        <v>40</v>
      </c>
      <c r="E38" s="157" t="s">
        <v>78</v>
      </c>
      <c r="F38" s="11"/>
      <c r="G38" s="11"/>
      <c r="H38" s="67" t="s">
        <v>65</v>
      </c>
      <c r="I38" s="5" t="str">
        <f t="shared" si="2"/>
        <v>-</v>
      </c>
      <c r="J38" s="5" t="str">
        <f t="shared" si="3"/>
        <v>-</v>
      </c>
      <c r="L38" s="72">
        <v>1</v>
      </c>
      <c r="M38" s="156" t="e">
        <f>_xlfn.XLOOKUP(5-$L38,CONTROL_ADMIN!$L$23:$L$26,CONTROL_ADMIN!B$23:B$26)</f>
        <v>#N/A</v>
      </c>
      <c r="N38" s="156" t="e">
        <f>_xlfn.XLOOKUP(5-$L38,CONTROL_ADMIN!$L$23:$L$26,CONTROL_ADMIN!C$23:C$26)</f>
        <v>#N/A</v>
      </c>
      <c r="O38" s="156" t="e">
        <f>_xlfn.XLOOKUP(5-$L38,CONTROL_ADMIN!$L$23:$L$26,CONTROL_ADMIN!D$23:D$26)</f>
        <v>#N/A</v>
      </c>
      <c r="P38" s="156" t="e">
        <f>_xlfn.XLOOKUP(5-$L38,CONTROL_ADMIN!$L$23:$L$26,CONTROL_ADMIN!E$23:E$26)</f>
        <v>#N/A</v>
      </c>
      <c r="Q38" s="73" t="e">
        <f>_xlfn.XLOOKUP(5-$L38,CONTROL_ADMIN!$L$23:$L$26,CONTROL_ADMIN!F$23:F$26)</f>
        <v>#N/A</v>
      </c>
    </row>
    <row r="39" spans="2:17" ht="16" customHeight="1" x14ac:dyDescent="0.2">
      <c r="B39" s="221"/>
      <c r="C39" s="157"/>
      <c r="D39" s="157" t="s">
        <v>40</v>
      </c>
      <c r="E39" s="157" t="s">
        <v>64</v>
      </c>
      <c r="F39" s="11"/>
      <c r="G39" s="11"/>
      <c r="H39" s="67" t="s">
        <v>63</v>
      </c>
      <c r="I39" s="5" t="str">
        <f t="shared" si="2"/>
        <v>-</v>
      </c>
      <c r="J39" s="5" t="str">
        <f t="shared" si="3"/>
        <v>-</v>
      </c>
      <c r="L39" s="72">
        <v>2</v>
      </c>
      <c r="M39" s="156" t="e">
        <f>_xlfn.XLOOKUP(5-$L39,CONTROL_ADMIN!$L$23:$L$26,CONTROL_ADMIN!B$23:B$26)</f>
        <v>#N/A</v>
      </c>
      <c r="N39" s="156" t="e">
        <f>_xlfn.XLOOKUP(5-$L39,CONTROL_ADMIN!$L$23:$L$26,CONTROL_ADMIN!C$23:C$26)</f>
        <v>#N/A</v>
      </c>
      <c r="O39" s="156" t="e">
        <f>_xlfn.XLOOKUP(5-$L39,CONTROL_ADMIN!$L$23:$L$26,CONTROL_ADMIN!D$23:D$26)</f>
        <v>#N/A</v>
      </c>
      <c r="P39" s="156" t="e">
        <f>_xlfn.XLOOKUP(5-$L39,CONTROL_ADMIN!$L$23:$L$26,CONTROL_ADMIN!E$23:E$26)</f>
        <v>#N/A</v>
      </c>
      <c r="Q39" s="73" t="e">
        <f>_xlfn.XLOOKUP(5-$L39,CONTROL_ADMIN!$L$23:$L$26,CONTROL_ADMIN!F$23:F$26)</f>
        <v>#N/A</v>
      </c>
    </row>
    <row r="40" spans="2:17" ht="16" customHeight="1" x14ac:dyDescent="0.2">
      <c r="B40" s="221"/>
      <c r="C40" s="157"/>
      <c r="D40" s="157" t="s">
        <v>41</v>
      </c>
      <c r="E40" s="157" t="s">
        <v>78</v>
      </c>
      <c r="F40" s="11"/>
      <c r="G40" s="11"/>
      <c r="H40" s="67" t="s">
        <v>64</v>
      </c>
      <c r="I40" s="5" t="str">
        <f t="shared" si="2"/>
        <v>-</v>
      </c>
      <c r="J40" s="5" t="str">
        <f t="shared" si="3"/>
        <v>-</v>
      </c>
      <c r="L40" s="72">
        <v>3</v>
      </c>
      <c r="M40" s="156" t="e">
        <f>_xlfn.XLOOKUP(5-$L40,CONTROL_ADMIN!$L$23:$L$26,CONTROL_ADMIN!B$23:B$26)</f>
        <v>#N/A</v>
      </c>
      <c r="N40" s="156" t="e">
        <f>_xlfn.XLOOKUP(5-$L40,CONTROL_ADMIN!$L$23:$L$26,CONTROL_ADMIN!C$23:C$26)</f>
        <v>#N/A</v>
      </c>
      <c r="O40" s="156" t="e">
        <f>_xlfn.XLOOKUP(5-$L40,CONTROL_ADMIN!$L$23:$L$26,CONTROL_ADMIN!D$23:D$26)</f>
        <v>#N/A</v>
      </c>
      <c r="P40" s="156" t="e">
        <f>_xlfn.XLOOKUP(5-$L40,CONTROL_ADMIN!$L$23:$L$26,CONTROL_ADMIN!E$23:E$26)</f>
        <v>#N/A</v>
      </c>
      <c r="Q40" s="73" t="e">
        <f>_xlfn.XLOOKUP(5-$L40,CONTROL_ADMIN!$L$23:$L$26,CONTROL_ADMIN!F$23:F$26)</f>
        <v>#N/A</v>
      </c>
    </row>
    <row r="41" spans="2:17" ht="16" customHeight="1" thickBot="1" x14ac:dyDescent="0.25">
      <c r="B41" s="222"/>
      <c r="C41" s="68"/>
      <c r="D41" s="68" t="s">
        <v>41</v>
      </c>
      <c r="E41" s="68" t="s">
        <v>65</v>
      </c>
      <c r="F41" s="11"/>
      <c r="G41" s="11"/>
      <c r="H41" s="69" t="s">
        <v>63</v>
      </c>
      <c r="I41" s="5" t="str">
        <f t="shared" si="2"/>
        <v>-</v>
      </c>
      <c r="J41" s="5" t="str">
        <f t="shared" si="3"/>
        <v>-</v>
      </c>
      <c r="L41" s="74">
        <v>4</v>
      </c>
      <c r="M41" s="75" t="str">
        <f>_xlfn.XLOOKUP(5-$L41,CONTROL_ADMIN!$L$23:$L$26,CONTROL_ADMIN!B$23:B$26)</f>
        <v>Alemania</v>
      </c>
      <c r="N41" s="75">
        <f>_xlfn.XLOOKUP(5-$L41,CONTROL_ADMIN!$L$23:$L$26,CONTROL_ADMIN!C$23:C$26)</f>
        <v>0</v>
      </c>
      <c r="O41" s="75">
        <f>_xlfn.XLOOKUP(5-$L41,CONTROL_ADMIN!$L$23:$L$26,CONTROL_ADMIN!D$23:D$26)</f>
        <v>0</v>
      </c>
      <c r="P41" s="75">
        <f>_xlfn.XLOOKUP(5-$L41,CONTROL_ADMIN!$L$23:$L$26,CONTROL_ADMIN!E$23:E$26)</f>
        <v>0</v>
      </c>
      <c r="Q41" s="76">
        <f>_xlfn.XLOOKUP(5-$L41,CONTROL_ADMIN!$L$23:$L$26,CONTROL_ADMIN!F$23:F$26)</f>
        <v>0</v>
      </c>
    </row>
    <row r="42" spans="2:17" ht="16" customHeight="1" x14ac:dyDescent="0.2">
      <c r="I42" s="5" t="str">
        <f t="shared" si="2"/>
        <v>-</v>
      </c>
      <c r="J42" s="5" t="str">
        <f t="shared" si="3"/>
        <v>-</v>
      </c>
    </row>
    <row r="43" spans="2:17" ht="16" customHeight="1" thickBot="1" x14ac:dyDescent="0.25">
      <c r="B43" s="63"/>
      <c r="C43" s="14" t="s">
        <v>38</v>
      </c>
      <c r="D43" s="63"/>
      <c r="E43" s="64" t="s">
        <v>4</v>
      </c>
      <c r="F43" s="64"/>
      <c r="G43" s="64"/>
      <c r="H43" s="64" t="s">
        <v>5</v>
      </c>
      <c r="I43" s="5" t="str">
        <f t="shared" si="2"/>
        <v>-</v>
      </c>
      <c r="J43" s="5" t="str">
        <f t="shared" si="3"/>
        <v>-</v>
      </c>
    </row>
    <row r="44" spans="2:17" ht="16" customHeight="1" x14ac:dyDescent="0.2">
      <c r="B44" s="223" t="s">
        <v>50</v>
      </c>
      <c r="C44" s="78"/>
      <c r="D44" s="78" t="s">
        <v>39</v>
      </c>
      <c r="E44" s="78" t="s">
        <v>66</v>
      </c>
      <c r="F44" s="11"/>
      <c r="G44" s="11"/>
      <c r="H44" s="79" t="s">
        <v>67</v>
      </c>
      <c r="I44" s="5" t="str">
        <f t="shared" si="2"/>
        <v>-</v>
      </c>
      <c r="J44" s="5" t="str">
        <f t="shared" si="3"/>
        <v>-</v>
      </c>
      <c r="L44" s="211" t="s">
        <v>56</v>
      </c>
      <c r="M44" s="212"/>
      <c r="N44" s="212"/>
      <c r="O44" s="212"/>
      <c r="P44" s="212"/>
      <c r="Q44" s="213"/>
    </row>
    <row r="45" spans="2:17" ht="16" customHeight="1" x14ac:dyDescent="0.2">
      <c r="B45" s="224"/>
      <c r="C45" s="77"/>
      <c r="D45" s="77" t="s">
        <v>39</v>
      </c>
      <c r="E45" s="77" t="s">
        <v>77</v>
      </c>
      <c r="F45" s="11"/>
      <c r="G45" s="11"/>
      <c r="H45" s="80" t="s">
        <v>68</v>
      </c>
      <c r="I45" s="5" t="str">
        <f t="shared" si="2"/>
        <v>-</v>
      </c>
      <c r="J45" s="5" t="str">
        <f t="shared" si="3"/>
        <v>-</v>
      </c>
      <c r="L45" s="83" t="s">
        <v>19</v>
      </c>
      <c r="M45" s="155" t="s">
        <v>14</v>
      </c>
      <c r="N45" s="154" t="s">
        <v>8</v>
      </c>
      <c r="O45" s="154" t="s">
        <v>20</v>
      </c>
      <c r="P45" s="154" t="s">
        <v>21</v>
      </c>
      <c r="Q45" s="84" t="s">
        <v>23</v>
      </c>
    </row>
    <row r="46" spans="2:17" ht="16" customHeight="1" x14ac:dyDescent="0.2">
      <c r="B46" s="224"/>
      <c r="C46" s="77"/>
      <c r="D46" s="77" t="s">
        <v>40</v>
      </c>
      <c r="E46" s="77" t="s">
        <v>77</v>
      </c>
      <c r="F46" s="11"/>
      <c r="G46" s="11"/>
      <c r="H46" s="80" t="s">
        <v>66</v>
      </c>
      <c r="I46" s="5" t="str">
        <f t="shared" si="2"/>
        <v>-</v>
      </c>
      <c r="J46" s="5" t="str">
        <f t="shared" si="3"/>
        <v>-</v>
      </c>
      <c r="L46" s="85">
        <v>1</v>
      </c>
      <c r="M46" s="153" t="e">
        <f>_xlfn.XLOOKUP(5-$L46,CONTROL_ADMIN!$L$28:$L$31,CONTROL_ADMIN!B$28:B$31)</f>
        <v>#N/A</v>
      </c>
      <c r="N46" s="153" t="e">
        <f>_xlfn.XLOOKUP(5-$L46,CONTROL_ADMIN!$L$28:$L$31,CONTROL_ADMIN!C$28:C$31)</f>
        <v>#N/A</v>
      </c>
      <c r="O46" s="153" t="e">
        <f>_xlfn.XLOOKUP(5-$L46,CONTROL_ADMIN!$L$28:$L$31,CONTROL_ADMIN!D$28:D$31)</f>
        <v>#N/A</v>
      </c>
      <c r="P46" s="153" t="e">
        <f>_xlfn.XLOOKUP(5-$L46,CONTROL_ADMIN!$L$28:$L$31,CONTROL_ADMIN!E$28:E$31)</f>
        <v>#N/A</v>
      </c>
      <c r="Q46" s="86" t="e">
        <f>_xlfn.XLOOKUP(5-$L46,CONTROL_ADMIN!$L$28:$L$31,CONTROL_ADMIN!F$28:F$31)</f>
        <v>#N/A</v>
      </c>
    </row>
    <row r="47" spans="2:17" ht="16" customHeight="1" x14ac:dyDescent="0.2">
      <c r="B47" s="224"/>
      <c r="C47" s="77"/>
      <c r="D47" s="77" t="s">
        <v>40</v>
      </c>
      <c r="E47" s="77" t="s">
        <v>67</v>
      </c>
      <c r="F47" s="11"/>
      <c r="G47" s="11"/>
      <c r="H47" s="80" t="s">
        <v>68</v>
      </c>
      <c r="I47" s="5" t="str">
        <f t="shared" si="2"/>
        <v>-</v>
      </c>
      <c r="J47" s="5" t="str">
        <f t="shared" si="3"/>
        <v>-</v>
      </c>
      <c r="L47" s="85">
        <v>2</v>
      </c>
      <c r="M47" s="153" t="e">
        <f>_xlfn.XLOOKUP(5-$L47,CONTROL_ADMIN!$L$28:$L$31,CONTROL_ADMIN!B$28:B$31)</f>
        <v>#N/A</v>
      </c>
      <c r="N47" s="153" t="e">
        <f>_xlfn.XLOOKUP(5-$L47,CONTROL_ADMIN!$L$28:$L$31,CONTROL_ADMIN!C$28:C$31)</f>
        <v>#N/A</v>
      </c>
      <c r="O47" s="153" t="e">
        <f>_xlfn.XLOOKUP(5-$L47,CONTROL_ADMIN!$L$28:$L$31,CONTROL_ADMIN!D$28:D$31)</f>
        <v>#N/A</v>
      </c>
      <c r="P47" s="153" t="e">
        <f>_xlfn.XLOOKUP(5-$L47,CONTROL_ADMIN!$L$28:$L$31,CONTROL_ADMIN!E$28:E$31)</f>
        <v>#N/A</v>
      </c>
      <c r="Q47" s="86" t="e">
        <f>_xlfn.XLOOKUP(5-$L47,CONTROL_ADMIN!$L$28:$L$31,CONTROL_ADMIN!F$28:F$31)</f>
        <v>#N/A</v>
      </c>
    </row>
    <row r="48" spans="2:17" ht="16" customHeight="1" x14ac:dyDescent="0.2">
      <c r="B48" s="224"/>
      <c r="C48" s="77"/>
      <c r="D48" s="77" t="s">
        <v>41</v>
      </c>
      <c r="E48" s="77" t="s">
        <v>67</v>
      </c>
      <c r="F48" s="11"/>
      <c r="G48" s="11"/>
      <c r="H48" s="80" t="s">
        <v>77</v>
      </c>
      <c r="I48" s="5" t="str">
        <f t="shared" si="2"/>
        <v>-</v>
      </c>
      <c r="J48" s="5" t="str">
        <f t="shared" si="3"/>
        <v>-</v>
      </c>
      <c r="L48" s="85">
        <v>3</v>
      </c>
      <c r="M48" s="153" t="e">
        <f>_xlfn.XLOOKUP(5-$L48,CONTROL_ADMIN!$L$28:$L$31,CONTROL_ADMIN!B$28:B$31)</f>
        <v>#N/A</v>
      </c>
      <c r="N48" s="153" t="e">
        <f>_xlfn.XLOOKUP(5-$L48,CONTROL_ADMIN!$L$28:$L$31,CONTROL_ADMIN!C$28:C$31)</f>
        <v>#N/A</v>
      </c>
      <c r="O48" s="153" t="e">
        <f>_xlfn.XLOOKUP(5-$L48,CONTROL_ADMIN!$L$28:$L$31,CONTROL_ADMIN!D$28:D$31)</f>
        <v>#N/A</v>
      </c>
      <c r="P48" s="153" t="e">
        <f>_xlfn.XLOOKUP(5-$L48,CONTROL_ADMIN!$L$28:$L$31,CONTROL_ADMIN!E$28:E$31)</f>
        <v>#N/A</v>
      </c>
      <c r="Q48" s="86" t="e">
        <f>_xlfn.XLOOKUP(5-$L48,CONTROL_ADMIN!$L$28:$L$31,CONTROL_ADMIN!F$28:F$31)</f>
        <v>#N/A</v>
      </c>
    </row>
    <row r="49" spans="2:17" ht="16" customHeight="1" thickBot="1" x14ac:dyDescent="0.25">
      <c r="B49" s="225"/>
      <c r="C49" s="81"/>
      <c r="D49" s="81" t="s">
        <v>41</v>
      </c>
      <c r="E49" s="81" t="s">
        <v>68</v>
      </c>
      <c r="F49" s="11"/>
      <c r="G49" s="11"/>
      <c r="H49" s="82" t="s">
        <v>66</v>
      </c>
      <c r="I49" s="5" t="str">
        <f t="shared" si="2"/>
        <v>-</v>
      </c>
      <c r="J49" s="5" t="str">
        <f t="shared" si="3"/>
        <v>-</v>
      </c>
      <c r="L49" s="87">
        <v>4</v>
      </c>
      <c r="M49" s="88" t="str">
        <f>_xlfn.XLOOKUP(5-$L49,CONTROL_ADMIN!$L$28:$L$31,CONTROL_ADMIN!B$28:B$31)</f>
        <v>Marruecos</v>
      </c>
      <c r="N49" s="88">
        <f>_xlfn.XLOOKUP(5-$L49,CONTROL_ADMIN!$L$28:$L$31,CONTROL_ADMIN!C$28:C$31)</f>
        <v>0</v>
      </c>
      <c r="O49" s="88">
        <f>_xlfn.XLOOKUP(5-$L49,CONTROL_ADMIN!$L$28:$L$31,CONTROL_ADMIN!D$28:D$31)</f>
        <v>0</v>
      </c>
      <c r="P49" s="88">
        <f>_xlfn.XLOOKUP(5-$L49,CONTROL_ADMIN!$L$28:$L$31,CONTROL_ADMIN!E$28:E$31)</f>
        <v>0</v>
      </c>
      <c r="Q49" s="89">
        <f>_xlfn.XLOOKUP(5-$L49,CONTROL_ADMIN!$L$28:$L$31,CONTROL_ADMIN!F$28:F$31)</f>
        <v>0</v>
      </c>
    </row>
    <row r="50" spans="2:17" ht="16" customHeight="1" x14ac:dyDescent="0.2">
      <c r="I50" s="5" t="str">
        <f t="shared" si="2"/>
        <v>-</v>
      </c>
      <c r="J50" s="5" t="str">
        <f t="shared" si="3"/>
        <v>-</v>
      </c>
    </row>
    <row r="51" spans="2:17" ht="16" customHeight="1" thickBot="1" x14ac:dyDescent="0.25">
      <c r="B51" s="63"/>
      <c r="C51" s="14" t="s">
        <v>38</v>
      </c>
      <c r="D51" s="63"/>
      <c r="E51" s="64" t="s">
        <v>4</v>
      </c>
      <c r="F51" s="64"/>
      <c r="G51" s="64"/>
      <c r="H51" s="64" t="s">
        <v>5</v>
      </c>
      <c r="I51" s="5" t="str">
        <f t="shared" si="2"/>
        <v>-</v>
      </c>
      <c r="J51" s="5" t="str">
        <f t="shared" si="3"/>
        <v>-</v>
      </c>
    </row>
    <row r="52" spans="2:17" ht="16" customHeight="1" x14ac:dyDescent="0.2">
      <c r="B52" s="226" t="s">
        <v>51</v>
      </c>
      <c r="C52" s="91"/>
      <c r="D52" s="91" t="s">
        <v>39</v>
      </c>
      <c r="E52" s="91" t="s">
        <v>69</v>
      </c>
      <c r="F52" s="11"/>
      <c r="G52" s="11"/>
      <c r="H52" s="92" t="s">
        <v>76</v>
      </c>
      <c r="I52" s="5" t="str">
        <f t="shared" si="2"/>
        <v>-</v>
      </c>
      <c r="J52" s="5" t="str">
        <f t="shared" si="3"/>
        <v>-</v>
      </c>
      <c r="L52" s="214" t="s">
        <v>55</v>
      </c>
      <c r="M52" s="215"/>
      <c r="N52" s="215"/>
      <c r="O52" s="215"/>
      <c r="P52" s="215"/>
      <c r="Q52" s="216"/>
    </row>
    <row r="53" spans="2:17" ht="16" customHeight="1" x14ac:dyDescent="0.2">
      <c r="B53" s="227"/>
      <c r="C53" s="90"/>
      <c r="D53" s="90" t="s">
        <v>39</v>
      </c>
      <c r="E53" s="90" t="s">
        <v>70</v>
      </c>
      <c r="F53" s="11"/>
      <c r="G53" s="11"/>
      <c r="H53" s="93" t="s">
        <v>71</v>
      </c>
      <c r="I53" s="5" t="str">
        <f t="shared" si="2"/>
        <v>-</v>
      </c>
      <c r="J53" s="5" t="str">
        <f t="shared" si="3"/>
        <v>-</v>
      </c>
      <c r="L53" s="96" t="s">
        <v>19</v>
      </c>
      <c r="M53" s="152" t="s">
        <v>14</v>
      </c>
      <c r="N53" s="151" t="s">
        <v>8</v>
      </c>
      <c r="O53" s="151" t="s">
        <v>20</v>
      </c>
      <c r="P53" s="151" t="s">
        <v>21</v>
      </c>
      <c r="Q53" s="97" t="s">
        <v>23</v>
      </c>
    </row>
    <row r="54" spans="2:17" ht="16" customHeight="1" x14ac:dyDescent="0.2">
      <c r="B54" s="227"/>
      <c r="C54" s="90"/>
      <c r="D54" s="90" t="s">
        <v>40</v>
      </c>
      <c r="E54" s="90" t="s">
        <v>76</v>
      </c>
      <c r="F54" s="11"/>
      <c r="G54" s="11"/>
      <c r="H54" s="93" t="s">
        <v>71</v>
      </c>
      <c r="I54" s="5" t="str">
        <f t="shared" si="2"/>
        <v>-</v>
      </c>
      <c r="J54" s="5" t="str">
        <f t="shared" si="3"/>
        <v>-</v>
      </c>
      <c r="L54" s="98">
        <v>1</v>
      </c>
      <c r="M54" s="150" t="e">
        <f>_xlfn.XLOOKUP(5-$L54,CONTROL_ADMIN!$L$33:$L$36,CONTROL_ADMIN!B$33:B$36)</f>
        <v>#N/A</v>
      </c>
      <c r="N54" s="150" t="e">
        <f>_xlfn.XLOOKUP(5-$L54,CONTROL_ADMIN!$L$33:$L$36,CONTROL_ADMIN!C$33:C$36)</f>
        <v>#N/A</v>
      </c>
      <c r="O54" s="150" t="e">
        <f>_xlfn.XLOOKUP(5-$L54,CONTROL_ADMIN!$L$33:$L$36,CONTROL_ADMIN!D$33:D$36)</f>
        <v>#N/A</v>
      </c>
      <c r="P54" s="150" t="e">
        <f>_xlfn.XLOOKUP(5-$L54,CONTROL_ADMIN!$L$33:$L$36,CONTROL_ADMIN!E$33:E$36)</f>
        <v>#N/A</v>
      </c>
      <c r="Q54" s="99" t="e">
        <f>_xlfn.XLOOKUP(5-$L54,CONTROL_ADMIN!$L$33:$L$36,CONTROL_ADMIN!F$33:F$36)</f>
        <v>#N/A</v>
      </c>
    </row>
    <row r="55" spans="2:17" ht="16" customHeight="1" x14ac:dyDescent="0.2">
      <c r="B55" s="227"/>
      <c r="C55" s="90"/>
      <c r="D55" s="90" t="s">
        <v>40</v>
      </c>
      <c r="E55" s="90" t="s">
        <v>70</v>
      </c>
      <c r="F55" s="11"/>
      <c r="G55" s="11"/>
      <c r="H55" s="93" t="s">
        <v>69</v>
      </c>
      <c r="I55" s="5" t="str">
        <f t="shared" si="2"/>
        <v>-</v>
      </c>
      <c r="J55" s="5" t="str">
        <f t="shared" si="3"/>
        <v>-</v>
      </c>
      <c r="L55" s="98">
        <v>2</v>
      </c>
      <c r="M55" s="150" t="e">
        <f>_xlfn.XLOOKUP(5-$L55,CONTROL_ADMIN!$L$33:$L$36,CONTROL_ADMIN!B$33:B$36)</f>
        <v>#N/A</v>
      </c>
      <c r="N55" s="150" t="e">
        <f>_xlfn.XLOOKUP(5-$L55,CONTROL_ADMIN!$L$33:$L$36,CONTROL_ADMIN!C$33:C$36)</f>
        <v>#N/A</v>
      </c>
      <c r="O55" s="150" t="e">
        <f>_xlfn.XLOOKUP(5-$L55,CONTROL_ADMIN!$L$33:$L$36,CONTROL_ADMIN!D$33:D$36)</f>
        <v>#N/A</v>
      </c>
      <c r="P55" s="150" t="e">
        <f>_xlfn.XLOOKUP(5-$L55,CONTROL_ADMIN!$L$33:$L$36,CONTROL_ADMIN!E$33:E$36)</f>
        <v>#N/A</v>
      </c>
      <c r="Q55" s="99" t="e">
        <f>_xlfn.XLOOKUP(5-$L55,CONTROL_ADMIN!$L$33:$L$36,CONTROL_ADMIN!F$33:F$36)</f>
        <v>#N/A</v>
      </c>
    </row>
    <row r="56" spans="2:17" ht="16" customHeight="1" x14ac:dyDescent="0.2">
      <c r="B56" s="227"/>
      <c r="C56" s="90"/>
      <c r="D56" s="90" t="s">
        <v>41</v>
      </c>
      <c r="E56" s="90" t="s">
        <v>71</v>
      </c>
      <c r="F56" s="11"/>
      <c r="G56" s="11"/>
      <c r="H56" s="93" t="s">
        <v>69</v>
      </c>
      <c r="I56" s="5" t="str">
        <f t="shared" si="2"/>
        <v>-</v>
      </c>
      <c r="J56" s="5" t="str">
        <f t="shared" si="3"/>
        <v>-</v>
      </c>
      <c r="L56" s="98">
        <v>3</v>
      </c>
      <c r="M56" s="150" t="e">
        <f>_xlfn.XLOOKUP(5-$L56,CONTROL_ADMIN!$L$33:$L$36,CONTROL_ADMIN!B$33:B$36)</f>
        <v>#N/A</v>
      </c>
      <c r="N56" s="150" t="e">
        <f>_xlfn.XLOOKUP(5-$L56,CONTROL_ADMIN!$L$33:$L$36,CONTROL_ADMIN!C$33:C$36)</f>
        <v>#N/A</v>
      </c>
      <c r="O56" s="150" t="e">
        <f>_xlfn.XLOOKUP(5-$L56,CONTROL_ADMIN!$L$33:$L$36,CONTROL_ADMIN!D$33:D$36)</f>
        <v>#N/A</v>
      </c>
      <c r="P56" s="150" t="e">
        <f>_xlfn.XLOOKUP(5-$L56,CONTROL_ADMIN!$L$33:$L$36,CONTROL_ADMIN!E$33:E$36)</f>
        <v>#N/A</v>
      </c>
      <c r="Q56" s="99" t="e">
        <f>_xlfn.XLOOKUP(5-$L56,CONTROL_ADMIN!$L$33:$L$36,CONTROL_ADMIN!F$33:F$36)</f>
        <v>#N/A</v>
      </c>
    </row>
    <row r="57" spans="2:17" ht="16" customHeight="1" thickBot="1" x14ac:dyDescent="0.25">
      <c r="B57" s="228"/>
      <c r="C57" s="94"/>
      <c r="D57" s="94" t="s">
        <v>41</v>
      </c>
      <c r="E57" s="90" t="s">
        <v>76</v>
      </c>
      <c r="F57" s="11"/>
      <c r="G57" s="11"/>
      <c r="H57" s="95" t="s">
        <v>70</v>
      </c>
      <c r="I57" s="5" t="str">
        <f t="shared" si="2"/>
        <v>-</v>
      </c>
      <c r="J57" s="5" t="str">
        <f t="shared" si="3"/>
        <v>-</v>
      </c>
      <c r="L57" s="100">
        <v>4</v>
      </c>
      <c r="M57" s="101" t="str">
        <f>_xlfn.XLOOKUP(5-$L57,CONTROL_ADMIN!$L$33:$L$36,CONTROL_ADMIN!B$33:B$36)</f>
        <v>Suiza</v>
      </c>
      <c r="N57" s="101">
        <f>_xlfn.XLOOKUP(5-$L57,CONTROL_ADMIN!$L$33:$L$36,CONTROL_ADMIN!C$33:C$36)</f>
        <v>0</v>
      </c>
      <c r="O57" s="101">
        <f>_xlfn.XLOOKUP(5-$L57,CONTROL_ADMIN!$L$33:$L$36,CONTROL_ADMIN!D$33:D$36)</f>
        <v>0</v>
      </c>
      <c r="P57" s="101">
        <f>_xlfn.XLOOKUP(5-$L57,CONTROL_ADMIN!$L$33:$L$36,CONTROL_ADMIN!E$33:E$36)</f>
        <v>0</v>
      </c>
      <c r="Q57" s="102">
        <f>_xlfn.XLOOKUP(5-$L57,CONTROL_ADMIN!$L$33:$L$36,CONTROL_ADMIN!F$33:F$36)</f>
        <v>0</v>
      </c>
    </row>
    <row r="58" spans="2:17" ht="16" customHeight="1" x14ac:dyDescent="0.2">
      <c r="I58" s="5" t="str">
        <f t="shared" si="2"/>
        <v>-</v>
      </c>
      <c r="J58" s="5" t="str">
        <f t="shared" si="3"/>
        <v>-</v>
      </c>
    </row>
    <row r="59" spans="2:17" ht="16" customHeight="1" thickBot="1" x14ac:dyDescent="0.25">
      <c r="B59" s="63"/>
      <c r="C59" s="14" t="s">
        <v>38</v>
      </c>
      <c r="D59" s="63"/>
      <c r="E59" s="64" t="s">
        <v>4</v>
      </c>
      <c r="F59" s="64"/>
      <c r="G59" s="64"/>
      <c r="H59" s="64" t="s">
        <v>5</v>
      </c>
      <c r="I59" s="5" t="str">
        <f t="shared" si="2"/>
        <v>-</v>
      </c>
      <c r="J59" s="5" t="str">
        <f t="shared" si="3"/>
        <v>-</v>
      </c>
    </row>
    <row r="60" spans="2:17" ht="16" customHeight="1" x14ac:dyDescent="0.2">
      <c r="B60" s="229" t="s">
        <v>52</v>
      </c>
      <c r="C60" s="104"/>
      <c r="D60" s="104" t="s">
        <v>39</v>
      </c>
      <c r="E60" s="104" t="s">
        <v>72</v>
      </c>
      <c r="F60" s="11"/>
      <c r="G60" s="11"/>
      <c r="H60" s="105" t="s">
        <v>74</v>
      </c>
      <c r="I60" s="5" t="str">
        <f t="shared" si="2"/>
        <v>-</v>
      </c>
      <c r="J60" s="5" t="str">
        <f t="shared" si="3"/>
        <v>-</v>
      </c>
      <c r="L60" s="217" t="s">
        <v>54</v>
      </c>
      <c r="M60" s="218"/>
      <c r="N60" s="218"/>
      <c r="O60" s="218"/>
      <c r="P60" s="218"/>
      <c r="Q60" s="219"/>
    </row>
    <row r="61" spans="2:17" ht="16" customHeight="1" x14ac:dyDescent="0.2">
      <c r="B61" s="230"/>
      <c r="C61" s="103"/>
      <c r="D61" s="103" t="s">
        <v>39</v>
      </c>
      <c r="E61" s="103" t="s">
        <v>73</v>
      </c>
      <c r="F61" s="11"/>
      <c r="G61" s="11"/>
      <c r="H61" s="106" t="s">
        <v>75</v>
      </c>
      <c r="I61" s="5" t="str">
        <f t="shared" si="2"/>
        <v>-</v>
      </c>
      <c r="J61" s="5" t="str">
        <f t="shared" si="3"/>
        <v>-</v>
      </c>
      <c r="L61" s="109" t="s">
        <v>19</v>
      </c>
      <c r="M61" s="149" t="s">
        <v>14</v>
      </c>
      <c r="N61" s="148" t="s">
        <v>8</v>
      </c>
      <c r="O61" s="148" t="s">
        <v>20</v>
      </c>
      <c r="P61" s="148" t="s">
        <v>21</v>
      </c>
      <c r="Q61" s="110" t="s">
        <v>23</v>
      </c>
    </row>
    <row r="62" spans="2:17" ht="16" customHeight="1" x14ac:dyDescent="0.2">
      <c r="B62" s="230"/>
      <c r="C62" s="103"/>
      <c r="D62" s="103" t="s">
        <v>40</v>
      </c>
      <c r="E62" s="103" t="s">
        <v>74</v>
      </c>
      <c r="F62" s="11"/>
      <c r="G62" s="11"/>
      <c r="H62" s="106" t="s">
        <v>75</v>
      </c>
      <c r="I62" s="5" t="str">
        <f t="shared" si="2"/>
        <v>-</v>
      </c>
      <c r="J62" s="5" t="str">
        <f t="shared" si="3"/>
        <v>-</v>
      </c>
      <c r="L62" s="114">
        <v>1</v>
      </c>
      <c r="M62" s="147" t="e">
        <f>_xlfn.XLOOKUP(5-$L62,CONTROL_ADMIN!$L$38:$L$41,CONTROL_ADMIN!B$38:B$41)</f>
        <v>#N/A</v>
      </c>
      <c r="N62" s="147" t="e">
        <f>_xlfn.XLOOKUP(5-$L62,CONTROL_ADMIN!$L$38:$L$41,CONTROL_ADMIN!C$38:C$41)</f>
        <v>#N/A</v>
      </c>
      <c r="O62" s="147" t="e">
        <f>_xlfn.XLOOKUP(5-$L62,CONTROL_ADMIN!$L$38:$L$41,CONTROL_ADMIN!D$38:D$41)</f>
        <v>#N/A</v>
      </c>
      <c r="P62" s="147" t="e">
        <f>_xlfn.XLOOKUP(5-$L62,CONTROL_ADMIN!$L$38:$L$41,CONTROL_ADMIN!E$38:E$41)</f>
        <v>#N/A</v>
      </c>
      <c r="Q62" s="111" t="e">
        <f>_xlfn.XLOOKUP(5-$L62,CONTROL_ADMIN!$L$38:$L$41,CONTROL_ADMIN!F$38:F$41)</f>
        <v>#N/A</v>
      </c>
    </row>
    <row r="63" spans="2:17" ht="16" customHeight="1" x14ac:dyDescent="0.2">
      <c r="B63" s="230"/>
      <c r="C63" s="103"/>
      <c r="D63" s="103" t="s">
        <v>40</v>
      </c>
      <c r="E63" s="103" t="s">
        <v>73</v>
      </c>
      <c r="F63" s="11"/>
      <c r="G63" s="11"/>
      <c r="H63" s="106" t="s">
        <v>72</v>
      </c>
      <c r="I63" s="5" t="str">
        <f t="shared" si="2"/>
        <v>-</v>
      </c>
      <c r="J63" s="5" t="str">
        <f t="shared" si="3"/>
        <v>-</v>
      </c>
      <c r="L63" s="114">
        <v>2</v>
      </c>
      <c r="M63" s="147" t="e">
        <f>_xlfn.XLOOKUP(5-$L63,CONTROL_ADMIN!$L$38:$L$41,CONTROL_ADMIN!B$38:B$41)</f>
        <v>#N/A</v>
      </c>
      <c r="N63" s="147" t="e">
        <f>_xlfn.XLOOKUP(5-$L63,CONTROL_ADMIN!$L$38:$L$41,CONTROL_ADMIN!C$38:C$41)</f>
        <v>#N/A</v>
      </c>
      <c r="O63" s="147" t="e">
        <f>_xlfn.XLOOKUP(5-$L63,CONTROL_ADMIN!$L$38:$L$41,CONTROL_ADMIN!D$38:D$41)</f>
        <v>#N/A</v>
      </c>
      <c r="P63" s="147" t="e">
        <f>_xlfn.XLOOKUP(5-$L63,CONTROL_ADMIN!$L$38:$L$41,CONTROL_ADMIN!E$38:E$41)</f>
        <v>#N/A</v>
      </c>
      <c r="Q63" s="111" t="e">
        <f>_xlfn.XLOOKUP(5-$L63,CONTROL_ADMIN!$L$38:$L$41,CONTROL_ADMIN!F$38:F$41)</f>
        <v>#N/A</v>
      </c>
    </row>
    <row r="64" spans="2:17" ht="16" customHeight="1" x14ac:dyDescent="0.2">
      <c r="B64" s="230"/>
      <c r="C64" s="103"/>
      <c r="D64" s="103" t="s">
        <v>41</v>
      </c>
      <c r="E64" s="103" t="s">
        <v>75</v>
      </c>
      <c r="F64" s="11"/>
      <c r="G64" s="11"/>
      <c r="H64" s="106" t="s">
        <v>72</v>
      </c>
      <c r="I64" s="5" t="str">
        <f t="shared" si="2"/>
        <v>-</v>
      </c>
      <c r="J64" s="5" t="str">
        <f t="shared" si="3"/>
        <v>-</v>
      </c>
      <c r="L64" s="114">
        <v>3</v>
      </c>
      <c r="M64" s="147" t="e">
        <f>_xlfn.XLOOKUP(5-$L64,CONTROL_ADMIN!$L$38:$L$41,CONTROL_ADMIN!B$38:B$41)</f>
        <v>#N/A</v>
      </c>
      <c r="N64" s="147" t="e">
        <f>_xlfn.XLOOKUP(5-$L64,CONTROL_ADMIN!$L$38:$L$41,CONTROL_ADMIN!C$38:C$41)</f>
        <v>#N/A</v>
      </c>
      <c r="O64" s="147" t="e">
        <f>_xlfn.XLOOKUP(5-$L64,CONTROL_ADMIN!$L$38:$L$41,CONTROL_ADMIN!D$38:D$41)</f>
        <v>#N/A</v>
      </c>
      <c r="P64" s="147" t="e">
        <f>_xlfn.XLOOKUP(5-$L64,CONTROL_ADMIN!$L$38:$L$41,CONTROL_ADMIN!E$38:E$41)</f>
        <v>#N/A</v>
      </c>
      <c r="Q64" s="111" t="e">
        <f>_xlfn.XLOOKUP(5-$L64,CONTROL_ADMIN!$L$38:$L$41,CONTROL_ADMIN!F$38:F$41)</f>
        <v>#N/A</v>
      </c>
    </row>
    <row r="65" spans="2:17" ht="16" customHeight="1" thickBot="1" x14ac:dyDescent="0.25">
      <c r="B65" s="231"/>
      <c r="C65" s="107"/>
      <c r="D65" s="107" t="s">
        <v>41</v>
      </c>
      <c r="E65" s="107" t="s">
        <v>74</v>
      </c>
      <c r="F65" s="11"/>
      <c r="G65" s="11"/>
      <c r="H65" s="108" t="s">
        <v>73</v>
      </c>
      <c r="I65" s="5" t="str">
        <f t="shared" si="2"/>
        <v>-</v>
      </c>
      <c r="J65" s="5" t="str">
        <f t="shared" si="3"/>
        <v>-</v>
      </c>
      <c r="L65" s="115">
        <v>4</v>
      </c>
      <c r="M65" s="112" t="str">
        <f>_xlfn.XLOOKUP(5-$L65,CONTROL_ADMIN!$L$38:$L$41,CONTROL_ADMIN!B$38:B$41)</f>
        <v>Uruguay</v>
      </c>
      <c r="N65" s="112">
        <f>_xlfn.XLOOKUP(5-$L65,CONTROL_ADMIN!$L$38:$L$41,CONTROL_ADMIN!C$38:C$41)</f>
        <v>0</v>
      </c>
      <c r="O65" s="112">
        <f>_xlfn.XLOOKUP(5-$L65,CONTROL_ADMIN!$L$38:$L$41,CONTROL_ADMIN!D$38:D$41)</f>
        <v>0</v>
      </c>
      <c r="P65" s="112">
        <f>_xlfn.XLOOKUP(5-$L65,CONTROL_ADMIN!$L$38:$L$41,CONTROL_ADMIN!E$38:E$41)</f>
        <v>0</v>
      </c>
      <c r="Q65" s="113">
        <f>_xlfn.XLOOKUP(5-$L65,CONTROL_ADMIN!$L$38:$L$41,CONTROL_ADMIN!F$38:F$41)</f>
        <v>0</v>
      </c>
    </row>
    <row r="66" spans="2:17" ht="16" customHeight="1" x14ac:dyDescent="0.2">
      <c r="F66" s="127"/>
      <c r="G66" s="127"/>
      <c r="I66" s="5" t="str">
        <f t="shared" si="2"/>
        <v>-</v>
      </c>
      <c r="J66" s="5" t="str">
        <f t="shared" si="3"/>
        <v>-</v>
      </c>
    </row>
    <row r="67" spans="2:17" ht="16" customHeight="1" x14ac:dyDescent="0.2">
      <c r="F67" s="127"/>
      <c r="G67" s="127"/>
      <c r="I67" s="5" t="str">
        <f t="shared" si="2"/>
        <v>-</v>
      </c>
      <c r="J67" s="5" t="str">
        <f t="shared" si="3"/>
        <v>-</v>
      </c>
    </row>
    <row r="68" spans="2:17" ht="16" customHeight="1" thickBot="1" x14ac:dyDescent="0.25">
      <c r="C68" s="14" t="s">
        <v>38</v>
      </c>
      <c r="E68" s="200" t="s">
        <v>79</v>
      </c>
      <c r="F68" s="200"/>
      <c r="G68" s="200"/>
      <c r="H68" s="200"/>
      <c r="I68" s="5" t="str">
        <f t="shared" si="2"/>
        <v>-</v>
      </c>
      <c r="J68" s="5" t="str">
        <f t="shared" si="3"/>
        <v>-</v>
      </c>
    </row>
    <row r="69" spans="2:17" ht="16" customHeight="1" x14ac:dyDescent="0.2">
      <c r="B69" s="204" t="s">
        <v>80</v>
      </c>
      <c r="C69" s="116"/>
      <c r="D69" s="116" t="s">
        <v>86</v>
      </c>
      <c r="E69" s="116" t="str">
        <f>IFERROR(M6,"1A")</f>
        <v>1A</v>
      </c>
      <c r="F69" s="11"/>
      <c r="G69" s="11"/>
      <c r="H69" s="117" t="str">
        <f>IFERROR(M15,"2B")</f>
        <v>2B</v>
      </c>
      <c r="I69" s="5" t="str">
        <f>IF(OR(ISBLANK($F69),ISBLANK($G69)),"-",IF($F69&gt;$G69,1,IF($F69&lt;$G69,2,0)))</f>
        <v>-</v>
      </c>
      <c r="J69" s="5"/>
      <c r="L69" s="232" t="str">
        <f t="shared" ref="L69:L76" si="4">IF(I69=0,"Resulve el empate con 1, o un 2 para indicar el vencedor:","")</f>
        <v/>
      </c>
      <c r="M69" s="233"/>
      <c r="N69" s="233"/>
      <c r="O69" s="233"/>
      <c r="P69" s="233"/>
      <c r="Q69" s="170"/>
    </row>
    <row r="70" spans="2:17" ht="16" customHeight="1" x14ac:dyDescent="0.2">
      <c r="B70" s="205"/>
      <c r="C70" s="122"/>
      <c r="D70" s="122" t="s">
        <v>87</v>
      </c>
      <c r="E70" s="122" t="str">
        <f>IFERROR(M22,"1C")</f>
        <v>1C</v>
      </c>
      <c r="F70" s="11"/>
      <c r="G70" s="11"/>
      <c r="H70" s="118" t="str">
        <f>IFERROR(M31,"2D")</f>
        <v>2D</v>
      </c>
      <c r="I70" s="5" t="str">
        <f t="shared" ref="I70:I76" si="5">IF(OR(ISBLANK($F70),ISBLANK($G70)),"-",IF($F70&gt;$G70,1,IF($F70&lt;$G70,2,0)))</f>
        <v>-</v>
      </c>
      <c r="J70" s="5"/>
      <c r="L70" s="234" t="str">
        <f t="shared" si="4"/>
        <v/>
      </c>
      <c r="M70" s="235"/>
      <c r="N70" s="235"/>
      <c r="O70" s="235"/>
      <c r="P70" s="235"/>
      <c r="Q70" s="171"/>
    </row>
    <row r="71" spans="2:17" ht="16" customHeight="1" x14ac:dyDescent="0.2">
      <c r="B71" s="205"/>
      <c r="C71" s="122"/>
      <c r="D71" s="122" t="s">
        <v>88</v>
      </c>
      <c r="E71" s="122" t="str">
        <f>IFERROR(M30,"1D")</f>
        <v>1D</v>
      </c>
      <c r="F71" s="11"/>
      <c r="G71" s="11"/>
      <c r="H71" s="118" t="str">
        <f>IFERROR(M23,"2C")</f>
        <v>2C</v>
      </c>
      <c r="I71" s="5" t="str">
        <f t="shared" si="5"/>
        <v>-</v>
      </c>
      <c r="J71" s="5"/>
      <c r="L71" s="234" t="str">
        <f t="shared" si="4"/>
        <v/>
      </c>
      <c r="M71" s="235"/>
      <c r="N71" s="235"/>
      <c r="O71" s="235"/>
      <c r="P71" s="235"/>
      <c r="Q71" s="171"/>
    </row>
    <row r="72" spans="2:17" ht="16" customHeight="1" x14ac:dyDescent="0.2">
      <c r="B72" s="206"/>
      <c r="C72" s="122"/>
      <c r="D72" s="122" t="s">
        <v>89</v>
      </c>
      <c r="E72" s="122" t="str">
        <f>IFERROR(M14,"1B")</f>
        <v>1B</v>
      </c>
      <c r="F72" s="11"/>
      <c r="G72" s="11"/>
      <c r="H72" s="118" t="str">
        <f>IFERROR(M7,"2A")</f>
        <v>2A</v>
      </c>
      <c r="I72" s="5" t="str">
        <f t="shared" si="5"/>
        <v>-</v>
      </c>
      <c r="J72" s="5"/>
      <c r="L72" s="234" t="str">
        <f t="shared" si="4"/>
        <v/>
      </c>
      <c r="M72" s="235"/>
      <c r="N72" s="235"/>
      <c r="O72" s="235"/>
      <c r="P72" s="235"/>
      <c r="Q72" s="171"/>
    </row>
    <row r="73" spans="2:17" ht="16" customHeight="1" x14ac:dyDescent="0.2">
      <c r="B73" s="206"/>
      <c r="C73" s="122"/>
      <c r="D73" s="122" t="s">
        <v>90</v>
      </c>
      <c r="E73" s="122" t="str">
        <f>IFERROR(M38,"1E")</f>
        <v>1E</v>
      </c>
      <c r="F73" s="11"/>
      <c r="G73" s="11"/>
      <c r="H73" s="118" t="str">
        <f>IFERROR(M47,"2F")</f>
        <v>2F</v>
      </c>
      <c r="I73" s="5" t="str">
        <f t="shared" si="5"/>
        <v>-</v>
      </c>
      <c r="J73" s="5"/>
      <c r="L73" s="234" t="str">
        <f t="shared" si="4"/>
        <v/>
      </c>
      <c r="M73" s="235"/>
      <c r="N73" s="235"/>
      <c r="O73" s="235"/>
      <c r="P73" s="235"/>
      <c r="Q73" s="171"/>
    </row>
    <row r="74" spans="2:17" ht="16" customHeight="1" x14ac:dyDescent="0.2">
      <c r="B74" s="206"/>
      <c r="C74" s="122"/>
      <c r="D74" s="122" t="s">
        <v>91</v>
      </c>
      <c r="E74" s="122" t="str">
        <f>IFERROR(M54,"1G")</f>
        <v>1G</v>
      </c>
      <c r="F74" s="11"/>
      <c r="G74" s="11"/>
      <c r="H74" s="118" t="str">
        <f>IFERROR(M63,"2H")</f>
        <v>2H</v>
      </c>
      <c r="I74" s="5" t="str">
        <f t="shared" si="5"/>
        <v>-</v>
      </c>
      <c r="J74" s="5"/>
      <c r="L74" s="234" t="str">
        <f t="shared" si="4"/>
        <v/>
      </c>
      <c r="M74" s="235"/>
      <c r="N74" s="235"/>
      <c r="O74" s="235"/>
      <c r="P74" s="235"/>
      <c r="Q74" s="171"/>
    </row>
    <row r="75" spans="2:17" ht="16" customHeight="1" x14ac:dyDescent="0.2">
      <c r="B75" s="206"/>
      <c r="C75" s="122"/>
      <c r="D75" s="122" t="s">
        <v>92</v>
      </c>
      <c r="E75" s="122" t="str">
        <f>IFERROR(M46,"1F")</f>
        <v>1F</v>
      </c>
      <c r="F75" s="11"/>
      <c r="G75" s="11"/>
      <c r="H75" s="118" t="str">
        <f>IFERROR(M39,"2E")</f>
        <v>2E</v>
      </c>
      <c r="I75" s="5" t="str">
        <f t="shared" si="5"/>
        <v>-</v>
      </c>
      <c r="J75" s="5"/>
      <c r="L75" s="234" t="str">
        <f t="shared" si="4"/>
        <v/>
      </c>
      <c r="M75" s="235"/>
      <c r="N75" s="235"/>
      <c r="O75" s="235"/>
      <c r="P75" s="235"/>
      <c r="Q75" s="171"/>
    </row>
    <row r="76" spans="2:17" ht="16" customHeight="1" thickBot="1" x14ac:dyDescent="0.25">
      <c r="B76" s="207"/>
      <c r="C76" s="119"/>
      <c r="D76" s="119" t="s">
        <v>93</v>
      </c>
      <c r="E76" s="119" t="str">
        <f>IFERROR(M62,"1H")</f>
        <v>1H</v>
      </c>
      <c r="F76" s="11"/>
      <c r="G76" s="11"/>
      <c r="H76" s="120" t="str">
        <f>IFERROR(M55,"2G")</f>
        <v>2G</v>
      </c>
      <c r="I76" s="5" t="str">
        <f t="shared" si="5"/>
        <v>-</v>
      </c>
      <c r="J76" s="5"/>
      <c r="L76" s="234" t="str">
        <f t="shared" si="4"/>
        <v/>
      </c>
      <c r="M76" s="235"/>
      <c r="N76" s="235"/>
      <c r="O76" s="235"/>
      <c r="P76" s="235"/>
      <c r="Q76" s="171"/>
    </row>
    <row r="77" spans="2:17" ht="16" customHeight="1" x14ac:dyDescent="0.2">
      <c r="F77" s="127"/>
      <c r="G77" s="127"/>
      <c r="L77" s="167"/>
      <c r="M77" s="168"/>
      <c r="N77" s="168"/>
      <c r="O77" s="168"/>
      <c r="P77" s="168"/>
      <c r="Q77" s="169"/>
    </row>
    <row r="78" spans="2:17" ht="16" customHeight="1" thickBot="1" x14ac:dyDescent="0.25">
      <c r="C78" s="14" t="s">
        <v>38</v>
      </c>
      <c r="E78" s="200" t="s">
        <v>81</v>
      </c>
      <c r="F78" s="200"/>
      <c r="G78" s="200"/>
      <c r="H78" s="200"/>
      <c r="L78" s="167"/>
      <c r="M78" s="168"/>
      <c r="N78" s="168"/>
      <c r="O78" s="168"/>
      <c r="P78" s="168"/>
      <c r="Q78" s="169"/>
    </row>
    <row r="79" spans="2:17" ht="16" customHeight="1" x14ac:dyDescent="0.2">
      <c r="B79" s="204" t="s">
        <v>84</v>
      </c>
      <c r="C79" s="116"/>
      <c r="D79" s="116" t="s">
        <v>94</v>
      </c>
      <c r="E79" s="116" t="str">
        <f>IF(OR(ISBLANK(F73),ISBLANK(G73)),"W-O5",IF(F73&gt;G73,E73,IF(F73&lt;G73,H73,IF(Q73=1,E73,H73))))</f>
        <v>W-O5</v>
      </c>
      <c r="F79" s="11"/>
      <c r="G79" s="11"/>
      <c r="H79" s="117" t="str">
        <f>IF(OR(ISBLANK(F74),ISBLANK(G74)),"W-O6",IF(F74&gt;G74,E74,IF(F74&lt;G74,H74,IF(Q74=1,E74,H74))))</f>
        <v>W-O6</v>
      </c>
      <c r="I79" s="5" t="str">
        <f>IF(OR(ISBLANK($F79),ISBLANK($G79)),"-",IF($F79&gt;$G79,1,IF($F79&lt;$G79,2,0)))</f>
        <v>-</v>
      </c>
      <c r="J79" s="5"/>
      <c r="L79" s="234" t="str">
        <f>IF(I79=0,"Resulve el empate con 1, o un 2 para indicar el vencedor:","")</f>
        <v/>
      </c>
      <c r="M79" s="235"/>
      <c r="N79" s="235"/>
      <c r="O79" s="235"/>
      <c r="P79" s="235"/>
      <c r="Q79" s="171"/>
    </row>
    <row r="80" spans="2:17" ht="16" customHeight="1" x14ac:dyDescent="0.2">
      <c r="B80" s="206"/>
      <c r="C80" s="122"/>
      <c r="D80" s="122" t="s">
        <v>95</v>
      </c>
      <c r="E80" s="122" t="str">
        <f>IF(OR(ISBLANK(F69),ISBLANK(G69)),"W-O1",IF(F69&gt;G69,E69,IF(F69&lt;G69,H69,IF(Q69=1,E69,H69))))</f>
        <v>W-O1</v>
      </c>
      <c r="F80" s="11"/>
      <c r="G80" s="11"/>
      <c r="H80" s="118" t="str">
        <f>IF(OR(ISBLANK(F70),ISBLANK(G70)),"W-O2",IF(F70&gt;G70,E70,IF(F70&lt;G70,H70,IF(Q70=1,E70,H70))))</f>
        <v>W-O2</v>
      </c>
      <c r="I80" s="5" t="str">
        <f>IF(OR(ISBLANK($F80),ISBLANK($G80)),"-",IF($F80&gt;$G80,1,IF($F80&lt;$G80,2,0)))</f>
        <v>-</v>
      </c>
      <c r="J80" s="5"/>
      <c r="L80" s="234" t="str">
        <f>IF(I80=0,"Resulve el empate con 1, o un 2 para indicar el vencedor:","")</f>
        <v/>
      </c>
      <c r="M80" s="235"/>
      <c r="N80" s="235"/>
      <c r="O80" s="235"/>
      <c r="P80" s="235"/>
      <c r="Q80" s="171"/>
    </row>
    <row r="81" spans="2:17" ht="16" customHeight="1" x14ac:dyDescent="0.2">
      <c r="B81" s="206"/>
      <c r="C81" s="122"/>
      <c r="D81" s="122" t="s">
        <v>96</v>
      </c>
      <c r="E81" s="122" t="str">
        <f>IF(OR(ISBLANK(F75),ISBLANK(G75)),"W-O7",IF(F75&gt;G75,E75,IF(F75&lt;G75,H75,IF(Q75=1,E75,H75))))</f>
        <v>W-O7</v>
      </c>
      <c r="F81" s="11"/>
      <c r="G81" s="11"/>
      <c r="H81" s="118" t="str">
        <f>IF(OR(ISBLANK(F76),ISBLANK(G76)),"W-O8",IF(F76&gt;G76,E76,IF(F76&lt;G76,H76,IF(Q76=1,E76,H76))))</f>
        <v>W-O8</v>
      </c>
      <c r="I81" s="5" t="str">
        <f>IF(OR(ISBLANK($F81),ISBLANK($G81)),"-",IF($F81&gt;$G81,1,IF($F81&lt;$G81,2,0)))</f>
        <v>-</v>
      </c>
      <c r="J81" s="5"/>
      <c r="L81" s="234" t="str">
        <f>IF(I81=0,"Resulve el empate con 1, o un 2 para indicar el vencedor:","")</f>
        <v/>
      </c>
      <c r="M81" s="235"/>
      <c r="N81" s="235"/>
      <c r="O81" s="235"/>
      <c r="P81" s="235"/>
      <c r="Q81" s="171"/>
    </row>
    <row r="82" spans="2:17" ht="16" customHeight="1" thickBot="1" x14ac:dyDescent="0.25">
      <c r="B82" s="207"/>
      <c r="C82" s="119"/>
      <c r="D82" s="119" t="s">
        <v>97</v>
      </c>
      <c r="E82" s="119" t="str">
        <f>IF(OR(ISBLANK(F72),ISBLANK(G72)),"W-O3",IF(F72&gt;G72,E72,IF(F72&lt;G72,H72,IF(Q72=1,E72,H72))))</f>
        <v>W-O3</v>
      </c>
      <c r="F82" s="11"/>
      <c r="G82" s="11"/>
      <c r="H82" s="120" t="str">
        <f>IF(OR(ISBLANK(F71),ISBLANK(G71)),"W-O4",IF(F71&gt;G71,E71,IF(F71&lt;G71,H71,IF(Q71=1,E71,H71))))</f>
        <v>W-O4</v>
      </c>
      <c r="I82" s="5" t="str">
        <f>IF(OR(ISBLANK($F82),ISBLANK($G82)),"-",IF($F82&gt;$G82,1,IF($F82&lt;$G82,2,0)))</f>
        <v>-</v>
      </c>
      <c r="J82" s="5"/>
      <c r="L82" s="234" t="str">
        <f>IF(I82=0,"Resulve el empate con 1, o un 2 para indicar el vencedor:","")</f>
        <v/>
      </c>
      <c r="M82" s="235"/>
      <c r="N82" s="235"/>
      <c r="O82" s="235"/>
      <c r="P82" s="235"/>
      <c r="Q82" s="171"/>
    </row>
    <row r="83" spans="2:17" ht="16" customHeight="1" x14ac:dyDescent="0.2">
      <c r="F83" s="127"/>
      <c r="G83" s="127"/>
      <c r="L83" s="167"/>
      <c r="M83" s="168"/>
      <c r="N83" s="168"/>
      <c r="O83" s="168"/>
      <c r="P83" s="168"/>
      <c r="Q83" s="169"/>
    </row>
    <row r="84" spans="2:17" ht="16" customHeight="1" thickBot="1" x14ac:dyDescent="0.25">
      <c r="C84" s="14" t="s">
        <v>38</v>
      </c>
      <c r="E84" s="200" t="s">
        <v>82</v>
      </c>
      <c r="F84" s="200"/>
      <c r="G84" s="200"/>
      <c r="H84" s="200"/>
      <c r="L84" s="167"/>
      <c r="M84" s="168"/>
      <c r="N84" s="168"/>
      <c r="O84" s="168"/>
      <c r="P84" s="168"/>
      <c r="Q84" s="169"/>
    </row>
    <row r="85" spans="2:17" ht="16" customHeight="1" x14ac:dyDescent="0.2">
      <c r="B85" s="204" t="s">
        <v>85</v>
      </c>
      <c r="C85" s="116"/>
      <c r="D85" s="116" t="s">
        <v>98</v>
      </c>
      <c r="E85" s="116" t="str">
        <f>IF(OR(ISBLANK(F80),ISBLANK(G80)),"W-C2",IF(F80&gt;G80,E80,IF(F80&lt;G80,H80,IF(Q80=1,E80,H80))))</f>
        <v>W-C2</v>
      </c>
      <c r="F85" s="11"/>
      <c r="G85" s="11"/>
      <c r="H85" s="117" t="str">
        <f>IF(OR(ISBLANK(F79),ISBLANK(G79)),"W-C2",IF(F79&gt;G79,E79,IF(F79&lt;G79,H79,IF(Q79=1,E79,H79))))</f>
        <v>W-C2</v>
      </c>
      <c r="I85" s="5" t="str">
        <f>IF(OR(ISBLANK($F85),ISBLANK($G85)),"-",IF($F85&gt;$G85,1,IF($F85&lt;$G85,2,0)))</f>
        <v>-</v>
      </c>
      <c r="J85" s="5"/>
      <c r="L85" s="234" t="str">
        <f>IF(I85=0,"Resulve el empate con 1, o un 2 para indicar el vencedor:","")</f>
        <v/>
      </c>
      <c r="M85" s="235"/>
      <c r="N85" s="235"/>
      <c r="O85" s="235"/>
      <c r="P85" s="235"/>
      <c r="Q85" s="171"/>
    </row>
    <row r="86" spans="2:17" ht="16" customHeight="1" thickBot="1" x14ac:dyDescent="0.25">
      <c r="B86" s="207"/>
      <c r="C86" s="119"/>
      <c r="D86" s="119" t="s">
        <v>99</v>
      </c>
      <c r="E86" s="119" t="str">
        <f>IF(OR(ISBLANK(F82),ISBLANK(G82)),"W-C4",IF(F82&gt;G82,E82,IF(F82&lt;G82,H82,IF(Q82=1,E82,H82))))</f>
        <v>W-C4</v>
      </c>
      <c r="F86" s="11"/>
      <c r="G86" s="11"/>
      <c r="H86" s="120" t="str">
        <f>IF(OR(ISBLANK(F81),ISBLANK(G81)),"W-C3",IF(F81&gt;G81,E81,IF(F81&lt;G81,H81,IF(Q81=1,E81,H81))))</f>
        <v>W-C3</v>
      </c>
      <c r="I86" s="5" t="str">
        <f>IF(OR(ISBLANK($F86),ISBLANK($G86)),"-",IF($F86&gt;$G86,1,IF($F86&lt;$G86,2,0)))</f>
        <v>-</v>
      </c>
      <c r="J86" s="5"/>
      <c r="L86" s="236" t="str">
        <f>IF(I86=0,"Resulve el empate con 1, o un 2 para indicar el vencedor:","")</f>
        <v/>
      </c>
      <c r="M86" s="237"/>
      <c r="N86" s="237"/>
      <c r="O86" s="237"/>
      <c r="P86" s="237"/>
      <c r="Q86" s="172"/>
    </row>
    <row r="87" spans="2:17" ht="16" customHeight="1" x14ac:dyDescent="0.2">
      <c r="F87" s="127"/>
      <c r="G87" s="127"/>
      <c r="I87" s="5"/>
      <c r="J87" s="5"/>
    </row>
    <row r="88" spans="2:17" ht="16" customHeight="1" thickBot="1" x14ac:dyDescent="0.25">
      <c r="B88" s="121"/>
      <c r="C88" s="14" t="s">
        <v>38</v>
      </c>
      <c r="D88" s="121"/>
      <c r="E88" s="200" t="s">
        <v>103</v>
      </c>
      <c r="F88" s="200"/>
      <c r="G88" s="200"/>
      <c r="H88" s="200"/>
      <c r="I88" s="5"/>
      <c r="J88" s="5"/>
    </row>
    <row r="89" spans="2:17" ht="31" customHeight="1" thickBot="1" x14ac:dyDescent="0.25">
      <c r="B89" s="130" t="s">
        <v>101</v>
      </c>
      <c r="C89" s="124"/>
      <c r="D89" s="124" t="s">
        <v>102</v>
      </c>
      <c r="E89" s="124" t="str">
        <f>IF(OR(ISBLANK(F85),ISBLANK(G85)),"L-S2",IF(F85&gt;G85,H85,IF(F85&lt;G85,E85,IF(Q85=1,H85,E85))))</f>
        <v>L-S2</v>
      </c>
      <c r="F89" s="11"/>
      <c r="G89" s="11"/>
      <c r="H89" s="125" t="str">
        <f>IF(OR(ISBLANK(F86),ISBLANK(G86)),"L-S2",IF(F86&gt;G86,H86,IF(F86&lt;G86,E86,IF(Q86=1,H86,E86))))</f>
        <v>L-S2</v>
      </c>
      <c r="I89" s="5"/>
      <c r="J89" s="5"/>
    </row>
    <row r="90" spans="2:17" ht="38" customHeight="1" thickBot="1" x14ac:dyDescent="0.25">
      <c r="C90" s="121"/>
      <c r="D90" s="121"/>
      <c r="E90" s="201" t="s">
        <v>83</v>
      </c>
      <c r="F90" s="201"/>
      <c r="G90" s="201"/>
      <c r="H90" s="201"/>
      <c r="I90" s="5"/>
      <c r="J90" s="5"/>
    </row>
    <row r="91" spans="2:17" s="127" customFormat="1" ht="32" customHeight="1" thickBot="1" x14ac:dyDescent="0.25">
      <c r="B91" s="123" t="s">
        <v>50</v>
      </c>
      <c r="C91" s="124"/>
      <c r="D91" s="124" t="s">
        <v>100</v>
      </c>
      <c r="E91" s="124" t="str">
        <f>IF(OR(ISBLANK(F85),ISBLANK(G85)),"W-S1",IF(F85&gt;G85,E85,IF(F85&lt;G85,H85,IF(Q85=1,E85,H85))))</f>
        <v>W-S1</v>
      </c>
      <c r="F91" s="11"/>
      <c r="G91" s="11"/>
      <c r="H91" s="125" t="str">
        <f>IF(OR(ISBLANK(F86),ISBLANK(G86)),"W-S2",IF(F86&gt;G86,E86,IF(F86&lt;G86,H86,IF(Q86=1,E86,H86))))</f>
        <v>W-S2</v>
      </c>
      <c r="I91" s="126"/>
      <c r="J91" s="126"/>
    </row>
    <row r="92" spans="2:17" ht="16" customHeight="1" x14ac:dyDescent="0.2">
      <c r="I92" s="5"/>
      <c r="J92" s="5"/>
    </row>
    <row r="93" spans="2:17" ht="16" customHeight="1" x14ac:dyDescent="0.2">
      <c r="I93" s="5"/>
      <c r="J93" s="5"/>
    </row>
    <row r="94" spans="2:17" ht="16" customHeight="1" x14ac:dyDescent="0.2">
      <c r="B94" s="202" t="s">
        <v>104</v>
      </c>
      <c r="C94" s="202"/>
      <c r="D94" s="202"/>
      <c r="E94" s="202"/>
      <c r="F94" s="203"/>
      <c r="G94" s="203"/>
      <c r="H94" s="203"/>
      <c r="I94" s="203"/>
      <c r="J94" s="203"/>
      <c r="K94" s="203"/>
    </row>
    <row r="95" spans="2:17" ht="16" customHeight="1" x14ac:dyDescent="0.2">
      <c r="B95" s="202" t="s">
        <v>105</v>
      </c>
      <c r="C95" s="202"/>
      <c r="D95" s="202"/>
      <c r="E95" s="202"/>
      <c r="F95" s="203"/>
      <c r="G95" s="203"/>
      <c r="H95" s="203"/>
      <c r="I95" s="203"/>
      <c r="J95" s="203"/>
      <c r="K95" s="203"/>
    </row>
    <row r="96" spans="2:17" ht="16" customHeight="1" x14ac:dyDescent="0.2">
      <c r="B96" s="202" t="s">
        <v>106</v>
      </c>
      <c r="C96" s="202"/>
      <c r="D96" s="202"/>
      <c r="E96" s="202"/>
      <c r="F96" s="203"/>
      <c r="G96" s="203"/>
      <c r="H96" s="203"/>
      <c r="I96" s="203"/>
      <c r="J96" s="203"/>
      <c r="K96" s="203"/>
    </row>
    <row r="97" spans="2:11" ht="16" customHeight="1" x14ac:dyDescent="0.2">
      <c r="B97" s="199" t="s">
        <v>107</v>
      </c>
      <c r="C97" s="199"/>
      <c r="D97" s="199"/>
      <c r="E97" s="199"/>
      <c r="F97" s="199"/>
      <c r="G97" s="199"/>
      <c r="H97" s="199"/>
      <c r="I97" s="199"/>
      <c r="J97" s="199"/>
      <c r="K97" s="199"/>
    </row>
    <row r="98" spans="2:11" ht="16" customHeight="1" x14ac:dyDescent="0.2">
      <c r="B98" s="199"/>
      <c r="C98" s="199"/>
      <c r="D98" s="199"/>
      <c r="E98" s="199"/>
      <c r="F98" s="199"/>
      <c r="G98" s="199"/>
      <c r="H98" s="199"/>
      <c r="I98" s="199"/>
      <c r="J98" s="199"/>
      <c r="K98" s="199"/>
    </row>
    <row r="99" spans="2:11" ht="16" customHeight="1" x14ac:dyDescent="0.2">
      <c r="I99" s="5" t="str">
        <f t="shared" ref="I99:I162" si="6">IF(OR(ISBLANK($F99),ISBLANK($G99)),"-",IF($F99&gt;$G99,3,IF($F99&lt;$G99,0,1)))</f>
        <v>-</v>
      </c>
      <c r="J99" s="5" t="str">
        <f t="shared" ref="J99:J162" si="7">IF(OR(ISBLANK($F99),ISBLANK($G99)),"-",IF(F99&lt;G99,3,IF(F99&gt;G99,0,1)))</f>
        <v>-</v>
      </c>
    </row>
    <row r="100" spans="2:11" ht="16" customHeight="1" x14ac:dyDescent="0.2">
      <c r="I100" s="5" t="str">
        <f t="shared" si="6"/>
        <v>-</v>
      </c>
      <c r="J100" s="5" t="str">
        <f t="shared" si="7"/>
        <v>-</v>
      </c>
    </row>
    <row r="101" spans="2:11" ht="16" customHeight="1" x14ac:dyDescent="0.2">
      <c r="I101" s="5" t="str">
        <f t="shared" si="6"/>
        <v>-</v>
      </c>
      <c r="J101" s="5" t="str">
        <f t="shared" si="7"/>
        <v>-</v>
      </c>
    </row>
    <row r="102" spans="2:11" ht="16" customHeight="1" x14ac:dyDescent="0.2">
      <c r="I102" s="5" t="str">
        <f t="shared" si="6"/>
        <v>-</v>
      </c>
      <c r="J102" s="5" t="str">
        <f t="shared" si="7"/>
        <v>-</v>
      </c>
    </row>
    <row r="103" spans="2:11" ht="16" customHeight="1" x14ac:dyDescent="0.2">
      <c r="I103" s="5" t="str">
        <f t="shared" si="6"/>
        <v>-</v>
      </c>
      <c r="J103" s="5" t="str">
        <f t="shared" si="7"/>
        <v>-</v>
      </c>
    </row>
    <row r="104" spans="2:11" ht="16" customHeight="1" x14ac:dyDescent="0.2">
      <c r="I104" s="5" t="str">
        <f t="shared" si="6"/>
        <v>-</v>
      </c>
      <c r="J104" s="5" t="str">
        <f t="shared" si="7"/>
        <v>-</v>
      </c>
    </row>
    <row r="105" spans="2:11" ht="16" customHeight="1" x14ac:dyDescent="0.2">
      <c r="I105" s="5" t="str">
        <f t="shared" si="6"/>
        <v>-</v>
      </c>
      <c r="J105" s="5" t="str">
        <f t="shared" si="7"/>
        <v>-</v>
      </c>
    </row>
    <row r="106" spans="2:11" ht="16" customHeight="1" x14ac:dyDescent="0.2">
      <c r="I106" s="5" t="str">
        <f t="shared" si="6"/>
        <v>-</v>
      </c>
      <c r="J106" s="5" t="str">
        <f t="shared" si="7"/>
        <v>-</v>
      </c>
    </row>
    <row r="107" spans="2:11" ht="16" customHeight="1" x14ac:dyDescent="0.2">
      <c r="I107" s="5" t="str">
        <f t="shared" si="6"/>
        <v>-</v>
      </c>
      <c r="J107" s="5" t="str">
        <f t="shared" si="7"/>
        <v>-</v>
      </c>
    </row>
    <row r="108" spans="2:11" ht="16" customHeight="1" x14ac:dyDescent="0.2">
      <c r="I108" s="5" t="str">
        <f t="shared" si="6"/>
        <v>-</v>
      </c>
      <c r="J108" s="5" t="str">
        <f t="shared" si="7"/>
        <v>-</v>
      </c>
    </row>
    <row r="109" spans="2:11" ht="16" customHeight="1" x14ac:dyDescent="0.2">
      <c r="I109" s="5" t="str">
        <f t="shared" si="6"/>
        <v>-</v>
      </c>
      <c r="J109" s="5" t="str">
        <f t="shared" si="7"/>
        <v>-</v>
      </c>
    </row>
    <row r="110" spans="2:11" ht="16" customHeight="1" x14ac:dyDescent="0.2">
      <c r="I110" s="5" t="str">
        <f t="shared" si="6"/>
        <v>-</v>
      </c>
      <c r="J110" s="5" t="str">
        <f t="shared" si="7"/>
        <v>-</v>
      </c>
    </row>
    <row r="111" spans="2:11" ht="16" customHeight="1" x14ac:dyDescent="0.2">
      <c r="I111" s="5" t="str">
        <f t="shared" si="6"/>
        <v>-</v>
      </c>
      <c r="J111" s="5" t="str">
        <f t="shared" si="7"/>
        <v>-</v>
      </c>
    </row>
    <row r="112" spans="2:11" ht="16" customHeight="1" x14ac:dyDescent="0.2">
      <c r="I112" s="5" t="str">
        <f t="shared" si="6"/>
        <v>-</v>
      </c>
      <c r="J112" s="5" t="str">
        <f t="shared" si="7"/>
        <v>-</v>
      </c>
    </row>
    <row r="113" spans="9:10" ht="16" customHeight="1" x14ac:dyDescent="0.2">
      <c r="I113" s="5" t="str">
        <f t="shared" si="6"/>
        <v>-</v>
      </c>
      <c r="J113" s="5" t="str">
        <f t="shared" si="7"/>
        <v>-</v>
      </c>
    </row>
    <row r="114" spans="9:10" ht="16" customHeight="1" x14ac:dyDescent="0.2">
      <c r="I114" s="5" t="str">
        <f t="shared" si="6"/>
        <v>-</v>
      </c>
      <c r="J114" s="5" t="str">
        <f t="shared" si="7"/>
        <v>-</v>
      </c>
    </row>
    <row r="115" spans="9:10" ht="16" customHeight="1" x14ac:dyDescent="0.2">
      <c r="I115" s="5" t="str">
        <f t="shared" si="6"/>
        <v>-</v>
      </c>
      <c r="J115" s="5" t="str">
        <f t="shared" si="7"/>
        <v>-</v>
      </c>
    </row>
    <row r="116" spans="9:10" ht="16" customHeight="1" x14ac:dyDescent="0.2">
      <c r="I116" s="5" t="str">
        <f t="shared" si="6"/>
        <v>-</v>
      </c>
      <c r="J116" s="5" t="str">
        <f t="shared" si="7"/>
        <v>-</v>
      </c>
    </row>
    <row r="117" spans="9:10" ht="16" customHeight="1" x14ac:dyDescent="0.2">
      <c r="I117" s="5" t="str">
        <f t="shared" si="6"/>
        <v>-</v>
      </c>
      <c r="J117" s="5" t="str">
        <f t="shared" si="7"/>
        <v>-</v>
      </c>
    </row>
    <row r="118" spans="9:10" ht="16" customHeight="1" x14ac:dyDescent="0.2">
      <c r="I118" s="5" t="str">
        <f t="shared" si="6"/>
        <v>-</v>
      </c>
      <c r="J118" s="5" t="str">
        <f t="shared" si="7"/>
        <v>-</v>
      </c>
    </row>
    <row r="119" spans="9:10" ht="16" customHeight="1" x14ac:dyDescent="0.2">
      <c r="I119" s="5" t="str">
        <f t="shared" si="6"/>
        <v>-</v>
      </c>
      <c r="J119" s="5" t="str">
        <f t="shared" si="7"/>
        <v>-</v>
      </c>
    </row>
    <row r="120" spans="9:10" ht="16" customHeight="1" x14ac:dyDescent="0.2">
      <c r="I120" s="5" t="str">
        <f t="shared" si="6"/>
        <v>-</v>
      </c>
      <c r="J120" s="5" t="str">
        <f t="shared" si="7"/>
        <v>-</v>
      </c>
    </row>
    <row r="121" spans="9:10" ht="16" customHeight="1" x14ac:dyDescent="0.2">
      <c r="I121" s="5" t="str">
        <f t="shared" si="6"/>
        <v>-</v>
      </c>
      <c r="J121" s="5" t="str">
        <f t="shared" si="7"/>
        <v>-</v>
      </c>
    </row>
    <row r="122" spans="9:10" ht="16" customHeight="1" x14ac:dyDescent="0.2">
      <c r="I122" s="5" t="str">
        <f t="shared" si="6"/>
        <v>-</v>
      </c>
      <c r="J122" s="5" t="str">
        <f t="shared" si="7"/>
        <v>-</v>
      </c>
    </row>
    <row r="123" spans="9:10" ht="16" customHeight="1" x14ac:dyDescent="0.2">
      <c r="I123" s="5" t="str">
        <f t="shared" si="6"/>
        <v>-</v>
      </c>
      <c r="J123" s="5" t="str">
        <f t="shared" si="7"/>
        <v>-</v>
      </c>
    </row>
    <row r="124" spans="9:10" ht="16" customHeight="1" x14ac:dyDescent="0.2">
      <c r="I124" s="5" t="str">
        <f t="shared" si="6"/>
        <v>-</v>
      </c>
      <c r="J124" s="5" t="str">
        <f t="shared" si="7"/>
        <v>-</v>
      </c>
    </row>
    <row r="125" spans="9:10" ht="16" customHeight="1" x14ac:dyDescent="0.2">
      <c r="I125" s="5" t="str">
        <f t="shared" si="6"/>
        <v>-</v>
      </c>
      <c r="J125" s="5" t="str">
        <f t="shared" si="7"/>
        <v>-</v>
      </c>
    </row>
    <row r="126" spans="9:10" ht="16" customHeight="1" x14ac:dyDescent="0.2">
      <c r="I126" s="5" t="str">
        <f t="shared" si="6"/>
        <v>-</v>
      </c>
      <c r="J126" s="5" t="str">
        <f t="shared" si="7"/>
        <v>-</v>
      </c>
    </row>
    <row r="127" spans="9:10" ht="16" customHeight="1" x14ac:dyDescent="0.2">
      <c r="I127" s="5" t="str">
        <f t="shared" si="6"/>
        <v>-</v>
      </c>
      <c r="J127" s="5" t="str">
        <f t="shared" si="7"/>
        <v>-</v>
      </c>
    </row>
    <row r="128" spans="9:10" ht="16" customHeight="1" x14ac:dyDescent="0.2">
      <c r="I128" s="5" t="str">
        <f t="shared" si="6"/>
        <v>-</v>
      </c>
      <c r="J128" s="5" t="str">
        <f t="shared" si="7"/>
        <v>-</v>
      </c>
    </row>
    <row r="129" spans="9:10" ht="16" customHeight="1" x14ac:dyDescent="0.2">
      <c r="I129" s="5" t="str">
        <f t="shared" si="6"/>
        <v>-</v>
      </c>
      <c r="J129" s="5" t="str">
        <f t="shared" si="7"/>
        <v>-</v>
      </c>
    </row>
    <row r="130" spans="9:10" ht="16" customHeight="1" x14ac:dyDescent="0.2">
      <c r="I130" s="5" t="str">
        <f t="shared" si="6"/>
        <v>-</v>
      </c>
      <c r="J130" s="5" t="str">
        <f t="shared" si="7"/>
        <v>-</v>
      </c>
    </row>
    <row r="131" spans="9:10" ht="16" customHeight="1" x14ac:dyDescent="0.2">
      <c r="I131" s="5" t="str">
        <f t="shared" si="6"/>
        <v>-</v>
      </c>
      <c r="J131" s="5" t="str">
        <f t="shared" si="7"/>
        <v>-</v>
      </c>
    </row>
    <row r="132" spans="9:10" ht="16" customHeight="1" x14ac:dyDescent="0.2">
      <c r="I132" s="5" t="str">
        <f t="shared" si="6"/>
        <v>-</v>
      </c>
      <c r="J132" s="5" t="str">
        <f t="shared" si="7"/>
        <v>-</v>
      </c>
    </row>
    <row r="133" spans="9:10" ht="16" customHeight="1" x14ac:dyDescent="0.2">
      <c r="I133" s="5" t="str">
        <f t="shared" si="6"/>
        <v>-</v>
      </c>
      <c r="J133" s="5" t="str">
        <f t="shared" si="7"/>
        <v>-</v>
      </c>
    </row>
    <row r="134" spans="9:10" ht="16" customHeight="1" x14ac:dyDescent="0.2">
      <c r="I134" s="5" t="str">
        <f t="shared" si="6"/>
        <v>-</v>
      </c>
      <c r="J134" s="5" t="str">
        <f t="shared" si="7"/>
        <v>-</v>
      </c>
    </row>
    <row r="135" spans="9:10" ht="16" customHeight="1" x14ac:dyDescent="0.2">
      <c r="I135" s="5" t="str">
        <f t="shared" si="6"/>
        <v>-</v>
      </c>
      <c r="J135" s="5" t="str">
        <f t="shared" si="7"/>
        <v>-</v>
      </c>
    </row>
    <row r="136" spans="9:10" ht="16" customHeight="1" x14ac:dyDescent="0.2">
      <c r="I136" s="5" t="str">
        <f t="shared" si="6"/>
        <v>-</v>
      </c>
      <c r="J136" s="5" t="str">
        <f t="shared" si="7"/>
        <v>-</v>
      </c>
    </row>
    <row r="137" spans="9:10" ht="16" customHeight="1" x14ac:dyDescent="0.2">
      <c r="I137" s="5" t="str">
        <f t="shared" si="6"/>
        <v>-</v>
      </c>
      <c r="J137" s="5" t="str">
        <f t="shared" si="7"/>
        <v>-</v>
      </c>
    </row>
    <row r="138" spans="9:10" ht="16" customHeight="1" x14ac:dyDescent="0.2">
      <c r="I138" s="5" t="str">
        <f t="shared" si="6"/>
        <v>-</v>
      </c>
      <c r="J138" s="5" t="str">
        <f t="shared" si="7"/>
        <v>-</v>
      </c>
    </row>
    <row r="139" spans="9:10" ht="16" customHeight="1" x14ac:dyDescent="0.2">
      <c r="I139" s="5" t="str">
        <f t="shared" si="6"/>
        <v>-</v>
      </c>
      <c r="J139" s="5" t="str">
        <f t="shared" si="7"/>
        <v>-</v>
      </c>
    </row>
    <row r="140" spans="9:10" ht="16" customHeight="1" x14ac:dyDescent="0.2">
      <c r="I140" s="5" t="str">
        <f t="shared" si="6"/>
        <v>-</v>
      </c>
      <c r="J140" s="5" t="str">
        <f t="shared" si="7"/>
        <v>-</v>
      </c>
    </row>
    <row r="141" spans="9:10" ht="16" customHeight="1" x14ac:dyDescent="0.2">
      <c r="I141" s="5" t="str">
        <f t="shared" si="6"/>
        <v>-</v>
      </c>
      <c r="J141" s="5" t="str">
        <f t="shared" si="7"/>
        <v>-</v>
      </c>
    </row>
    <row r="142" spans="9:10" ht="16" customHeight="1" x14ac:dyDescent="0.2">
      <c r="I142" s="5" t="str">
        <f t="shared" si="6"/>
        <v>-</v>
      </c>
      <c r="J142" s="5" t="str">
        <f t="shared" si="7"/>
        <v>-</v>
      </c>
    </row>
    <row r="143" spans="9:10" ht="16" customHeight="1" x14ac:dyDescent="0.2">
      <c r="I143" s="5" t="str">
        <f t="shared" si="6"/>
        <v>-</v>
      </c>
      <c r="J143" s="5" t="str">
        <f t="shared" si="7"/>
        <v>-</v>
      </c>
    </row>
    <row r="144" spans="9:10" ht="16" customHeight="1" x14ac:dyDescent="0.2">
      <c r="I144" s="5" t="str">
        <f t="shared" si="6"/>
        <v>-</v>
      </c>
      <c r="J144" s="5" t="str">
        <f t="shared" si="7"/>
        <v>-</v>
      </c>
    </row>
    <row r="145" spans="9:10" ht="16" customHeight="1" x14ac:dyDescent="0.2">
      <c r="I145" s="5" t="str">
        <f t="shared" si="6"/>
        <v>-</v>
      </c>
      <c r="J145" s="5" t="str">
        <f t="shared" si="7"/>
        <v>-</v>
      </c>
    </row>
    <row r="146" spans="9:10" ht="16" customHeight="1" x14ac:dyDescent="0.2">
      <c r="I146" s="5" t="str">
        <f t="shared" si="6"/>
        <v>-</v>
      </c>
      <c r="J146" s="5" t="str">
        <f t="shared" si="7"/>
        <v>-</v>
      </c>
    </row>
    <row r="147" spans="9:10" ht="16" customHeight="1" x14ac:dyDescent="0.2">
      <c r="I147" s="5" t="str">
        <f t="shared" si="6"/>
        <v>-</v>
      </c>
      <c r="J147" s="5" t="str">
        <f t="shared" si="7"/>
        <v>-</v>
      </c>
    </row>
    <row r="148" spans="9:10" ht="16" customHeight="1" x14ac:dyDescent="0.2">
      <c r="I148" s="5" t="str">
        <f t="shared" si="6"/>
        <v>-</v>
      </c>
      <c r="J148" s="5" t="str">
        <f t="shared" si="7"/>
        <v>-</v>
      </c>
    </row>
    <row r="149" spans="9:10" ht="16" customHeight="1" x14ac:dyDescent="0.2">
      <c r="I149" s="5" t="str">
        <f t="shared" si="6"/>
        <v>-</v>
      </c>
      <c r="J149" s="5" t="str">
        <f t="shared" si="7"/>
        <v>-</v>
      </c>
    </row>
    <row r="150" spans="9:10" ht="16" customHeight="1" x14ac:dyDescent="0.2">
      <c r="I150" s="5" t="str">
        <f t="shared" si="6"/>
        <v>-</v>
      </c>
      <c r="J150" s="5" t="str">
        <f t="shared" si="7"/>
        <v>-</v>
      </c>
    </row>
    <row r="151" spans="9:10" ht="16" customHeight="1" x14ac:dyDescent="0.2">
      <c r="I151" s="5" t="str">
        <f t="shared" si="6"/>
        <v>-</v>
      </c>
      <c r="J151" s="5" t="str">
        <f t="shared" si="7"/>
        <v>-</v>
      </c>
    </row>
    <row r="152" spans="9:10" ht="16" customHeight="1" x14ac:dyDescent="0.2">
      <c r="I152" s="5" t="str">
        <f t="shared" si="6"/>
        <v>-</v>
      </c>
      <c r="J152" s="5" t="str">
        <f t="shared" si="7"/>
        <v>-</v>
      </c>
    </row>
    <row r="153" spans="9:10" ht="16" customHeight="1" x14ac:dyDescent="0.2">
      <c r="I153" s="5" t="str">
        <f t="shared" si="6"/>
        <v>-</v>
      </c>
      <c r="J153" s="5" t="str">
        <f t="shared" si="7"/>
        <v>-</v>
      </c>
    </row>
    <row r="154" spans="9:10" ht="16" customHeight="1" x14ac:dyDescent="0.2">
      <c r="I154" s="5" t="str">
        <f t="shared" si="6"/>
        <v>-</v>
      </c>
      <c r="J154" s="5" t="str">
        <f t="shared" si="7"/>
        <v>-</v>
      </c>
    </row>
    <row r="155" spans="9:10" ht="16" customHeight="1" x14ac:dyDescent="0.2">
      <c r="I155" s="5" t="str">
        <f t="shared" si="6"/>
        <v>-</v>
      </c>
      <c r="J155" s="5" t="str">
        <f t="shared" si="7"/>
        <v>-</v>
      </c>
    </row>
    <row r="156" spans="9:10" ht="16" customHeight="1" x14ac:dyDescent="0.2">
      <c r="I156" s="5" t="str">
        <f t="shared" si="6"/>
        <v>-</v>
      </c>
      <c r="J156" s="5" t="str">
        <f t="shared" si="7"/>
        <v>-</v>
      </c>
    </row>
    <row r="157" spans="9:10" ht="16" customHeight="1" x14ac:dyDescent="0.2">
      <c r="I157" s="5" t="str">
        <f t="shared" si="6"/>
        <v>-</v>
      </c>
      <c r="J157" s="5" t="str">
        <f t="shared" si="7"/>
        <v>-</v>
      </c>
    </row>
    <row r="158" spans="9:10" ht="16" customHeight="1" x14ac:dyDescent="0.2">
      <c r="I158" s="5" t="str">
        <f t="shared" si="6"/>
        <v>-</v>
      </c>
      <c r="J158" s="5" t="str">
        <f t="shared" si="7"/>
        <v>-</v>
      </c>
    </row>
    <row r="159" spans="9:10" ht="16" customHeight="1" x14ac:dyDescent="0.2">
      <c r="I159" s="5" t="str">
        <f t="shared" si="6"/>
        <v>-</v>
      </c>
      <c r="J159" s="5" t="str">
        <f t="shared" si="7"/>
        <v>-</v>
      </c>
    </row>
    <row r="160" spans="9:10" ht="16" customHeight="1" x14ac:dyDescent="0.2">
      <c r="I160" s="5" t="str">
        <f t="shared" si="6"/>
        <v>-</v>
      </c>
      <c r="J160" s="5" t="str">
        <f t="shared" si="7"/>
        <v>-</v>
      </c>
    </row>
    <row r="161" spans="9:10" ht="16" customHeight="1" x14ac:dyDescent="0.2">
      <c r="I161" s="5" t="str">
        <f t="shared" si="6"/>
        <v>-</v>
      </c>
      <c r="J161" s="5" t="str">
        <f t="shared" si="7"/>
        <v>-</v>
      </c>
    </row>
    <row r="162" spans="9:10" ht="16" customHeight="1" x14ac:dyDescent="0.2">
      <c r="I162" s="5" t="str">
        <f t="shared" si="6"/>
        <v>-</v>
      </c>
      <c r="J162" s="5" t="str">
        <f t="shared" si="7"/>
        <v>-</v>
      </c>
    </row>
    <row r="163" spans="9:10" ht="16" customHeight="1" x14ac:dyDescent="0.2">
      <c r="I163" s="5" t="str">
        <f t="shared" ref="I163:I226" si="8">IF(OR(ISBLANK($F163),ISBLANK($G163)),"-",IF($F163&gt;$G163,3,IF($F163&lt;$G163,0,1)))</f>
        <v>-</v>
      </c>
      <c r="J163" s="5" t="str">
        <f t="shared" ref="J163:J226" si="9">IF(OR(ISBLANK($F163),ISBLANK($G163)),"-",IF(F163&lt;G163,3,IF(F163&gt;G163,0,1)))</f>
        <v>-</v>
      </c>
    </row>
    <row r="164" spans="9:10" ht="16" customHeight="1" x14ac:dyDescent="0.2">
      <c r="I164" s="5" t="str">
        <f t="shared" si="8"/>
        <v>-</v>
      </c>
      <c r="J164" s="5" t="str">
        <f t="shared" si="9"/>
        <v>-</v>
      </c>
    </row>
    <row r="165" spans="9:10" ht="16" customHeight="1" x14ac:dyDescent="0.2">
      <c r="I165" s="5" t="str">
        <f t="shared" si="8"/>
        <v>-</v>
      </c>
      <c r="J165" s="5" t="str">
        <f t="shared" si="9"/>
        <v>-</v>
      </c>
    </row>
    <row r="166" spans="9:10" ht="16" customHeight="1" x14ac:dyDescent="0.2">
      <c r="I166" s="5" t="str">
        <f t="shared" si="8"/>
        <v>-</v>
      </c>
      <c r="J166" s="5" t="str">
        <f t="shared" si="9"/>
        <v>-</v>
      </c>
    </row>
    <row r="167" spans="9:10" ht="16" customHeight="1" x14ac:dyDescent="0.2">
      <c r="I167" s="5" t="str">
        <f t="shared" si="8"/>
        <v>-</v>
      </c>
      <c r="J167" s="5" t="str">
        <f t="shared" si="9"/>
        <v>-</v>
      </c>
    </row>
    <row r="168" spans="9:10" ht="16" customHeight="1" x14ac:dyDescent="0.2">
      <c r="I168" s="5" t="str">
        <f t="shared" si="8"/>
        <v>-</v>
      </c>
      <c r="J168" s="5" t="str">
        <f t="shared" si="9"/>
        <v>-</v>
      </c>
    </row>
    <row r="169" spans="9:10" ht="16" customHeight="1" x14ac:dyDescent="0.2">
      <c r="I169" s="5" t="str">
        <f t="shared" si="8"/>
        <v>-</v>
      </c>
      <c r="J169" s="5" t="str">
        <f t="shared" si="9"/>
        <v>-</v>
      </c>
    </row>
    <row r="170" spans="9:10" ht="16" customHeight="1" x14ac:dyDescent="0.2">
      <c r="I170" s="5" t="str">
        <f t="shared" si="8"/>
        <v>-</v>
      </c>
      <c r="J170" s="5" t="str">
        <f t="shared" si="9"/>
        <v>-</v>
      </c>
    </row>
    <row r="171" spans="9:10" ht="16" customHeight="1" x14ac:dyDescent="0.2">
      <c r="I171" s="5" t="str">
        <f t="shared" si="8"/>
        <v>-</v>
      </c>
      <c r="J171" s="5" t="str">
        <f t="shared" si="9"/>
        <v>-</v>
      </c>
    </row>
    <row r="172" spans="9:10" ht="16" customHeight="1" x14ac:dyDescent="0.2">
      <c r="I172" s="5" t="str">
        <f t="shared" si="8"/>
        <v>-</v>
      </c>
      <c r="J172" s="5" t="str">
        <f t="shared" si="9"/>
        <v>-</v>
      </c>
    </row>
    <row r="173" spans="9:10" ht="16" customHeight="1" x14ac:dyDescent="0.2">
      <c r="I173" s="5" t="str">
        <f t="shared" si="8"/>
        <v>-</v>
      </c>
      <c r="J173" s="5" t="str">
        <f t="shared" si="9"/>
        <v>-</v>
      </c>
    </row>
    <row r="174" spans="9:10" ht="16" customHeight="1" x14ac:dyDescent="0.2">
      <c r="I174" s="5" t="str">
        <f t="shared" si="8"/>
        <v>-</v>
      </c>
      <c r="J174" s="5" t="str">
        <f t="shared" si="9"/>
        <v>-</v>
      </c>
    </row>
    <row r="175" spans="9:10" ht="16" customHeight="1" x14ac:dyDescent="0.2">
      <c r="I175" s="5" t="str">
        <f t="shared" si="8"/>
        <v>-</v>
      </c>
      <c r="J175" s="5" t="str">
        <f t="shared" si="9"/>
        <v>-</v>
      </c>
    </row>
    <row r="176" spans="9:10" ht="16" customHeight="1" x14ac:dyDescent="0.2">
      <c r="I176" s="5" t="str">
        <f t="shared" si="8"/>
        <v>-</v>
      </c>
      <c r="J176" s="5" t="str">
        <f t="shared" si="9"/>
        <v>-</v>
      </c>
    </row>
    <row r="177" spans="9:10" ht="16" customHeight="1" x14ac:dyDescent="0.2">
      <c r="I177" s="5" t="str">
        <f t="shared" si="8"/>
        <v>-</v>
      </c>
      <c r="J177" s="5" t="str">
        <f t="shared" si="9"/>
        <v>-</v>
      </c>
    </row>
    <row r="178" spans="9:10" ht="16" customHeight="1" x14ac:dyDescent="0.2">
      <c r="I178" s="5" t="str">
        <f t="shared" si="8"/>
        <v>-</v>
      </c>
      <c r="J178" s="5" t="str">
        <f t="shared" si="9"/>
        <v>-</v>
      </c>
    </row>
    <row r="179" spans="9:10" ht="16" customHeight="1" x14ac:dyDescent="0.2">
      <c r="I179" s="5" t="str">
        <f t="shared" si="8"/>
        <v>-</v>
      </c>
      <c r="J179" s="5" t="str">
        <f t="shared" si="9"/>
        <v>-</v>
      </c>
    </row>
    <row r="180" spans="9:10" ht="16" customHeight="1" x14ac:dyDescent="0.2">
      <c r="I180" s="5" t="str">
        <f t="shared" si="8"/>
        <v>-</v>
      </c>
      <c r="J180" s="5" t="str">
        <f t="shared" si="9"/>
        <v>-</v>
      </c>
    </row>
    <row r="181" spans="9:10" ht="16" customHeight="1" x14ac:dyDescent="0.2">
      <c r="I181" s="5" t="str">
        <f t="shared" si="8"/>
        <v>-</v>
      </c>
      <c r="J181" s="5" t="str">
        <f t="shared" si="9"/>
        <v>-</v>
      </c>
    </row>
    <row r="182" spans="9:10" ht="16" customHeight="1" x14ac:dyDescent="0.2">
      <c r="I182" s="5" t="str">
        <f t="shared" si="8"/>
        <v>-</v>
      </c>
      <c r="J182" s="5" t="str">
        <f t="shared" si="9"/>
        <v>-</v>
      </c>
    </row>
    <row r="183" spans="9:10" ht="16" customHeight="1" x14ac:dyDescent="0.2">
      <c r="I183" s="5" t="str">
        <f t="shared" si="8"/>
        <v>-</v>
      </c>
      <c r="J183" s="5" t="str">
        <f t="shared" si="9"/>
        <v>-</v>
      </c>
    </row>
    <row r="184" spans="9:10" ht="16" customHeight="1" x14ac:dyDescent="0.2">
      <c r="I184" s="5" t="str">
        <f t="shared" si="8"/>
        <v>-</v>
      </c>
      <c r="J184" s="5" t="str">
        <f t="shared" si="9"/>
        <v>-</v>
      </c>
    </row>
    <row r="185" spans="9:10" ht="16" customHeight="1" x14ac:dyDescent="0.2">
      <c r="I185" s="5" t="str">
        <f t="shared" si="8"/>
        <v>-</v>
      </c>
      <c r="J185" s="5" t="str">
        <f t="shared" si="9"/>
        <v>-</v>
      </c>
    </row>
    <row r="186" spans="9:10" ht="16" customHeight="1" x14ac:dyDescent="0.2">
      <c r="I186" s="5" t="str">
        <f t="shared" si="8"/>
        <v>-</v>
      </c>
      <c r="J186" s="5" t="str">
        <f t="shared" si="9"/>
        <v>-</v>
      </c>
    </row>
    <row r="187" spans="9:10" ht="16" customHeight="1" x14ac:dyDescent="0.2">
      <c r="I187" s="5" t="str">
        <f t="shared" si="8"/>
        <v>-</v>
      </c>
      <c r="J187" s="5" t="str">
        <f t="shared" si="9"/>
        <v>-</v>
      </c>
    </row>
    <row r="188" spans="9:10" ht="16" customHeight="1" x14ac:dyDescent="0.2">
      <c r="I188" s="5" t="str">
        <f t="shared" si="8"/>
        <v>-</v>
      </c>
      <c r="J188" s="5" t="str">
        <f t="shared" si="9"/>
        <v>-</v>
      </c>
    </row>
    <row r="189" spans="9:10" ht="16" customHeight="1" x14ac:dyDescent="0.2">
      <c r="I189" s="5" t="str">
        <f t="shared" si="8"/>
        <v>-</v>
      </c>
      <c r="J189" s="5" t="str">
        <f t="shared" si="9"/>
        <v>-</v>
      </c>
    </row>
    <row r="190" spans="9:10" ht="16" customHeight="1" x14ac:dyDescent="0.2">
      <c r="I190" s="5" t="str">
        <f t="shared" si="8"/>
        <v>-</v>
      </c>
      <c r="J190" s="5" t="str">
        <f t="shared" si="9"/>
        <v>-</v>
      </c>
    </row>
    <row r="191" spans="9:10" ht="16" customHeight="1" x14ac:dyDescent="0.2">
      <c r="I191" s="5" t="str">
        <f t="shared" si="8"/>
        <v>-</v>
      </c>
      <c r="J191" s="5" t="str">
        <f t="shared" si="9"/>
        <v>-</v>
      </c>
    </row>
    <row r="192" spans="9:10" ht="16" customHeight="1" x14ac:dyDescent="0.2">
      <c r="I192" s="5" t="str">
        <f t="shared" si="8"/>
        <v>-</v>
      </c>
      <c r="J192" s="5" t="str">
        <f t="shared" si="9"/>
        <v>-</v>
      </c>
    </row>
    <row r="193" spans="9:10" ht="16" customHeight="1" x14ac:dyDescent="0.2">
      <c r="I193" s="5" t="str">
        <f t="shared" si="8"/>
        <v>-</v>
      </c>
      <c r="J193" s="5" t="str">
        <f t="shared" si="9"/>
        <v>-</v>
      </c>
    </row>
    <row r="194" spans="9:10" ht="16" customHeight="1" x14ac:dyDescent="0.2">
      <c r="I194" s="5" t="str">
        <f t="shared" si="8"/>
        <v>-</v>
      </c>
      <c r="J194" s="5" t="str">
        <f t="shared" si="9"/>
        <v>-</v>
      </c>
    </row>
    <row r="195" spans="9:10" ht="16" customHeight="1" x14ac:dyDescent="0.2">
      <c r="I195" s="5" t="str">
        <f t="shared" si="8"/>
        <v>-</v>
      </c>
      <c r="J195" s="5" t="str">
        <f t="shared" si="9"/>
        <v>-</v>
      </c>
    </row>
    <row r="196" spans="9:10" ht="16" customHeight="1" x14ac:dyDescent="0.2">
      <c r="I196" s="5" t="str">
        <f t="shared" si="8"/>
        <v>-</v>
      </c>
      <c r="J196" s="5" t="str">
        <f t="shared" si="9"/>
        <v>-</v>
      </c>
    </row>
    <row r="197" spans="9:10" ht="16" customHeight="1" x14ac:dyDescent="0.2">
      <c r="I197" s="5" t="str">
        <f t="shared" si="8"/>
        <v>-</v>
      </c>
      <c r="J197" s="5" t="str">
        <f t="shared" si="9"/>
        <v>-</v>
      </c>
    </row>
    <row r="198" spans="9:10" ht="16" customHeight="1" x14ac:dyDescent="0.2">
      <c r="I198" s="5" t="str">
        <f t="shared" si="8"/>
        <v>-</v>
      </c>
      <c r="J198" s="5" t="str">
        <f t="shared" si="9"/>
        <v>-</v>
      </c>
    </row>
    <row r="199" spans="9:10" ht="16" customHeight="1" x14ac:dyDescent="0.2">
      <c r="I199" s="5" t="str">
        <f t="shared" si="8"/>
        <v>-</v>
      </c>
      <c r="J199" s="5" t="str">
        <f t="shared" si="9"/>
        <v>-</v>
      </c>
    </row>
    <row r="200" spans="9:10" ht="16" customHeight="1" x14ac:dyDescent="0.2">
      <c r="I200" s="5" t="str">
        <f t="shared" si="8"/>
        <v>-</v>
      </c>
      <c r="J200" s="5" t="str">
        <f t="shared" si="9"/>
        <v>-</v>
      </c>
    </row>
    <row r="201" spans="9:10" ht="16" customHeight="1" x14ac:dyDescent="0.2">
      <c r="I201" s="5" t="str">
        <f t="shared" si="8"/>
        <v>-</v>
      </c>
      <c r="J201" s="5" t="str">
        <f t="shared" si="9"/>
        <v>-</v>
      </c>
    </row>
    <row r="202" spans="9:10" ht="16" customHeight="1" x14ac:dyDescent="0.2">
      <c r="I202" s="5" t="str">
        <f t="shared" si="8"/>
        <v>-</v>
      </c>
      <c r="J202" s="5" t="str">
        <f t="shared" si="9"/>
        <v>-</v>
      </c>
    </row>
    <row r="203" spans="9:10" ht="16" customHeight="1" x14ac:dyDescent="0.2">
      <c r="I203" s="5" t="str">
        <f t="shared" si="8"/>
        <v>-</v>
      </c>
      <c r="J203" s="5" t="str">
        <f t="shared" si="9"/>
        <v>-</v>
      </c>
    </row>
    <row r="204" spans="9:10" ht="16" customHeight="1" x14ac:dyDescent="0.2">
      <c r="I204" s="5" t="str">
        <f t="shared" si="8"/>
        <v>-</v>
      </c>
      <c r="J204" s="5" t="str">
        <f t="shared" si="9"/>
        <v>-</v>
      </c>
    </row>
    <row r="205" spans="9:10" ht="16" customHeight="1" x14ac:dyDescent="0.2">
      <c r="I205" s="5" t="str">
        <f t="shared" si="8"/>
        <v>-</v>
      </c>
      <c r="J205" s="5" t="str">
        <f t="shared" si="9"/>
        <v>-</v>
      </c>
    </row>
    <row r="206" spans="9:10" ht="16" customHeight="1" x14ac:dyDescent="0.2">
      <c r="I206" s="5" t="str">
        <f t="shared" si="8"/>
        <v>-</v>
      </c>
      <c r="J206" s="5" t="str">
        <f t="shared" si="9"/>
        <v>-</v>
      </c>
    </row>
    <row r="207" spans="9:10" ht="16" customHeight="1" x14ac:dyDescent="0.2">
      <c r="I207" s="5" t="str">
        <f t="shared" si="8"/>
        <v>-</v>
      </c>
      <c r="J207" s="5" t="str">
        <f t="shared" si="9"/>
        <v>-</v>
      </c>
    </row>
    <row r="208" spans="9:10" ht="16" customHeight="1" x14ac:dyDescent="0.2">
      <c r="I208" s="5" t="str">
        <f t="shared" si="8"/>
        <v>-</v>
      </c>
      <c r="J208" s="5" t="str">
        <f t="shared" si="9"/>
        <v>-</v>
      </c>
    </row>
    <row r="209" spans="9:10" ht="16" customHeight="1" x14ac:dyDescent="0.2">
      <c r="I209" s="5" t="str">
        <f t="shared" si="8"/>
        <v>-</v>
      </c>
      <c r="J209" s="5" t="str">
        <f t="shared" si="9"/>
        <v>-</v>
      </c>
    </row>
    <row r="210" spans="9:10" ht="16" customHeight="1" x14ac:dyDescent="0.2">
      <c r="I210" s="5" t="str">
        <f t="shared" si="8"/>
        <v>-</v>
      </c>
      <c r="J210" s="5" t="str">
        <f t="shared" si="9"/>
        <v>-</v>
      </c>
    </row>
    <row r="211" spans="9:10" ht="16" customHeight="1" x14ac:dyDescent="0.2">
      <c r="I211" s="5" t="str">
        <f t="shared" si="8"/>
        <v>-</v>
      </c>
      <c r="J211" s="5" t="str">
        <f t="shared" si="9"/>
        <v>-</v>
      </c>
    </row>
    <row r="212" spans="9:10" ht="16" customHeight="1" x14ac:dyDescent="0.2">
      <c r="I212" s="5" t="str">
        <f t="shared" si="8"/>
        <v>-</v>
      </c>
      <c r="J212" s="5" t="str">
        <f t="shared" si="9"/>
        <v>-</v>
      </c>
    </row>
    <row r="213" spans="9:10" ht="16" customHeight="1" x14ac:dyDescent="0.2">
      <c r="I213" s="5" t="str">
        <f t="shared" si="8"/>
        <v>-</v>
      </c>
      <c r="J213" s="5" t="str">
        <f t="shared" si="9"/>
        <v>-</v>
      </c>
    </row>
    <row r="214" spans="9:10" ht="16" customHeight="1" x14ac:dyDescent="0.2">
      <c r="I214" s="5" t="str">
        <f t="shared" si="8"/>
        <v>-</v>
      </c>
      <c r="J214" s="5" t="str">
        <f t="shared" si="9"/>
        <v>-</v>
      </c>
    </row>
    <row r="215" spans="9:10" ht="16" customHeight="1" x14ac:dyDescent="0.2">
      <c r="I215" s="5" t="str">
        <f t="shared" si="8"/>
        <v>-</v>
      </c>
      <c r="J215" s="5" t="str">
        <f t="shared" si="9"/>
        <v>-</v>
      </c>
    </row>
    <row r="216" spans="9:10" ht="16" customHeight="1" x14ac:dyDescent="0.2">
      <c r="I216" s="5" t="str">
        <f t="shared" si="8"/>
        <v>-</v>
      </c>
      <c r="J216" s="5" t="str">
        <f t="shared" si="9"/>
        <v>-</v>
      </c>
    </row>
    <row r="217" spans="9:10" ht="16" customHeight="1" x14ac:dyDescent="0.2">
      <c r="I217" s="5" t="str">
        <f t="shared" si="8"/>
        <v>-</v>
      </c>
      <c r="J217" s="5" t="str">
        <f t="shared" si="9"/>
        <v>-</v>
      </c>
    </row>
    <row r="218" spans="9:10" ht="16" customHeight="1" x14ac:dyDescent="0.2">
      <c r="I218" s="5" t="str">
        <f t="shared" si="8"/>
        <v>-</v>
      </c>
      <c r="J218" s="5" t="str">
        <f t="shared" si="9"/>
        <v>-</v>
      </c>
    </row>
    <row r="219" spans="9:10" ht="16" customHeight="1" x14ac:dyDescent="0.2">
      <c r="I219" s="5" t="str">
        <f t="shared" si="8"/>
        <v>-</v>
      </c>
      <c r="J219" s="5" t="str">
        <f t="shared" si="9"/>
        <v>-</v>
      </c>
    </row>
    <row r="220" spans="9:10" ht="16" customHeight="1" x14ac:dyDescent="0.2">
      <c r="I220" s="5" t="str">
        <f t="shared" si="8"/>
        <v>-</v>
      </c>
      <c r="J220" s="5" t="str">
        <f t="shared" si="9"/>
        <v>-</v>
      </c>
    </row>
    <row r="221" spans="9:10" ht="16" customHeight="1" x14ac:dyDescent="0.2">
      <c r="I221" s="5" t="str">
        <f t="shared" si="8"/>
        <v>-</v>
      </c>
      <c r="J221" s="5" t="str">
        <f t="shared" si="9"/>
        <v>-</v>
      </c>
    </row>
    <row r="222" spans="9:10" ht="16" customHeight="1" x14ac:dyDescent="0.2">
      <c r="I222" s="5" t="str">
        <f t="shared" si="8"/>
        <v>-</v>
      </c>
      <c r="J222" s="5" t="str">
        <f t="shared" si="9"/>
        <v>-</v>
      </c>
    </row>
    <row r="223" spans="9:10" ht="16" customHeight="1" x14ac:dyDescent="0.2">
      <c r="I223" s="5" t="str">
        <f t="shared" si="8"/>
        <v>-</v>
      </c>
      <c r="J223" s="5" t="str">
        <f t="shared" si="9"/>
        <v>-</v>
      </c>
    </row>
    <row r="224" spans="9:10" ht="16" customHeight="1" x14ac:dyDescent="0.2">
      <c r="I224" s="5" t="str">
        <f t="shared" si="8"/>
        <v>-</v>
      </c>
      <c r="J224" s="5" t="str">
        <f t="shared" si="9"/>
        <v>-</v>
      </c>
    </row>
    <row r="225" spans="9:10" ht="16" customHeight="1" x14ac:dyDescent="0.2">
      <c r="I225" s="5" t="str">
        <f t="shared" si="8"/>
        <v>-</v>
      </c>
      <c r="J225" s="5" t="str">
        <f t="shared" si="9"/>
        <v>-</v>
      </c>
    </row>
    <row r="226" spans="9:10" ht="16" customHeight="1" x14ac:dyDescent="0.2">
      <c r="I226" s="5" t="str">
        <f t="shared" si="8"/>
        <v>-</v>
      </c>
      <c r="J226" s="5" t="str">
        <f t="shared" si="9"/>
        <v>-</v>
      </c>
    </row>
    <row r="227" spans="9:10" ht="16" customHeight="1" x14ac:dyDescent="0.2">
      <c r="I227" s="5" t="str">
        <f t="shared" ref="I227:I290" si="10">IF(OR(ISBLANK($F227),ISBLANK($G227)),"-",IF($F227&gt;$G227,3,IF($F227&lt;$G227,0,1)))</f>
        <v>-</v>
      </c>
      <c r="J227" s="5" t="str">
        <f t="shared" ref="J227:J290" si="11">IF(OR(ISBLANK($F227),ISBLANK($G227)),"-",IF(F227&lt;G227,3,IF(F227&gt;G227,0,1)))</f>
        <v>-</v>
      </c>
    </row>
    <row r="228" spans="9:10" ht="16" customHeight="1" x14ac:dyDescent="0.2">
      <c r="I228" s="5" t="str">
        <f t="shared" si="10"/>
        <v>-</v>
      </c>
      <c r="J228" s="5" t="str">
        <f t="shared" si="11"/>
        <v>-</v>
      </c>
    </row>
    <row r="229" spans="9:10" ht="16" customHeight="1" x14ac:dyDescent="0.2">
      <c r="I229" s="5" t="str">
        <f t="shared" si="10"/>
        <v>-</v>
      </c>
      <c r="J229" s="5" t="str">
        <f t="shared" si="11"/>
        <v>-</v>
      </c>
    </row>
    <row r="230" spans="9:10" ht="16" customHeight="1" x14ac:dyDescent="0.2">
      <c r="I230" s="5" t="str">
        <f t="shared" si="10"/>
        <v>-</v>
      </c>
      <c r="J230" s="5" t="str">
        <f t="shared" si="11"/>
        <v>-</v>
      </c>
    </row>
    <row r="231" spans="9:10" ht="16" customHeight="1" x14ac:dyDescent="0.2">
      <c r="I231" s="5" t="str">
        <f t="shared" si="10"/>
        <v>-</v>
      </c>
      <c r="J231" s="5" t="str">
        <f t="shared" si="11"/>
        <v>-</v>
      </c>
    </row>
    <row r="232" spans="9:10" ht="16" customHeight="1" x14ac:dyDescent="0.2">
      <c r="I232" s="5" t="str">
        <f t="shared" si="10"/>
        <v>-</v>
      </c>
      <c r="J232" s="5" t="str">
        <f t="shared" si="11"/>
        <v>-</v>
      </c>
    </row>
    <row r="233" spans="9:10" ht="16" customHeight="1" x14ac:dyDescent="0.2">
      <c r="I233" s="5" t="str">
        <f t="shared" si="10"/>
        <v>-</v>
      </c>
      <c r="J233" s="5" t="str">
        <f t="shared" si="11"/>
        <v>-</v>
      </c>
    </row>
    <row r="234" spans="9:10" ht="16" customHeight="1" x14ac:dyDescent="0.2">
      <c r="I234" s="5" t="str">
        <f t="shared" si="10"/>
        <v>-</v>
      </c>
      <c r="J234" s="5" t="str">
        <f t="shared" si="11"/>
        <v>-</v>
      </c>
    </row>
    <row r="235" spans="9:10" ht="16" customHeight="1" x14ac:dyDescent="0.2">
      <c r="I235" s="5" t="str">
        <f t="shared" si="10"/>
        <v>-</v>
      </c>
      <c r="J235" s="5" t="str">
        <f t="shared" si="11"/>
        <v>-</v>
      </c>
    </row>
    <row r="236" spans="9:10" ht="16" customHeight="1" x14ac:dyDescent="0.2">
      <c r="I236" s="5" t="str">
        <f t="shared" si="10"/>
        <v>-</v>
      </c>
      <c r="J236" s="5" t="str">
        <f t="shared" si="11"/>
        <v>-</v>
      </c>
    </row>
    <row r="237" spans="9:10" ht="16" customHeight="1" x14ac:dyDescent="0.2">
      <c r="I237" s="5" t="str">
        <f t="shared" si="10"/>
        <v>-</v>
      </c>
      <c r="J237" s="5" t="str">
        <f t="shared" si="11"/>
        <v>-</v>
      </c>
    </row>
    <row r="238" spans="9:10" ht="16" customHeight="1" x14ac:dyDescent="0.2">
      <c r="I238" s="5" t="str">
        <f t="shared" si="10"/>
        <v>-</v>
      </c>
      <c r="J238" s="5" t="str">
        <f t="shared" si="11"/>
        <v>-</v>
      </c>
    </row>
    <row r="239" spans="9:10" ht="16" customHeight="1" x14ac:dyDescent="0.2">
      <c r="I239" s="5" t="str">
        <f t="shared" si="10"/>
        <v>-</v>
      </c>
      <c r="J239" s="5" t="str">
        <f t="shared" si="11"/>
        <v>-</v>
      </c>
    </row>
    <row r="240" spans="9:10" ht="16" customHeight="1" x14ac:dyDescent="0.2">
      <c r="I240" s="5" t="str">
        <f t="shared" si="10"/>
        <v>-</v>
      </c>
      <c r="J240" s="5" t="str">
        <f t="shared" si="11"/>
        <v>-</v>
      </c>
    </row>
    <row r="241" spans="9:10" ht="16" customHeight="1" x14ac:dyDescent="0.2">
      <c r="I241" s="5" t="str">
        <f t="shared" si="10"/>
        <v>-</v>
      </c>
      <c r="J241" s="5" t="str">
        <f t="shared" si="11"/>
        <v>-</v>
      </c>
    </row>
    <row r="242" spans="9:10" ht="16" customHeight="1" x14ac:dyDescent="0.2">
      <c r="I242" s="5" t="str">
        <f t="shared" si="10"/>
        <v>-</v>
      </c>
      <c r="J242" s="5" t="str">
        <f t="shared" si="11"/>
        <v>-</v>
      </c>
    </row>
    <row r="243" spans="9:10" ht="16" customHeight="1" x14ac:dyDescent="0.2">
      <c r="I243" s="5" t="str">
        <f t="shared" si="10"/>
        <v>-</v>
      </c>
      <c r="J243" s="5" t="str">
        <f t="shared" si="11"/>
        <v>-</v>
      </c>
    </row>
    <row r="244" spans="9:10" ht="16" customHeight="1" x14ac:dyDescent="0.2">
      <c r="I244" s="5" t="str">
        <f t="shared" si="10"/>
        <v>-</v>
      </c>
      <c r="J244" s="5" t="str">
        <f t="shared" si="11"/>
        <v>-</v>
      </c>
    </row>
    <row r="245" spans="9:10" ht="16" customHeight="1" x14ac:dyDescent="0.2">
      <c r="I245" s="5" t="str">
        <f t="shared" si="10"/>
        <v>-</v>
      </c>
      <c r="J245" s="5" t="str">
        <f t="shared" si="11"/>
        <v>-</v>
      </c>
    </row>
    <row r="246" spans="9:10" ht="16" customHeight="1" x14ac:dyDescent="0.2">
      <c r="I246" s="5" t="str">
        <f t="shared" si="10"/>
        <v>-</v>
      </c>
      <c r="J246" s="5" t="str">
        <f t="shared" si="11"/>
        <v>-</v>
      </c>
    </row>
    <row r="247" spans="9:10" ht="16" customHeight="1" x14ac:dyDescent="0.2">
      <c r="I247" s="5" t="str">
        <f t="shared" si="10"/>
        <v>-</v>
      </c>
      <c r="J247" s="5" t="str">
        <f t="shared" si="11"/>
        <v>-</v>
      </c>
    </row>
    <row r="248" spans="9:10" ht="16" customHeight="1" x14ac:dyDescent="0.2">
      <c r="I248" s="5" t="str">
        <f t="shared" si="10"/>
        <v>-</v>
      </c>
      <c r="J248" s="5" t="str">
        <f t="shared" si="11"/>
        <v>-</v>
      </c>
    </row>
    <row r="249" spans="9:10" ht="16" customHeight="1" x14ac:dyDescent="0.2">
      <c r="I249" s="5" t="str">
        <f t="shared" si="10"/>
        <v>-</v>
      </c>
      <c r="J249" s="5" t="str">
        <f t="shared" si="11"/>
        <v>-</v>
      </c>
    </row>
    <row r="250" spans="9:10" ht="16" customHeight="1" x14ac:dyDescent="0.2">
      <c r="I250" s="5" t="str">
        <f t="shared" si="10"/>
        <v>-</v>
      </c>
      <c r="J250" s="5" t="str">
        <f t="shared" si="11"/>
        <v>-</v>
      </c>
    </row>
    <row r="251" spans="9:10" ht="16" customHeight="1" x14ac:dyDescent="0.2">
      <c r="I251" s="5" t="str">
        <f t="shared" si="10"/>
        <v>-</v>
      </c>
      <c r="J251" s="5" t="str">
        <f t="shared" si="11"/>
        <v>-</v>
      </c>
    </row>
    <row r="252" spans="9:10" ht="16" customHeight="1" x14ac:dyDescent="0.2">
      <c r="I252" s="5" t="str">
        <f t="shared" si="10"/>
        <v>-</v>
      </c>
      <c r="J252" s="5" t="str">
        <f t="shared" si="11"/>
        <v>-</v>
      </c>
    </row>
    <row r="253" spans="9:10" ht="16" customHeight="1" x14ac:dyDescent="0.2">
      <c r="I253" s="5" t="str">
        <f t="shared" si="10"/>
        <v>-</v>
      </c>
      <c r="J253" s="5" t="str">
        <f t="shared" si="11"/>
        <v>-</v>
      </c>
    </row>
    <row r="254" spans="9:10" ht="16" customHeight="1" x14ac:dyDescent="0.2">
      <c r="I254" s="5" t="str">
        <f t="shared" si="10"/>
        <v>-</v>
      </c>
      <c r="J254" s="5" t="str">
        <f t="shared" si="11"/>
        <v>-</v>
      </c>
    </row>
    <row r="255" spans="9:10" ht="16" customHeight="1" x14ac:dyDescent="0.2">
      <c r="I255" s="5" t="str">
        <f t="shared" si="10"/>
        <v>-</v>
      </c>
      <c r="J255" s="5" t="str">
        <f t="shared" si="11"/>
        <v>-</v>
      </c>
    </row>
    <row r="256" spans="9:10" ht="16" customHeight="1" x14ac:dyDescent="0.2">
      <c r="I256" s="5" t="str">
        <f t="shared" si="10"/>
        <v>-</v>
      </c>
      <c r="J256" s="5" t="str">
        <f t="shared" si="11"/>
        <v>-</v>
      </c>
    </row>
    <row r="257" spans="9:10" ht="16" customHeight="1" x14ac:dyDescent="0.2">
      <c r="I257" s="5" t="str">
        <f t="shared" si="10"/>
        <v>-</v>
      </c>
      <c r="J257" s="5" t="str">
        <f t="shared" si="11"/>
        <v>-</v>
      </c>
    </row>
    <row r="258" spans="9:10" ht="16" customHeight="1" x14ac:dyDescent="0.2">
      <c r="I258" s="5" t="str">
        <f t="shared" si="10"/>
        <v>-</v>
      </c>
      <c r="J258" s="5" t="str">
        <f t="shared" si="11"/>
        <v>-</v>
      </c>
    </row>
    <row r="259" spans="9:10" ht="16" customHeight="1" x14ac:dyDescent="0.2">
      <c r="I259" s="5" t="str">
        <f t="shared" si="10"/>
        <v>-</v>
      </c>
      <c r="J259" s="5" t="str">
        <f t="shared" si="11"/>
        <v>-</v>
      </c>
    </row>
    <row r="260" spans="9:10" ht="16" customHeight="1" x14ac:dyDescent="0.2">
      <c r="I260" s="5" t="str">
        <f t="shared" si="10"/>
        <v>-</v>
      </c>
      <c r="J260" s="5" t="str">
        <f t="shared" si="11"/>
        <v>-</v>
      </c>
    </row>
    <row r="261" spans="9:10" ht="16" customHeight="1" x14ac:dyDescent="0.2">
      <c r="I261" s="5" t="str">
        <f t="shared" si="10"/>
        <v>-</v>
      </c>
      <c r="J261" s="5" t="str">
        <f t="shared" si="11"/>
        <v>-</v>
      </c>
    </row>
    <row r="262" spans="9:10" ht="16" customHeight="1" x14ac:dyDescent="0.2">
      <c r="I262" s="5" t="str">
        <f t="shared" si="10"/>
        <v>-</v>
      </c>
      <c r="J262" s="5" t="str">
        <f t="shared" si="11"/>
        <v>-</v>
      </c>
    </row>
    <row r="263" spans="9:10" ht="16" customHeight="1" x14ac:dyDescent="0.2">
      <c r="I263" s="5" t="str">
        <f t="shared" si="10"/>
        <v>-</v>
      </c>
      <c r="J263" s="5" t="str">
        <f t="shared" si="11"/>
        <v>-</v>
      </c>
    </row>
    <row r="264" spans="9:10" ht="16" customHeight="1" x14ac:dyDescent="0.2">
      <c r="I264" s="5" t="str">
        <f t="shared" si="10"/>
        <v>-</v>
      </c>
      <c r="J264" s="5" t="str">
        <f t="shared" si="11"/>
        <v>-</v>
      </c>
    </row>
    <row r="265" spans="9:10" ht="16" customHeight="1" x14ac:dyDescent="0.2">
      <c r="I265" s="5" t="str">
        <f t="shared" si="10"/>
        <v>-</v>
      </c>
      <c r="J265" s="5" t="str">
        <f t="shared" si="11"/>
        <v>-</v>
      </c>
    </row>
    <row r="266" spans="9:10" ht="16" customHeight="1" x14ac:dyDescent="0.2">
      <c r="I266" s="5" t="str">
        <f t="shared" si="10"/>
        <v>-</v>
      </c>
      <c r="J266" s="5" t="str">
        <f t="shared" si="11"/>
        <v>-</v>
      </c>
    </row>
    <row r="267" spans="9:10" ht="16" customHeight="1" x14ac:dyDescent="0.2">
      <c r="I267" s="5" t="str">
        <f t="shared" si="10"/>
        <v>-</v>
      </c>
      <c r="J267" s="5" t="str">
        <f t="shared" si="11"/>
        <v>-</v>
      </c>
    </row>
    <row r="268" spans="9:10" ht="16" customHeight="1" x14ac:dyDescent="0.2">
      <c r="I268" s="5" t="str">
        <f t="shared" si="10"/>
        <v>-</v>
      </c>
      <c r="J268" s="5" t="str">
        <f t="shared" si="11"/>
        <v>-</v>
      </c>
    </row>
    <row r="269" spans="9:10" ht="16" customHeight="1" x14ac:dyDescent="0.2">
      <c r="I269" s="5" t="str">
        <f t="shared" si="10"/>
        <v>-</v>
      </c>
      <c r="J269" s="5" t="str">
        <f t="shared" si="11"/>
        <v>-</v>
      </c>
    </row>
    <row r="270" spans="9:10" ht="16" customHeight="1" x14ac:dyDescent="0.2">
      <c r="I270" s="5" t="str">
        <f t="shared" si="10"/>
        <v>-</v>
      </c>
      <c r="J270" s="5" t="str">
        <f t="shared" si="11"/>
        <v>-</v>
      </c>
    </row>
    <row r="271" spans="9:10" ht="16" customHeight="1" x14ac:dyDescent="0.2">
      <c r="I271" s="5" t="str">
        <f t="shared" si="10"/>
        <v>-</v>
      </c>
      <c r="J271" s="5" t="str">
        <f t="shared" si="11"/>
        <v>-</v>
      </c>
    </row>
    <row r="272" spans="9:10" ht="16" customHeight="1" x14ac:dyDescent="0.2">
      <c r="I272" s="5" t="str">
        <f t="shared" si="10"/>
        <v>-</v>
      </c>
      <c r="J272" s="5" t="str">
        <f t="shared" si="11"/>
        <v>-</v>
      </c>
    </row>
    <row r="273" spans="9:10" ht="16" customHeight="1" x14ac:dyDescent="0.2">
      <c r="I273" s="5" t="str">
        <f t="shared" si="10"/>
        <v>-</v>
      </c>
      <c r="J273" s="5" t="str">
        <f t="shared" si="11"/>
        <v>-</v>
      </c>
    </row>
    <row r="274" spans="9:10" ht="16" customHeight="1" x14ac:dyDescent="0.2">
      <c r="I274" s="5" t="str">
        <f t="shared" si="10"/>
        <v>-</v>
      </c>
      <c r="J274" s="5" t="str">
        <f t="shared" si="11"/>
        <v>-</v>
      </c>
    </row>
    <row r="275" spans="9:10" ht="16" customHeight="1" x14ac:dyDescent="0.2">
      <c r="I275" s="5" t="str">
        <f t="shared" si="10"/>
        <v>-</v>
      </c>
      <c r="J275" s="5" t="str">
        <f t="shared" si="11"/>
        <v>-</v>
      </c>
    </row>
    <row r="276" spans="9:10" ht="16" customHeight="1" x14ac:dyDescent="0.2">
      <c r="I276" s="5" t="str">
        <f t="shared" si="10"/>
        <v>-</v>
      </c>
      <c r="J276" s="5" t="str">
        <f t="shared" si="11"/>
        <v>-</v>
      </c>
    </row>
    <row r="277" spans="9:10" ht="16" customHeight="1" x14ac:dyDescent="0.2">
      <c r="I277" s="5" t="str">
        <f t="shared" si="10"/>
        <v>-</v>
      </c>
      <c r="J277" s="5" t="str">
        <f t="shared" si="11"/>
        <v>-</v>
      </c>
    </row>
    <row r="278" spans="9:10" ht="16" customHeight="1" x14ac:dyDescent="0.2">
      <c r="I278" s="5" t="str">
        <f t="shared" si="10"/>
        <v>-</v>
      </c>
      <c r="J278" s="5" t="str">
        <f t="shared" si="11"/>
        <v>-</v>
      </c>
    </row>
    <row r="279" spans="9:10" ht="16" customHeight="1" x14ac:dyDescent="0.2">
      <c r="I279" s="5" t="str">
        <f t="shared" si="10"/>
        <v>-</v>
      </c>
      <c r="J279" s="5" t="str">
        <f t="shared" si="11"/>
        <v>-</v>
      </c>
    </row>
    <row r="280" spans="9:10" ht="16" customHeight="1" x14ac:dyDescent="0.2">
      <c r="I280" s="5" t="str">
        <f t="shared" si="10"/>
        <v>-</v>
      </c>
      <c r="J280" s="5" t="str">
        <f t="shared" si="11"/>
        <v>-</v>
      </c>
    </row>
    <row r="281" spans="9:10" ht="16" customHeight="1" x14ac:dyDescent="0.2">
      <c r="I281" s="5" t="str">
        <f t="shared" si="10"/>
        <v>-</v>
      </c>
      <c r="J281" s="5" t="str">
        <f t="shared" si="11"/>
        <v>-</v>
      </c>
    </row>
    <row r="282" spans="9:10" ht="16" customHeight="1" x14ac:dyDescent="0.2">
      <c r="I282" s="5" t="str">
        <f t="shared" si="10"/>
        <v>-</v>
      </c>
      <c r="J282" s="5" t="str">
        <f t="shared" si="11"/>
        <v>-</v>
      </c>
    </row>
    <row r="283" spans="9:10" ht="16" customHeight="1" x14ac:dyDescent="0.2">
      <c r="I283" s="5" t="str">
        <f t="shared" si="10"/>
        <v>-</v>
      </c>
      <c r="J283" s="5" t="str">
        <f t="shared" si="11"/>
        <v>-</v>
      </c>
    </row>
    <row r="284" spans="9:10" ht="16" customHeight="1" x14ac:dyDescent="0.2">
      <c r="I284" s="5" t="str">
        <f t="shared" si="10"/>
        <v>-</v>
      </c>
      <c r="J284" s="5" t="str">
        <f t="shared" si="11"/>
        <v>-</v>
      </c>
    </row>
    <row r="285" spans="9:10" ht="16" customHeight="1" x14ac:dyDescent="0.2">
      <c r="I285" s="5" t="str">
        <f t="shared" si="10"/>
        <v>-</v>
      </c>
      <c r="J285" s="5" t="str">
        <f t="shared" si="11"/>
        <v>-</v>
      </c>
    </row>
    <row r="286" spans="9:10" ht="16" customHeight="1" x14ac:dyDescent="0.2">
      <c r="I286" s="5" t="str">
        <f t="shared" si="10"/>
        <v>-</v>
      </c>
      <c r="J286" s="5" t="str">
        <f t="shared" si="11"/>
        <v>-</v>
      </c>
    </row>
    <row r="287" spans="9:10" ht="16" customHeight="1" x14ac:dyDescent="0.2">
      <c r="I287" s="5" t="str">
        <f t="shared" si="10"/>
        <v>-</v>
      </c>
      <c r="J287" s="5" t="str">
        <f t="shared" si="11"/>
        <v>-</v>
      </c>
    </row>
    <row r="288" spans="9:10" ht="16" customHeight="1" x14ac:dyDescent="0.2">
      <c r="I288" s="5" t="str">
        <f t="shared" si="10"/>
        <v>-</v>
      </c>
      <c r="J288" s="5" t="str">
        <f t="shared" si="11"/>
        <v>-</v>
      </c>
    </row>
    <row r="289" spans="9:10" ht="16" customHeight="1" x14ac:dyDescent="0.2">
      <c r="I289" s="5" t="str">
        <f t="shared" si="10"/>
        <v>-</v>
      </c>
      <c r="J289" s="5" t="str">
        <f t="shared" si="11"/>
        <v>-</v>
      </c>
    </row>
    <row r="290" spans="9:10" ht="16" customHeight="1" x14ac:dyDescent="0.2">
      <c r="I290" s="5" t="str">
        <f t="shared" si="10"/>
        <v>-</v>
      </c>
      <c r="J290" s="5" t="str">
        <f t="shared" si="11"/>
        <v>-</v>
      </c>
    </row>
    <row r="291" spans="9:10" ht="16" customHeight="1" x14ac:dyDescent="0.2">
      <c r="I291" s="5" t="str">
        <f t="shared" ref="I291:I354" si="12">IF(OR(ISBLANK($F291),ISBLANK($G291)),"-",IF($F291&gt;$G291,3,IF($F291&lt;$G291,0,1)))</f>
        <v>-</v>
      </c>
      <c r="J291" s="5" t="str">
        <f t="shared" ref="J291:J354" si="13">IF(OR(ISBLANK($F291),ISBLANK($G291)),"-",IF(F291&lt;G291,3,IF(F291&gt;G291,0,1)))</f>
        <v>-</v>
      </c>
    </row>
    <row r="292" spans="9:10" ht="16" customHeight="1" x14ac:dyDescent="0.2">
      <c r="I292" s="5" t="str">
        <f t="shared" si="12"/>
        <v>-</v>
      </c>
      <c r="J292" s="5" t="str">
        <f t="shared" si="13"/>
        <v>-</v>
      </c>
    </row>
    <row r="293" spans="9:10" ht="16" customHeight="1" x14ac:dyDescent="0.2">
      <c r="I293" s="5" t="str">
        <f t="shared" si="12"/>
        <v>-</v>
      </c>
      <c r="J293" s="5" t="str">
        <f t="shared" si="13"/>
        <v>-</v>
      </c>
    </row>
    <row r="294" spans="9:10" ht="16" customHeight="1" x14ac:dyDescent="0.2">
      <c r="I294" s="5" t="str">
        <f t="shared" si="12"/>
        <v>-</v>
      </c>
      <c r="J294" s="5" t="str">
        <f t="shared" si="13"/>
        <v>-</v>
      </c>
    </row>
    <row r="295" spans="9:10" ht="16" customHeight="1" x14ac:dyDescent="0.2">
      <c r="I295" s="5" t="str">
        <f t="shared" si="12"/>
        <v>-</v>
      </c>
      <c r="J295" s="5" t="str">
        <f t="shared" si="13"/>
        <v>-</v>
      </c>
    </row>
    <row r="296" spans="9:10" ht="16" customHeight="1" x14ac:dyDescent="0.2">
      <c r="I296" s="5" t="str">
        <f t="shared" si="12"/>
        <v>-</v>
      </c>
      <c r="J296" s="5" t="str">
        <f t="shared" si="13"/>
        <v>-</v>
      </c>
    </row>
    <row r="297" spans="9:10" ht="16" customHeight="1" x14ac:dyDescent="0.2">
      <c r="I297" s="5" t="str">
        <f t="shared" si="12"/>
        <v>-</v>
      </c>
      <c r="J297" s="5" t="str">
        <f t="shared" si="13"/>
        <v>-</v>
      </c>
    </row>
    <row r="298" spans="9:10" ht="16" customHeight="1" x14ac:dyDescent="0.2">
      <c r="I298" s="5" t="str">
        <f t="shared" si="12"/>
        <v>-</v>
      </c>
      <c r="J298" s="5" t="str">
        <f t="shared" si="13"/>
        <v>-</v>
      </c>
    </row>
    <row r="299" spans="9:10" ht="16" customHeight="1" x14ac:dyDescent="0.2">
      <c r="I299" s="5" t="str">
        <f t="shared" si="12"/>
        <v>-</v>
      </c>
      <c r="J299" s="5" t="str">
        <f t="shared" si="13"/>
        <v>-</v>
      </c>
    </row>
    <row r="300" spans="9:10" ht="16" customHeight="1" x14ac:dyDescent="0.2">
      <c r="I300" s="5" t="str">
        <f t="shared" si="12"/>
        <v>-</v>
      </c>
      <c r="J300" s="5" t="str">
        <f t="shared" si="13"/>
        <v>-</v>
      </c>
    </row>
    <row r="301" spans="9:10" ht="16" customHeight="1" x14ac:dyDescent="0.2">
      <c r="I301" s="5" t="str">
        <f t="shared" si="12"/>
        <v>-</v>
      </c>
      <c r="J301" s="5" t="str">
        <f t="shared" si="13"/>
        <v>-</v>
      </c>
    </row>
    <row r="302" spans="9:10" ht="16" customHeight="1" x14ac:dyDescent="0.2">
      <c r="I302" s="5" t="str">
        <f t="shared" si="12"/>
        <v>-</v>
      </c>
      <c r="J302" s="5" t="str">
        <f t="shared" si="13"/>
        <v>-</v>
      </c>
    </row>
    <row r="303" spans="9:10" ht="16" customHeight="1" x14ac:dyDescent="0.2">
      <c r="I303" s="5" t="str">
        <f t="shared" si="12"/>
        <v>-</v>
      </c>
      <c r="J303" s="5" t="str">
        <f t="shared" si="13"/>
        <v>-</v>
      </c>
    </row>
    <row r="304" spans="9:10" ht="16" customHeight="1" x14ac:dyDescent="0.2">
      <c r="I304" s="5" t="str">
        <f t="shared" si="12"/>
        <v>-</v>
      </c>
      <c r="J304" s="5" t="str">
        <f t="shared" si="13"/>
        <v>-</v>
      </c>
    </row>
    <row r="305" spans="9:10" ht="16" customHeight="1" x14ac:dyDescent="0.2">
      <c r="I305" s="5" t="str">
        <f t="shared" si="12"/>
        <v>-</v>
      </c>
      <c r="J305" s="5" t="str">
        <f t="shared" si="13"/>
        <v>-</v>
      </c>
    </row>
    <row r="306" spans="9:10" ht="16" customHeight="1" x14ac:dyDescent="0.2">
      <c r="I306" s="5" t="str">
        <f t="shared" si="12"/>
        <v>-</v>
      </c>
      <c r="J306" s="5" t="str">
        <f t="shared" si="13"/>
        <v>-</v>
      </c>
    </row>
    <row r="307" spans="9:10" ht="16" customHeight="1" x14ac:dyDescent="0.2">
      <c r="I307" s="5" t="str">
        <f t="shared" si="12"/>
        <v>-</v>
      </c>
      <c r="J307" s="5" t="str">
        <f t="shared" si="13"/>
        <v>-</v>
      </c>
    </row>
    <row r="308" spans="9:10" ht="16" customHeight="1" x14ac:dyDescent="0.2">
      <c r="I308" s="5" t="str">
        <f t="shared" si="12"/>
        <v>-</v>
      </c>
      <c r="J308" s="5" t="str">
        <f t="shared" si="13"/>
        <v>-</v>
      </c>
    </row>
    <row r="309" spans="9:10" ht="16" customHeight="1" x14ac:dyDescent="0.2">
      <c r="I309" s="5" t="str">
        <f t="shared" si="12"/>
        <v>-</v>
      </c>
      <c r="J309" s="5" t="str">
        <f t="shared" si="13"/>
        <v>-</v>
      </c>
    </row>
    <row r="310" spans="9:10" ht="16" customHeight="1" x14ac:dyDescent="0.2">
      <c r="I310" s="5" t="str">
        <f t="shared" si="12"/>
        <v>-</v>
      </c>
      <c r="J310" s="5" t="str">
        <f t="shared" si="13"/>
        <v>-</v>
      </c>
    </row>
    <row r="311" spans="9:10" ht="16" customHeight="1" x14ac:dyDescent="0.2">
      <c r="I311" s="5" t="str">
        <f t="shared" si="12"/>
        <v>-</v>
      </c>
      <c r="J311" s="5" t="str">
        <f t="shared" si="13"/>
        <v>-</v>
      </c>
    </row>
    <row r="312" spans="9:10" ht="16" customHeight="1" x14ac:dyDescent="0.2">
      <c r="I312" s="5" t="str">
        <f t="shared" si="12"/>
        <v>-</v>
      </c>
      <c r="J312" s="5" t="str">
        <f t="shared" si="13"/>
        <v>-</v>
      </c>
    </row>
    <row r="313" spans="9:10" ht="16" customHeight="1" x14ac:dyDescent="0.2">
      <c r="I313" s="5" t="str">
        <f t="shared" si="12"/>
        <v>-</v>
      </c>
      <c r="J313" s="5" t="str">
        <f t="shared" si="13"/>
        <v>-</v>
      </c>
    </row>
    <row r="314" spans="9:10" ht="16" customHeight="1" x14ac:dyDescent="0.2">
      <c r="I314" s="5" t="str">
        <f t="shared" si="12"/>
        <v>-</v>
      </c>
      <c r="J314" s="5" t="str">
        <f t="shared" si="13"/>
        <v>-</v>
      </c>
    </row>
    <row r="315" spans="9:10" ht="16" customHeight="1" x14ac:dyDescent="0.2">
      <c r="I315" s="5" t="str">
        <f t="shared" si="12"/>
        <v>-</v>
      </c>
      <c r="J315" s="5" t="str">
        <f t="shared" si="13"/>
        <v>-</v>
      </c>
    </row>
    <row r="316" spans="9:10" ht="16" customHeight="1" x14ac:dyDescent="0.2">
      <c r="I316" s="5" t="str">
        <f t="shared" si="12"/>
        <v>-</v>
      </c>
      <c r="J316" s="5" t="str">
        <f t="shared" si="13"/>
        <v>-</v>
      </c>
    </row>
    <row r="317" spans="9:10" ht="16" customHeight="1" x14ac:dyDescent="0.2">
      <c r="I317" s="5" t="str">
        <f t="shared" si="12"/>
        <v>-</v>
      </c>
      <c r="J317" s="5" t="str">
        <f t="shared" si="13"/>
        <v>-</v>
      </c>
    </row>
    <row r="318" spans="9:10" ht="16" customHeight="1" x14ac:dyDescent="0.2">
      <c r="I318" s="5" t="str">
        <f t="shared" si="12"/>
        <v>-</v>
      </c>
      <c r="J318" s="5" t="str">
        <f t="shared" si="13"/>
        <v>-</v>
      </c>
    </row>
    <row r="319" spans="9:10" ht="16" customHeight="1" x14ac:dyDescent="0.2">
      <c r="I319" s="5" t="str">
        <f t="shared" si="12"/>
        <v>-</v>
      </c>
      <c r="J319" s="5" t="str">
        <f t="shared" si="13"/>
        <v>-</v>
      </c>
    </row>
    <row r="320" spans="9:10" ht="16" customHeight="1" x14ac:dyDescent="0.2">
      <c r="I320" s="5" t="str">
        <f t="shared" si="12"/>
        <v>-</v>
      </c>
      <c r="J320" s="5" t="str">
        <f t="shared" si="13"/>
        <v>-</v>
      </c>
    </row>
    <row r="321" spans="9:10" ht="16" customHeight="1" x14ac:dyDescent="0.2">
      <c r="I321" s="5" t="str">
        <f t="shared" si="12"/>
        <v>-</v>
      </c>
      <c r="J321" s="5" t="str">
        <f t="shared" si="13"/>
        <v>-</v>
      </c>
    </row>
    <row r="322" spans="9:10" ht="16" customHeight="1" x14ac:dyDescent="0.2">
      <c r="I322" s="5" t="str">
        <f t="shared" si="12"/>
        <v>-</v>
      </c>
      <c r="J322" s="5" t="str">
        <f t="shared" si="13"/>
        <v>-</v>
      </c>
    </row>
    <row r="323" spans="9:10" ht="16" customHeight="1" x14ac:dyDescent="0.2">
      <c r="I323" s="5" t="str">
        <f t="shared" si="12"/>
        <v>-</v>
      </c>
      <c r="J323" s="5" t="str">
        <f t="shared" si="13"/>
        <v>-</v>
      </c>
    </row>
    <row r="324" spans="9:10" ht="16" customHeight="1" x14ac:dyDescent="0.2">
      <c r="I324" s="5" t="str">
        <f t="shared" si="12"/>
        <v>-</v>
      </c>
      <c r="J324" s="5" t="str">
        <f t="shared" si="13"/>
        <v>-</v>
      </c>
    </row>
    <row r="325" spans="9:10" ht="16" customHeight="1" x14ac:dyDescent="0.2">
      <c r="I325" s="5" t="str">
        <f t="shared" si="12"/>
        <v>-</v>
      </c>
      <c r="J325" s="5" t="str">
        <f t="shared" si="13"/>
        <v>-</v>
      </c>
    </row>
    <row r="326" spans="9:10" ht="16" customHeight="1" x14ac:dyDescent="0.2">
      <c r="I326" s="5" t="str">
        <f t="shared" si="12"/>
        <v>-</v>
      </c>
      <c r="J326" s="5" t="str">
        <f t="shared" si="13"/>
        <v>-</v>
      </c>
    </row>
    <row r="327" spans="9:10" ht="16" customHeight="1" x14ac:dyDescent="0.2">
      <c r="I327" s="5" t="str">
        <f t="shared" si="12"/>
        <v>-</v>
      </c>
      <c r="J327" s="5" t="str">
        <f t="shared" si="13"/>
        <v>-</v>
      </c>
    </row>
    <row r="328" spans="9:10" ht="16" customHeight="1" x14ac:dyDescent="0.2">
      <c r="I328" s="5" t="str">
        <f t="shared" si="12"/>
        <v>-</v>
      </c>
      <c r="J328" s="5" t="str">
        <f t="shared" si="13"/>
        <v>-</v>
      </c>
    </row>
    <row r="329" spans="9:10" ht="16" customHeight="1" x14ac:dyDescent="0.2">
      <c r="I329" s="5" t="str">
        <f t="shared" si="12"/>
        <v>-</v>
      </c>
      <c r="J329" s="5" t="str">
        <f t="shared" si="13"/>
        <v>-</v>
      </c>
    </row>
    <row r="330" spans="9:10" ht="16" customHeight="1" x14ac:dyDescent="0.2">
      <c r="I330" s="5" t="str">
        <f t="shared" si="12"/>
        <v>-</v>
      </c>
      <c r="J330" s="5" t="str">
        <f t="shared" si="13"/>
        <v>-</v>
      </c>
    </row>
    <row r="331" spans="9:10" ht="16" customHeight="1" x14ac:dyDescent="0.2">
      <c r="I331" s="5" t="str">
        <f t="shared" si="12"/>
        <v>-</v>
      </c>
      <c r="J331" s="5" t="str">
        <f t="shared" si="13"/>
        <v>-</v>
      </c>
    </row>
    <row r="332" spans="9:10" ht="16" customHeight="1" x14ac:dyDescent="0.2">
      <c r="I332" s="5" t="str">
        <f t="shared" si="12"/>
        <v>-</v>
      </c>
      <c r="J332" s="5" t="str">
        <f t="shared" si="13"/>
        <v>-</v>
      </c>
    </row>
    <row r="333" spans="9:10" ht="16" customHeight="1" x14ac:dyDescent="0.2">
      <c r="I333" s="5" t="str">
        <f t="shared" si="12"/>
        <v>-</v>
      </c>
      <c r="J333" s="5" t="str">
        <f t="shared" si="13"/>
        <v>-</v>
      </c>
    </row>
    <row r="334" spans="9:10" ht="16" customHeight="1" x14ac:dyDescent="0.2">
      <c r="I334" s="5" t="str">
        <f t="shared" si="12"/>
        <v>-</v>
      </c>
      <c r="J334" s="5" t="str">
        <f t="shared" si="13"/>
        <v>-</v>
      </c>
    </row>
    <row r="335" spans="9:10" ht="16" customHeight="1" x14ac:dyDescent="0.2">
      <c r="I335" s="5" t="str">
        <f t="shared" si="12"/>
        <v>-</v>
      </c>
      <c r="J335" s="5" t="str">
        <f t="shared" si="13"/>
        <v>-</v>
      </c>
    </row>
    <row r="336" spans="9:10" ht="16" customHeight="1" x14ac:dyDescent="0.2">
      <c r="I336" s="5" t="str">
        <f t="shared" si="12"/>
        <v>-</v>
      </c>
      <c r="J336" s="5" t="str">
        <f t="shared" si="13"/>
        <v>-</v>
      </c>
    </row>
    <row r="337" spans="9:10" ht="16" customHeight="1" x14ac:dyDescent="0.2">
      <c r="I337" s="5" t="str">
        <f t="shared" si="12"/>
        <v>-</v>
      </c>
      <c r="J337" s="5" t="str">
        <f t="shared" si="13"/>
        <v>-</v>
      </c>
    </row>
    <row r="338" spans="9:10" ht="16" customHeight="1" x14ac:dyDescent="0.2">
      <c r="I338" s="5" t="str">
        <f t="shared" si="12"/>
        <v>-</v>
      </c>
      <c r="J338" s="5" t="str">
        <f t="shared" si="13"/>
        <v>-</v>
      </c>
    </row>
    <row r="339" spans="9:10" ht="16" customHeight="1" x14ac:dyDescent="0.2">
      <c r="I339" s="5" t="str">
        <f t="shared" si="12"/>
        <v>-</v>
      </c>
      <c r="J339" s="5" t="str">
        <f t="shared" si="13"/>
        <v>-</v>
      </c>
    </row>
    <row r="340" spans="9:10" ht="16" customHeight="1" x14ac:dyDescent="0.2">
      <c r="I340" s="5" t="str">
        <f t="shared" si="12"/>
        <v>-</v>
      </c>
      <c r="J340" s="5" t="str">
        <f t="shared" si="13"/>
        <v>-</v>
      </c>
    </row>
    <row r="341" spans="9:10" ht="16" customHeight="1" x14ac:dyDescent="0.2">
      <c r="I341" s="5" t="str">
        <f t="shared" si="12"/>
        <v>-</v>
      </c>
      <c r="J341" s="5" t="str">
        <f t="shared" si="13"/>
        <v>-</v>
      </c>
    </row>
    <row r="342" spans="9:10" ht="16" customHeight="1" x14ac:dyDescent="0.2">
      <c r="I342" s="5" t="str">
        <f t="shared" si="12"/>
        <v>-</v>
      </c>
      <c r="J342" s="5" t="str">
        <f t="shared" si="13"/>
        <v>-</v>
      </c>
    </row>
    <row r="343" spans="9:10" ht="16" customHeight="1" x14ac:dyDescent="0.2">
      <c r="I343" s="5" t="str">
        <f t="shared" si="12"/>
        <v>-</v>
      </c>
      <c r="J343" s="5" t="str">
        <f t="shared" si="13"/>
        <v>-</v>
      </c>
    </row>
    <row r="344" spans="9:10" ht="16" customHeight="1" x14ac:dyDescent="0.2">
      <c r="I344" s="5" t="str">
        <f t="shared" si="12"/>
        <v>-</v>
      </c>
      <c r="J344" s="5" t="str">
        <f t="shared" si="13"/>
        <v>-</v>
      </c>
    </row>
    <row r="345" spans="9:10" ht="16" customHeight="1" x14ac:dyDescent="0.2">
      <c r="I345" s="5" t="str">
        <f t="shared" si="12"/>
        <v>-</v>
      </c>
      <c r="J345" s="5" t="str">
        <f t="shared" si="13"/>
        <v>-</v>
      </c>
    </row>
    <row r="346" spans="9:10" ht="16" customHeight="1" x14ac:dyDescent="0.2">
      <c r="I346" s="5" t="str">
        <f t="shared" si="12"/>
        <v>-</v>
      </c>
      <c r="J346" s="5" t="str">
        <f t="shared" si="13"/>
        <v>-</v>
      </c>
    </row>
    <row r="347" spans="9:10" ht="16" customHeight="1" x14ac:dyDescent="0.2">
      <c r="I347" s="5" t="str">
        <f t="shared" si="12"/>
        <v>-</v>
      </c>
      <c r="J347" s="5" t="str">
        <f t="shared" si="13"/>
        <v>-</v>
      </c>
    </row>
    <row r="348" spans="9:10" ht="16" customHeight="1" x14ac:dyDescent="0.2">
      <c r="I348" s="5" t="str">
        <f t="shared" si="12"/>
        <v>-</v>
      </c>
      <c r="J348" s="5" t="str">
        <f t="shared" si="13"/>
        <v>-</v>
      </c>
    </row>
    <row r="349" spans="9:10" ht="16" customHeight="1" x14ac:dyDescent="0.2">
      <c r="I349" s="5" t="str">
        <f t="shared" si="12"/>
        <v>-</v>
      </c>
      <c r="J349" s="5" t="str">
        <f t="shared" si="13"/>
        <v>-</v>
      </c>
    </row>
    <row r="350" spans="9:10" ht="16" customHeight="1" x14ac:dyDescent="0.2">
      <c r="I350" s="5" t="str">
        <f t="shared" si="12"/>
        <v>-</v>
      </c>
      <c r="J350" s="5" t="str">
        <f t="shared" si="13"/>
        <v>-</v>
      </c>
    </row>
    <row r="351" spans="9:10" ht="16" customHeight="1" x14ac:dyDescent="0.2">
      <c r="I351" s="5" t="str">
        <f t="shared" si="12"/>
        <v>-</v>
      </c>
      <c r="J351" s="5" t="str">
        <f t="shared" si="13"/>
        <v>-</v>
      </c>
    </row>
    <row r="352" spans="9:10" ht="16" customHeight="1" x14ac:dyDescent="0.2">
      <c r="I352" s="5" t="str">
        <f t="shared" si="12"/>
        <v>-</v>
      </c>
      <c r="J352" s="5" t="str">
        <f t="shared" si="13"/>
        <v>-</v>
      </c>
    </row>
    <row r="353" spans="9:10" ht="16" customHeight="1" x14ac:dyDescent="0.2">
      <c r="I353" s="5" t="str">
        <f t="shared" si="12"/>
        <v>-</v>
      </c>
      <c r="J353" s="5" t="str">
        <f t="shared" si="13"/>
        <v>-</v>
      </c>
    </row>
    <row r="354" spans="9:10" ht="16" customHeight="1" x14ac:dyDescent="0.2">
      <c r="I354" s="5" t="str">
        <f t="shared" si="12"/>
        <v>-</v>
      </c>
      <c r="J354" s="5" t="str">
        <f t="shared" si="13"/>
        <v>-</v>
      </c>
    </row>
    <row r="355" spans="9:10" ht="16" customHeight="1" x14ac:dyDescent="0.2">
      <c r="I355" s="5" t="str">
        <f t="shared" ref="I355:I418" si="14">IF(OR(ISBLANK($F355),ISBLANK($G355)),"-",IF($F355&gt;$G355,3,IF($F355&lt;$G355,0,1)))</f>
        <v>-</v>
      </c>
      <c r="J355" s="5" t="str">
        <f t="shared" ref="J355:J418" si="15">IF(OR(ISBLANK($F355),ISBLANK($G355)),"-",IF(F355&lt;G355,3,IF(F355&gt;G355,0,1)))</f>
        <v>-</v>
      </c>
    </row>
    <row r="356" spans="9:10" ht="16" customHeight="1" x14ac:dyDescent="0.2">
      <c r="I356" s="5" t="str">
        <f t="shared" si="14"/>
        <v>-</v>
      </c>
      <c r="J356" s="5" t="str">
        <f t="shared" si="15"/>
        <v>-</v>
      </c>
    </row>
    <row r="357" spans="9:10" ht="16" customHeight="1" x14ac:dyDescent="0.2">
      <c r="I357" s="5" t="str">
        <f t="shared" si="14"/>
        <v>-</v>
      </c>
      <c r="J357" s="5" t="str">
        <f t="shared" si="15"/>
        <v>-</v>
      </c>
    </row>
    <row r="358" spans="9:10" ht="16" customHeight="1" x14ac:dyDescent="0.2">
      <c r="I358" s="5" t="str">
        <f t="shared" si="14"/>
        <v>-</v>
      </c>
      <c r="J358" s="5" t="str">
        <f t="shared" si="15"/>
        <v>-</v>
      </c>
    </row>
    <row r="359" spans="9:10" ht="16" customHeight="1" x14ac:dyDescent="0.2">
      <c r="I359" s="5" t="str">
        <f t="shared" si="14"/>
        <v>-</v>
      </c>
      <c r="J359" s="5" t="str">
        <f t="shared" si="15"/>
        <v>-</v>
      </c>
    </row>
    <row r="360" spans="9:10" ht="16" customHeight="1" x14ac:dyDescent="0.2">
      <c r="I360" s="5" t="str">
        <f t="shared" si="14"/>
        <v>-</v>
      </c>
      <c r="J360" s="5" t="str">
        <f t="shared" si="15"/>
        <v>-</v>
      </c>
    </row>
    <row r="361" spans="9:10" ht="16" customHeight="1" x14ac:dyDescent="0.2">
      <c r="I361" s="5" t="str">
        <f t="shared" si="14"/>
        <v>-</v>
      </c>
      <c r="J361" s="5" t="str">
        <f t="shared" si="15"/>
        <v>-</v>
      </c>
    </row>
    <row r="362" spans="9:10" ht="16" customHeight="1" x14ac:dyDescent="0.2">
      <c r="I362" s="5" t="str">
        <f t="shared" si="14"/>
        <v>-</v>
      </c>
      <c r="J362" s="5" t="str">
        <f t="shared" si="15"/>
        <v>-</v>
      </c>
    </row>
    <row r="363" spans="9:10" ht="16" customHeight="1" x14ac:dyDescent="0.2">
      <c r="I363" s="5" t="str">
        <f t="shared" si="14"/>
        <v>-</v>
      </c>
      <c r="J363" s="5" t="str">
        <f t="shared" si="15"/>
        <v>-</v>
      </c>
    </row>
    <row r="364" spans="9:10" ht="16" customHeight="1" x14ac:dyDescent="0.2">
      <c r="I364" s="5" t="str">
        <f t="shared" si="14"/>
        <v>-</v>
      </c>
      <c r="J364" s="5" t="str">
        <f t="shared" si="15"/>
        <v>-</v>
      </c>
    </row>
    <row r="365" spans="9:10" ht="16" customHeight="1" x14ac:dyDescent="0.2">
      <c r="I365" s="5" t="str">
        <f t="shared" si="14"/>
        <v>-</v>
      </c>
      <c r="J365" s="5" t="str">
        <f t="shared" si="15"/>
        <v>-</v>
      </c>
    </row>
    <row r="366" spans="9:10" ht="16" customHeight="1" x14ac:dyDescent="0.2">
      <c r="I366" s="5" t="str">
        <f t="shared" si="14"/>
        <v>-</v>
      </c>
      <c r="J366" s="5" t="str">
        <f t="shared" si="15"/>
        <v>-</v>
      </c>
    </row>
    <row r="367" spans="9:10" ht="16" customHeight="1" x14ac:dyDescent="0.2">
      <c r="I367" s="5" t="str">
        <f t="shared" si="14"/>
        <v>-</v>
      </c>
      <c r="J367" s="5" t="str">
        <f t="shared" si="15"/>
        <v>-</v>
      </c>
    </row>
    <row r="368" spans="9:10" ht="16" customHeight="1" x14ac:dyDescent="0.2">
      <c r="I368" s="5" t="str">
        <f t="shared" si="14"/>
        <v>-</v>
      </c>
      <c r="J368" s="5" t="str">
        <f t="shared" si="15"/>
        <v>-</v>
      </c>
    </row>
    <row r="369" spans="9:10" ht="16" customHeight="1" x14ac:dyDescent="0.2">
      <c r="I369" s="5" t="str">
        <f t="shared" si="14"/>
        <v>-</v>
      </c>
      <c r="J369" s="5" t="str">
        <f t="shared" si="15"/>
        <v>-</v>
      </c>
    </row>
    <row r="370" spans="9:10" ht="16" customHeight="1" x14ac:dyDescent="0.2">
      <c r="I370" s="5" t="str">
        <f t="shared" si="14"/>
        <v>-</v>
      </c>
      <c r="J370" s="5" t="str">
        <f t="shared" si="15"/>
        <v>-</v>
      </c>
    </row>
    <row r="371" spans="9:10" ht="16" customHeight="1" x14ac:dyDescent="0.2">
      <c r="I371" s="5" t="str">
        <f t="shared" si="14"/>
        <v>-</v>
      </c>
      <c r="J371" s="5" t="str">
        <f t="shared" si="15"/>
        <v>-</v>
      </c>
    </row>
    <row r="372" spans="9:10" ht="16" customHeight="1" x14ac:dyDescent="0.2">
      <c r="I372" s="5" t="str">
        <f t="shared" si="14"/>
        <v>-</v>
      </c>
      <c r="J372" s="5" t="str">
        <f t="shared" si="15"/>
        <v>-</v>
      </c>
    </row>
    <row r="373" spans="9:10" ht="16" customHeight="1" x14ac:dyDescent="0.2">
      <c r="I373" s="5" t="str">
        <f t="shared" si="14"/>
        <v>-</v>
      </c>
      <c r="J373" s="5" t="str">
        <f t="shared" si="15"/>
        <v>-</v>
      </c>
    </row>
    <row r="374" spans="9:10" ht="16" customHeight="1" x14ac:dyDescent="0.2">
      <c r="I374" s="5" t="str">
        <f t="shared" si="14"/>
        <v>-</v>
      </c>
      <c r="J374" s="5" t="str">
        <f t="shared" si="15"/>
        <v>-</v>
      </c>
    </row>
    <row r="375" spans="9:10" ht="16" customHeight="1" x14ac:dyDescent="0.2">
      <c r="I375" s="5" t="str">
        <f t="shared" si="14"/>
        <v>-</v>
      </c>
      <c r="J375" s="5" t="str">
        <f t="shared" si="15"/>
        <v>-</v>
      </c>
    </row>
    <row r="376" spans="9:10" ht="16" customHeight="1" x14ac:dyDescent="0.2">
      <c r="I376" s="5" t="str">
        <f t="shared" si="14"/>
        <v>-</v>
      </c>
      <c r="J376" s="5" t="str">
        <f t="shared" si="15"/>
        <v>-</v>
      </c>
    </row>
    <row r="377" spans="9:10" ht="16" customHeight="1" x14ac:dyDescent="0.2">
      <c r="I377" s="5" t="str">
        <f t="shared" si="14"/>
        <v>-</v>
      </c>
      <c r="J377" s="5" t="str">
        <f t="shared" si="15"/>
        <v>-</v>
      </c>
    </row>
    <row r="378" spans="9:10" ht="16" customHeight="1" x14ac:dyDescent="0.2">
      <c r="I378" s="5" t="str">
        <f t="shared" si="14"/>
        <v>-</v>
      </c>
      <c r="J378" s="5" t="str">
        <f t="shared" si="15"/>
        <v>-</v>
      </c>
    </row>
    <row r="379" spans="9:10" ht="16" customHeight="1" x14ac:dyDescent="0.2">
      <c r="I379" s="5" t="str">
        <f t="shared" si="14"/>
        <v>-</v>
      </c>
      <c r="J379" s="5" t="str">
        <f t="shared" si="15"/>
        <v>-</v>
      </c>
    </row>
    <row r="380" spans="9:10" ht="16" customHeight="1" x14ac:dyDescent="0.2">
      <c r="I380" s="5" t="str">
        <f t="shared" si="14"/>
        <v>-</v>
      </c>
      <c r="J380" s="5" t="str">
        <f t="shared" si="15"/>
        <v>-</v>
      </c>
    </row>
    <row r="381" spans="9:10" ht="16" customHeight="1" x14ac:dyDescent="0.2">
      <c r="I381" s="5" t="str">
        <f t="shared" si="14"/>
        <v>-</v>
      </c>
      <c r="J381" s="5" t="str">
        <f t="shared" si="15"/>
        <v>-</v>
      </c>
    </row>
    <row r="382" spans="9:10" ht="16" customHeight="1" x14ac:dyDescent="0.2">
      <c r="I382" s="5" t="str">
        <f t="shared" si="14"/>
        <v>-</v>
      </c>
      <c r="J382" s="5" t="str">
        <f t="shared" si="15"/>
        <v>-</v>
      </c>
    </row>
    <row r="383" spans="9:10" ht="16" customHeight="1" x14ac:dyDescent="0.2">
      <c r="I383" s="5" t="str">
        <f t="shared" si="14"/>
        <v>-</v>
      </c>
      <c r="J383" s="5" t="str">
        <f t="shared" si="15"/>
        <v>-</v>
      </c>
    </row>
    <row r="384" spans="9:10" ht="16" customHeight="1" x14ac:dyDescent="0.2">
      <c r="I384" s="5" t="str">
        <f t="shared" si="14"/>
        <v>-</v>
      </c>
      <c r="J384" s="5" t="str">
        <f t="shared" si="15"/>
        <v>-</v>
      </c>
    </row>
    <row r="385" spans="9:10" ht="16" customHeight="1" x14ac:dyDescent="0.2">
      <c r="I385" s="5" t="str">
        <f t="shared" si="14"/>
        <v>-</v>
      </c>
      <c r="J385" s="5" t="str">
        <f t="shared" si="15"/>
        <v>-</v>
      </c>
    </row>
    <row r="386" spans="9:10" ht="16" customHeight="1" x14ac:dyDescent="0.2">
      <c r="I386" s="5" t="str">
        <f t="shared" si="14"/>
        <v>-</v>
      </c>
      <c r="J386" s="5" t="str">
        <f t="shared" si="15"/>
        <v>-</v>
      </c>
    </row>
    <row r="387" spans="9:10" ht="16" customHeight="1" x14ac:dyDescent="0.2">
      <c r="I387" s="5" t="str">
        <f t="shared" si="14"/>
        <v>-</v>
      </c>
      <c r="J387" s="5" t="str">
        <f t="shared" si="15"/>
        <v>-</v>
      </c>
    </row>
    <row r="388" spans="9:10" ht="16" customHeight="1" x14ac:dyDescent="0.2">
      <c r="I388" s="5" t="str">
        <f t="shared" si="14"/>
        <v>-</v>
      </c>
      <c r="J388" s="5" t="str">
        <f t="shared" si="15"/>
        <v>-</v>
      </c>
    </row>
    <row r="389" spans="9:10" ht="16" customHeight="1" x14ac:dyDescent="0.2">
      <c r="I389" s="5" t="str">
        <f t="shared" si="14"/>
        <v>-</v>
      </c>
      <c r="J389" s="5" t="str">
        <f t="shared" si="15"/>
        <v>-</v>
      </c>
    </row>
    <row r="390" spans="9:10" ht="16" customHeight="1" x14ac:dyDescent="0.2">
      <c r="I390" s="5" t="str">
        <f t="shared" si="14"/>
        <v>-</v>
      </c>
      <c r="J390" s="5" t="str">
        <f t="shared" si="15"/>
        <v>-</v>
      </c>
    </row>
    <row r="391" spans="9:10" ht="16" customHeight="1" x14ac:dyDescent="0.2">
      <c r="I391" s="5" t="str">
        <f t="shared" si="14"/>
        <v>-</v>
      </c>
      <c r="J391" s="5" t="str">
        <f t="shared" si="15"/>
        <v>-</v>
      </c>
    </row>
    <row r="392" spans="9:10" ht="16" customHeight="1" x14ac:dyDescent="0.2">
      <c r="I392" s="5" t="str">
        <f t="shared" si="14"/>
        <v>-</v>
      </c>
      <c r="J392" s="5" t="str">
        <f t="shared" si="15"/>
        <v>-</v>
      </c>
    </row>
    <row r="393" spans="9:10" ht="16" customHeight="1" x14ac:dyDescent="0.2">
      <c r="I393" s="5" t="str">
        <f t="shared" si="14"/>
        <v>-</v>
      </c>
      <c r="J393" s="5" t="str">
        <f t="shared" si="15"/>
        <v>-</v>
      </c>
    </row>
    <row r="394" spans="9:10" ht="16" customHeight="1" x14ac:dyDescent="0.2">
      <c r="I394" s="5" t="str">
        <f t="shared" si="14"/>
        <v>-</v>
      </c>
      <c r="J394" s="5" t="str">
        <f t="shared" si="15"/>
        <v>-</v>
      </c>
    </row>
    <row r="395" spans="9:10" ht="16" customHeight="1" x14ac:dyDescent="0.2">
      <c r="I395" s="5" t="str">
        <f t="shared" si="14"/>
        <v>-</v>
      </c>
      <c r="J395" s="5" t="str">
        <f t="shared" si="15"/>
        <v>-</v>
      </c>
    </row>
    <row r="396" spans="9:10" ht="16" customHeight="1" x14ac:dyDescent="0.2">
      <c r="I396" s="5" t="str">
        <f t="shared" si="14"/>
        <v>-</v>
      </c>
      <c r="J396" s="5" t="str">
        <f t="shared" si="15"/>
        <v>-</v>
      </c>
    </row>
    <row r="397" spans="9:10" ht="16" customHeight="1" x14ac:dyDescent="0.2">
      <c r="I397" s="5" t="str">
        <f t="shared" si="14"/>
        <v>-</v>
      </c>
      <c r="J397" s="5" t="str">
        <f t="shared" si="15"/>
        <v>-</v>
      </c>
    </row>
    <row r="398" spans="9:10" ht="16" customHeight="1" x14ac:dyDescent="0.2">
      <c r="I398" s="5" t="str">
        <f t="shared" si="14"/>
        <v>-</v>
      </c>
      <c r="J398" s="5" t="str">
        <f t="shared" si="15"/>
        <v>-</v>
      </c>
    </row>
    <row r="399" spans="9:10" ht="16" customHeight="1" x14ac:dyDescent="0.2">
      <c r="I399" s="5" t="str">
        <f t="shared" si="14"/>
        <v>-</v>
      </c>
      <c r="J399" s="5" t="str">
        <f t="shared" si="15"/>
        <v>-</v>
      </c>
    </row>
    <row r="400" spans="9:10" ht="16" customHeight="1" x14ac:dyDescent="0.2">
      <c r="I400" s="5" t="str">
        <f t="shared" si="14"/>
        <v>-</v>
      </c>
      <c r="J400" s="5" t="str">
        <f t="shared" si="15"/>
        <v>-</v>
      </c>
    </row>
    <row r="401" spans="9:10" ht="16" customHeight="1" x14ac:dyDescent="0.2">
      <c r="I401" s="5" t="str">
        <f t="shared" si="14"/>
        <v>-</v>
      </c>
      <c r="J401" s="5" t="str">
        <f t="shared" si="15"/>
        <v>-</v>
      </c>
    </row>
    <row r="402" spans="9:10" ht="16" customHeight="1" x14ac:dyDescent="0.2">
      <c r="I402" s="5" t="str">
        <f t="shared" si="14"/>
        <v>-</v>
      </c>
      <c r="J402" s="5" t="str">
        <f t="shared" si="15"/>
        <v>-</v>
      </c>
    </row>
    <row r="403" spans="9:10" ht="16" customHeight="1" x14ac:dyDescent="0.2">
      <c r="I403" s="5" t="str">
        <f t="shared" si="14"/>
        <v>-</v>
      </c>
      <c r="J403" s="5" t="str">
        <f t="shared" si="15"/>
        <v>-</v>
      </c>
    </row>
    <row r="404" spans="9:10" ht="16" customHeight="1" x14ac:dyDescent="0.2">
      <c r="I404" s="5" t="str">
        <f t="shared" si="14"/>
        <v>-</v>
      </c>
      <c r="J404" s="5" t="str">
        <f t="shared" si="15"/>
        <v>-</v>
      </c>
    </row>
    <row r="405" spans="9:10" ht="16" customHeight="1" x14ac:dyDescent="0.2">
      <c r="I405" s="5" t="str">
        <f t="shared" si="14"/>
        <v>-</v>
      </c>
      <c r="J405" s="5" t="str">
        <f t="shared" si="15"/>
        <v>-</v>
      </c>
    </row>
    <row r="406" spans="9:10" ht="16" customHeight="1" x14ac:dyDescent="0.2">
      <c r="I406" s="5" t="str">
        <f t="shared" si="14"/>
        <v>-</v>
      </c>
      <c r="J406" s="5" t="str">
        <f t="shared" si="15"/>
        <v>-</v>
      </c>
    </row>
    <row r="407" spans="9:10" ht="16" customHeight="1" x14ac:dyDescent="0.2">
      <c r="I407" s="5" t="str">
        <f t="shared" si="14"/>
        <v>-</v>
      </c>
      <c r="J407" s="5" t="str">
        <f t="shared" si="15"/>
        <v>-</v>
      </c>
    </row>
    <row r="408" spans="9:10" ht="16" customHeight="1" x14ac:dyDescent="0.2">
      <c r="I408" s="5" t="str">
        <f t="shared" si="14"/>
        <v>-</v>
      </c>
      <c r="J408" s="5" t="str">
        <f t="shared" si="15"/>
        <v>-</v>
      </c>
    </row>
    <row r="409" spans="9:10" ht="16" customHeight="1" x14ac:dyDescent="0.2">
      <c r="I409" s="5" t="str">
        <f t="shared" si="14"/>
        <v>-</v>
      </c>
      <c r="J409" s="5" t="str">
        <f t="shared" si="15"/>
        <v>-</v>
      </c>
    </row>
    <row r="410" spans="9:10" ht="16" customHeight="1" x14ac:dyDescent="0.2">
      <c r="I410" s="5" t="str">
        <f t="shared" si="14"/>
        <v>-</v>
      </c>
      <c r="J410" s="5" t="str">
        <f t="shared" si="15"/>
        <v>-</v>
      </c>
    </row>
    <row r="411" spans="9:10" ht="16" customHeight="1" x14ac:dyDescent="0.2">
      <c r="I411" s="5" t="str">
        <f t="shared" si="14"/>
        <v>-</v>
      </c>
      <c r="J411" s="5" t="str">
        <f t="shared" si="15"/>
        <v>-</v>
      </c>
    </row>
    <row r="412" spans="9:10" ht="16" customHeight="1" x14ac:dyDescent="0.2">
      <c r="I412" s="5" t="str">
        <f t="shared" si="14"/>
        <v>-</v>
      </c>
      <c r="J412" s="5" t="str">
        <f t="shared" si="15"/>
        <v>-</v>
      </c>
    </row>
    <row r="413" spans="9:10" ht="16" customHeight="1" x14ac:dyDescent="0.2">
      <c r="I413" s="5" t="str">
        <f t="shared" si="14"/>
        <v>-</v>
      </c>
      <c r="J413" s="5" t="str">
        <f t="shared" si="15"/>
        <v>-</v>
      </c>
    </row>
    <row r="414" spans="9:10" ht="16" customHeight="1" x14ac:dyDescent="0.2">
      <c r="I414" s="5" t="str">
        <f t="shared" si="14"/>
        <v>-</v>
      </c>
      <c r="J414" s="5" t="str">
        <f t="shared" si="15"/>
        <v>-</v>
      </c>
    </row>
    <row r="415" spans="9:10" ht="16" customHeight="1" x14ac:dyDescent="0.2">
      <c r="I415" s="5" t="str">
        <f t="shared" si="14"/>
        <v>-</v>
      </c>
      <c r="J415" s="5" t="str">
        <f t="shared" si="15"/>
        <v>-</v>
      </c>
    </row>
    <row r="416" spans="9:10" ht="16" customHeight="1" x14ac:dyDescent="0.2">
      <c r="I416" s="5" t="str">
        <f t="shared" si="14"/>
        <v>-</v>
      </c>
      <c r="J416" s="5" t="str">
        <f t="shared" si="15"/>
        <v>-</v>
      </c>
    </row>
    <row r="417" spans="9:10" ht="16" customHeight="1" x14ac:dyDescent="0.2">
      <c r="I417" s="5" t="str">
        <f t="shared" si="14"/>
        <v>-</v>
      </c>
      <c r="J417" s="5" t="str">
        <f t="shared" si="15"/>
        <v>-</v>
      </c>
    </row>
    <row r="418" spans="9:10" ht="16" customHeight="1" x14ac:dyDescent="0.2">
      <c r="I418" s="5" t="str">
        <f t="shared" si="14"/>
        <v>-</v>
      </c>
      <c r="J418" s="5" t="str">
        <f t="shared" si="15"/>
        <v>-</v>
      </c>
    </row>
    <row r="419" spans="9:10" ht="16" customHeight="1" x14ac:dyDescent="0.2">
      <c r="I419" s="5" t="str">
        <f t="shared" ref="I419:I482" si="16">IF(OR(ISBLANK($F419),ISBLANK($G419)),"-",IF($F419&gt;$G419,3,IF($F419&lt;$G419,0,1)))</f>
        <v>-</v>
      </c>
      <c r="J419" s="5" t="str">
        <f t="shared" ref="J419:J482" si="17">IF(OR(ISBLANK($F419),ISBLANK($G419)),"-",IF(F419&lt;G419,3,IF(F419&gt;G419,0,1)))</f>
        <v>-</v>
      </c>
    </row>
    <row r="420" spans="9:10" ht="16" customHeight="1" x14ac:dyDescent="0.2">
      <c r="I420" s="5" t="str">
        <f t="shared" si="16"/>
        <v>-</v>
      </c>
      <c r="J420" s="5" t="str">
        <f t="shared" si="17"/>
        <v>-</v>
      </c>
    </row>
    <row r="421" spans="9:10" ht="16" customHeight="1" x14ac:dyDescent="0.2">
      <c r="I421" s="5" t="str">
        <f t="shared" si="16"/>
        <v>-</v>
      </c>
      <c r="J421" s="5" t="str">
        <f t="shared" si="17"/>
        <v>-</v>
      </c>
    </row>
    <row r="422" spans="9:10" ht="16" customHeight="1" x14ac:dyDescent="0.2">
      <c r="I422" s="5" t="str">
        <f t="shared" si="16"/>
        <v>-</v>
      </c>
      <c r="J422" s="5" t="str">
        <f t="shared" si="17"/>
        <v>-</v>
      </c>
    </row>
    <row r="423" spans="9:10" ht="16" customHeight="1" x14ac:dyDescent="0.2">
      <c r="I423" s="5" t="str">
        <f t="shared" si="16"/>
        <v>-</v>
      </c>
      <c r="J423" s="5" t="str">
        <f t="shared" si="17"/>
        <v>-</v>
      </c>
    </row>
    <row r="424" spans="9:10" ht="16" customHeight="1" x14ac:dyDescent="0.2">
      <c r="I424" s="5" t="str">
        <f t="shared" si="16"/>
        <v>-</v>
      </c>
      <c r="J424" s="5" t="str">
        <f t="shared" si="17"/>
        <v>-</v>
      </c>
    </row>
    <row r="425" spans="9:10" ht="16" customHeight="1" x14ac:dyDescent="0.2">
      <c r="I425" s="5" t="str">
        <f t="shared" si="16"/>
        <v>-</v>
      </c>
      <c r="J425" s="5" t="str">
        <f t="shared" si="17"/>
        <v>-</v>
      </c>
    </row>
    <row r="426" spans="9:10" ht="16" customHeight="1" x14ac:dyDescent="0.2">
      <c r="I426" s="5" t="str">
        <f t="shared" si="16"/>
        <v>-</v>
      </c>
      <c r="J426" s="5" t="str">
        <f t="shared" si="17"/>
        <v>-</v>
      </c>
    </row>
    <row r="427" spans="9:10" ht="16" customHeight="1" x14ac:dyDescent="0.2">
      <c r="I427" s="5" t="str">
        <f t="shared" si="16"/>
        <v>-</v>
      </c>
      <c r="J427" s="5" t="str">
        <f t="shared" si="17"/>
        <v>-</v>
      </c>
    </row>
    <row r="428" spans="9:10" ht="16" customHeight="1" x14ac:dyDescent="0.2">
      <c r="I428" s="5" t="str">
        <f t="shared" si="16"/>
        <v>-</v>
      </c>
      <c r="J428" s="5" t="str">
        <f t="shared" si="17"/>
        <v>-</v>
      </c>
    </row>
    <row r="429" spans="9:10" ht="16" customHeight="1" x14ac:dyDescent="0.2">
      <c r="I429" s="5" t="str">
        <f t="shared" si="16"/>
        <v>-</v>
      </c>
      <c r="J429" s="5" t="str">
        <f t="shared" si="17"/>
        <v>-</v>
      </c>
    </row>
    <row r="430" spans="9:10" ht="16" customHeight="1" x14ac:dyDescent="0.2">
      <c r="I430" s="5" t="str">
        <f t="shared" si="16"/>
        <v>-</v>
      </c>
      <c r="J430" s="5" t="str">
        <f t="shared" si="17"/>
        <v>-</v>
      </c>
    </row>
    <row r="431" spans="9:10" ht="16" customHeight="1" x14ac:dyDescent="0.2">
      <c r="I431" s="5" t="str">
        <f t="shared" si="16"/>
        <v>-</v>
      </c>
      <c r="J431" s="5" t="str">
        <f t="shared" si="17"/>
        <v>-</v>
      </c>
    </row>
    <row r="432" spans="9:10" ht="16" customHeight="1" x14ac:dyDescent="0.2">
      <c r="I432" s="5" t="str">
        <f t="shared" si="16"/>
        <v>-</v>
      </c>
      <c r="J432" s="5" t="str">
        <f t="shared" si="17"/>
        <v>-</v>
      </c>
    </row>
    <row r="433" spans="9:10" ht="16" customHeight="1" x14ac:dyDescent="0.2">
      <c r="I433" s="5" t="str">
        <f t="shared" si="16"/>
        <v>-</v>
      </c>
      <c r="J433" s="5" t="str">
        <f t="shared" si="17"/>
        <v>-</v>
      </c>
    </row>
    <row r="434" spans="9:10" ht="16" customHeight="1" x14ac:dyDescent="0.2">
      <c r="I434" s="5" t="str">
        <f t="shared" si="16"/>
        <v>-</v>
      </c>
      <c r="J434" s="5" t="str">
        <f t="shared" si="17"/>
        <v>-</v>
      </c>
    </row>
    <row r="435" spans="9:10" ht="16" customHeight="1" x14ac:dyDescent="0.2">
      <c r="I435" s="5" t="str">
        <f t="shared" si="16"/>
        <v>-</v>
      </c>
      <c r="J435" s="5" t="str">
        <f t="shared" si="17"/>
        <v>-</v>
      </c>
    </row>
    <row r="436" spans="9:10" ht="16" customHeight="1" x14ac:dyDescent="0.2">
      <c r="I436" s="5" t="str">
        <f t="shared" si="16"/>
        <v>-</v>
      </c>
      <c r="J436" s="5" t="str">
        <f t="shared" si="17"/>
        <v>-</v>
      </c>
    </row>
    <row r="437" spans="9:10" ht="16" customHeight="1" x14ac:dyDescent="0.2">
      <c r="I437" s="5" t="str">
        <f t="shared" si="16"/>
        <v>-</v>
      </c>
      <c r="J437" s="5" t="str">
        <f t="shared" si="17"/>
        <v>-</v>
      </c>
    </row>
    <row r="438" spans="9:10" ht="16" customHeight="1" x14ac:dyDescent="0.2">
      <c r="I438" s="5" t="str">
        <f t="shared" si="16"/>
        <v>-</v>
      </c>
      <c r="J438" s="5" t="str">
        <f t="shared" si="17"/>
        <v>-</v>
      </c>
    </row>
    <row r="439" spans="9:10" ht="16" customHeight="1" x14ac:dyDescent="0.2">
      <c r="I439" s="5" t="str">
        <f t="shared" si="16"/>
        <v>-</v>
      </c>
      <c r="J439" s="5" t="str">
        <f t="shared" si="17"/>
        <v>-</v>
      </c>
    </row>
    <row r="440" spans="9:10" ht="16" customHeight="1" x14ac:dyDescent="0.2">
      <c r="I440" s="5" t="str">
        <f t="shared" si="16"/>
        <v>-</v>
      </c>
      <c r="J440" s="5" t="str">
        <f t="shared" si="17"/>
        <v>-</v>
      </c>
    </row>
    <row r="441" spans="9:10" ht="16" customHeight="1" x14ac:dyDescent="0.2">
      <c r="I441" s="5" t="str">
        <f t="shared" si="16"/>
        <v>-</v>
      </c>
      <c r="J441" s="5" t="str">
        <f t="shared" si="17"/>
        <v>-</v>
      </c>
    </row>
    <row r="442" spans="9:10" ht="16" customHeight="1" x14ac:dyDescent="0.2">
      <c r="I442" s="5" t="str">
        <f t="shared" si="16"/>
        <v>-</v>
      </c>
      <c r="J442" s="5" t="str">
        <f t="shared" si="17"/>
        <v>-</v>
      </c>
    </row>
    <row r="443" spans="9:10" ht="16" customHeight="1" x14ac:dyDescent="0.2">
      <c r="I443" s="5" t="str">
        <f t="shared" si="16"/>
        <v>-</v>
      </c>
      <c r="J443" s="5" t="str">
        <f t="shared" si="17"/>
        <v>-</v>
      </c>
    </row>
    <row r="444" spans="9:10" ht="16" customHeight="1" x14ac:dyDescent="0.2">
      <c r="I444" s="5" t="str">
        <f t="shared" si="16"/>
        <v>-</v>
      </c>
      <c r="J444" s="5" t="str">
        <f t="shared" si="17"/>
        <v>-</v>
      </c>
    </row>
    <row r="445" spans="9:10" ht="16" customHeight="1" x14ac:dyDescent="0.2">
      <c r="I445" s="5" t="str">
        <f t="shared" si="16"/>
        <v>-</v>
      </c>
      <c r="J445" s="5" t="str">
        <f t="shared" si="17"/>
        <v>-</v>
      </c>
    </row>
    <row r="446" spans="9:10" ht="16" customHeight="1" x14ac:dyDescent="0.2">
      <c r="I446" s="5" t="str">
        <f t="shared" si="16"/>
        <v>-</v>
      </c>
      <c r="J446" s="5" t="str">
        <f t="shared" si="17"/>
        <v>-</v>
      </c>
    </row>
    <row r="447" spans="9:10" ht="16" customHeight="1" x14ac:dyDescent="0.2">
      <c r="I447" s="5" t="str">
        <f t="shared" si="16"/>
        <v>-</v>
      </c>
      <c r="J447" s="5" t="str">
        <f t="shared" si="17"/>
        <v>-</v>
      </c>
    </row>
    <row r="448" spans="9:10" ht="16" customHeight="1" x14ac:dyDescent="0.2">
      <c r="I448" s="5" t="str">
        <f t="shared" si="16"/>
        <v>-</v>
      </c>
      <c r="J448" s="5" t="str">
        <f t="shared" si="17"/>
        <v>-</v>
      </c>
    </row>
    <row r="449" spans="9:10" ht="16" customHeight="1" x14ac:dyDescent="0.2">
      <c r="I449" s="5" t="str">
        <f t="shared" si="16"/>
        <v>-</v>
      </c>
      <c r="J449" s="5" t="str">
        <f t="shared" si="17"/>
        <v>-</v>
      </c>
    </row>
    <row r="450" spans="9:10" ht="16" customHeight="1" x14ac:dyDescent="0.2">
      <c r="I450" s="5" t="str">
        <f t="shared" si="16"/>
        <v>-</v>
      </c>
      <c r="J450" s="5" t="str">
        <f t="shared" si="17"/>
        <v>-</v>
      </c>
    </row>
    <row r="451" spans="9:10" ht="16" customHeight="1" x14ac:dyDescent="0.2">
      <c r="I451" s="5" t="str">
        <f t="shared" si="16"/>
        <v>-</v>
      </c>
      <c r="J451" s="5" t="str">
        <f t="shared" si="17"/>
        <v>-</v>
      </c>
    </row>
    <row r="452" spans="9:10" ht="16" customHeight="1" x14ac:dyDescent="0.2">
      <c r="I452" s="5" t="str">
        <f t="shared" si="16"/>
        <v>-</v>
      </c>
      <c r="J452" s="5" t="str">
        <f t="shared" si="17"/>
        <v>-</v>
      </c>
    </row>
    <row r="453" spans="9:10" ht="16" customHeight="1" x14ac:dyDescent="0.2">
      <c r="I453" s="5" t="str">
        <f t="shared" si="16"/>
        <v>-</v>
      </c>
      <c r="J453" s="5" t="str">
        <f t="shared" si="17"/>
        <v>-</v>
      </c>
    </row>
    <row r="454" spans="9:10" ht="16" customHeight="1" x14ac:dyDescent="0.2">
      <c r="I454" s="5" t="str">
        <f t="shared" si="16"/>
        <v>-</v>
      </c>
      <c r="J454" s="5" t="str">
        <f t="shared" si="17"/>
        <v>-</v>
      </c>
    </row>
    <row r="455" spans="9:10" ht="16" customHeight="1" x14ac:dyDescent="0.2">
      <c r="I455" s="5" t="str">
        <f t="shared" si="16"/>
        <v>-</v>
      </c>
      <c r="J455" s="5" t="str">
        <f t="shared" si="17"/>
        <v>-</v>
      </c>
    </row>
    <row r="456" spans="9:10" ht="16" customHeight="1" x14ac:dyDescent="0.2">
      <c r="I456" s="5" t="str">
        <f t="shared" si="16"/>
        <v>-</v>
      </c>
      <c r="J456" s="5" t="str">
        <f t="shared" si="17"/>
        <v>-</v>
      </c>
    </row>
    <row r="457" spans="9:10" ht="16" customHeight="1" x14ac:dyDescent="0.2">
      <c r="I457" s="5" t="str">
        <f t="shared" si="16"/>
        <v>-</v>
      </c>
      <c r="J457" s="5" t="str">
        <f t="shared" si="17"/>
        <v>-</v>
      </c>
    </row>
    <row r="458" spans="9:10" ht="16" customHeight="1" x14ac:dyDescent="0.2">
      <c r="I458" s="5" t="str">
        <f t="shared" si="16"/>
        <v>-</v>
      </c>
      <c r="J458" s="5" t="str">
        <f t="shared" si="17"/>
        <v>-</v>
      </c>
    </row>
    <row r="459" spans="9:10" ht="16" customHeight="1" x14ac:dyDescent="0.2">
      <c r="I459" s="5" t="str">
        <f t="shared" si="16"/>
        <v>-</v>
      </c>
      <c r="J459" s="5" t="str">
        <f t="shared" si="17"/>
        <v>-</v>
      </c>
    </row>
    <row r="460" spans="9:10" ht="16" customHeight="1" x14ac:dyDescent="0.2">
      <c r="I460" s="5" t="str">
        <f t="shared" si="16"/>
        <v>-</v>
      </c>
      <c r="J460" s="5" t="str">
        <f t="shared" si="17"/>
        <v>-</v>
      </c>
    </row>
    <row r="461" spans="9:10" ht="16" customHeight="1" x14ac:dyDescent="0.2">
      <c r="I461" s="5" t="str">
        <f t="shared" si="16"/>
        <v>-</v>
      </c>
      <c r="J461" s="5" t="str">
        <f t="shared" si="17"/>
        <v>-</v>
      </c>
    </row>
    <row r="462" spans="9:10" ht="16" customHeight="1" x14ac:dyDescent="0.2">
      <c r="I462" s="5" t="str">
        <f t="shared" si="16"/>
        <v>-</v>
      </c>
      <c r="J462" s="5" t="str">
        <f t="shared" si="17"/>
        <v>-</v>
      </c>
    </row>
    <row r="463" spans="9:10" ht="16" customHeight="1" x14ac:dyDescent="0.2">
      <c r="I463" s="5" t="str">
        <f t="shared" si="16"/>
        <v>-</v>
      </c>
      <c r="J463" s="5" t="str">
        <f t="shared" si="17"/>
        <v>-</v>
      </c>
    </row>
    <row r="464" spans="9:10" ht="16" customHeight="1" x14ac:dyDescent="0.2">
      <c r="I464" s="5" t="str">
        <f t="shared" si="16"/>
        <v>-</v>
      </c>
      <c r="J464" s="5" t="str">
        <f t="shared" si="17"/>
        <v>-</v>
      </c>
    </row>
    <row r="465" spans="9:10" ht="16" customHeight="1" x14ac:dyDescent="0.2">
      <c r="I465" s="5" t="str">
        <f t="shared" si="16"/>
        <v>-</v>
      </c>
      <c r="J465" s="5" t="str">
        <f t="shared" si="17"/>
        <v>-</v>
      </c>
    </row>
    <row r="466" spans="9:10" ht="16" customHeight="1" x14ac:dyDescent="0.2">
      <c r="I466" s="5" t="str">
        <f t="shared" si="16"/>
        <v>-</v>
      </c>
      <c r="J466" s="5" t="str">
        <f t="shared" si="17"/>
        <v>-</v>
      </c>
    </row>
    <row r="467" spans="9:10" ht="16" customHeight="1" x14ac:dyDescent="0.2">
      <c r="I467" s="5" t="str">
        <f t="shared" si="16"/>
        <v>-</v>
      </c>
      <c r="J467" s="5" t="str">
        <f t="shared" si="17"/>
        <v>-</v>
      </c>
    </row>
    <row r="468" spans="9:10" ht="16" customHeight="1" x14ac:dyDescent="0.2">
      <c r="I468" s="5" t="str">
        <f t="shared" si="16"/>
        <v>-</v>
      </c>
      <c r="J468" s="5" t="str">
        <f t="shared" si="17"/>
        <v>-</v>
      </c>
    </row>
    <row r="469" spans="9:10" ht="16" customHeight="1" x14ac:dyDescent="0.2">
      <c r="I469" s="5" t="str">
        <f t="shared" si="16"/>
        <v>-</v>
      </c>
      <c r="J469" s="5" t="str">
        <f t="shared" si="17"/>
        <v>-</v>
      </c>
    </row>
    <row r="470" spans="9:10" ht="16" customHeight="1" x14ac:dyDescent="0.2">
      <c r="I470" s="5" t="str">
        <f t="shared" si="16"/>
        <v>-</v>
      </c>
      <c r="J470" s="5" t="str">
        <f t="shared" si="17"/>
        <v>-</v>
      </c>
    </row>
    <row r="471" spans="9:10" ht="16" customHeight="1" x14ac:dyDescent="0.2">
      <c r="I471" s="5" t="str">
        <f t="shared" si="16"/>
        <v>-</v>
      </c>
      <c r="J471" s="5" t="str">
        <f t="shared" si="17"/>
        <v>-</v>
      </c>
    </row>
    <row r="472" spans="9:10" ht="16" customHeight="1" x14ac:dyDescent="0.2">
      <c r="I472" s="5" t="str">
        <f t="shared" si="16"/>
        <v>-</v>
      </c>
      <c r="J472" s="5" t="str">
        <f t="shared" si="17"/>
        <v>-</v>
      </c>
    </row>
    <row r="473" spans="9:10" ht="16" customHeight="1" x14ac:dyDescent="0.2">
      <c r="I473" s="5" t="str">
        <f t="shared" si="16"/>
        <v>-</v>
      </c>
      <c r="J473" s="5" t="str">
        <f t="shared" si="17"/>
        <v>-</v>
      </c>
    </row>
    <row r="474" spans="9:10" ht="16" customHeight="1" x14ac:dyDescent="0.2">
      <c r="I474" s="5" t="str">
        <f t="shared" si="16"/>
        <v>-</v>
      </c>
      <c r="J474" s="5" t="str">
        <f t="shared" si="17"/>
        <v>-</v>
      </c>
    </row>
    <row r="475" spans="9:10" ht="16" customHeight="1" x14ac:dyDescent="0.2">
      <c r="I475" s="5" t="str">
        <f t="shared" si="16"/>
        <v>-</v>
      </c>
      <c r="J475" s="5" t="str">
        <f t="shared" si="17"/>
        <v>-</v>
      </c>
    </row>
    <row r="476" spans="9:10" ht="16" customHeight="1" x14ac:dyDescent="0.2">
      <c r="I476" s="5" t="str">
        <f t="shared" si="16"/>
        <v>-</v>
      </c>
      <c r="J476" s="5" t="str">
        <f t="shared" si="17"/>
        <v>-</v>
      </c>
    </row>
    <row r="477" spans="9:10" ht="16" customHeight="1" x14ac:dyDescent="0.2">
      <c r="I477" s="5" t="str">
        <f t="shared" si="16"/>
        <v>-</v>
      </c>
      <c r="J477" s="5" t="str">
        <f t="shared" si="17"/>
        <v>-</v>
      </c>
    </row>
    <row r="478" spans="9:10" ht="16" customHeight="1" x14ac:dyDescent="0.2">
      <c r="I478" s="5" t="str">
        <f t="shared" si="16"/>
        <v>-</v>
      </c>
      <c r="J478" s="5" t="str">
        <f t="shared" si="17"/>
        <v>-</v>
      </c>
    </row>
    <row r="479" spans="9:10" ht="16" customHeight="1" x14ac:dyDescent="0.2">
      <c r="I479" s="5" t="str">
        <f t="shared" si="16"/>
        <v>-</v>
      </c>
      <c r="J479" s="5" t="str">
        <f t="shared" si="17"/>
        <v>-</v>
      </c>
    </row>
    <row r="480" spans="9:10" ht="16" customHeight="1" x14ac:dyDescent="0.2">
      <c r="I480" s="5" t="str">
        <f t="shared" si="16"/>
        <v>-</v>
      </c>
      <c r="J480" s="5" t="str">
        <f t="shared" si="17"/>
        <v>-</v>
      </c>
    </row>
    <row r="481" spans="9:10" ht="16" customHeight="1" x14ac:dyDescent="0.2">
      <c r="I481" s="5" t="str">
        <f t="shared" si="16"/>
        <v>-</v>
      </c>
      <c r="J481" s="5" t="str">
        <f t="shared" si="17"/>
        <v>-</v>
      </c>
    </row>
    <row r="482" spans="9:10" ht="16" customHeight="1" x14ac:dyDescent="0.2">
      <c r="I482" s="5" t="str">
        <f t="shared" si="16"/>
        <v>-</v>
      </c>
      <c r="J482" s="5" t="str">
        <f t="shared" si="17"/>
        <v>-</v>
      </c>
    </row>
    <row r="483" spans="9:10" ht="16" customHeight="1" x14ac:dyDescent="0.2">
      <c r="I483" s="5" t="str">
        <f t="shared" ref="I483:I546" si="18">IF(OR(ISBLANK($F483),ISBLANK($G483)),"-",IF($F483&gt;$G483,3,IF($F483&lt;$G483,0,1)))</f>
        <v>-</v>
      </c>
      <c r="J483" s="5" t="str">
        <f t="shared" ref="J483:J546" si="19">IF(OR(ISBLANK($F483),ISBLANK($G483)),"-",IF(F483&lt;G483,3,IF(F483&gt;G483,0,1)))</f>
        <v>-</v>
      </c>
    </row>
    <row r="484" spans="9:10" ht="16" customHeight="1" x14ac:dyDescent="0.2">
      <c r="I484" s="5" t="str">
        <f t="shared" si="18"/>
        <v>-</v>
      </c>
      <c r="J484" s="5" t="str">
        <f t="shared" si="19"/>
        <v>-</v>
      </c>
    </row>
    <row r="485" spans="9:10" ht="16" customHeight="1" x14ac:dyDescent="0.2">
      <c r="I485" s="5" t="str">
        <f t="shared" si="18"/>
        <v>-</v>
      </c>
      <c r="J485" s="5" t="str">
        <f t="shared" si="19"/>
        <v>-</v>
      </c>
    </row>
    <row r="486" spans="9:10" ht="16" customHeight="1" x14ac:dyDescent="0.2">
      <c r="I486" s="5" t="str">
        <f t="shared" si="18"/>
        <v>-</v>
      </c>
      <c r="J486" s="5" t="str">
        <f t="shared" si="19"/>
        <v>-</v>
      </c>
    </row>
    <row r="487" spans="9:10" ht="16" customHeight="1" x14ac:dyDescent="0.2">
      <c r="I487" s="5" t="str">
        <f t="shared" si="18"/>
        <v>-</v>
      </c>
      <c r="J487" s="5" t="str">
        <f t="shared" si="19"/>
        <v>-</v>
      </c>
    </row>
    <row r="488" spans="9:10" ht="16" customHeight="1" x14ac:dyDescent="0.2">
      <c r="I488" s="5" t="str">
        <f t="shared" si="18"/>
        <v>-</v>
      </c>
      <c r="J488" s="5" t="str">
        <f t="shared" si="19"/>
        <v>-</v>
      </c>
    </row>
    <row r="489" spans="9:10" ht="16" customHeight="1" x14ac:dyDescent="0.2">
      <c r="I489" s="5" t="str">
        <f t="shared" si="18"/>
        <v>-</v>
      </c>
      <c r="J489" s="5" t="str">
        <f t="shared" si="19"/>
        <v>-</v>
      </c>
    </row>
    <row r="490" spans="9:10" ht="16" customHeight="1" x14ac:dyDescent="0.2">
      <c r="I490" s="5" t="str">
        <f t="shared" si="18"/>
        <v>-</v>
      </c>
      <c r="J490" s="5" t="str">
        <f t="shared" si="19"/>
        <v>-</v>
      </c>
    </row>
    <row r="491" spans="9:10" ht="16" customHeight="1" x14ac:dyDescent="0.2">
      <c r="I491" s="5" t="str">
        <f t="shared" si="18"/>
        <v>-</v>
      </c>
      <c r="J491" s="5" t="str">
        <f t="shared" si="19"/>
        <v>-</v>
      </c>
    </row>
    <row r="492" spans="9:10" ht="16" customHeight="1" x14ac:dyDescent="0.2">
      <c r="I492" s="5" t="str">
        <f t="shared" si="18"/>
        <v>-</v>
      </c>
      <c r="J492" s="5" t="str">
        <f t="shared" si="19"/>
        <v>-</v>
      </c>
    </row>
    <row r="493" spans="9:10" ht="16" customHeight="1" x14ac:dyDescent="0.2">
      <c r="I493" s="5" t="str">
        <f t="shared" si="18"/>
        <v>-</v>
      </c>
      <c r="J493" s="5" t="str">
        <f t="shared" si="19"/>
        <v>-</v>
      </c>
    </row>
    <row r="494" spans="9:10" ht="16" customHeight="1" x14ac:dyDescent="0.2">
      <c r="I494" s="5" t="str">
        <f t="shared" si="18"/>
        <v>-</v>
      </c>
      <c r="J494" s="5" t="str">
        <f t="shared" si="19"/>
        <v>-</v>
      </c>
    </row>
    <row r="495" spans="9:10" ht="16" customHeight="1" x14ac:dyDescent="0.2">
      <c r="I495" s="5" t="str">
        <f t="shared" si="18"/>
        <v>-</v>
      </c>
      <c r="J495" s="5" t="str">
        <f t="shared" si="19"/>
        <v>-</v>
      </c>
    </row>
    <row r="496" spans="9:10" ht="16" customHeight="1" x14ac:dyDescent="0.2">
      <c r="I496" s="5" t="str">
        <f t="shared" si="18"/>
        <v>-</v>
      </c>
      <c r="J496" s="5" t="str">
        <f t="shared" si="19"/>
        <v>-</v>
      </c>
    </row>
    <row r="497" spans="9:10" ht="16" customHeight="1" x14ac:dyDescent="0.2">
      <c r="I497" s="5" t="str">
        <f t="shared" si="18"/>
        <v>-</v>
      </c>
      <c r="J497" s="5" t="str">
        <f t="shared" si="19"/>
        <v>-</v>
      </c>
    </row>
    <row r="498" spans="9:10" ht="16" customHeight="1" x14ac:dyDescent="0.2">
      <c r="I498" s="5" t="str">
        <f t="shared" si="18"/>
        <v>-</v>
      </c>
      <c r="J498" s="5" t="str">
        <f t="shared" si="19"/>
        <v>-</v>
      </c>
    </row>
    <row r="499" spans="9:10" ht="16" customHeight="1" x14ac:dyDescent="0.2">
      <c r="I499" s="5" t="str">
        <f t="shared" si="18"/>
        <v>-</v>
      </c>
      <c r="J499" s="5" t="str">
        <f t="shared" si="19"/>
        <v>-</v>
      </c>
    </row>
    <row r="500" spans="9:10" ht="16" customHeight="1" x14ac:dyDescent="0.2">
      <c r="I500" s="5" t="str">
        <f t="shared" si="18"/>
        <v>-</v>
      </c>
      <c r="J500" s="5" t="str">
        <f t="shared" si="19"/>
        <v>-</v>
      </c>
    </row>
    <row r="501" spans="9:10" ht="16" customHeight="1" x14ac:dyDescent="0.2">
      <c r="I501" s="5" t="str">
        <f t="shared" si="18"/>
        <v>-</v>
      </c>
      <c r="J501" s="5" t="str">
        <f t="shared" si="19"/>
        <v>-</v>
      </c>
    </row>
    <row r="502" spans="9:10" ht="16" customHeight="1" x14ac:dyDescent="0.2">
      <c r="I502" s="5" t="str">
        <f t="shared" si="18"/>
        <v>-</v>
      </c>
      <c r="J502" s="5" t="str">
        <f t="shared" si="19"/>
        <v>-</v>
      </c>
    </row>
    <row r="503" spans="9:10" ht="16" customHeight="1" x14ac:dyDescent="0.2">
      <c r="I503" s="5" t="str">
        <f t="shared" si="18"/>
        <v>-</v>
      </c>
      <c r="J503" s="5" t="str">
        <f t="shared" si="19"/>
        <v>-</v>
      </c>
    </row>
    <row r="504" spans="9:10" ht="16" customHeight="1" x14ac:dyDescent="0.2">
      <c r="I504" s="5" t="str">
        <f t="shared" si="18"/>
        <v>-</v>
      </c>
      <c r="J504" s="5" t="str">
        <f t="shared" si="19"/>
        <v>-</v>
      </c>
    </row>
    <row r="505" spans="9:10" ht="16" customHeight="1" x14ac:dyDescent="0.2">
      <c r="I505" s="5" t="str">
        <f t="shared" si="18"/>
        <v>-</v>
      </c>
      <c r="J505" s="5" t="str">
        <f t="shared" si="19"/>
        <v>-</v>
      </c>
    </row>
    <row r="506" spans="9:10" ht="16" customHeight="1" x14ac:dyDescent="0.2">
      <c r="I506" s="5" t="str">
        <f t="shared" si="18"/>
        <v>-</v>
      </c>
      <c r="J506" s="5" t="str">
        <f t="shared" si="19"/>
        <v>-</v>
      </c>
    </row>
    <row r="507" spans="9:10" ht="16" customHeight="1" x14ac:dyDescent="0.2">
      <c r="I507" s="5" t="str">
        <f t="shared" si="18"/>
        <v>-</v>
      </c>
      <c r="J507" s="5" t="str">
        <f t="shared" si="19"/>
        <v>-</v>
      </c>
    </row>
    <row r="508" spans="9:10" ht="16" customHeight="1" x14ac:dyDescent="0.2">
      <c r="I508" s="5" t="str">
        <f t="shared" si="18"/>
        <v>-</v>
      </c>
      <c r="J508" s="5" t="str">
        <f t="shared" si="19"/>
        <v>-</v>
      </c>
    </row>
    <row r="509" spans="9:10" ht="16" customHeight="1" x14ac:dyDescent="0.2">
      <c r="I509" s="5" t="str">
        <f t="shared" si="18"/>
        <v>-</v>
      </c>
      <c r="J509" s="5" t="str">
        <f t="shared" si="19"/>
        <v>-</v>
      </c>
    </row>
    <row r="510" spans="9:10" ht="16" customHeight="1" x14ac:dyDescent="0.2">
      <c r="I510" s="5" t="str">
        <f t="shared" si="18"/>
        <v>-</v>
      </c>
      <c r="J510" s="5" t="str">
        <f t="shared" si="19"/>
        <v>-</v>
      </c>
    </row>
    <row r="511" spans="9:10" ht="16" customHeight="1" x14ac:dyDescent="0.2">
      <c r="I511" s="5" t="str">
        <f t="shared" si="18"/>
        <v>-</v>
      </c>
      <c r="J511" s="5" t="str">
        <f t="shared" si="19"/>
        <v>-</v>
      </c>
    </row>
    <row r="512" spans="9:10" ht="16" customHeight="1" x14ac:dyDescent="0.2">
      <c r="I512" s="5" t="str">
        <f t="shared" si="18"/>
        <v>-</v>
      </c>
      <c r="J512" s="5" t="str">
        <f t="shared" si="19"/>
        <v>-</v>
      </c>
    </row>
    <row r="513" spans="9:10" ht="16" customHeight="1" x14ac:dyDescent="0.2">
      <c r="I513" s="5" t="str">
        <f t="shared" si="18"/>
        <v>-</v>
      </c>
      <c r="J513" s="5" t="str">
        <f t="shared" si="19"/>
        <v>-</v>
      </c>
    </row>
    <row r="514" spans="9:10" ht="16" customHeight="1" x14ac:dyDescent="0.2">
      <c r="I514" s="5" t="str">
        <f t="shared" si="18"/>
        <v>-</v>
      </c>
      <c r="J514" s="5" t="str">
        <f t="shared" si="19"/>
        <v>-</v>
      </c>
    </row>
    <row r="515" spans="9:10" ht="16" customHeight="1" x14ac:dyDescent="0.2">
      <c r="I515" s="5" t="str">
        <f t="shared" si="18"/>
        <v>-</v>
      </c>
      <c r="J515" s="5" t="str">
        <f t="shared" si="19"/>
        <v>-</v>
      </c>
    </row>
    <row r="516" spans="9:10" ht="16" customHeight="1" x14ac:dyDescent="0.2">
      <c r="I516" s="5" t="str">
        <f t="shared" si="18"/>
        <v>-</v>
      </c>
      <c r="J516" s="5" t="str">
        <f t="shared" si="19"/>
        <v>-</v>
      </c>
    </row>
    <row r="517" spans="9:10" ht="16" customHeight="1" x14ac:dyDescent="0.2">
      <c r="I517" s="5" t="str">
        <f t="shared" si="18"/>
        <v>-</v>
      </c>
      <c r="J517" s="5" t="str">
        <f t="shared" si="19"/>
        <v>-</v>
      </c>
    </row>
    <row r="518" spans="9:10" ht="16" customHeight="1" x14ac:dyDescent="0.2">
      <c r="I518" s="5" t="str">
        <f t="shared" si="18"/>
        <v>-</v>
      </c>
      <c r="J518" s="5" t="str">
        <f t="shared" si="19"/>
        <v>-</v>
      </c>
    </row>
    <row r="519" spans="9:10" ht="16" customHeight="1" x14ac:dyDescent="0.2">
      <c r="I519" s="5" t="str">
        <f t="shared" si="18"/>
        <v>-</v>
      </c>
      <c r="J519" s="5" t="str">
        <f t="shared" si="19"/>
        <v>-</v>
      </c>
    </row>
    <row r="520" spans="9:10" ht="16" customHeight="1" x14ac:dyDescent="0.2">
      <c r="I520" s="5" t="str">
        <f t="shared" si="18"/>
        <v>-</v>
      </c>
      <c r="J520" s="5" t="str">
        <f t="shared" si="19"/>
        <v>-</v>
      </c>
    </row>
    <row r="521" spans="9:10" ht="16" customHeight="1" x14ac:dyDescent="0.2">
      <c r="I521" s="5" t="str">
        <f t="shared" si="18"/>
        <v>-</v>
      </c>
      <c r="J521" s="5" t="str">
        <f t="shared" si="19"/>
        <v>-</v>
      </c>
    </row>
    <row r="522" spans="9:10" ht="16" customHeight="1" x14ac:dyDescent="0.2">
      <c r="I522" s="5" t="str">
        <f t="shared" si="18"/>
        <v>-</v>
      </c>
      <c r="J522" s="5" t="str">
        <f t="shared" si="19"/>
        <v>-</v>
      </c>
    </row>
    <row r="523" spans="9:10" ht="16" customHeight="1" x14ac:dyDescent="0.2">
      <c r="I523" s="5" t="str">
        <f t="shared" si="18"/>
        <v>-</v>
      </c>
      <c r="J523" s="5" t="str">
        <f t="shared" si="19"/>
        <v>-</v>
      </c>
    </row>
    <row r="524" spans="9:10" ht="16" customHeight="1" x14ac:dyDescent="0.2">
      <c r="I524" s="5" t="str">
        <f t="shared" si="18"/>
        <v>-</v>
      </c>
      <c r="J524" s="5" t="str">
        <f t="shared" si="19"/>
        <v>-</v>
      </c>
    </row>
    <row r="525" spans="9:10" ht="16" customHeight="1" x14ac:dyDescent="0.2">
      <c r="I525" s="5" t="str">
        <f t="shared" si="18"/>
        <v>-</v>
      </c>
      <c r="J525" s="5" t="str">
        <f t="shared" si="19"/>
        <v>-</v>
      </c>
    </row>
    <row r="526" spans="9:10" ht="16" customHeight="1" x14ac:dyDescent="0.2">
      <c r="I526" s="5" t="str">
        <f t="shared" si="18"/>
        <v>-</v>
      </c>
      <c r="J526" s="5" t="str">
        <f t="shared" si="19"/>
        <v>-</v>
      </c>
    </row>
    <row r="527" spans="9:10" ht="16" customHeight="1" x14ac:dyDescent="0.2">
      <c r="I527" s="5" t="str">
        <f t="shared" si="18"/>
        <v>-</v>
      </c>
      <c r="J527" s="5" t="str">
        <f t="shared" si="19"/>
        <v>-</v>
      </c>
    </row>
    <row r="528" spans="9:10" ht="16" customHeight="1" x14ac:dyDescent="0.2">
      <c r="I528" s="5" t="str">
        <f t="shared" si="18"/>
        <v>-</v>
      </c>
      <c r="J528" s="5" t="str">
        <f t="shared" si="19"/>
        <v>-</v>
      </c>
    </row>
    <row r="529" spans="9:10" ht="16" customHeight="1" x14ac:dyDescent="0.2">
      <c r="I529" s="5" t="str">
        <f t="shared" si="18"/>
        <v>-</v>
      </c>
      <c r="J529" s="5" t="str">
        <f t="shared" si="19"/>
        <v>-</v>
      </c>
    </row>
    <row r="530" spans="9:10" ht="16" customHeight="1" x14ac:dyDescent="0.2">
      <c r="I530" s="5" t="str">
        <f t="shared" si="18"/>
        <v>-</v>
      </c>
      <c r="J530" s="5" t="str">
        <f t="shared" si="19"/>
        <v>-</v>
      </c>
    </row>
    <row r="531" spans="9:10" ht="16" customHeight="1" x14ac:dyDescent="0.2">
      <c r="I531" s="5" t="str">
        <f t="shared" si="18"/>
        <v>-</v>
      </c>
      <c r="J531" s="5" t="str">
        <f t="shared" si="19"/>
        <v>-</v>
      </c>
    </row>
    <row r="532" spans="9:10" ht="16" customHeight="1" x14ac:dyDescent="0.2">
      <c r="I532" s="5" t="str">
        <f t="shared" si="18"/>
        <v>-</v>
      </c>
      <c r="J532" s="5" t="str">
        <f t="shared" si="19"/>
        <v>-</v>
      </c>
    </row>
    <row r="533" spans="9:10" ht="16" customHeight="1" x14ac:dyDescent="0.2">
      <c r="I533" s="5" t="str">
        <f t="shared" si="18"/>
        <v>-</v>
      </c>
      <c r="J533" s="5" t="str">
        <f t="shared" si="19"/>
        <v>-</v>
      </c>
    </row>
    <row r="534" spans="9:10" ht="16" customHeight="1" x14ac:dyDescent="0.2">
      <c r="I534" s="5" t="str">
        <f t="shared" si="18"/>
        <v>-</v>
      </c>
      <c r="J534" s="5" t="str">
        <f t="shared" si="19"/>
        <v>-</v>
      </c>
    </row>
    <row r="535" spans="9:10" ht="16" customHeight="1" x14ac:dyDescent="0.2">
      <c r="I535" s="5" t="str">
        <f t="shared" si="18"/>
        <v>-</v>
      </c>
      <c r="J535" s="5" t="str">
        <f t="shared" si="19"/>
        <v>-</v>
      </c>
    </row>
    <row r="536" spans="9:10" ht="16" customHeight="1" x14ac:dyDescent="0.2">
      <c r="I536" s="5" t="str">
        <f t="shared" si="18"/>
        <v>-</v>
      </c>
      <c r="J536" s="5" t="str">
        <f t="shared" si="19"/>
        <v>-</v>
      </c>
    </row>
    <row r="537" spans="9:10" ht="16" customHeight="1" x14ac:dyDescent="0.2">
      <c r="I537" s="5" t="str">
        <f t="shared" si="18"/>
        <v>-</v>
      </c>
      <c r="J537" s="5" t="str">
        <f t="shared" si="19"/>
        <v>-</v>
      </c>
    </row>
    <row r="538" spans="9:10" ht="16" customHeight="1" x14ac:dyDescent="0.2">
      <c r="I538" s="5" t="str">
        <f t="shared" si="18"/>
        <v>-</v>
      </c>
      <c r="J538" s="5" t="str">
        <f t="shared" si="19"/>
        <v>-</v>
      </c>
    </row>
    <row r="539" spans="9:10" ht="16" customHeight="1" x14ac:dyDescent="0.2">
      <c r="I539" s="5" t="str">
        <f t="shared" si="18"/>
        <v>-</v>
      </c>
      <c r="J539" s="5" t="str">
        <f t="shared" si="19"/>
        <v>-</v>
      </c>
    </row>
    <row r="540" spans="9:10" ht="16" customHeight="1" x14ac:dyDescent="0.2">
      <c r="I540" s="5" t="str">
        <f t="shared" si="18"/>
        <v>-</v>
      </c>
      <c r="J540" s="5" t="str">
        <f t="shared" si="19"/>
        <v>-</v>
      </c>
    </row>
    <row r="541" spans="9:10" ht="16" customHeight="1" x14ac:dyDescent="0.2">
      <c r="I541" s="5" t="str">
        <f t="shared" si="18"/>
        <v>-</v>
      </c>
      <c r="J541" s="5" t="str">
        <f t="shared" si="19"/>
        <v>-</v>
      </c>
    </row>
    <row r="542" spans="9:10" ht="16" customHeight="1" x14ac:dyDescent="0.2">
      <c r="I542" s="5" t="str">
        <f t="shared" si="18"/>
        <v>-</v>
      </c>
      <c r="J542" s="5" t="str">
        <f t="shared" si="19"/>
        <v>-</v>
      </c>
    </row>
    <row r="543" spans="9:10" ht="16" customHeight="1" x14ac:dyDescent="0.2">
      <c r="I543" s="5" t="str">
        <f t="shared" si="18"/>
        <v>-</v>
      </c>
      <c r="J543" s="5" t="str">
        <f t="shared" si="19"/>
        <v>-</v>
      </c>
    </row>
    <row r="544" spans="9:10" ht="16" customHeight="1" x14ac:dyDescent="0.2">
      <c r="I544" s="5" t="str">
        <f t="shared" si="18"/>
        <v>-</v>
      </c>
      <c r="J544" s="5" t="str">
        <f t="shared" si="19"/>
        <v>-</v>
      </c>
    </row>
    <row r="545" spans="9:10" ht="16" customHeight="1" x14ac:dyDescent="0.2">
      <c r="I545" s="5" t="str">
        <f t="shared" si="18"/>
        <v>-</v>
      </c>
      <c r="J545" s="5" t="str">
        <f t="shared" si="19"/>
        <v>-</v>
      </c>
    </row>
    <row r="546" spans="9:10" ht="16" customHeight="1" x14ac:dyDescent="0.2">
      <c r="I546" s="5" t="str">
        <f t="shared" si="18"/>
        <v>-</v>
      </c>
      <c r="J546" s="5" t="str">
        <f t="shared" si="19"/>
        <v>-</v>
      </c>
    </row>
    <row r="547" spans="9:10" ht="16" customHeight="1" x14ac:dyDescent="0.2">
      <c r="I547" s="5" t="str">
        <f t="shared" ref="I547:I610" si="20">IF(OR(ISBLANK($F547),ISBLANK($G547)),"-",IF($F547&gt;$G547,3,IF($F547&lt;$G547,0,1)))</f>
        <v>-</v>
      </c>
      <c r="J547" s="5" t="str">
        <f t="shared" ref="J547:J610" si="21">IF(OR(ISBLANK($F547),ISBLANK($G547)),"-",IF(F547&lt;G547,3,IF(F547&gt;G547,0,1)))</f>
        <v>-</v>
      </c>
    </row>
    <row r="548" spans="9:10" ht="16" customHeight="1" x14ac:dyDescent="0.2">
      <c r="I548" s="5" t="str">
        <f t="shared" si="20"/>
        <v>-</v>
      </c>
      <c r="J548" s="5" t="str">
        <f t="shared" si="21"/>
        <v>-</v>
      </c>
    </row>
    <row r="549" spans="9:10" ht="16" customHeight="1" x14ac:dyDescent="0.2">
      <c r="I549" s="5" t="str">
        <f t="shared" si="20"/>
        <v>-</v>
      </c>
      <c r="J549" s="5" t="str">
        <f t="shared" si="21"/>
        <v>-</v>
      </c>
    </row>
    <row r="550" spans="9:10" ht="16" customHeight="1" x14ac:dyDescent="0.2">
      <c r="I550" s="5" t="str">
        <f t="shared" si="20"/>
        <v>-</v>
      </c>
      <c r="J550" s="5" t="str">
        <f t="shared" si="21"/>
        <v>-</v>
      </c>
    </row>
    <row r="551" spans="9:10" ht="16" customHeight="1" x14ac:dyDescent="0.2">
      <c r="I551" s="5" t="str">
        <f t="shared" si="20"/>
        <v>-</v>
      </c>
      <c r="J551" s="5" t="str">
        <f t="shared" si="21"/>
        <v>-</v>
      </c>
    </row>
    <row r="552" spans="9:10" ht="16" customHeight="1" x14ac:dyDescent="0.2">
      <c r="I552" s="5" t="str">
        <f t="shared" si="20"/>
        <v>-</v>
      </c>
      <c r="J552" s="5" t="str">
        <f t="shared" si="21"/>
        <v>-</v>
      </c>
    </row>
    <row r="553" spans="9:10" ht="16" customHeight="1" x14ac:dyDescent="0.2">
      <c r="I553" s="5" t="str">
        <f t="shared" si="20"/>
        <v>-</v>
      </c>
      <c r="J553" s="5" t="str">
        <f t="shared" si="21"/>
        <v>-</v>
      </c>
    </row>
    <row r="554" spans="9:10" ht="16" customHeight="1" x14ac:dyDescent="0.2">
      <c r="I554" s="5" t="str">
        <f t="shared" si="20"/>
        <v>-</v>
      </c>
      <c r="J554" s="5" t="str">
        <f t="shared" si="21"/>
        <v>-</v>
      </c>
    </row>
    <row r="555" spans="9:10" ht="16" customHeight="1" x14ac:dyDescent="0.2">
      <c r="I555" s="5" t="str">
        <f t="shared" si="20"/>
        <v>-</v>
      </c>
      <c r="J555" s="5" t="str">
        <f t="shared" si="21"/>
        <v>-</v>
      </c>
    </row>
    <row r="556" spans="9:10" ht="16" customHeight="1" x14ac:dyDescent="0.2">
      <c r="I556" s="5" t="str">
        <f t="shared" si="20"/>
        <v>-</v>
      </c>
      <c r="J556" s="5" t="str">
        <f t="shared" si="21"/>
        <v>-</v>
      </c>
    </row>
    <row r="557" spans="9:10" ht="16" customHeight="1" x14ac:dyDescent="0.2">
      <c r="I557" s="5" t="str">
        <f t="shared" si="20"/>
        <v>-</v>
      </c>
      <c r="J557" s="5" t="str">
        <f t="shared" si="21"/>
        <v>-</v>
      </c>
    </row>
    <row r="558" spans="9:10" ht="16" customHeight="1" x14ac:dyDescent="0.2">
      <c r="I558" s="5" t="str">
        <f t="shared" si="20"/>
        <v>-</v>
      </c>
      <c r="J558" s="5" t="str">
        <f t="shared" si="21"/>
        <v>-</v>
      </c>
    </row>
    <row r="559" spans="9:10" ht="16" customHeight="1" x14ac:dyDescent="0.2">
      <c r="I559" s="5" t="str">
        <f t="shared" si="20"/>
        <v>-</v>
      </c>
      <c r="J559" s="5" t="str">
        <f t="shared" si="21"/>
        <v>-</v>
      </c>
    </row>
    <row r="560" spans="9:10" ht="16" customHeight="1" x14ac:dyDescent="0.2">
      <c r="I560" s="5" t="str">
        <f t="shared" si="20"/>
        <v>-</v>
      </c>
      <c r="J560" s="5" t="str">
        <f t="shared" si="21"/>
        <v>-</v>
      </c>
    </row>
    <row r="561" spans="9:10" ht="16" customHeight="1" x14ac:dyDescent="0.2">
      <c r="I561" s="5" t="str">
        <f t="shared" si="20"/>
        <v>-</v>
      </c>
      <c r="J561" s="5" t="str">
        <f t="shared" si="21"/>
        <v>-</v>
      </c>
    </row>
    <row r="562" spans="9:10" ht="16" customHeight="1" x14ac:dyDescent="0.2">
      <c r="I562" s="5" t="str">
        <f t="shared" si="20"/>
        <v>-</v>
      </c>
      <c r="J562" s="5" t="str">
        <f t="shared" si="21"/>
        <v>-</v>
      </c>
    </row>
    <row r="563" spans="9:10" ht="16" customHeight="1" x14ac:dyDescent="0.2">
      <c r="I563" s="5" t="str">
        <f t="shared" si="20"/>
        <v>-</v>
      </c>
      <c r="J563" s="5" t="str">
        <f t="shared" si="21"/>
        <v>-</v>
      </c>
    </row>
    <row r="564" spans="9:10" ht="16" customHeight="1" x14ac:dyDescent="0.2">
      <c r="I564" s="5" t="str">
        <f t="shared" si="20"/>
        <v>-</v>
      </c>
      <c r="J564" s="5" t="str">
        <f t="shared" si="21"/>
        <v>-</v>
      </c>
    </row>
    <row r="565" spans="9:10" ht="16" customHeight="1" x14ac:dyDescent="0.2">
      <c r="I565" s="5" t="str">
        <f t="shared" si="20"/>
        <v>-</v>
      </c>
      <c r="J565" s="5" t="str">
        <f t="shared" si="21"/>
        <v>-</v>
      </c>
    </row>
    <row r="566" spans="9:10" ht="16" customHeight="1" x14ac:dyDescent="0.2">
      <c r="I566" s="5" t="str">
        <f t="shared" si="20"/>
        <v>-</v>
      </c>
      <c r="J566" s="5" t="str">
        <f t="shared" si="21"/>
        <v>-</v>
      </c>
    </row>
    <row r="567" spans="9:10" ht="16" customHeight="1" x14ac:dyDescent="0.2">
      <c r="I567" s="5" t="str">
        <f t="shared" si="20"/>
        <v>-</v>
      </c>
      <c r="J567" s="5" t="str">
        <f t="shared" si="21"/>
        <v>-</v>
      </c>
    </row>
    <row r="568" spans="9:10" ht="16" customHeight="1" x14ac:dyDescent="0.2">
      <c r="I568" s="5" t="str">
        <f t="shared" si="20"/>
        <v>-</v>
      </c>
      <c r="J568" s="5" t="str">
        <f t="shared" si="21"/>
        <v>-</v>
      </c>
    </row>
    <row r="569" spans="9:10" ht="16" customHeight="1" x14ac:dyDescent="0.2">
      <c r="I569" s="5" t="str">
        <f t="shared" si="20"/>
        <v>-</v>
      </c>
      <c r="J569" s="5" t="str">
        <f t="shared" si="21"/>
        <v>-</v>
      </c>
    </row>
    <row r="570" spans="9:10" ht="16" customHeight="1" x14ac:dyDescent="0.2">
      <c r="I570" s="5" t="str">
        <f t="shared" si="20"/>
        <v>-</v>
      </c>
      <c r="J570" s="5" t="str">
        <f t="shared" si="21"/>
        <v>-</v>
      </c>
    </row>
    <row r="571" spans="9:10" ht="16" customHeight="1" x14ac:dyDescent="0.2">
      <c r="I571" s="5" t="str">
        <f t="shared" si="20"/>
        <v>-</v>
      </c>
      <c r="J571" s="5" t="str">
        <f t="shared" si="21"/>
        <v>-</v>
      </c>
    </row>
    <row r="572" spans="9:10" ht="16" customHeight="1" x14ac:dyDescent="0.2">
      <c r="I572" s="5" t="str">
        <f t="shared" si="20"/>
        <v>-</v>
      </c>
      <c r="J572" s="5" t="str">
        <f t="shared" si="21"/>
        <v>-</v>
      </c>
    </row>
    <row r="573" spans="9:10" ht="16" customHeight="1" x14ac:dyDescent="0.2">
      <c r="I573" s="5" t="str">
        <f t="shared" si="20"/>
        <v>-</v>
      </c>
      <c r="J573" s="5" t="str">
        <f t="shared" si="21"/>
        <v>-</v>
      </c>
    </row>
    <row r="574" spans="9:10" ht="16" customHeight="1" x14ac:dyDescent="0.2">
      <c r="I574" s="5" t="str">
        <f t="shared" si="20"/>
        <v>-</v>
      </c>
      <c r="J574" s="5" t="str">
        <f t="shared" si="21"/>
        <v>-</v>
      </c>
    </row>
    <row r="575" spans="9:10" ht="16" customHeight="1" x14ac:dyDescent="0.2">
      <c r="I575" s="5" t="str">
        <f t="shared" si="20"/>
        <v>-</v>
      </c>
      <c r="J575" s="5" t="str">
        <f t="shared" si="21"/>
        <v>-</v>
      </c>
    </row>
    <row r="576" spans="9:10" ht="16" customHeight="1" x14ac:dyDescent="0.2">
      <c r="I576" s="5" t="str">
        <f t="shared" si="20"/>
        <v>-</v>
      </c>
      <c r="J576" s="5" t="str">
        <f t="shared" si="21"/>
        <v>-</v>
      </c>
    </row>
    <row r="577" spans="9:10" ht="16" customHeight="1" x14ac:dyDescent="0.2">
      <c r="I577" s="5" t="str">
        <f t="shared" si="20"/>
        <v>-</v>
      </c>
      <c r="J577" s="5" t="str">
        <f t="shared" si="21"/>
        <v>-</v>
      </c>
    </row>
    <row r="578" spans="9:10" ht="16" customHeight="1" x14ac:dyDescent="0.2">
      <c r="I578" s="5" t="str">
        <f t="shared" si="20"/>
        <v>-</v>
      </c>
      <c r="J578" s="5" t="str">
        <f t="shared" si="21"/>
        <v>-</v>
      </c>
    </row>
    <row r="579" spans="9:10" ht="16" customHeight="1" x14ac:dyDescent="0.2">
      <c r="I579" s="5" t="str">
        <f t="shared" si="20"/>
        <v>-</v>
      </c>
      <c r="J579" s="5" t="str">
        <f t="shared" si="21"/>
        <v>-</v>
      </c>
    </row>
    <row r="580" spans="9:10" ht="16" customHeight="1" x14ac:dyDescent="0.2">
      <c r="I580" s="5" t="str">
        <f t="shared" si="20"/>
        <v>-</v>
      </c>
      <c r="J580" s="5" t="str">
        <f t="shared" si="21"/>
        <v>-</v>
      </c>
    </row>
    <row r="581" spans="9:10" ht="16" customHeight="1" x14ac:dyDescent="0.2">
      <c r="I581" s="5" t="str">
        <f t="shared" si="20"/>
        <v>-</v>
      </c>
      <c r="J581" s="5" t="str">
        <f t="shared" si="21"/>
        <v>-</v>
      </c>
    </row>
    <row r="582" spans="9:10" ht="16" customHeight="1" x14ac:dyDescent="0.2">
      <c r="I582" s="5" t="str">
        <f t="shared" si="20"/>
        <v>-</v>
      </c>
      <c r="J582" s="5" t="str">
        <f t="shared" si="21"/>
        <v>-</v>
      </c>
    </row>
    <row r="583" spans="9:10" ht="16" customHeight="1" x14ac:dyDescent="0.2">
      <c r="I583" s="5" t="str">
        <f t="shared" si="20"/>
        <v>-</v>
      </c>
      <c r="J583" s="5" t="str">
        <f t="shared" si="21"/>
        <v>-</v>
      </c>
    </row>
    <row r="584" spans="9:10" ht="16" customHeight="1" x14ac:dyDescent="0.2">
      <c r="I584" s="5" t="str">
        <f t="shared" si="20"/>
        <v>-</v>
      </c>
      <c r="J584" s="5" t="str">
        <f t="shared" si="21"/>
        <v>-</v>
      </c>
    </row>
    <row r="585" spans="9:10" ht="16" customHeight="1" x14ac:dyDescent="0.2">
      <c r="I585" s="5" t="str">
        <f t="shared" si="20"/>
        <v>-</v>
      </c>
      <c r="J585" s="5" t="str">
        <f t="shared" si="21"/>
        <v>-</v>
      </c>
    </row>
    <row r="586" spans="9:10" ht="16" customHeight="1" x14ac:dyDescent="0.2">
      <c r="I586" s="5" t="str">
        <f t="shared" si="20"/>
        <v>-</v>
      </c>
      <c r="J586" s="5" t="str">
        <f t="shared" si="21"/>
        <v>-</v>
      </c>
    </row>
    <row r="587" spans="9:10" ht="16" customHeight="1" x14ac:dyDescent="0.2">
      <c r="I587" s="5" t="str">
        <f t="shared" si="20"/>
        <v>-</v>
      </c>
      <c r="J587" s="5" t="str">
        <f t="shared" si="21"/>
        <v>-</v>
      </c>
    </row>
    <row r="588" spans="9:10" ht="16" customHeight="1" x14ac:dyDescent="0.2">
      <c r="I588" s="5" t="str">
        <f t="shared" si="20"/>
        <v>-</v>
      </c>
      <c r="J588" s="5" t="str">
        <f t="shared" si="21"/>
        <v>-</v>
      </c>
    </row>
    <row r="589" spans="9:10" ht="16" customHeight="1" x14ac:dyDescent="0.2">
      <c r="I589" s="5" t="str">
        <f t="shared" si="20"/>
        <v>-</v>
      </c>
      <c r="J589" s="5" t="str">
        <f t="shared" si="21"/>
        <v>-</v>
      </c>
    </row>
    <row r="590" spans="9:10" ht="16" customHeight="1" x14ac:dyDescent="0.2">
      <c r="I590" s="5" t="str">
        <f t="shared" si="20"/>
        <v>-</v>
      </c>
      <c r="J590" s="5" t="str">
        <f t="shared" si="21"/>
        <v>-</v>
      </c>
    </row>
    <row r="591" spans="9:10" ht="16" customHeight="1" x14ac:dyDescent="0.2">
      <c r="I591" s="5" t="str">
        <f t="shared" si="20"/>
        <v>-</v>
      </c>
      <c r="J591" s="5" t="str">
        <f t="shared" si="21"/>
        <v>-</v>
      </c>
    </row>
    <row r="592" spans="9:10" ht="16" customHeight="1" x14ac:dyDescent="0.2">
      <c r="I592" s="5" t="str">
        <f t="shared" si="20"/>
        <v>-</v>
      </c>
      <c r="J592" s="5" t="str">
        <f t="shared" si="21"/>
        <v>-</v>
      </c>
    </row>
    <row r="593" spans="9:10" ht="16" customHeight="1" x14ac:dyDescent="0.2">
      <c r="I593" s="5" t="str">
        <f t="shared" si="20"/>
        <v>-</v>
      </c>
      <c r="J593" s="5" t="str">
        <f t="shared" si="21"/>
        <v>-</v>
      </c>
    </row>
    <row r="594" spans="9:10" ht="16" customHeight="1" x14ac:dyDescent="0.2">
      <c r="I594" s="5" t="str">
        <f t="shared" si="20"/>
        <v>-</v>
      </c>
      <c r="J594" s="5" t="str">
        <f t="shared" si="21"/>
        <v>-</v>
      </c>
    </row>
    <row r="595" spans="9:10" ht="16" customHeight="1" x14ac:dyDescent="0.2">
      <c r="I595" s="5" t="str">
        <f t="shared" si="20"/>
        <v>-</v>
      </c>
      <c r="J595" s="5" t="str">
        <f t="shared" si="21"/>
        <v>-</v>
      </c>
    </row>
    <row r="596" spans="9:10" ht="16" customHeight="1" x14ac:dyDescent="0.2">
      <c r="I596" s="5" t="str">
        <f t="shared" si="20"/>
        <v>-</v>
      </c>
      <c r="J596" s="5" t="str">
        <f t="shared" si="21"/>
        <v>-</v>
      </c>
    </row>
    <row r="597" spans="9:10" ht="16" customHeight="1" x14ac:dyDescent="0.2">
      <c r="I597" s="5" t="str">
        <f t="shared" si="20"/>
        <v>-</v>
      </c>
      <c r="J597" s="5" t="str">
        <f t="shared" si="21"/>
        <v>-</v>
      </c>
    </row>
    <row r="598" spans="9:10" ht="16" customHeight="1" x14ac:dyDescent="0.2">
      <c r="I598" s="5" t="str">
        <f t="shared" si="20"/>
        <v>-</v>
      </c>
      <c r="J598" s="5" t="str">
        <f t="shared" si="21"/>
        <v>-</v>
      </c>
    </row>
    <row r="599" spans="9:10" ht="16" customHeight="1" x14ac:dyDescent="0.2">
      <c r="I599" s="5" t="str">
        <f t="shared" si="20"/>
        <v>-</v>
      </c>
      <c r="J599" s="5" t="str">
        <f t="shared" si="21"/>
        <v>-</v>
      </c>
    </row>
    <row r="600" spans="9:10" ht="16" customHeight="1" x14ac:dyDescent="0.2">
      <c r="I600" s="5" t="str">
        <f t="shared" si="20"/>
        <v>-</v>
      </c>
      <c r="J600" s="5" t="str">
        <f t="shared" si="21"/>
        <v>-</v>
      </c>
    </row>
    <row r="601" spans="9:10" ht="16" customHeight="1" x14ac:dyDescent="0.2">
      <c r="I601" s="5" t="str">
        <f t="shared" si="20"/>
        <v>-</v>
      </c>
      <c r="J601" s="5" t="str">
        <f t="shared" si="21"/>
        <v>-</v>
      </c>
    </row>
    <row r="602" spans="9:10" ht="16" customHeight="1" x14ac:dyDescent="0.2">
      <c r="I602" s="5" t="str">
        <f t="shared" si="20"/>
        <v>-</v>
      </c>
      <c r="J602" s="5" t="str">
        <f t="shared" si="21"/>
        <v>-</v>
      </c>
    </row>
    <row r="603" spans="9:10" ht="16" customHeight="1" x14ac:dyDescent="0.2">
      <c r="I603" s="5" t="str">
        <f t="shared" si="20"/>
        <v>-</v>
      </c>
      <c r="J603" s="5" t="str">
        <f t="shared" si="21"/>
        <v>-</v>
      </c>
    </row>
    <row r="604" spans="9:10" ht="16" customHeight="1" x14ac:dyDescent="0.2">
      <c r="I604" s="5" t="str">
        <f t="shared" si="20"/>
        <v>-</v>
      </c>
      <c r="J604" s="5" t="str">
        <f t="shared" si="21"/>
        <v>-</v>
      </c>
    </row>
    <row r="605" spans="9:10" ht="16" customHeight="1" x14ac:dyDescent="0.2">
      <c r="I605" s="5" t="str">
        <f t="shared" si="20"/>
        <v>-</v>
      </c>
      <c r="J605" s="5" t="str">
        <f t="shared" si="21"/>
        <v>-</v>
      </c>
    </row>
    <row r="606" spans="9:10" ht="16" customHeight="1" x14ac:dyDescent="0.2">
      <c r="I606" s="5" t="str">
        <f t="shared" si="20"/>
        <v>-</v>
      </c>
      <c r="J606" s="5" t="str">
        <f t="shared" si="21"/>
        <v>-</v>
      </c>
    </row>
    <row r="607" spans="9:10" ht="16" customHeight="1" x14ac:dyDescent="0.2">
      <c r="I607" s="5" t="str">
        <f t="shared" si="20"/>
        <v>-</v>
      </c>
      <c r="J607" s="5" t="str">
        <f t="shared" si="21"/>
        <v>-</v>
      </c>
    </row>
    <row r="608" spans="9:10" ht="16" customHeight="1" x14ac:dyDescent="0.2">
      <c r="I608" s="5" t="str">
        <f t="shared" si="20"/>
        <v>-</v>
      </c>
      <c r="J608" s="5" t="str">
        <f t="shared" si="21"/>
        <v>-</v>
      </c>
    </row>
    <row r="609" spans="9:10" ht="16" customHeight="1" x14ac:dyDescent="0.2">
      <c r="I609" s="5" t="str">
        <f t="shared" si="20"/>
        <v>-</v>
      </c>
      <c r="J609" s="5" t="str">
        <f t="shared" si="21"/>
        <v>-</v>
      </c>
    </row>
    <row r="610" spans="9:10" ht="16" customHeight="1" x14ac:dyDescent="0.2">
      <c r="I610" s="5" t="str">
        <f t="shared" si="20"/>
        <v>-</v>
      </c>
      <c r="J610" s="5" t="str">
        <f t="shared" si="21"/>
        <v>-</v>
      </c>
    </row>
    <row r="611" spans="9:10" ht="16" customHeight="1" x14ac:dyDescent="0.2">
      <c r="I611" s="5" t="str">
        <f t="shared" ref="I611:I674" si="22">IF(OR(ISBLANK($F611),ISBLANK($G611)),"-",IF($F611&gt;$G611,3,IF($F611&lt;$G611,0,1)))</f>
        <v>-</v>
      </c>
      <c r="J611" s="5" t="str">
        <f t="shared" ref="J611:J674" si="23">IF(OR(ISBLANK($F611),ISBLANK($G611)),"-",IF(F611&lt;G611,3,IF(F611&gt;G611,0,1)))</f>
        <v>-</v>
      </c>
    </row>
    <row r="612" spans="9:10" ht="16" customHeight="1" x14ac:dyDescent="0.2">
      <c r="I612" s="5" t="str">
        <f t="shared" si="22"/>
        <v>-</v>
      </c>
      <c r="J612" s="5" t="str">
        <f t="shared" si="23"/>
        <v>-</v>
      </c>
    </row>
    <row r="613" spans="9:10" ht="16" customHeight="1" x14ac:dyDescent="0.2">
      <c r="I613" s="5" t="str">
        <f t="shared" si="22"/>
        <v>-</v>
      </c>
      <c r="J613" s="5" t="str">
        <f t="shared" si="23"/>
        <v>-</v>
      </c>
    </row>
    <row r="614" spans="9:10" ht="16" customHeight="1" x14ac:dyDescent="0.2">
      <c r="I614" s="5" t="str">
        <f t="shared" si="22"/>
        <v>-</v>
      </c>
      <c r="J614" s="5" t="str">
        <f t="shared" si="23"/>
        <v>-</v>
      </c>
    </row>
    <row r="615" spans="9:10" ht="16" customHeight="1" x14ac:dyDescent="0.2">
      <c r="I615" s="5" t="str">
        <f t="shared" si="22"/>
        <v>-</v>
      </c>
      <c r="J615" s="5" t="str">
        <f t="shared" si="23"/>
        <v>-</v>
      </c>
    </row>
    <row r="616" spans="9:10" ht="16" customHeight="1" x14ac:dyDescent="0.2">
      <c r="I616" s="5" t="str">
        <f t="shared" si="22"/>
        <v>-</v>
      </c>
      <c r="J616" s="5" t="str">
        <f t="shared" si="23"/>
        <v>-</v>
      </c>
    </row>
    <row r="617" spans="9:10" ht="16" customHeight="1" x14ac:dyDescent="0.2">
      <c r="I617" s="5" t="str">
        <f t="shared" si="22"/>
        <v>-</v>
      </c>
      <c r="J617" s="5" t="str">
        <f t="shared" si="23"/>
        <v>-</v>
      </c>
    </row>
    <row r="618" spans="9:10" ht="16" customHeight="1" x14ac:dyDescent="0.2">
      <c r="I618" s="5" t="str">
        <f t="shared" si="22"/>
        <v>-</v>
      </c>
      <c r="J618" s="5" t="str">
        <f t="shared" si="23"/>
        <v>-</v>
      </c>
    </row>
    <row r="619" spans="9:10" ht="16" customHeight="1" x14ac:dyDescent="0.2">
      <c r="I619" s="5" t="str">
        <f t="shared" si="22"/>
        <v>-</v>
      </c>
      <c r="J619" s="5" t="str">
        <f t="shared" si="23"/>
        <v>-</v>
      </c>
    </row>
    <row r="620" spans="9:10" ht="16" customHeight="1" x14ac:dyDescent="0.2">
      <c r="I620" s="5" t="str">
        <f t="shared" si="22"/>
        <v>-</v>
      </c>
      <c r="J620" s="5" t="str">
        <f t="shared" si="23"/>
        <v>-</v>
      </c>
    </row>
    <row r="621" spans="9:10" ht="16" customHeight="1" x14ac:dyDescent="0.2">
      <c r="I621" s="5" t="str">
        <f t="shared" si="22"/>
        <v>-</v>
      </c>
      <c r="J621" s="5" t="str">
        <f t="shared" si="23"/>
        <v>-</v>
      </c>
    </row>
    <row r="622" spans="9:10" ht="16" customHeight="1" x14ac:dyDescent="0.2">
      <c r="I622" s="5" t="str">
        <f t="shared" si="22"/>
        <v>-</v>
      </c>
      <c r="J622" s="5" t="str">
        <f t="shared" si="23"/>
        <v>-</v>
      </c>
    </row>
    <row r="623" spans="9:10" ht="16" customHeight="1" x14ac:dyDescent="0.2">
      <c r="I623" s="5" t="str">
        <f t="shared" si="22"/>
        <v>-</v>
      </c>
      <c r="J623" s="5" t="str">
        <f t="shared" si="23"/>
        <v>-</v>
      </c>
    </row>
    <row r="624" spans="9:10" ht="16" customHeight="1" x14ac:dyDescent="0.2">
      <c r="I624" s="5" t="str">
        <f t="shared" si="22"/>
        <v>-</v>
      </c>
      <c r="J624" s="5" t="str">
        <f t="shared" si="23"/>
        <v>-</v>
      </c>
    </row>
    <row r="625" spans="9:10" ht="16" customHeight="1" x14ac:dyDescent="0.2">
      <c r="I625" s="5" t="str">
        <f t="shared" si="22"/>
        <v>-</v>
      </c>
      <c r="J625" s="5" t="str">
        <f t="shared" si="23"/>
        <v>-</v>
      </c>
    </row>
    <row r="626" spans="9:10" ht="16" customHeight="1" x14ac:dyDescent="0.2">
      <c r="I626" s="5" t="str">
        <f t="shared" si="22"/>
        <v>-</v>
      </c>
      <c r="J626" s="5" t="str">
        <f t="shared" si="23"/>
        <v>-</v>
      </c>
    </row>
    <row r="627" spans="9:10" ht="16" customHeight="1" x14ac:dyDescent="0.2">
      <c r="I627" s="5" t="str">
        <f t="shared" si="22"/>
        <v>-</v>
      </c>
      <c r="J627" s="5" t="str">
        <f t="shared" si="23"/>
        <v>-</v>
      </c>
    </row>
    <row r="628" spans="9:10" ht="16" customHeight="1" x14ac:dyDescent="0.2">
      <c r="I628" s="5" t="str">
        <f t="shared" si="22"/>
        <v>-</v>
      </c>
      <c r="J628" s="5" t="str">
        <f t="shared" si="23"/>
        <v>-</v>
      </c>
    </row>
    <row r="629" spans="9:10" ht="16" customHeight="1" x14ac:dyDescent="0.2">
      <c r="I629" s="5" t="str">
        <f t="shared" si="22"/>
        <v>-</v>
      </c>
      <c r="J629" s="5" t="str">
        <f t="shared" si="23"/>
        <v>-</v>
      </c>
    </row>
    <row r="630" spans="9:10" ht="16" customHeight="1" x14ac:dyDescent="0.2">
      <c r="I630" s="5" t="str">
        <f t="shared" si="22"/>
        <v>-</v>
      </c>
      <c r="J630" s="5" t="str">
        <f t="shared" si="23"/>
        <v>-</v>
      </c>
    </row>
    <row r="631" spans="9:10" ht="16" customHeight="1" x14ac:dyDescent="0.2">
      <c r="I631" s="5" t="str">
        <f t="shared" si="22"/>
        <v>-</v>
      </c>
      <c r="J631" s="5" t="str">
        <f t="shared" si="23"/>
        <v>-</v>
      </c>
    </row>
    <row r="632" spans="9:10" ht="16" customHeight="1" x14ac:dyDescent="0.2">
      <c r="I632" s="5" t="str">
        <f t="shared" si="22"/>
        <v>-</v>
      </c>
      <c r="J632" s="5" t="str">
        <f t="shared" si="23"/>
        <v>-</v>
      </c>
    </row>
    <row r="633" spans="9:10" ht="16" customHeight="1" x14ac:dyDescent="0.2">
      <c r="I633" s="5" t="str">
        <f t="shared" si="22"/>
        <v>-</v>
      </c>
      <c r="J633" s="5" t="str">
        <f t="shared" si="23"/>
        <v>-</v>
      </c>
    </row>
    <row r="634" spans="9:10" ht="16" customHeight="1" x14ac:dyDescent="0.2">
      <c r="I634" s="5" t="str">
        <f t="shared" si="22"/>
        <v>-</v>
      </c>
      <c r="J634" s="5" t="str">
        <f t="shared" si="23"/>
        <v>-</v>
      </c>
    </row>
    <row r="635" spans="9:10" ht="16" customHeight="1" x14ac:dyDescent="0.2">
      <c r="I635" s="5" t="str">
        <f t="shared" si="22"/>
        <v>-</v>
      </c>
      <c r="J635" s="5" t="str">
        <f t="shared" si="23"/>
        <v>-</v>
      </c>
    </row>
    <row r="636" spans="9:10" ht="16" customHeight="1" x14ac:dyDescent="0.2">
      <c r="I636" s="5" t="str">
        <f t="shared" si="22"/>
        <v>-</v>
      </c>
      <c r="J636" s="5" t="str">
        <f t="shared" si="23"/>
        <v>-</v>
      </c>
    </row>
    <row r="637" spans="9:10" ht="16" customHeight="1" x14ac:dyDescent="0.2">
      <c r="I637" s="5" t="str">
        <f t="shared" si="22"/>
        <v>-</v>
      </c>
      <c r="J637" s="5" t="str">
        <f t="shared" si="23"/>
        <v>-</v>
      </c>
    </row>
    <row r="638" spans="9:10" ht="16" customHeight="1" x14ac:dyDescent="0.2">
      <c r="I638" s="5" t="str">
        <f t="shared" si="22"/>
        <v>-</v>
      </c>
      <c r="J638" s="5" t="str">
        <f t="shared" si="23"/>
        <v>-</v>
      </c>
    </row>
    <row r="639" spans="9:10" ht="16" customHeight="1" x14ac:dyDescent="0.2">
      <c r="I639" s="5" t="str">
        <f t="shared" si="22"/>
        <v>-</v>
      </c>
      <c r="J639" s="5" t="str">
        <f t="shared" si="23"/>
        <v>-</v>
      </c>
    </row>
    <row r="640" spans="9:10" ht="16" customHeight="1" x14ac:dyDescent="0.2">
      <c r="I640" s="5" t="str">
        <f t="shared" si="22"/>
        <v>-</v>
      </c>
      <c r="J640" s="5" t="str">
        <f t="shared" si="23"/>
        <v>-</v>
      </c>
    </row>
    <row r="641" spans="9:10" ht="16" customHeight="1" x14ac:dyDescent="0.2">
      <c r="I641" s="5" t="str">
        <f t="shared" si="22"/>
        <v>-</v>
      </c>
      <c r="J641" s="5" t="str">
        <f t="shared" si="23"/>
        <v>-</v>
      </c>
    </row>
    <row r="642" spans="9:10" ht="16" customHeight="1" x14ac:dyDescent="0.2">
      <c r="I642" s="5" t="str">
        <f t="shared" si="22"/>
        <v>-</v>
      </c>
      <c r="J642" s="5" t="str">
        <f t="shared" si="23"/>
        <v>-</v>
      </c>
    </row>
    <row r="643" spans="9:10" ht="16" customHeight="1" x14ac:dyDescent="0.2">
      <c r="I643" s="5" t="str">
        <f t="shared" si="22"/>
        <v>-</v>
      </c>
      <c r="J643" s="5" t="str">
        <f t="shared" si="23"/>
        <v>-</v>
      </c>
    </row>
    <row r="644" spans="9:10" ht="16" customHeight="1" x14ac:dyDescent="0.2">
      <c r="I644" s="5" t="str">
        <f t="shared" si="22"/>
        <v>-</v>
      </c>
      <c r="J644" s="5" t="str">
        <f t="shared" si="23"/>
        <v>-</v>
      </c>
    </row>
    <row r="645" spans="9:10" ht="16" customHeight="1" x14ac:dyDescent="0.2">
      <c r="I645" s="5" t="str">
        <f t="shared" si="22"/>
        <v>-</v>
      </c>
      <c r="J645" s="5" t="str">
        <f t="shared" si="23"/>
        <v>-</v>
      </c>
    </row>
    <row r="646" spans="9:10" ht="16" customHeight="1" x14ac:dyDescent="0.2">
      <c r="I646" s="5" t="str">
        <f t="shared" si="22"/>
        <v>-</v>
      </c>
      <c r="J646" s="5" t="str">
        <f t="shared" si="23"/>
        <v>-</v>
      </c>
    </row>
    <row r="647" spans="9:10" ht="16" customHeight="1" x14ac:dyDescent="0.2">
      <c r="I647" s="5" t="str">
        <f t="shared" si="22"/>
        <v>-</v>
      </c>
      <c r="J647" s="5" t="str">
        <f t="shared" si="23"/>
        <v>-</v>
      </c>
    </row>
    <row r="648" spans="9:10" ht="16" customHeight="1" x14ac:dyDescent="0.2">
      <c r="I648" s="5" t="str">
        <f t="shared" si="22"/>
        <v>-</v>
      </c>
      <c r="J648" s="5" t="str">
        <f t="shared" si="23"/>
        <v>-</v>
      </c>
    </row>
    <row r="649" spans="9:10" ht="16" customHeight="1" x14ac:dyDescent="0.2">
      <c r="I649" s="5" t="str">
        <f t="shared" si="22"/>
        <v>-</v>
      </c>
      <c r="J649" s="5" t="str">
        <f t="shared" si="23"/>
        <v>-</v>
      </c>
    </row>
    <row r="650" spans="9:10" ht="16" customHeight="1" x14ac:dyDescent="0.2">
      <c r="I650" s="5" t="str">
        <f t="shared" si="22"/>
        <v>-</v>
      </c>
      <c r="J650" s="5" t="str">
        <f t="shared" si="23"/>
        <v>-</v>
      </c>
    </row>
    <row r="651" spans="9:10" ht="16" customHeight="1" x14ac:dyDescent="0.2">
      <c r="I651" s="5" t="str">
        <f t="shared" si="22"/>
        <v>-</v>
      </c>
      <c r="J651" s="5" t="str">
        <f t="shared" si="23"/>
        <v>-</v>
      </c>
    </row>
    <row r="652" spans="9:10" ht="16" customHeight="1" x14ac:dyDescent="0.2">
      <c r="I652" s="5" t="str">
        <f t="shared" si="22"/>
        <v>-</v>
      </c>
      <c r="J652" s="5" t="str">
        <f t="shared" si="23"/>
        <v>-</v>
      </c>
    </row>
    <row r="653" spans="9:10" ht="16" customHeight="1" x14ac:dyDescent="0.2">
      <c r="I653" s="5" t="str">
        <f t="shared" si="22"/>
        <v>-</v>
      </c>
      <c r="J653" s="5" t="str">
        <f t="shared" si="23"/>
        <v>-</v>
      </c>
    </row>
    <row r="654" spans="9:10" ht="16" customHeight="1" x14ac:dyDescent="0.2">
      <c r="I654" s="5" t="str">
        <f t="shared" si="22"/>
        <v>-</v>
      </c>
      <c r="J654" s="5" t="str">
        <f t="shared" si="23"/>
        <v>-</v>
      </c>
    </row>
    <row r="655" spans="9:10" ht="16" customHeight="1" x14ac:dyDescent="0.2">
      <c r="I655" s="5" t="str">
        <f t="shared" si="22"/>
        <v>-</v>
      </c>
      <c r="J655" s="5" t="str">
        <f t="shared" si="23"/>
        <v>-</v>
      </c>
    </row>
    <row r="656" spans="9:10" ht="16" customHeight="1" x14ac:dyDescent="0.2">
      <c r="I656" s="5" t="str">
        <f t="shared" si="22"/>
        <v>-</v>
      </c>
      <c r="J656" s="5" t="str">
        <f t="shared" si="23"/>
        <v>-</v>
      </c>
    </row>
    <row r="657" spans="9:10" ht="16" customHeight="1" x14ac:dyDescent="0.2">
      <c r="I657" s="5" t="str">
        <f t="shared" si="22"/>
        <v>-</v>
      </c>
      <c r="J657" s="5" t="str">
        <f t="shared" si="23"/>
        <v>-</v>
      </c>
    </row>
    <row r="658" spans="9:10" ht="16" customHeight="1" x14ac:dyDescent="0.2">
      <c r="I658" s="5" t="str">
        <f t="shared" si="22"/>
        <v>-</v>
      </c>
      <c r="J658" s="5" t="str">
        <f t="shared" si="23"/>
        <v>-</v>
      </c>
    </row>
    <row r="659" spans="9:10" ht="16" customHeight="1" x14ac:dyDescent="0.2">
      <c r="I659" s="5" t="str">
        <f t="shared" si="22"/>
        <v>-</v>
      </c>
      <c r="J659" s="5" t="str">
        <f t="shared" si="23"/>
        <v>-</v>
      </c>
    </row>
    <row r="660" spans="9:10" ht="16" customHeight="1" x14ac:dyDescent="0.2">
      <c r="I660" s="5" t="str">
        <f t="shared" si="22"/>
        <v>-</v>
      </c>
      <c r="J660" s="5" t="str">
        <f t="shared" si="23"/>
        <v>-</v>
      </c>
    </row>
    <row r="661" spans="9:10" ht="16" customHeight="1" x14ac:dyDescent="0.2">
      <c r="I661" s="5" t="str">
        <f t="shared" si="22"/>
        <v>-</v>
      </c>
      <c r="J661" s="5" t="str">
        <f t="shared" si="23"/>
        <v>-</v>
      </c>
    </row>
    <row r="662" spans="9:10" ht="16" customHeight="1" x14ac:dyDescent="0.2">
      <c r="I662" s="5" t="str">
        <f t="shared" si="22"/>
        <v>-</v>
      </c>
      <c r="J662" s="5" t="str">
        <f t="shared" si="23"/>
        <v>-</v>
      </c>
    </row>
    <row r="663" spans="9:10" ht="16" customHeight="1" x14ac:dyDescent="0.2">
      <c r="I663" s="5" t="str">
        <f t="shared" si="22"/>
        <v>-</v>
      </c>
      <c r="J663" s="5" t="str">
        <f t="shared" si="23"/>
        <v>-</v>
      </c>
    </row>
    <row r="664" spans="9:10" ht="16" customHeight="1" x14ac:dyDescent="0.2">
      <c r="I664" s="5" t="str">
        <f t="shared" si="22"/>
        <v>-</v>
      </c>
      <c r="J664" s="5" t="str">
        <f t="shared" si="23"/>
        <v>-</v>
      </c>
    </row>
    <row r="665" spans="9:10" ht="16" customHeight="1" x14ac:dyDescent="0.2">
      <c r="I665" s="5" t="str">
        <f t="shared" si="22"/>
        <v>-</v>
      </c>
      <c r="J665" s="5" t="str">
        <f t="shared" si="23"/>
        <v>-</v>
      </c>
    </row>
    <row r="666" spans="9:10" ht="16" customHeight="1" x14ac:dyDescent="0.2">
      <c r="I666" s="5" t="str">
        <f t="shared" si="22"/>
        <v>-</v>
      </c>
      <c r="J666" s="5" t="str">
        <f t="shared" si="23"/>
        <v>-</v>
      </c>
    </row>
    <row r="667" spans="9:10" ht="16" customHeight="1" x14ac:dyDescent="0.2">
      <c r="I667" s="5" t="str">
        <f t="shared" si="22"/>
        <v>-</v>
      </c>
      <c r="J667" s="5" t="str">
        <f t="shared" si="23"/>
        <v>-</v>
      </c>
    </row>
    <row r="668" spans="9:10" ht="16" customHeight="1" x14ac:dyDescent="0.2">
      <c r="I668" s="5" t="str">
        <f t="shared" si="22"/>
        <v>-</v>
      </c>
      <c r="J668" s="5" t="str">
        <f t="shared" si="23"/>
        <v>-</v>
      </c>
    </row>
    <row r="669" spans="9:10" ht="16" customHeight="1" x14ac:dyDescent="0.2">
      <c r="I669" s="5" t="str">
        <f t="shared" si="22"/>
        <v>-</v>
      </c>
      <c r="J669" s="5" t="str">
        <f t="shared" si="23"/>
        <v>-</v>
      </c>
    </row>
    <row r="670" spans="9:10" ht="16" customHeight="1" x14ac:dyDescent="0.2">
      <c r="I670" s="5" t="str">
        <f t="shared" si="22"/>
        <v>-</v>
      </c>
      <c r="J670" s="5" t="str">
        <f t="shared" si="23"/>
        <v>-</v>
      </c>
    </row>
    <row r="671" spans="9:10" ht="16" customHeight="1" x14ac:dyDescent="0.2">
      <c r="I671" s="5" t="str">
        <f t="shared" si="22"/>
        <v>-</v>
      </c>
      <c r="J671" s="5" t="str">
        <f t="shared" si="23"/>
        <v>-</v>
      </c>
    </row>
    <row r="672" spans="9:10" ht="16" customHeight="1" x14ac:dyDescent="0.2">
      <c r="I672" s="5" t="str">
        <f t="shared" si="22"/>
        <v>-</v>
      </c>
      <c r="J672" s="5" t="str">
        <f t="shared" si="23"/>
        <v>-</v>
      </c>
    </row>
    <row r="673" spans="9:10" ht="16" customHeight="1" x14ac:dyDescent="0.2">
      <c r="I673" s="5" t="str">
        <f t="shared" si="22"/>
        <v>-</v>
      </c>
      <c r="J673" s="5" t="str">
        <f t="shared" si="23"/>
        <v>-</v>
      </c>
    </row>
    <row r="674" spans="9:10" ht="16" customHeight="1" x14ac:dyDescent="0.2">
      <c r="I674" s="5" t="str">
        <f t="shared" si="22"/>
        <v>-</v>
      </c>
      <c r="J674" s="5" t="str">
        <f t="shared" si="23"/>
        <v>-</v>
      </c>
    </row>
    <row r="675" spans="9:10" ht="16" customHeight="1" x14ac:dyDescent="0.2">
      <c r="I675" s="5" t="str">
        <f t="shared" ref="I675:I738" si="24">IF(OR(ISBLANK($F675),ISBLANK($G675)),"-",IF($F675&gt;$G675,3,IF($F675&lt;$G675,0,1)))</f>
        <v>-</v>
      </c>
      <c r="J675" s="5" t="str">
        <f t="shared" ref="J675:J738" si="25">IF(OR(ISBLANK($F675),ISBLANK($G675)),"-",IF(F675&lt;G675,3,IF(F675&gt;G675,0,1)))</f>
        <v>-</v>
      </c>
    </row>
    <row r="676" spans="9:10" ht="16" customHeight="1" x14ac:dyDescent="0.2">
      <c r="I676" s="5" t="str">
        <f t="shared" si="24"/>
        <v>-</v>
      </c>
      <c r="J676" s="5" t="str">
        <f t="shared" si="25"/>
        <v>-</v>
      </c>
    </row>
    <row r="677" spans="9:10" ht="16" customHeight="1" x14ac:dyDescent="0.2">
      <c r="I677" s="5" t="str">
        <f t="shared" si="24"/>
        <v>-</v>
      </c>
      <c r="J677" s="5" t="str">
        <f t="shared" si="25"/>
        <v>-</v>
      </c>
    </row>
    <row r="678" spans="9:10" ht="16" customHeight="1" x14ac:dyDescent="0.2">
      <c r="I678" s="5" t="str">
        <f t="shared" si="24"/>
        <v>-</v>
      </c>
      <c r="J678" s="5" t="str">
        <f t="shared" si="25"/>
        <v>-</v>
      </c>
    </row>
    <row r="679" spans="9:10" ht="16" customHeight="1" x14ac:dyDescent="0.2">
      <c r="I679" s="5" t="str">
        <f t="shared" si="24"/>
        <v>-</v>
      </c>
      <c r="J679" s="5" t="str">
        <f t="shared" si="25"/>
        <v>-</v>
      </c>
    </row>
    <row r="680" spans="9:10" ht="16" customHeight="1" x14ac:dyDescent="0.2">
      <c r="I680" s="5" t="str">
        <f t="shared" si="24"/>
        <v>-</v>
      </c>
      <c r="J680" s="5" t="str">
        <f t="shared" si="25"/>
        <v>-</v>
      </c>
    </row>
    <row r="681" spans="9:10" ht="16" customHeight="1" x14ac:dyDescent="0.2">
      <c r="I681" s="5" t="str">
        <f t="shared" si="24"/>
        <v>-</v>
      </c>
      <c r="J681" s="5" t="str">
        <f t="shared" si="25"/>
        <v>-</v>
      </c>
    </row>
    <row r="682" spans="9:10" ht="16" customHeight="1" x14ac:dyDescent="0.2">
      <c r="I682" s="5" t="str">
        <f t="shared" si="24"/>
        <v>-</v>
      </c>
      <c r="J682" s="5" t="str">
        <f t="shared" si="25"/>
        <v>-</v>
      </c>
    </row>
    <row r="683" spans="9:10" ht="16" customHeight="1" x14ac:dyDescent="0.2">
      <c r="I683" s="5" t="str">
        <f t="shared" si="24"/>
        <v>-</v>
      </c>
      <c r="J683" s="5" t="str">
        <f t="shared" si="25"/>
        <v>-</v>
      </c>
    </row>
    <row r="684" spans="9:10" ht="16" customHeight="1" x14ac:dyDescent="0.2">
      <c r="I684" s="5" t="str">
        <f t="shared" si="24"/>
        <v>-</v>
      </c>
      <c r="J684" s="5" t="str">
        <f t="shared" si="25"/>
        <v>-</v>
      </c>
    </row>
    <row r="685" spans="9:10" ht="16" customHeight="1" x14ac:dyDescent="0.2">
      <c r="I685" s="5" t="str">
        <f t="shared" si="24"/>
        <v>-</v>
      </c>
      <c r="J685" s="5" t="str">
        <f t="shared" si="25"/>
        <v>-</v>
      </c>
    </row>
    <row r="686" spans="9:10" ht="16" customHeight="1" x14ac:dyDescent="0.2">
      <c r="I686" s="5" t="str">
        <f t="shared" si="24"/>
        <v>-</v>
      </c>
      <c r="J686" s="5" t="str">
        <f t="shared" si="25"/>
        <v>-</v>
      </c>
    </row>
    <row r="687" spans="9:10" ht="16" customHeight="1" x14ac:dyDescent="0.2">
      <c r="I687" s="5" t="str">
        <f t="shared" si="24"/>
        <v>-</v>
      </c>
      <c r="J687" s="5" t="str">
        <f t="shared" si="25"/>
        <v>-</v>
      </c>
    </row>
    <row r="688" spans="9:10" ht="16" customHeight="1" x14ac:dyDescent="0.2">
      <c r="I688" s="5" t="str">
        <f t="shared" si="24"/>
        <v>-</v>
      </c>
      <c r="J688" s="5" t="str">
        <f t="shared" si="25"/>
        <v>-</v>
      </c>
    </row>
    <row r="689" spans="9:10" ht="16" customHeight="1" x14ac:dyDescent="0.2">
      <c r="I689" s="5" t="str">
        <f t="shared" si="24"/>
        <v>-</v>
      </c>
      <c r="J689" s="5" t="str">
        <f t="shared" si="25"/>
        <v>-</v>
      </c>
    </row>
    <row r="690" spans="9:10" ht="16" customHeight="1" x14ac:dyDescent="0.2">
      <c r="I690" s="5" t="str">
        <f t="shared" si="24"/>
        <v>-</v>
      </c>
      <c r="J690" s="5" t="str">
        <f t="shared" si="25"/>
        <v>-</v>
      </c>
    </row>
    <row r="691" spans="9:10" ht="16" customHeight="1" x14ac:dyDescent="0.2">
      <c r="I691" s="5" t="str">
        <f t="shared" si="24"/>
        <v>-</v>
      </c>
      <c r="J691" s="5" t="str">
        <f t="shared" si="25"/>
        <v>-</v>
      </c>
    </row>
    <row r="692" spans="9:10" ht="16" customHeight="1" x14ac:dyDescent="0.2">
      <c r="I692" s="5" t="str">
        <f t="shared" si="24"/>
        <v>-</v>
      </c>
      <c r="J692" s="5" t="str">
        <f t="shared" si="25"/>
        <v>-</v>
      </c>
    </row>
    <row r="693" spans="9:10" ht="16" customHeight="1" x14ac:dyDescent="0.2">
      <c r="I693" s="5" t="str">
        <f t="shared" si="24"/>
        <v>-</v>
      </c>
      <c r="J693" s="5" t="str">
        <f t="shared" si="25"/>
        <v>-</v>
      </c>
    </row>
    <row r="694" spans="9:10" ht="16" customHeight="1" x14ac:dyDescent="0.2">
      <c r="I694" s="5" t="str">
        <f t="shared" si="24"/>
        <v>-</v>
      </c>
      <c r="J694" s="5" t="str">
        <f t="shared" si="25"/>
        <v>-</v>
      </c>
    </row>
    <row r="695" spans="9:10" ht="16" customHeight="1" x14ac:dyDescent="0.2">
      <c r="I695" s="5" t="str">
        <f t="shared" si="24"/>
        <v>-</v>
      </c>
      <c r="J695" s="5" t="str">
        <f t="shared" si="25"/>
        <v>-</v>
      </c>
    </row>
    <row r="696" spans="9:10" ht="16" customHeight="1" x14ac:dyDescent="0.2">
      <c r="I696" s="5" t="str">
        <f t="shared" si="24"/>
        <v>-</v>
      </c>
      <c r="J696" s="5" t="str">
        <f t="shared" si="25"/>
        <v>-</v>
      </c>
    </row>
    <row r="697" spans="9:10" ht="16" customHeight="1" x14ac:dyDescent="0.2">
      <c r="I697" s="5" t="str">
        <f t="shared" si="24"/>
        <v>-</v>
      </c>
      <c r="J697" s="5" t="str">
        <f t="shared" si="25"/>
        <v>-</v>
      </c>
    </row>
    <row r="698" spans="9:10" ht="16" customHeight="1" x14ac:dyDescent="0.2">
      <c r="I698" s="5" t="str">
        <f t="shared" si="24"/>
        <v>-</v>
      </c>
      <c r="J698" s="5" t="str">
        <f t="shared" si="25"/>
        <v>-</v>
      </c>
    </row>
    <row r="699" spans="9:10" ht="16" customHeight="1" x14ac:dyDescent="0.2">
      <c r="I699" s="5" t="str">
        <f t="shared" si="24"/>
        <v>-</v>
      </c>
      <c r="J699" s="5" t="str">
        <f t="shared" si="25"/>
        <v>-</v>
      </c>
    </row>
    <row r="700" spans="9:10" ht="16" customHeight="1" x14ac:dyDescent="0.2">
      <c r="I700" s="5" t="str">
        <f t="shared" si="24"/>
        <v>-</v>
      </c>
      <c r="J700" s="5" t="str">
        <f t="shared" si="25"/>
        <v>-</v>
      </c>
    </row>
    <row r="701" spans="9:10" ht="16" customHeight="1" x14ac:dyDescent="0.2">
      <c r="I701" s="5" t="str">
        <f t="shared" si="24"/>
        <v>-</v>
      </c>
      <c r="J701" s="5" t="str">
        <f t="shared" si="25"/>
        <v>-</v>
      </c>
    </row>
    <row r="702" spans="9:10" ht="16" customHeight="1" x14ac:dyDescent="0.2">
      <c r="I702" s="5" t="str">
        <f t="shared" si="24"/>
        <v>-</v>
      </c>
      <c r="J702" s="5" t="str">
        <f t="shared" si="25"/>
        <v>-</v>
      </c>
    </row>
    <row r="703" spans="9:10" ht="16" customHeight="1" x14ac:dyDescent="0.2">
      <c r="I703" s="5" t="str">
        <f t="shared" si="24"/>
        <v>-</v>
      </c>
      <c r="J703" s="5" t="str">
        <f t="shared" si="25"/>
        <v>-</v>
      </c>
    </row>
    <row r="704" spans="9:10" ht="16" customHeight="1" x14ac:dyDescent="0.2">
      <c r="I704" s="5" t="str">
        <f t="shared" si="24"/>
        <v>-</v>
      </c>
      <c r="J704" s="5" t="str">
        <f t="shared" si="25"/>
        <v>-</v>
      </c>
    </row>
    <row r="705" spans="9:10" ht="16" customHeight="1" x14ac:dyDescent="0.2">
      <c r="I705" s="5" t="str">
        <f t="shared" si="24"/>
        <v>-</v>
      </c>
      <c r="J705" s="5" t="str">
        <f t="shared" si="25"/>
        <v>-</v>
      </c>
    </row>
    <row r="706" spans="9:10" ht="16" customHeight="1" x14ac:dyDescent="0.2">
      <c r="I706" s="5" t="str">
        <f t="shared" si="24"/>
        <v>-</v>
      </c>
      <c r="J706" s="5" t="str">
        <f t="shared" si="25"/>
        <v>-</v>
      </c>
    </row>
    <row r="707" spans="9:10" ht="16" customHeight="1" x14ac:dyDescent="0.2">
      <c r="I707" s="5" t="str">
        <f t="shared" si="24"/>
        <v>-</v>
      </c>
      <c r="J707" s="5" t="str">
        <f t="shared" si="25"/>
        <v>-</v>
      </c>
    </row>
    <row r="708" spans="9:10" ht="16" customHeight="1" x14ac:dyDescent="0.2">
      <c r="I708" s="5" t="str">
        <f t="shared" si="24"/>
        <v>-</v>
      </c>
      <c r="J708" s="5" t="str">
        <f t="shared" si="25"/>
        <v>-</v>
      </c>
    </row>
    <row r="709" spans="9:10" ht="16" customHeight="1" x14ac:dyDescent="0.2">
      <c r="I709" s="5" t="str">
        <f t="shared" si="24"/>
        <v>-</v>
      </c>
      <c r="J709" s="5" t="str">
        <f t="shared" si="25"/>
        <v>-</v>
      </c>
    </row>
    <row r="710" spans="9:10" ht="16" customHeight="1" x14ac:dyDescent="0.2">
      <c r="I710" s="5" t="str">
        <f t="shared" si="24"/>
        <v>-</v>
      </c>
      <c r="J710" s="5" t="str">
        <f t="shared" si="25"/>
        <v>-</v>
      </c>
    </row>
    <row r="711" spans="9:10" ht="16" customHeight="1" x14ac:dyDescent="0.2">
      <c r="I711" s="5" t="str">
        <f t="shared" si="24"/>
        <v>-</v>
      </c>
      <c r="J711" s="5" t="str">
        <f t="shared" si="25"/>
        <v>-</v>
      </c>
    </row>
    <row r="712" spans="9:10" ht="16" customHeight="1" x14ac:dyDescent="0.2">
      <c r="I712" s="5" t="str">
        <f t="shared" si="24"/>
        <v>-</v>
      </c>
      <c r="J712" s="5" t="str">
        <f t="shared" si="25"/>
        <v>-</v>
      </c>
    </row>
    <row r="713" spans="9:10" ht="16" customHeight="1" x14ac:dyDescent="0.2">
      <c r="I713" s="5" t="str">
        <f t="shared" si="24"/>
        <v>-</v>
      </c>
      <c r="J713" s="5" t="str">
        <f t="shared" si="25"/>
        <v>-</v>
      </c>
    </row>
    <row r="714" spans="9:10" ht="16" customHeight="1" x14ac:dyDescent="0.2">
      <c r="I714" s="5" t="str">
        <f t="shared" si="24"/>
        <v>-</v>
      </c>
      <c r="J714" s="5" t="str">
        <f t="shared" si="25"/>
        <v>-</v>
      </c>
    </row>
    <row r="715" spans="9:10" ht="16" customHeight="1" x14ac:dyDescent="0.2">
      <c r="I715" s="5" t="str">
        <f t="shared" si="24"/>
        <v>-</v>
      </c>
      <c r="J715" s="5" t="str">
        <f t="shared" si="25"/>
        <v>-</v>
      </c>
    </row>
    <row r="716" spans="9:10" ht="16" customHeight="1" x14ac:dyDescent="0.2">
      <c r="I716" s="5" t="str">
        <f t="shared" si="24"/>
        <v>-</v>
      </c>
      <c r="J716" s="5" t="str">
        <f t="shared" si="25"/>
        <v>-</v>
      </c>
    </row>
    <row r="717" spans="9:10" ht="16" customHeight="1" x14ac:dyDescent="0.2">
      <c r="I717" s="5" t="str">
        <f t="shared" si="24"/>
        <v>-</v>
      </c>
      <c r="J717" s="5" t="str">
        <f t="shared" si="25"/>
        <v>-</v>
      </c>
    </row>
    <row r="718" spans="9:10" ht="16" customHeight="1" x14ac:dyDescent="0.2">
      <c r="I718" s="5" t="str">
        <f t="shared" si="24"/>
        <v>-</v>
      </c>
      <c r="J718" s="5" t="str">
        <f t="shared" si="25"/>
        <v>-</v>
      </c>
    </row>
    <row r="719" spans="9:10" ht="16" customHeight="1" x14ac:dyDescent="0.2">
      <c r="I719" s="5" t="str">
        <f t="shared" si="24"/>
        <v>-</v>
      </c>
      <c r="J719" s="5" t="str">
        <f t="shared" si="25"/>
        <v>-</v>
      </c>
    </row>
    <row r="720" spans="9:10" ht="16" customHeight="1" x14ac:dyDescent="0.2">
      <c r="I720" s="5" t="str">
        <f t="shared" si="24"/>
        <v>-</v>
      </c>
      <c r="J720" s="5" t="str">
        <f t="shared" si="25"/>
        <v>-</v>
      </c>
    </row>
    <row r="721" spans="9:10" ht="16" customHeight="1" x14ac:dyDescent="0.2">
      <c r="I721" s="5" t="str">
        <f t="shared" si="24"/>
        <v>-</v>
      </c>
      <c r="J721" s="5" t="str">
        <f t="shared" si="25"/>
        <v>-</v>
      </c>
    </row>
    <row r="722" spans="9:10" ht="16" customHeight="1" x14ac:dyDescent="0.2">
      <c r="I722" s="5" t="str">
        <f t="shared" si="24"/>
        <v>-</v>
      </c>
      <c r="J722" s="5" t="str">
        <f t="shared" si="25"/>
        <v>-</v>
      </c>
    </row>
    <row r="723" spans="9:10" ht="16" customHeight="1" x14ac:dyDescent="0.2">
      <c r="I723" s="5" t="str">
        <f t="shared" si="24"/>
        <v>-</v>
      </c>
      <c r="J723" s="5" t="str">
        <f t="shared" si="25"/>
        <v>-</v>
      </c>
    </row>
    <row r="724" spans="9:10" ht="16" customHeight="1" x14ac:dyDescent="0.2">
      <c r="I724" s="5" t="str">
        <f t="shared" si="24"/>
        <v>-</v>
      </c>
      <c r="J724" s="5" t="str">
        <f t="shared" si="25"/>
        <v>-</v>
      </c>
    </row>
    <row r="725" spans="9:10" ht="16" customHeight="1" x14ac:dyDescent="0.2">
      <c r="I725" s="5" t="str">
        <f t="shared" si="24"/>
        <v>-</v>
      </c>
      <c r="J725" s="5" t="str">
        <f t="shared" si="25"/>
        <v>-</v>
      </c>
    </row>
    <row r="726" spans="9:10" ht="16" customHeight="1" x14ac:dyDescent="0.2">
      <c r="I726" s="5" t="str">
        <f t="shared" si="24"/>
        <v>-</v>
      </c>
      <c r="J726" s="5" t="str">
        <f t="shared" si="25"/>
        <v>-</v>
      </c>
    </row>
    <row r="727" spans="9:10" ht="16" customHeight="1" x14ac:dyDescent="0.2">
      <c r="I727" s="5" t="str">
        <f t="shared" si="24"/>
        <v>-</v>
      </c>
      <c r="J727" s="5" t="str">
        <f t="shared" si="25"/>
        <v>-</v>
      </c>
    </row>
    <row r="728" spans="9:10" ht="16" customHeight="1" x14ac:dyDescent="0.2">
      <c r="I728" s="5" t="str">
        <f t="shared" si="24"/>
        <v>-</v>
      </c>
      <c r="J728" s="5" t="str">
        <f t="shared" si="25"/>
        <v>-</v>
      </c>
    </row>
    <row r="729" spans="9:10" ht="16" customHeight="1" x14ac:dyDescent="0.2">
      <c r="I729" s="5" t="str">
        <f t="shared" si="24"/>
        <v>-</v>
      </c>
      <c r="J729" s="5" t="str">
        <f t="shared" si="25"/>
        <v>-</v>
      </c>
    </row>
    <row r="730" spans="9:10" ht="16" customHeight="1" x14ac:dyDescent="0.2">
      <c r="I730" s="5" t="str">
        <f t="shared" si="24"/>
        <v>-</v>
      </c>
      <c r="J730" s="5" t="str">
        <f t="shared" si="25"/>
        <v>-</v>
      </c>
    </row>
    <row r="731" spans="9:10" ht="16" customHeight="1" x14ac:dyDescent="0.2">
      <c r="I731" s="5" t="str">
        <f t="shared" si="24"/>
        <v>-</v>
      </c>
      <c r="J731" s="5" t="str">
        <f t="shared" si="25"/>
        <v>-</v>
      </c>
    </row>
    <row r="732" spans="9:10" ht="16" customHeight="1" x14ac:dyDescent="0.2">
      <c r="I732" s="5" t="str">
        <f t="shared" si="24"/>
        <v>-</v>
      </c>
      <c r="J732" s="5" t="str">
        <f t="shared" si="25"/>
        <v>-</v>
      </c>
    </row>
    <row r="733" spans="9:10" ht="16" customHeight="1" x14ac:dyDescent="0.2">
      <c r="I733" s="5" t="str">
        <f t="shared" si="24"/>
        <v>-</v>
      </c>
      <c r="J733" s="5" t="str">
        <f t="shared" si="25"/>
        <v>-</v>
      </c>
    </row>
    <row r="734" spans="9:10" ht="16" customHeight="1" x14ac:dyDescent="0.2">
      <c r="I734" s="5" t="str">
        <f t="shared" si="24"/>
        <v>-</v>
      </c>
      <c r="J734" s="5" t="str">
        <f t="shared" si="25"/>
        <v>-</v>
      </c>
    </row>
    <row r="735" spans="9:10" ht="16" customHeight="1" x14ac:dyDescent="0.2">
      <c r="I735" s="5" t="str">
        <f t="shared" si="24"/>
        <v>-</v>
      </c>
      <c r="J735" s="5" t="str">
        <f t="shared" si="25"/>
        <v>-</v>
      </c>
    </row>
    <row r="736" spans="9:10" ht="16" customHeight="1" x14ac:dyDescent="0.2">
      <c r="I736" s="5" t="str">
        <f t="shared" si="24"/>
        <v>-</v>
      </c>
      <c r="J736" s="5" t="str">
        <f t="shared" si="25"/>
        <v>-</v>
      </c>
    </row>
    <row r="737" spans="9:10" ht="16" customHeight="1" x14ac:dyDescent="0.2">
      <c r="I737" s="5" t="str">
        <f t="shared" si="24"/>
        <v>-</v>
      </c>
      <c r="J737" s="5" t="str">
        <f t="shared" si="25"/>
        <v>-</v>
      </c>
    </row>
    <row r="738" spans="9:10" ht="16" customHeight="1" x14ac:dyDescent="0.2">
      <c r="I738" s="5" t="str">
        <f t="shared" si="24"/>
        <v>-</v>
      </c>
      <c r="J738" s="5" t="str">
        <f t="shared" si="25"/>
        <v>-</v>
      </c>
    </row>
    <row r="739" spans="9:10" ht="16" customHeight="1" x14ac:dyDescent="0.2">
      <c r="I739" s="5" t="str">
        <f t="shared" ref="I739:I758" si="26">IF(OR(ISBLANK($F739),ISBLANK($G739)),"-",IF($F739&gt;$G739,3,IF($F739&lt;$G739,0,1)))</f>
        <v>-</v>
      </c>
      <c r="J739" s="5" t="str">
        <f t="shared" ref="J739:J758" si="27">IF(OR(ISBLANK($F739),ISBLANK($G739)),"-",IF(F739&lt;G739,3,IF(F739&gt;G739,0,1)))</f>
        <v>-</v>
      </c>
    </row>
    <row r="740" spans="9:10" ht="16" customHeight="1" x14ac:dyDescent="0.2">
      <c r="I740" s="5" t="str">
        <f t="shared" si="26"/>
        <v>-</v>
      </c>
      <c r="J740" s="5" t="str">
        <f t="shared" si="27"/>
        <v>-</v>
      </c>
    </row>
    <row r="741" spans="9:10" ht="16" customHeight="1" x14ac:dyDescent="0.2">
      <c r="I741" s="5" t="str">
        <f t="shared" si="26"/>
        <v>-</v>
      </c>
      <c r="J741" s="5" t="str">
        <f t="shared" si="27"/>
        <v>-</v>
      </c>
    </row>
    <row r="742" spans="9:10" ht="16" customHeight="1" x14ac:dyDescent="0.2">
      <c r="I742" s="5" t="str">
        <f t="shared" si="26"/>
        <v>-</v>
      </c>
      <c r="J742" s="5" t="str">
        <f t="shared" si="27"/>
        <v>-</v>
      </c>
    </row>
    <row r="743" spans="9:10" ht="16" customHeight="1" x14ac:dyDescent="0.2">
      <c r="I743" s="5" t="str">
        <f t="shared" si="26"/>
        <v>-</v>
      </c>
      <c r="J743" s="5" t="str">
        <f t="shared" si="27"/>
        <v>-</v>
      </c>
    </row>
    <row r="744" spans="9:10" ht="16" customHeight="1" x14ac:dyDescent="0.2">
      <c r="I744" s="5" t="str">
        <f t="shared" si="26"/>
        <v>-</v>
      </c>
      <c r="J744" s="5" t="str">
        <f t="shared" si="27"/>
        <v>-</v>
      </c>
    </row>
    <row r="745" spans="9:10" ht="16" customHeight="1" x14ac:dyDescent="0.2">
      <c r="I745" s="5" t="str">
        <f t="shared" si="26"/>
        <v>-</v>
      </c>
      <c r="J745" s="5" t="str">
        <f t="shared" si="27"/>
        <v>-</v>
      </c>
    </row>
    <row r="746" spans="9:10" ht="16" customHeight="1" x14ac:dyDescent="0.2">
      <c r="I746" s="5" t="str">
        <f t="shared" si="26"/>
        <v>-</v>
      </c>
      <c r="J746" s="5" t="str">
        <f t="shared" si="27"/>
        <v>-</v>
      </c>
    </row>
    <row r="747" spans="9:10" ht="16" customHeight="1" x14ac:dyDescent="0.2">
      <c r="I747" s="5" t="str">
        <f t="shared" si="26"/>
        <v>-</v>
      </c>
      <c r="J747" s="5" t="str">
        <f t="shared" si="27"/>
        <v>-</v>
      </c>
    </row>
    <row r="748" spans="9:10" ht="16" customHeight="1" x14ac:dyDescent="0.2">
      <c r="I748" s="5" t="str">
        <f t="shared" si="26"/>
        <v>-</v>
      </c>
      <c r="J748" s="5" t="str">
        <f t="shared" si="27"/>
        <v>-</v>
      </c>
    </row>
    <row r="749" spans="9:10" ht="16" customHeight="1" x14ac:dyDescent="0.2">
      <c r="I749" s="5" t="str">
        <f t="shared" si="26"/>
        <v>-</v>
      </c>
      <c r="J749" s="5" t="str">
        <f t="shared" si="27"/>
        <v>-</v>
      </c>
    </row>
    <row r="750" spans="9:10" ht="16" customHeight="1" x14ac:dyDescent="0.2">
      <c r="I750" s="5" t="str">
        <f t="shared" si="26"/>
        <v>-</v>
      </c>
      <c r="J750" s="5" t="str">
        <f t="shared" si="27"/>
        <v>-</v>
      </c>
    </row>
    <row r="751" spans="9:10" ht="16" customHeight="1" x14ac:dyDescent="0.2">
      <c r="I751" s="5" t="str">
        <f t="shared" si="26"/>
        <v>-</v>
      </c>
      <c r="J751" s="5" t="str">
        <f t="shared" si="27"/>
        <v>-</v>
      </c>
    </row>
    <row r="752" spans="9:10" ht="16" customHeight="1" x14ac:dyDescent="0.2">
      <c r="I752" s="5" t="str">
        <f t="shared" si="26"/>
        <v>-</v>
      </c>
      <c r="J752" s="5" t="str">
        <f t="shared" si="27"/>
        <v>-</v>
      </c>
    </row>
    <row r="753" spans="9:10" ht="16" customHeight="1" x14ac:dyDescent="0.2">
      <c r="I753" s="5" t="str">
        <f t="shared" si="26"/>
        <v>-</v>
      </c>
      <c r="J753" s="5" t="str">
        <f t="shared" si="27"/>
        <v>-</v>
      </c>
    </row>
    <row r="754" spans="9:10" ht="16" customHeight="1" x14ac:dyDescent="0.2">
      <c r="I754" s="5" t="str">
        <f t="shared" si="26"/>
        <v>-</v>
      </c>
      <c r="J754" s="5" t="str">
        <f t="shared" si="27"/>
        <v>-</v>
      </c>
    </row>
    <row r="755" spans="9:10" ht="16" customHeight="1" x14ac:dyDescent="0.2">
      <c r="I755" s="5" t="str">
        <f t="shared" si="26"/>
        <v>-</v>
      </c>
      <c r="J755" s="5" t="str">
        <f t="shared" si="27"/>
        <v>-</v>
      </c>
    </row>
    <row r="756" spans="9:10" ht="16" customHeight="1" x14ac:dyDescent="0.2">
      <c r="I756" s="5" t="str">
        <f t="shared" si="26"/>
        <v>-</v>
      </c>
      <c r="J756" s="5" t="str">
        <f t="shared" si="27"/>
        <v>-</v>
      </c>
    </row>
    <row r="757" spans="9:10" ht="16" customHeight="1" x14ac:dyDescent="0.2">
      <c r="I757" s="5" t="str">
        <f t="shared" si="26"/>
        <v>-</v>
      </c>
      <c r="J757" s="5" t="str">
        <f t="shared" si="27"/>
        <v>-</v>
      </c>
    </row>
    <row r="758" spans="9:10" ht="16" customHeight="1" x14ac:dyDescent="0.2">
      <c r="I758" s="5" t="str">
        <f t="shared" si="26"/>
        <v>-</v>
      </c>
      <c r="J758" s="5" t="str">
        <f t="shared" si="27"/>
        <v>-</v>
      </c>
    </row>
    <row r="759" spans="9:10" ht="16" customHeight="1" x14ac:dyDescent="0.2">
      <c r="I759" s="5">
        <f t="shared" ref="I759:I790" si="28">IF(F759&gt;G759,3,IF(F759&lt;G759,0,1))</f>
        <v>1</v>
      </c>
      <c r="J759" s="5">
        <f t="shared" ref="J759:J790" si="29">IF(F759&lt;G759,3,IF(F759&gt;G759,0,1))</f>
        <v>1</v>
      </c>
    </row>
    <row r="760" spans="9:10" ht="16" customHeight="1" x14ac:dyDescent="0.2">
      <c r="I760" s="5">
        <f t="shared" si="28"/>
        <v>1</v>
      </c>
      <c r="J760" s="5">
        <f t="shared" si="29"/>
        <v>1</v>
      </c>
    </row>
    <row r="761" spans="9:10" ht="16" customHeight="1" x14ac:dyDescent="0.2">
      <c r="I761" s="5">
        <f t="shared" si="28"/>
        <v>1</v>
      </c>
      <c r="J761" s="5">
        <f t="shared" si="29"/>
        <v>1</v>
      </c>
    </row>
    <row r="762" spans="9:10" ht="16" customHeight="1" x14ac:dyDescent="0.2">
      <c r="I762" s="5">
        <f t="shared" si="28"/>
        <v>1</v>
      </c>
      <c r="J762" s="5">
        <f t="shared" si="29"/>
        <v>1</v>
      </c>
    </row>
    <row r="763" spans="9:10" ht="16" customHeight="1" x14ac:dyDescent="0.2">
      <c r="I763" s="5">
        <f t="shared" si="28"/>
        <v>1</v>
      </c>
      <c r="J763" s="5">
        <f t="shared" si="29"/>
        <v>1</v>
      </c>
    </row>
    <row r="764" spans="9:10" ht="16" customHeight="1" x14ac:dyDescent="0.2">
      <c r="I764" s="5">
        <f t="shared" si="28"/>
        <v>1</v>
      </c>
      <c r="J764" s="5">
        <f t="shared" si="29"/>
        <v>1</v>
      </c>
    </row>
    <row r="765" spans="9:10" ht="16" customHeight="1" x14ac:dyDescent="0.2">
      <c r="I765" s="5">
        <f t="shared" si="28"/>
        <v>1</v>
      </c>
      <c r="J765" s="5">
        <f t="shared" si="29"/>
        <v>1</v>
      </c>
    </row>
    <row r="766" spans="9:10" ht="16" customHeight="1" x14ac:dyDescent="0.2">
      <c r="I766" s="5">
        <f t="shared" si="28"/>
        <v>1</v>
      </c>
      <c r="J766" s="5">
        <f t="shared" si="29"/>
        <v>1</v>
      </c>
    </row>
    <row r="767" spans="9:10" ht="16" customHeight="1" x14ac:dyDescent="0.2">
      <c r="I767" s="5">
        <f t="shared" si="28"/>
        <v>1</v>
      </c>
      <c r="J767" s="5">
        <f t="shared" si="29"/>
        <v>1</v>
      </c>
    </row>
    <row r="768" spans="9:10" ht="16" customHeight="1" x14ac:dyDescent="0.2">
      <c r="I768" s="5">
        <f t="shared" si="28"/>
        <v>1</v>
      </c>
      <c r="J768" s="5">
        <f t="shared" si="29"/>
        <v>1</v>
      </c>
    </row>
    <row r="769" spans="9:10" ht="16" customHeight="1" x14ac:dyDescent="0.2">
      <c r="I769" s="5">
        <f t="shared" si="28"/>
        <v>1</v>
      </c>
      <c r="J769" s="5">
        <f t="shared" si="29"/>
        <v>1</v>
      </c>
    </row>
    <row r="770" spans="9:10" ht="16" customHeight="1" x14ac:dyDescent="0.2">
      <c r="I770" s="5">
        <f t="shared" si="28"/>
        <v>1</v>
      </c>
      <c r="J770" s="5">
        <f t="shared" si="29"/>
        <v>1</v>
      </c>
    </row>
    <row r="771" spans="9:10" ht="16" customHeight="1" x14ac:dyDescent="0.2">
      <c r="I771" s="5">
        <f t="shared" si="28"/>
        <v>1</v>
      </c>
      <c r="J771" s="5">
        <f t="shared" si="29"/>
        <v>1</v>
      </c>
    </row>
    <row r="772" spans="9:10" ht="16" customHeight="1" x14ac:dyDescent="0.2">
      <c r="I772" s="5">
        <f t="shared" si="28"/>
        <v>1</v>
      </c>
      <c r="J772" s="5">
        <f t="shared" si="29"/>
        <v>1</v>
      </c>
    </row>
    <row r="773" spans="9:10" ht="16" customHeight="1" x14ac:dyDescent="0.2">
      <c r="I773" s="5">
        <f t="shared" si="28"/>
        <v>1</v>
      </c>
      <c r="J773" s="5">
        <f t="shared" si="29"/>
        <v>1</v>
      </c>
    </row>
    <row r="774" spans="9:10" ht="16" customHeight="1" x14ac:dyDescent="0.2">
      <c r="I774" s="5">
        <f t="shared" si="28"/>
        <v>1</v>
      </c>
      <c r="J774" s="5">
        <f t="shared" si="29"/>
        <v>1</v>
      </c>
    </row>
    <row r="775" spans="9:10" ht="16" customHeight="1" x14ac:dyDescent="0.2">
      <c r="I775" s="5">
        <f t="shared" si="28"/>
        <v>1</v>
      </c>
      <c r="J775" s="5">
        <f t="shared" si="29"/>
        <v>1</v>
      </c>
    </row>
    <row r="776" spans="9:10" ht="16" customHeight="1" x14ac:dyDescent="0.2">
      <c r="I776" s="5">
        <f t="shared" si="28"/>
        <v>1</v>
      </c>
      <c r="J776" s="5">
        <f t="shared" si="29"/>
        <v>1</v>
      </c>
    </row>
    <row r="777" spans="9:10" ht="16" customHeight="1" x14ac:dyDescent="0.2">
      <c r="I777" s="5">
        <f t="shared" si="28"/>
        <v>1</v>
      </c>
      <c r="J777" s="5">
        <f t="shared" si="29"/>
        <v>1</v>
      </c>
    </row>
    <row r="778" spans="9:10" ht="16" customHeight="1" x14ac:dyDescent="0.2">
      <c r="I778" s="5">
        <f t="shared" si="28"/>
        <v>1</v>
      </c>
      <c r="J778" s="5">
        <f t="shared" si="29"/>
        <v>1</v>
      </c>
    </row>
    <row r="779" spans="9:10" ht="16" customHeight="1" x14ac:dyDescent="0.2">
      <c r="I779" s="5">
        <f t="shared" si="28"/>
        <v>1</v>
      </c>
      <c r="J779" s="5">
        <f t="shared" si="29"/>
        <v>1</v>
      </c>
    </row>
    <row r="780" spans="9:10" ht="16" customHeight="1" x14ac:dyDescent="0.2">
      <c r="I780" s="5">
        <f t="shared" si="28"/>
        <v>1</v>
      </c>
      <c r="J780" s="5">
        <f t="shared" si="29"/>
        <v>1</v>
      </c>
    </row>
    <row r="781" spans="9:10" ht="16" customHeight="1" x14ac:dyDescent="0.2">
      <c r="I781" s="5">
        <f t="shared" si="28"/>
        <v>1</v>
      </c>
      <c r="J781" s="5">
        <f t="shared" si="29"/>
        <v>1</v>
      </c>
    </row>
    <row r="782" spans="9:10" ht="16" customHeight="1" x14ac:dyDescent="0.2">
      <c r="I782" s="5">
        <f t="shared" si="28"/>
        <v>1</v>
      </c>
      <c r="J782" s="5">
        <f t="shared" si="29"/>
        <v>1</v>
      </c>
    </row>
    <row r="783" spans="9:10" ht="16" customHeight="1" x14ac:dyDescent="0.2">
      <c r="I783" s="5">
        <f t="shared" si="28"/>
        <v>1</v>
      </c>
      <c r="J783" s="5">
        <f t="shared" si="29"/>
        <v>1</v>
      </c>
    </row>
    <row r="784" spans="9:10" ht="16" customHeight="1" x14ac:dyDescent="0.2">
      <c r="I784" s="5">
        <f t="shared" si="28"/>
        <v>1</v>
      </c>
      <c r="J784" s="5">
        <f t="shared" si="29"/>
        <v>1</v>
      </c>
    </row>
    <row r="785" spans="9:10" ht="16" customHeight="1" x14ac:dyDescent="0.2">
      <c r="I785" s="5">
        <f t="shared" si="28"/>
        <v>1</v>
      </c>
      <c r="J785" s="5">
        <f t="shared" si="29"/>
        <v>1</v>
      </c>
    </row>
    <row r="786" spans="9:10" ht="16" customHeight="1" x14ac:dyDescent="0.2">
      <c r="I786" s="5">
        <f t="shared" si="28"/>
        <v>1</v>
      </c>
      <c r="J786" s="5">
        <f t="shared" si="29"/>
        <v>1</v>
      </c>
    </row>
    <row r="787" spans="9:10" ht="16" customHeight="1" x14ac:dyDescent="0.2">
      <c r="I787" s="5">
        <f t="shared" si="28"/>
        <v>1</v>
      </c>
      <c r="J787" s="5">
        <f t="shared" si="29"/>
        <v>1</v>
      </c>
    </row>
    <row r="788" spans="9:10" ht="16" customHeight="1" x14ac:dyDescent="0.2">
      <c r="I788" s="5">
        <f t="shared" si="28"/>
        <v>1</v>
      </c>
      <c r="J788" s="5">
        <f t="shared" si="29"/>
        <v>1</v>
      </c>
    </row>
    <row r="789" spans="9:10" ht="16" customHeight="1" x14ac:dyDescent="0.2">
      <c r="I789" s="5">
        <f t="shared" si="28"/>
        <v>1</v>
      </c>
      <c r="J789" s="5">
        <f t="shared" si="29"/>
        <v>1</v>
      </c>
    </row>
    <row r="790" spans="9:10" ht="16" customHeight="1" x14ac:dyDescent="0.2">
      <c r="I790" s="5">
        <f t="shared" si="28"/>
        <v>1</v>
      </c>
      <c r="J790" s="5">
        <f t="shared" si="29"/>
        <v>1</v>
      </c>
    </row>
    <row r="791" spans="9:10" ht="16" customHeight="1" x14ac:dyDescent="0.2">
      <c r="I791" s="5">
        <f t="shared" ref="I791:I822" si="30">IF(F791&gt;G791,3,IF(F791&lt;G791,0,1))</f>
        <v>1</v>
      </c>
      <c r="J791" s="5">
        <f t="shared" ref="J791:J822" si="31">IF(F791&lt;G791,3,IF(F791&gt;G791,0,1))</f>
        <v>1</v>
      </c>
    </row>
    <row r="792" spans="9:10" ht="16" customHeight="1" x14ac:dyDescent="0.2">
      <c r="I792" s="5">
        <f t="shared" si="30"/>
        <v>1</v>
      </c>
      <c r="J792" s="5">
        <f t="shared" si="31"/>
        <v>1</v>
      </c>
    </row>
    <row r="793" spans="9:10" ht="16" customHeight="1" x14ac:dyDescent="0.2">
      <c r="I793" s="5">
        <f t="shared" si="30"/>
        <v>1</v>
      </c>
      <c r="J793" s="5">
        <f t="shared" si="31"/>
        <v>1</v>
      </c>
    </row>
    <row r="794" spans="9:10" ht="16" customHeight="1" x14ac:dyDescent="0.2">
      <c r="I794" s="5">
        <f t="shared" si="30"/>
        <v>1</v>
      </c>
      <c r="J794" s="5">
        <f t="shared" si="31"/>
        <v>1</v>
      </c>
    </row>
    <row r="795" spans="9:10" ht="16" customHeight="1" x14ac:dyDescent="0.2">
      <c r="I795" s="5">
        <f t="shared" si="30"/>
        <v>1</v>
      </c>
      <c r="J795" s="5">
        <f t="shared" si="31"/>
        <v>1</v>
      </c>
    </row>
    <row r="796" spans="9:10" ht="16" customHeight="1" x14ac:dyDescent="0.2">
      <c r="I796" s="5">
        <f t="shared" si="30"/>
        <v>1</v>
      </c>
      <c r="J796" s="5">
        <f t="shared" si="31"/>
        <v>1</v>
      </c>
    </row>
    <row r="797" spans="9:10" ht="16" customHeight="1" x14ac:dyDescent="0.2">
      <c r="I797" s="5">
        <f t="shared" si="30"/>
        <v>1</v>
      </c>
      <c r="J797" s="5">
        <f t="shared" si="31"/>
        <v>1</v>
      </c>
    </row>
    <row r="798" spans="9:10" ht="16" customHeight="1" x14ac:dyDescent="0.2">
      <c r="I798" s="5">
        <f t="shared" si="30"/>
        <v>1</v>
      </c>
      <c r="J798" s="5">
        <f t="shared" si="31"/>
        <v>1</v>
      </c>
    </row>
    <row r="799" spans="9:10" ht="16" customHeight="1" x14ac:dyDescent="0.2">
      <c r="I799" s="5">
        <f t="shared" si="30"/>
        <v>1</v>
      </c>
      <c r="J799" s="5">
        <f t="shared" si="31"/>
        <v>1</v>
      </c>
    </row>
    <row r="800" spans="9:10" ht="16" customHeight="1" x14ac:dyDescent="0.2">
      <c r="I800" s="5">
        <f t="shared" si="30"/>
        <v>1</v>
      </c>
      <c r="J800" s="5">
        <f t="shared" si="31"/>
        <v>1</v>
      </c>
    </row>
    <row r="801" spans="9:10" ht="16" customHeight="1" x14ac:dyDescent="0.2">
      <c r="I801" s="5">
        <f t="shared" si="30"/>
        <v>1</v>
      </c>
      <c r="J801" s="5">
        <f t="shared" si="31"/>
        <v>1</v>
      </c>
    </row>
    <row r="802" spans="9:10" ht="16" customHeight="1" x14ac:dyDescent="0.2">
      <c r="I802" s="5">
        <f t="shared" si="30"/>
        <v>1</v>
      </c>
      <c r="J802" s="5">
        <f t="shared" si="31"/>
        <v>1</v>
      </c>
    </row>
    <row r="803" spans="9:10" ht="16" customHeight="1" x14ac:dyDescent="0.2">
      <c r="I803" s="5">
        <f t="shared" si="30"/>
        <v>1</v>
      </c>
      <c r="J803" s="5">
        <f t="shared" si="31"/>
        <v>1</v>
      </c>
    </row>
    <row r="804" spans="9:10" ht="16" customHeight="1" x14ac:dyDescent="0.2">
      <c r="I804" s="5">
        <f t="shared" si="30"/>
        <v>1</v>
      </c>
      <c r="J804" s="5">
        <f t="shared" si="31"/>
        <v>1</v>
      </c>
    </row>
    <row r="805" spans="9:10" ht="16" customHeight="1" x14ac:dyDescent="0.2">
      <c r="I805" s="5">
        <f t="shared" si="30"/>
        <v>1</v>
      </c>
      <c r="J805" s="5">
        <f t="shared" si="31"/>
        <v>1</v>
      </c>
    </row>
    <row r="806" spans="9:10" ht="16" customHeight="1" x14ac:dyDescent="0.2">
      <c r="I806" s="5">
        <f t="shared" si="30"/>
        <v>1</v>
      </c>
      <c r="J806" s="5">
        <f t="shared" si="31"/>
        <v>1</v>
      </c>
    </row>
    <row r="807" spans="9:10" ht="16" customHeight="1" x14ac:dyDescent="0.2">
      <c r="I807" s="5">
        <f t="shared" si="30"/>
        <v>1</v>
      </c>
      <c r="J807" s="5">
        <f t="shared" si="31"/>
        <v>1</v>
      </c>
    </row>
    <row r="808" spans="9:10" ht="16" customHeight="1" x14ac:dyDescent="0.2">
      <c r="I808" s="5">
        <f t="shared" si="30"/>
        <v>1</v>
      </c>
      <c r="J808" s="5">
        <f t="shared" si="31"/>
        <v>1</v>
      </c>
    </row>
    <row r="809" spans="9:10" ht="16" customHeight="1" x14ac:dyDescent="0.2">
      <c r="I809" s="5">
        <f t="shared" si="30"/>
        <v>1</v>
      </c>
      <c r="J809" s="5">
        <f t="shared" si="31"/>
        <v>1</v>
      </c>
    </row>
    <row r="810" spans="9:10" ht="16" customHeight="1" x14ac:dyDescent="0.2">
      <c r="I810" s="5">
        <f t="shared" si="30"/>
        <v>1</v>
      </c>
      <c r="J810" s="5">
        <f t="shared" si="31"/>
        <v>1</v>
      </c>
    </row>
    <row r="811" spans="9:10" ht="16" customHeight="1" x14ac:dyDescent="0.2">
      <c r="I811" s="5">
        <f t="shared" si="30"/>
        <v>1</v>
      </c>
      <c r="J811" s="5">
        <f t="shared" si="31"/>
        <v>1</v>
      </c>
    </row>
    <row r="812" spans="9:10" ht="16" customHeight="1" x14ac:dyDescent="0.2">
      <c r="I812" s="5">
        <f t="shared" si="30"/>
        <v>1</v>
      </c>
      <c r="J812" s="5">
        <f t="shared" si="31"/>
        <v>1</v>
      </c>
    </row>
    <row r="813" spans="9:10" ht="16" customHeight="1" x14ac:dyDescent="0.2">
      <c r="I813" s="5">
        <f t="shared" si="30"/>
        <v>1</v>
      </c>
      <c r="J813" s="5">
        <f t="shared" si="31"/>
        <v>1</v>
      </c>
    </row>
    <row r="814" spans="9:10" ht="16" customHeight="1" x14ac:dyDescent="0.2">
      <c r="I814" s="5">
        <f t="shared" si="30"/>
        <v>1</v>
      </c>
      <c r="J814" s="5">
        <f t="shared" si="31"/>
        <v>1</v>
      </c>
    </row>
    <row r="815" spans="9:10" ht="16" customHeight="1" x14ac:dyDescent="0.2">
      <c r="I815" s="5">
        <f t="shared" si="30"/>
        <v>1</v>
      </c>
      <c r="J815" s="5">
        <f t="shared" si="31"/>
        <v>1</v>
      </c>
    </row>
    <row r="816" spans="9:10" ht="16" customHeight="1" x14ac:dyDescent="0.2">
      <c r="I816" s="5">
        <f t="shared" si="30"/>
        <v>1</v>
      </c>
      <c r="J816" s="5">
        <f t="shared" si="31"/>
        <v>1</v>
      </c>
    </row>
    <row r="817" spans="9:10" ht="16" customHeight="1" x14ac:dyDescent="0.2">
      <c r="I817" s="5">
        <f t="shared" si="30"/>
        <v>1</v>
      </c>
      <c r="J817" s="5">
        <f t="shared" si="31"/>
        <v>1</v>
      </c>
    </row>
    <row r="818" spans="9:10" ht="16" customHeight="1" x14ac:dyDescent="0.2">
      <c r="I818" s="5">
        <f t="shared" si="30"/>
        <v>1</v>
      </c>
      <c r="J818" s="5">
        <f t="shared" si="31"/>
        <v>1</v>
      </c>
    </row>
    <row r="819" spans="9:10" ht="16" customHeight="1" x14ac:dyDescent="0.2">
      <c r="I819" s="5">
        <f t="shared" si="30"/>
        <v>1</v>
      </c>
      <c r="J819" s="5">
        <f t="shared" si="31"/>
        <v>1</v>
      </c>
    </row>
    <row r="820" spans="9:10" ht="16" customHeight="1" x14ac:dyDescent="0.2">
      <c r="I820" s="5">
        <f t="shared" si="30"/>
        <v>1</v>
      </c>
      <c r="J820" s="5">
        <f t="shared" si="31"/>
        <v>1</v>
      </c>
    </row>
    <row r="821" spans="9:10" ht="16" customHeight="1" x14ac:dyDescent="0.2">
      <c r="I821" s="5">
        <f t="shared" si="30"/>
        <v>1</v>
      </c>
      <c r="J821" s="5">
        <f t="shared" si="31"/>
        <v>1</v>
      </c>
    </row>
    <row r="822" spans="9:10" ht="16" customHeight="1" x14ac:dyDescent="0.2">
      <c r="I822" s="5">
        <f t="shared" si="30"/>
        <v>1</v>
      </c>
      <c r="J822" s="5">
        <f t="shared" si="31"/>
        <v>1</v>
      </c>
    </row>
    <row r="823" spans="9:10" ht="16" customHeight="1" x14ac:dyDescent="0.2">
      <c r="I823" s="5">
        <f t="shared" ref="I823:I854" si="32">IF(F823&gt;G823,3,IF(F823&lt;G823,0,1))</f>
        <v>1</v>
      </c>
      <c r="J823" s="5">
        <f t="shared" ref="J823:J854" si="33">IF(F823&lt;G823,3,IF(F823&gt;G823,0,1))</f>
        <v>1</v>
      </c>
    </row>
    <row r="824" spans="9:10" ht="16" customHeight="1" x14ac:dyDescent="0.2">
      <c r="I824" s="5">
        <f t="shared" si="32"/>
        <v>1</v>
      </c>
      <c r="J824" s="5">
        <f t="shared" si="33"/>
        <v>1</v>
      </c>
    </row>
    <row r="825" spans="9:10" ht="16" customHeight="1" x14ac:dyDescent="0.2">
      <c r="I825" s="5">
        <f t="shared" si="32"/>
        <v>1</v>
      </c>
      <c r="J825" s="5">
        <f t="shared" si="33"/>
        <v>1</v>
      </c>
    </row>
    <row r="826" spans="9:10" ht="16" customHeight="1" x14ac:dyDescent="0.2">
      <c r="I826" s="5">
        <f t="shared" si="32"/>
        <v>1</v>
      </c>
      <c r="J826" s="5">
        <f t="shared" si="33"/>
        <v>1</v>
      </c>
    </row>
    <row r="827" spans="9:10" ht="16" customHeight="1" x14ac:dyDescent="0.2">
      <c r="I827" s="5">
        <f t="shared" si="32"/>
        <v>1</v>
      </c>
      <c r="J827" s="5">
        <f t="shared" si="33"/>
        <v>1</v>
      </c>
    </row>
    <row r="828" spans="9:10" ht="16" customHeight="1" x14ac:dyDescent="0.2">
      <c r="I828" s="5">
        <f t="shared" si="32"/>
        <v>1</v>
      </c>
      <c r="J828" s="5">
        <f t="shared" si="33"/>
        <v>1</v>
      </c>
    </row>
    <row r="829" spans="9:10" ht="16" customHeight="1" x14ac:dyDescent="0.2">
      <c r="I829" s="5">
        <f t="shared" si="32"/>
        <v>1</v>
      </c>
      <c r="J829" s="5">
        <f t="shared" si="33"/>
        <v>1</v>
      </c>
    </row>
    <row r="830" spans="9:10" ht="16" customHeight="1" x14ac:dyDescent="0.2">
      <c r="I830" s="5">
        <f t="shared" si="32"/>
        <v>1</v>
      </c>
      <c r="J830" s="5">
        <f t="shared" si="33"/>
        <v>1</v>
      </c>
    </row>
    <row r="831" spans="9:10" ht="16" customHeight="1" x14ac:dyDescent="0.2">
      <c r="I831" s="5">
        <f t="shared" si="32"/>
        <v>1</v>
      </c>
      <c r="J831" s="5">
        <f t="shared" si="33"/>
        <v>1</v>
      </c>
    </row>
    <row r="832" spans="9:10" ht="16" customHeight="1" x14ac:dyDescent="0.2">
      <c r="I832" s="5">
        <f t="shared" si="32"/>
        <v>1</v>
      </c>
      <c r="J832" s="5">
        <f t="shared" si="33"/>
        <v>1</v>
      </c>
    </row>
    <row r="833" spans="9:10" ht="16" customHeight="1" x14ac:dyDescent="0.2">
      <c r="I833" s="5">
        <f t="shared" si="32"/>
        <v>1</v>
      </c>
      <c r="J833" s="5">
        <f t="shared" si="33"/>
        <v>1</v>
      </c>
    </row>
    <row r="834" spans="9:10" ht="16" customHeight="1" x14ac:dyDescent="0.2">
      <c r="I834" s="5">
        <f t="shared" si="32"/>
        <v>1</v>
      </c>
      <c r="J834" s="5">
        <f t="shared" si="33"/>
        <v>1</v>
      </c>
    </row>
    <row r="835" spans="9:10" ht="16" customHeight="1" x14ac:dyDescent="0.2">
      <c r="I835" s="5">
        <f t="shared" si="32"/>
        <v>1</v>
      </c>
      <c r="J835" s="5">
        <f t="shared" si="33"/>
        <v>1</v>
      </c>
    </row>
    <row r="836" spans="9:10" ht="16" customHeight="1" x14ac:dyDescent="0.2">
      <c r="I836" s="5">
        <f t="shared" si="32"/>
        <v>1</v>
      </c>
      <c r="J836" s="5">
        <f t="shared" si="33"/>
        <v>1</v>
      </c>
    </row>
    <row r="837" spans="9:10" ht="16" customHeight="1" x14ac:dyDescent="0.2">
      <c r="I837" s="5">
        <f t="shared" si="32"/>
        <v>1</v>
      </c>
      <c r="J837" s="5">
        <f t="shared" si="33"/>
        <v>1</v>
      </c>
    </row>
    <row r="838" spans="9:10" ht="16" customHeight="1" x14ac:dyDescent="0.2">
      <c r="I838" s="5">
        <f t="shared" si="32"/>
        <v>1</v>
      </c>
      <c r="J838" s="5">
        <f t="shared" si="33"/>
        <v>1</v>
      </c>
    </row>
    <row r="839" spans="9:10" ht="16" customHeight="1" x14ac:dyDescent="0.2">
      <c r="I839" s="5">
        <f t="shared" si="32"/>
        <v>1</v>
      </c>
      <c r="J839" s="5">
        <f t="shared" si="33"/>
        <v>1</v>
      </c>
    </row>
    <row r="840" spans="9:10" ht="16" customHeight="1" x14ac:dyDescent="0.2">
      <c r="I840" s="5">
        <f t="shared" si="32"/>
        <v>1</v>
      </c>
      <c r="J840" s="5">
        <f t="shared" si="33"/>
        <v>1</v>
      </c>
    </row>
    <row r="841" spans="9:10" ht="16" customHeight="1" x14ac:dyDescent="0.2">
      <c r="I841" s="5">
        <f t="shared" si="32"/>
        <v>1</v>
      </c>
      <c r="J841" s="5">
        <f t="shared" si="33"/>
        <v>1</v>
      </c>
    </row>
    <row r="842" spans="9:10" ht="16" customHeight="1" x14ac:dyDescent="0.2">
      <c r="I842" s="5">
        <f t="shared" si="32"/>
        <v>1</v>
      </c>
      <c r="J842" s="5">
        <f t="shared" si="33"/>
        <v>1</v>
      </c>
    </row>
    <row r="843" spans="9:10" ht="16" customHeight="1" x14ac:dyDescent="0.2">
      <c r="I843" s="5">
        <f t="shared" si="32"/>
        <v>1</v>
      </c>
      <c r="J843" s="5">
        <f t="shared" si="33"/>
        <v>1</v>
      </c>
    </row>
    <row r="844" spans="9:10" ht="16" customHeight="1" x14ac:dyDescent="0.2">
      <c r="I844" s="5">
        <f t="shared" si="32"/>
        <v>1</v>
      </c>
      <c r="J844" s="5">
        <f t="shared" si="33"/>
        <v>1</v>
      </c>
    </row>
    <row r="845" spans="9:10" ht="16" customHeight="1" x14ac:dyDescent="0.2">
      <c r="I845" s="5">
        <f t="shared" si="32"/>
        <v>1</v>
      </c>
      <c r="J845" s="5">
        <f t="shared" si="33"/>
        <v>1</v>
      </c>
    </row>
    <row r="846" spans="9:10" ht="16" customHeight="1" x14ac:dyDescent="0.2">
      <c r="I846" s="5">
        <f t="shared" si="32"/>
        <v>1</v>
      </c>
      <c r="J846" s="5">
        <f t="shared" si="33"/>
        <v>1</v>
      </c>
    </row>
    <row r="847" spans="9:10" ht="16" customHeight="1" x14ac:dyDescent="0.2">
      <c r="I847" s="5">
        <f t="shared" si="32"/>
        <v>1</v>
      </c>
      <c r="J847" s="5">
        <f t="shared" si="33"/>
        <v>1</v>
      </c>
    </row>
    <row r="848" spans="9:10" ht="16" customHeight="1" x14ac:dyDescent="0.2">
      <c r="I848" s="5">
        <f t="shared" si="32"/>
        <v>1</v>
      </c>
      <c r="J848" s="5">
        <f t="shared" si="33"/>
        <v>1</v>
      </c>
    </row>
    <row r="849" spans="9:10" ht="16" customHeight="1" x14ac:dyDescent="0.2">
      <c r="I849" s="5">
        <f t="shared" si="32"/>
        <v>1</v>
      </c>
      <c r="J849" s="5">
        <f t="shared" si="33"/>
        <v>1</v>
      </c>
    </row>
    <row r="850" spans="9:10" ht="16" customHeight="1" x14ac:dyDescent="0.2">
      <c r="I850" s="5">
        <f t="shared" si="32"/>
        <v>1</v>
      </c>
      <c r="J850" s="5">
        <f t="shared" si="33"/>
        <v>1</v>
      </c>
    </row>
    <row r="851" spans="9:10" ht="16" customHeight="1" x14ac:dyDescent="0.2">
      <c r="I851" s="5">
        <f t="shared" si="32"/>
        <v>1</v>
      </c>
      <c r="J851" s="5">
        <f t="shared" si="33"/>
        <v>1</v>
      </c>
    </row>
    <row r="852" spans="9:10" ht="16" customHeight="1" x14ac:dyDescent="0.2">
      <c r="I852" s="5">
        <f t="shared" si="32"/>
        <v>1</v>
      </c>
      <c r="J852" s="5">
        <f t="shared" si="33"/>
        <v>1</v>
      </c>
    </row>
    <row r="853" spans="9:10" ht="16" customHeight="1" x14ac:dyDescent="0.2">
      <c r="I853" s="5">
        <f t="shared" si="32"/>
        <v>1</v>
      </c>
      <c r="J853" s="5">
        <f t="shared" si="33"/>
        <v>1</v>
      </c>
    </row>
    <row r="854" spans="9:10" ht="16" customHeight="1" x14ac:dyDescent="0.2">
      <c r="I854" s="5">
        <f t="shared" si="32"/>
        <v>1</v>
      </c>
      <c r="J854" s="5">
        <f t="shared" si="33"/>
        <v>1</v>
      </c>
    </row>
    <row r="855" spans="9:10" ht="16" customHeight="1" x14ac:dyDescent="0.2">
      <c r="I855" s="5">
        <f t="shared" ref="I855:I886" si="34">IF(F855&gt;G855,3,IF(F855&lt;G855,0,1))</f>
        <v>1</v>
      </c>
      <c r="J855" s="5">
        <f t="shared" ref="J855:J886" si="35">IF(F855&lt;G855,3,IF(F855&gt;G855,0,1))</f>
        <v>1</v>
      </c>
    </row>
    <row r="856" spans="9:10" ht="16" customHeight="1" x14ac:dyDescent="0.2">
      <c r="I856" s="5">
        <f t="shared" si="34"/>
        <v>1</v>
      </c>
      <c r="J856" s="5">
        <f t="shared" si="35"/>
        <v>1</v>
      </c>
    </row>
    <row r="857" spans="9:10" ht="16" customHeight="1" x14ac:dyDescent="0.2">
      <c r="I857" s="5">
        <f t="shared" si="34"/>
        <v>1</v>
      </c>
      <c r="J857" s="5">
        <f t="shared" si="35"/>
        <v>1</v>
      </c>
    </row>
    <row r="858" spans="9:10" ht="16" customHeight="1" x14ac:dyDescent="0.2">
      <c r="I858" s="5">
        <f t="shared" si="34"/>
        <v>1</v>
      </c>
      <c r="J858" s="5">
        <f t="shared" si="35"/>
        <v>1</v>
      </c>
    </row>
    <row r="859" spans="9:10" ht="16" customHeight="1" x14ac:dyDescent="0.2">
      <c r="I859" s="5">
        <f t="shared" si="34"/>
        <v>1</v>
      </c>
      <c r="J859" s="5">
        <f t="shared" si="35"/>
        <v>1</v>
      </c>
    </row>
    <row r="860" spans="9:10" ht="16" customHeight="1" x14ac:dyDescent="0.2">
      <c r="I860" s="5">
        <f t="shared" si="34"/>
        <v>1</v>
      </c>
      <c r="J860" s="5">
        <f t="shared" si="35"/>
        <v>1</v>
      </c>
    </row>
    <row r="861" spans="9:10" ht="16" customHeight="1" x14ac:dyDescent="0.2">
      <c r="I861" s="5">
        <f t="shared" si="34"/>
        <v>1</v>
      </c>
      <c r="J861" s="5">
        <f t="shared" si="35"/>
        <v>1</v>
      </c>
    </row>
    <row r="862" spans="9:10" ht="16" customHeight="1" x14ac:dyDescent="0.2">
      <c r="I862" s="5">
        <f t="shared" si="34"/>
        <v>1</v>
      </c>
      <c r="J862" s="5">
        <f t="shared" si="35"/>
        <v>1</v>
      </c>
    </row>
    <row r="863" spans="9:10" ht="16" customHeight="1" x14ac:dyDescent="0.2">
      <c r="I863" s="5">
        <f t="shared" si="34"/>
        <v>1</v>
      </c>
      <c r="J863" s="5">
        <f t="shared" si="35"/>
        <v>1</v>
      </c>
    </row>
    <row r="864" spans="9:10" ht="16" customHeight="1" x14ac:dyDescent="0.2">
      <c r="I864" s="5">
        <f t="shared" si="34"/>
        <v>1</v>
      </c>
      <c r="J864" s="5">
        <f t="shared" si="35"/>
        <v>1</v>
      </c>
    </row>
    <row r="865" spans="9:10" ht="16" customHeight="1" x14ac:dyDescent="0.2">
      <c r="I865" s="5">
        <f t="shared" si="34"/>
        <v>1</v>
      </c>
      <c r="J865" s="5">
        <f t="shared" si="35"/>
        <v>1</v>
      </c>
    </row>
    <row r="866" spans="9:10" ht="16" customHeight="1" x14ac:dyDescent="0.2">
      <c r="I866" s="5">
        <f t="shared" si="34"/>
        <v>1</v>
      </c>
      <c r="J866" s="5">
        <f t="shared" si="35"/>
        <v>1</v>
      </c>
    </row>
    <row r="867" spans="9:10" ht="16" customHeight="1" x14ac:dyDescent="0.2">
      <c r="I867" s="5">
        <f t="shared" si="34"/>
        <v>1</v>
      </c>
      <c r="J867" s="5">
        <f t="shared" si="35"/>
        <v>1</v>
      </c>
    </row>
    <row r="868" spans="9:10" ht="16" customHeight="1" x14ac:dyDescent="0.2">
      <c r="I868" s="5">
        <f t="shared" si="34"/>
        <v>1</v>
      </c>
      <c r="J868" s="5">
        <f t="shared" si="35"/>
        <v>1</v>
      </c>
    </row>
    <row r="869" spans="9:10" ht="16" customHeight="1" x14ac:dyDescent="0.2">
      <c r="I869" s="5">
        <f t="shared" si="34"/>
        <v>1</v>
      </c>
      <c r="J869" s="5">
        <f t="shared" si="35"/>
        <v>1</v>
      </c>
    </row>
    <row r="870" spans="9:10" ht="16" customHeight="1" x14ac:dyDescent="0.2">
      <c r="I870" s="5">
        <f t="shared" si="34"/>
        <v>1</v>
      </c>
      <c r="J870" s="5">
        <f t="shared" si="35"/>
        <v>1</v>
      </c>
    </row>
    <row r="871" spans="9:10" ht="16" customHeight="1" x14ac:dyDescent="0.2">
      <c r="I871" s="5">
        <f t="shared" si="34"/>
        <v>1</v>
      </c>
      <c r="J871" s="5">
        <f t="shared" si="35"/>
        <v>1</v>
      </c>
    </row>
    <row r="872" spans="9:10" ht="16" customHeight="1" x14ac:dyDescent="0.2">
      <c r="I872" s="5">
        <f t="shared" si="34"/>
        <v>1</v>
      </c>
      <c r="J872" s="5">
        <f t="shared" si="35"/>
        <v>1</v>
      </c>
    </row>
    <row r="873" spans="9:10" ht="16" customHeight="1" x14ac:dyDescent="0.2">
      <c r="I873" s="5">
        <f t="shared" si="34"/>
        <v>1</v>
      </c>
      <c r="J873" s="5">
        <f t="shared" si="35"/>
        <v>1</v>
      </c>
    </row>
    <row r="874" spans="9:10" ht="16" customHeight="1" x14ac:dyDescent="0.2">
      <c r="I874" s="5">
        <f t="shared" si="34"/>
        <v>1</v>
      </c>
      <c r="J874" s="5">
        <f t="shared" si="35"/>
        <v>1</v>
      </c>
    </row>
    <row r="875" spans="9:10" ht="16" customHeight="1" x14ac:dyDescent="0.2">
      <c r="I875" s="5">
        <f t="shared" si="34"/>
        <v>1</v>
      </c>
      <c r="J875" s="5">
        <f t="shared" si="35"/>
        <v>1</v>
      </c>
    </row>
    <row r="876" spans="9:10" ht="16" customHeight="1" x14ac:dyDescent="0.2">
      <c r="I876" s="5">
        <f t="shared" si="34"/>
        <v>1</v>
      </c>
      <c r="J876" s="5">
        <f t="shared" si="35"/>
        <v>1</v>
      </c>
    </row>
    <row r="877" spans="9:10" ht="16" customHeight="1" x14ac:dyDescent="0.2">
      <c r="I877" s="5">
        <f t="shared" si="34"/>
        <v>1</v>
      </c>
      <c r="J877" s="5">
        <f t="shared" si="35"/>
        <v>1</v>
      </c>
    </row>
    <row r="878" spans="9:10" ht="16" customHeight="1" x14ac:dyDescent="0.2">
      <c r="I878" s="5">
        <f t="shared" si="34"/>
        <v>1</v>
      </c>
      <c r="J878" s="5">
        <f t="shared" si="35"/>
        <v>1</v>
      </c>
    </row>
    <row r="879" spans="9:10" ht="16" customHeight="1" x14ac:dyDescent="0.2">
      <c r="I879" s="5">
        <f t="shared" si="34"/>
        <v>1</v>
      </c>
      <c r="J879" s="5">
        <f t="shared" si="35"/>
        <v>1</v>
      </c>
    </row>
    <row r="880" spans="9:10" ht="16" customHeight="1" x14ac:dyDescent="0.2">
      <c r="I880" s="5">
        <f t="shared" si="34"/>
        <v>1</v>
      </c>
      <c r="J880" s="5">
        <f t="shared" si="35"/>
        <v>1</v>
      </c>
    </row>
    <row r="881" spans="9:10" ht="16" customHeight="1" x14ac:dyDescent="0.2">
      <c r="I881" s="5">
        <f t="shared" si="34"/>
        <v>1</v>
      </c>
      <c r="J881" s="5">
        <f t="shared" si="35"/>
        <v>1</v>
      </c>
    </row>
    <row r="882" spans="9:10" ht="16" customHeight="1" x14ac:dyDescent="0.2">
      <c r="I882" s="5">
        <f t="shared" si="34"/>
        <v>1</v>
      </c>
      <c r="J882" s="5">
        <f t="shared" si="35"/>
        <v>1</v>
      </c>
    </row>
    <row r="883" spans="9:10" ht="16" customHeight="1" x14ac:dyDescent="0.2">
      <c r="I883" s="5">
        <f t="shared" si="34"/>
        <v>1</v>
      </c>
      <c r="J883" s="5">
        <f t="shared" si="35"/>
        <v>1</v>
      </c>
    </row>
    <row r="884" spans="9:10" ht="16" customHeight="1" x14ac:dyDescent="0.2">
      <c r="I884" s="5">
        <f t="shared" si="34"/>
        <v>1</v>
      </c>
      <c r="J884" s="5">
        <f t="shared" si="35"/>
        <v>1</v>
      </c>
    </row>
    <row r="885" spans="9:10" ht="16" customHeight="1" x14ac:dyDescent="0.2">
      <c r="I885" s="5">
        <f t="shared" si="34"/>
        <v>1</v>
      </c>
      <c r="J885" s="5">
        <f t="shared" si="35"/>
        <v>1</v>
      </c>
    </row>
    <row r="886" spans="9:10" ht="16" customHeight="1" x14ac:dyDescent="0.2">
      <c r="I886" s="5">
        <f t="shared" si="34"/>
        <v>1</v>
      </c>
      <c r="J886" s="5">
        <f t="shared" si="35"/>
        <v>1</v>
      </c>
    </row>
    <row r="887" spans="9:10" ht="16" customHeight="1" x14ac:dyDescent="0.2">
      <c r="I887" s="5">
        <f t="shared" ref="I887:I906" si="36">IF(F887&gt;G887,3,IF(F887&lt;G887,0,1))</f>
        <v>1</v>
      </c>
      <c r="J887" s="5">
        <f t="shared" ref="J887:J906" si="37">IF(F887&lt;G887,3,IF(F887&gt;G887,0,1))</f>
        <v>1</v>
      </c>
    </row>
    <row r="888" spans="9:10" ht="16" customHeight="1" x14ac:dyDescent="0.2">
      <c r="I888" s="5">
        <f t="shared" si="36"/>
        <v>1</v>
      </c>
      <c r="J888" s="5">
        <f t="shared" si="37"/>
        <v>1</v>
      </c>
    </row>
    <row r="889" spans="9:10" ht="16" customHeight="1" x14ac:dyDescent="0.2">
      <c r="I889" s="5">
        <f t="shared" si="36"/>
        <v>1</v>
      </c>
      <c r="J889" s="5">
        <f t="shared" si="37"/>
        <v>1</v>
      </c>
    </row>
    <row r="890" spans="9:10" ht="16" customHeight="1" x14ac:dyDescent="0.2">
      <c r="I890" s="5">
        <f t="shared" si="36"/>
        <v>1</v>
      </c>
      <c r="J890" s="5">
        <f t="shared" si="37"/>
        <v>1</v>
      </c>
    </row>
    <row r="891" spans="9:10" ht="16" customHeight="1" x14ac:dyDescent="0.2">
      <c r="I891" s="5">
        <f t="shared" si="36"/>
        <v>1</v>
      </c>
      <c r="J891" s="5">
        <f t="shared" si="37"/>
        <v>1</v>
      </c>
    </row>
    <row r="892" spans="9:10" ht="16" customHeight="1" x14ac:dyDescent="0.2">
      <c r="I892" s="5">
        <f t="shared" si="36"/>
        <v>1</v>
      </c>
      <c r="J892" s="5">
        <f t="shared" si="37"/>
        <v>1</v>
      </c>
    </row>
    <row r="893" spans="9:10" ht="16" customHeight="1" x14ac:dyDescent="0.2">
      <c r="I893" s="5">
        <f t="shared" si="36"/>
        <v>1</v>
      </c>
      <c r="J893" s="5">
        <f t="shared" si="37"/>
        <v>1</v>
      </c>
    </row>
    <row r="894" spans="9:10" ht="16" customHeight="1" x14ac:dyDescent="0.2">
      <c r="I894" s="5">
        <f t="shared" si="36"/>
        <v>1</v>
      </c>
      <c r="J894" s="5">
        <f t="shared" si="37"/>
        <v>1</v>
      </c>
    </row>
    <row r="895" spans="9:10" ht="16" customHeight="1" x14ac:dyDescent="0.2">
      <c r="I895" s="5">
        <f t="shared" si="36"/>
        <v>1</v>
      </c>
      <c r="J895" s="5">
        <f t="shared" si="37"/>
        <v>1</v>
      </c>
    </row>
    <row r="896" spans="9:10" ht="16" customHeight="1" x14ac:dyDescent="0.2">
      <c r="I896" s="5">
        <f t="shared" si="36"/>
        <v>1</v>
      </c>
      <c r="J896" s="5">
        <f t="shared" si="37"/>
        <v>1</v>
      </c>
    </row>
    <row r="897" spans="9:10" ht="16" customHeight="1" x14ac:dyDescent="0.2">
      <c r="I897" s="5">
        <f t="shared" si="36"/>
        <v>1</v>
      </c>
      <c r="J897" s="5">
        <f t="shared" si="37"/>
        <v>1</v>
      </c>
    </row>
    <row r="898" spans="9:10" ht="16" customHeight="1" x14ac:dyDescent="0.2">
      <c r="I898" s="5">
        <f t="shared" si="36"/>
        <v>1</v>
      </c>
      <c r="J898" s="5">
        <f t="shared" si="37"/>
        <v>1</v>
      </c>
    </row>
    <row r="899" spans="9:10" ht="16" customHeight="1" x14ac:dyDescent="0.2">
      <c r="I899" s="5">
        <f t="shared" si="36"/>
        <v>1</v>
      </c>
      <c r="J899" s="5">
        <f t="shared" si="37"/>
        <v>1</v>
      </c>
    </row>
    <row r="900" spans="9:10" ht="16" customHeight="1" x14ac:dyDescent="0.2">
      <c r="I900" s="5">
        <f t="shared" si="36"/>
        <v>1</v>
      </c>
      <c r="J900" s="5">
        <f t="shared" si="37"/>
        <v>1</v>
      </c>
    </row>
    <row r="901" spans="9:10" ht="16" customHeight="1" x14ac:dyDescent="0.2">
      <c r="I901" s="5">
        <f t="shared" si="36"/>
        <v>1</v>
      </c>
      <c r="J901" s="5">
        <f t="shared" si="37"/>
        <v>1</v>
      </c>
    </row>
    <row r="902" spans="9:10" ht="16" customHeight="1" x14ac:dyDescent="0.2">
      <c r="I902" s="5">
        <f t="shared" si="36"/>
        <v>1</v>
      </c>
      <c r="J902" s="5">
        <f t="shared" si="37"/>
        <v>1</v>
      </c>
    </row>
    <row r="903" spans="9:10" ht="16" customHeight="1" x14ac:dyDescent="0.2">
      <c r="I903" s="5">
        <f t="shared" si="36"/>
        <v>1</v>
      </c>
      <c r="J903" s="5">
        <f t="shared" si="37"/>
        <v>1</v>
      </c>
    </row>
    <row r="904" spans="9:10" ht="16" customHeight="1" x14ac:dyDescent="0.2">
      <c r="I904" s="5">
        <f t="shared" si="36"/>
        <v>1</v>
      </c>
      <c r="J904" s="5">
        <f t="shared" si="37"/>
        <v>1</v>
      </c>
    </row>
    <row r="905" spans="9:10" ht="16" customHeight="1" x14ac:dyDescent="0.2">
      <c r="I905" s="5">
        <f t="shared" si="36"/>
        <v>1</v>
      </c>
      <c r="J905" s="5">
        <f t="shared" si="37"/>
        <v>1</v>
      </c>
    </row>
    <row r="906" spans="9:10" ht="16" customHeight="1" x14ac:dyDescent="0.2">
      <c r="I906" s="5">
        <f t="shared" si="36"/>
        <v>1</v>
      </c>
      <c r="J906" s="5">
        <f t="shared" si="37"/>
        <v>1</v>
      </c>
    </row>
  </sheetData>
  <sheetProtection algorithmName="SHA-512" hashValue="LNRvUeNQVE0bR7R/gRo9r1T1/xAxaSP+mrs49Gg25bt00BkxSjAHGGFDngR/wK3Su0kpcu5i5+vXJfHuCKeqZg==" saltValue="ohXe/5dAU9Alo4FYHlGNag==" spinCount="100000" sheet="1" selectLockedCells="1"/>
  <mergeCells count="45">
    <mergeCell ref="L81:P81"/>
    <mergeCell ref="L82:P82"/>
    <mergeCell ref="L85:P85"/>
    <mergeCell ref="L86:P86"/>
    <mergeCell ref="L74:P74"/>
    <mergeCell ref="L75:P75"/>
    <mergeCell ref="L76:P76"/>
    <mergeCell ref="L79:P79"/>
    <mergeCell ref="L80:P80"/>
    <mergeCell ref="L69:P69"/>
    <mergeCell ref="L70:P70"/>
    <mergeCell ref="L71:P71"/>
    <mergeCell ref="L72:P72"/>
    <mergeCell ref="L73:P73"/>
    <mergeCell ref="L36:Q36"/>
    <mergeCell ref="L44:Q44"/>
    <mergeCell ref="L52:Q52"/>
    <mergeCell ref="L60:Q60"/>
    <mergeCell ref="B36:B41"/>
    <mergeCell ref="B44:B49"/>
    <mergeCell ref="B52:B57"/>
    <mergeCell ref="B60:B65"/>
    <mergeCell ref="B97:K98"/>
    <mergeCell ref="E68:H68"/>
    <mergeCell ref="E78:H78"/>
    <mergeCell ref="E84:H84"/>
    <mergeCell ref="E88:H88"/>
    <mergeCell ref="E90:H90"/>
    <mergeCell ref="B95:E95"/>
    <mergeCell ref="B96:E96"/>
    <mergeCell ref="F94:K94"/>
    <mergeCell ref="F95:K95"/>
    <mergeCell ref="F96:K96"/>
    <mergeCell ref="B69:B76"/>
    <mergeCell ref="B79:B82"/>
    <mergeCell ref="B85:B86"/>
    <mergeCell ref="B94:E94"/>
    <mergeCell ref="L28:Q28"/>
    <mergeCell ref="L4:Q4"/>
    <mergeCell ref="B12:B17"/>
    <mergeCell ref="L12:Q12"/>
    <mergeCell ref="B20:B25"/>
    <mergeCell ref="L20:Q20"/>
    <mergeCell ref="B4:B9"/>
    <mergeCell ref="B28:B33"/>
  </mergeCells>
  <conditionalFormatting sqref="F4:G9">
    <cfRule type="cellIs" dxfId="63" priority="96" stopIfTrue="1" operator="greaterThanOrEqual">
      <formula>0</formula>
    </cfRule>
  </conditionalFormatting>
  <conditionalFormatting sqref="F4:G9">
    <cfRule type="containsBlanks" dxfId="62" priority="95" stopIfTrue="1">
      <formula>LEN(TRIM(F4))=0</formula>
    </cfRule>
  </conditionalFormatting>
  <conditionalFormatting sqref="F14:G17">
    <cfRule type="cellIs" dxfId="61" priority="94" stopIfTrue="1" operator="greaterThanOrEqual">
      <formula>0</formula>
    </cfRule>
  </conditionalFormatting>
  <conditionalFormatting sqref="F14:G17">
    <cfRule type="containsBlanks" dxfId="60" priority="93" stopIfTrue="1">
      <formula>LEN(TRIM(F14))=0</formula>
    </cfRule>
  </conditionalFormatting>
  <conditionalFormatting sqref="F22:G25">
    <cfRule type="cellIs" dxfId="59" priority="92" stopIfTrue="1" operator="greaterThanOrEqual">
      <formula>0</formula>
    </cfRule>
  </conditionalFormatting>
  <conditionalFormatting sqref="F22:G25">
    <cfRule type="containsBlanks" dxfId="58" priority="91" stopIfTrue="1">
      <formula>LEN(TRIM(F22))=0</formula>
    </cfRule>
  </conditionalFormatting>
  <conditionalFormatting sqref="F30:G32">
    <cfRule type="cellIs" dxfId="57" priority="90" stopIfTrue="1" operator="greaterThanOrEqual">
      <formula>0</formula>
    </cfRule>
  </conditionalFormatting>
  <conditionalFormatting sqref="F30:G32">
    <cfRule type="containsBlanks" dxfId="56" priority="89" stopIfTrue="1">
      <formula>LEN(TRIM(F30))=0</formula>
    </cfRule>
  </conditionalFormatting>
  <conditionalFormatting sqref="F38:G41">
    <cfRule type="cellIs" dxfId="55" priority="88" stopIfTrue="1" operator="greaterThanOrEqual">
      <formula>0</formula>
    </cfRule>
  </conditionalFormatting>
  <conditionalFormatting sqref="F38:G41">
    <cfRule type="containsBlanks" dxfId="54" priority="87" stopIfTrue="1">
      <formula>LEN(TRIM(F38))=0</formula>
    </cfRule>
  </conditionalFormatting>
  <conditionalFormatting sqref="F46:G49">
    <cfRule type="cellIs" dxfId="53" priority="86" stopIfTrue="1" operator="greaterThanOrEqual">
      <formula>0</formula>
    </cfRule>
  </conditionalFormatting>
  <conditionalFormatting sqref="F46:G49">
    <cfRule type="containsBlanks" dxfId="52" priority="85" stopIfTrue="1">
      <formula>LEN(TRIM(F46))=0</formula>
    </cfRule>
  </conditionalFormatting>
  <conditionalFormatting sqref="F54:G57">
    <cfRule type="cellIs" dxfId="51" priority="84" stopIfTrue="1" operator="greaterThanOrEqual">
      <formula>0</formula>
    </cfRule>
  </conditionalFormatting>
  <conditionalFormatting sqref="F54:G57">
    <cfRule type="containsBlanks" dxfId="50" priority="83" stopIfTrue="1">
      <formula>LEN(TRIM(F54))=0</formula>
    </cfRule>
  </conditionalFormatting>
  <conditionalFormatting sqref="F62:G65">
    <cfRule type="cellIs" dxfId="49" priority="82" stopIfTrue="1" operator="greaterThanOrEqual">
      <formula>0</formula>
    </cfRule>
  </conditionalFormatting>
  <conditionalFormatting sqref="F62:G65">
    <cfRule type="containsBlanks" dxfId="48" priority="81" stopIfTrue="1">
      <formula>LEN(TRIM(F62))=0</formula>
    </cfRule>
  </conditionalFormatting>
  <conditionalFormatting sqref="F69:G76">
    <cfRule type="cellIs" dxfId="47" priority="80" stopIfTrue="1" operator="greaterThanOrEqual">
      <formula>0</formula>
    </cfRule>
  </conditionalFormatting>
  <conditionalFormatting sqref="F69:G76">
    <cfRule type="containsBlanks" dxfId="46" priority="79" stopIfTrue="1">
      <formula>LEN(TRIM(F69))=0</formula>
    </cfRule>
  </conditionalFormatting>
  <conditionalFormatting sqref="L69:Q69">
    <cfRule type="expression" dxfId="45" priority="70">
      <formula>$I69=0</formula>
    </cfRule>
  </conditionalFormatting>
  <conditionalFormatting sqref="L70:Q70">
    <cfRule type="expression" dxfId="44" priority="69">
      <formula>$I70=0</formula>
    </cfRule>
  </conditionalFormatting>
  <conditionalFormatting sqref="L71:Q71">
    <cfRule type="expression" dxfId="43" priority="68">
      <formula>$I71=0</formula>
    </cfRule>
  </conditionalFormatting>
  <conditionalFormatting sqref="L72:Q72">
    <cfRule type="expression" dxfId="42" priority="67">
      <formula>$I72=0</formula>
    </cfRule>
  </conditionalFormatting>
  <conditionalFormatting sqref="L73:Q73">
    <cfRule type="expression" dxfId="41" priority="66">
      <formula>$I73=0</formula>
    </cfRule>
  </conditionalFormatting>
  <conditionalFormatting sqref="L74:Q74">
    <cfRule type="expression" dxfId="40" priority="65">
      <formula>$I74=0</formula>
    </cfRule>
  </conditionalFormatting>
  <conditionalFormatting sqref="L75:Q75">
    <cfRule type="expression" dxfId="39" priority="64">
      <formula>$I75=0</formula>
    </cfRule>
  </conditionalFormatting>
  <conditionalFormatting sqref="L76:Q76">
    <cfRule type="expression" dxfId="38" priority="63">
      <formula>$I76=0</formula>
    </cfRule>
  </conditionalFormatting>
  <conditionalFormatting sqref="L80:Q80">
    <cfRule type="expression" dxfId="37" priority="62">
      <formula>$I80=0</formula>
    </cfRule>
  </conditionalFormatting>
  <conditionalFormatting sqref="L81:Q81">
    <cfRule type="expression" dxfId="36" priority="61">
      <formula>$I81=0</formula>
    </cfRule>
  </conditionalFormatting>
  <conditionalFormatting sqref="L82:Q82">
    <cfRule type="expression" dxfId="35" priority="60">
      <formula>$I82=0</formula>
    </cfRule>
  </conditionalFormatting>
  <conditionalFormatting sqref="L85:Q85">
    <cfRule type="expression" dxfId="34" priority="59">
      <formula>$I85=0</formula>
    </cfRule>
  </conditionalFormatting>
  <conditionalFormatting sqref="L86:Q86">
    <cfRule type="expression" dxfId="33" priority="58">
      <formula>$I86=0</formula>
    </cfRule>
  </conditionalFormatting>
  <conditionalFormatting sqref="L79:Q79">
    <cfRule type="expression" dxfId="32" priority="57">
      <formula>$I79=0</formula>
    </cfRule>
  </conditionalFormatting>
  <conditionalFormatting sqref="F89:G89">
    <cfRule type="cellIs" dxfId="31" priority="32" stopIfTrue="1" operator="greaterThanOrEqual">
      <formula>0</formula>
    </cfRule>
  </conditionalFormatting>
  <conditionalFormatting sqref="F89:G89">
    <cfRule type="containsBlanks" dxfId="30" priority="31" stopIfTrue="1">
      <formula>LEN(TRIM(F89))=0</formula>
    </cfRule>
  </conditionalFormatting>
  <conditionalFormatting sqref="F91:G91">
    <cfRule type="cellIs" dxfId="29" priority="30" stopIfTrue="1" operator="greaterThanOrEqual">
      <formula>0</formula>
    </cfRule>
  </conditionalFormatting>
  <conditionalFormatting sqref="F91:G91">
    <cfRule type="containsBlanks" dxfId="28" priority="29" stopIfTrue="1">
      <formula>LEN(TRIM(F91))=0</formula>
    </cfRule>
  </conditionalFormatting>
  <conditionalFormatting sqref="F12:G13">
    <cfRule type="cellIs" dxfId="27" priority="28" stopIfTrue="1" operator="greaterThanOrEqual">
      <formula>0</formula>
    </cfRule>
  </conditionalFormatting>
  <conditionalFormatting sqref="F12:G13">
    <cfRule type="containsBlanks" dxfId="26" priority="27" stopIfTrue="1">
      <formula>LEN(TRIM(F12))=0</formula>
    </cfRule>
  </conditionalFormatting>
  <conditionalFormatting sqref="F20:G21">
    <cfRule type="cellIs" dxfId="25" priority="26" stopIfTrue="1" operator="greaterThanOrEqual">
      <formula>0</formula>
    </cfRule>
  </conditionalFormatting>
  <conditionalFormatting sqref="F20:G21">
    <cfRule type="containsBlanks" dxfId="24" priority="25" stopIfTrue="1">
      <formula>LEN(TRIM(F20))=0</formula>
    </cfRule>
  </conditionalFormatting>
  <conditionalFormatting sqref="F28:G29">
    <cfRule type="cellIs" dxfId="23" priority="24" stopIfTrue="1" operator="greaterThanOrEqual">
      <formula>0</formula>
    </cfRule>
  </conditionalFormatting>
  <conditionalFormatting sqref="F28:G29">
    <cfRule type="containsBlanks" dxfId="22" priority="23" stopIfTrue="1">
      <formula>LEN(TRIM(F28))=0</formula>
    </cfRule>
  </conditionalFormatting>
  <conditionalFormatting sqref="F36:G37">
    <cfRule type="cellIs" dxfId="21" priority="22" stopIfTrue="1" operator="greaterThanOrEqual">
      <formula>0</formula>
    </cfRule>
  </conditionalFormatting>
  <conditionalFormatting sqref="F36:G37">
    <cfRule type="containsBlanks" dxfId="20" priority="21" stopIfTrue="1">
      <formula>LEN(TRIM(F36))=0</formula>
    </cfRule>
  </conditionalFormatting>
  <conditionalFormatting sqref="F44:G45">
    <cfRule type="cellIs" dxfId="19" priority="20" stopIfTrue="1" operator="greaterThanOrEqual">
      <formula>0</formula>
    </cfRule>
  </conditionalFormatting>
  <conditionalFormatting sqref="F44:G45">
    <cfRule type="containsBlanks" dxfId="18" priority="19" stopIfTrue="1">
      <formula>LEN(TRIM(F44))=0</formula>
    </cfRule>
  </conditionalFormatting>
  <conditionalFormatting sqref="F52:G53">
    <cfRule type="cellIs" dxfId="17" priority="18" stopIfTrue="1" operator="greaterThanOrEqual">
      <formula>0</formula>
    </cfRule>
  </conditionalFormatting>
  <conditionalFormatting sqref="F52:G53">
    <cfRule type="containsBlanks" dxfId="16" priority="17" stopIfTrue="1">
      <formula>LEN(TRIM(F52))=0</formula>
    </cfRule>
  </conditionalFormatting>
  <conditionalFormatting sqref="F60:G61">
    <cfRule type="cellIs" dxfId="15" priority="16" stopIfTrue="1" operator="greaterThanOrEqual">
      <formula>0</formula>
    </cfRule>
  </conditionalFormatting>
  <conditionalFormatting sqref="F60:G61">
    <cfRule type="containsBlanks" dxfId="14" priority="15" stopIfTrue="1">
      <formula>LEN(TRIM(F60))=0</formula>
    </cfRule>
  </conditionalFormatting>
  <conditionalFormatting sqref="F33:G33">
    <cfRule type="cellIs" dxfId="13" priority="14" stopIfTrue="1" operator="greaterThanOrEqual">
      <formula>0</formula>
    </cfRule>
  </conditionalFormatting>
  <conditionalFormatting sqref="F33:G33">
    <cfRule type="containsBlanks" dxfId="12" priority="13" stopIfTrue="1">
      <formula>LEN(TRIM(F33))=0</formula>
    </cfRule>
  </conditionalFormatting>
  <conditionalFormatting sqref="F79:G79">
    <cfRule type="cellIs" dxfId="11" priority="12" stopIfTrue="1" operator="greaterThanOrEqual">
      <formula>0</formula>
    </cfRule>
  </conditionalFormatting>
  <conditionalFormatting sqref="F79:G79">
    <cfRule type="containsBlanks" dxfId="10" priority="11" stopIfTrue="1">
      <formula>LEN(TRIM(F79))=0</formula>
    </cfRule>
  </conditionalFormatting>
  <conditionalFormatting sqref="F80:G80">
    <cfRule type="cellIs" dxfId="9" priority="10" stopIfTrue="1" operator="greaterThanOrEqual">
      <formula>0</formula>
    </cfRule>
  </conditionalFormatting>
  <conditionalFormatting sqref="F80:G80">
    <cfRule type="containsBlanks" dxfId="8" priority="9" stopIfTrue="1">
      <formula>LEN(TRIM(F80))=0</formula>
    </cfRule>
  </conditionalFormatting>
  <conditionalFormatting sqref="F81:G81">
    <cfRule type="cellIs" dxfId="7" priority="8" stopIfTrue="1" operator="greaterThanOrEqual">
      <formula>0</formula>
    </cfRule>
  </conditionalFormatting>
  <conditionalFormatting sqref="F81:G81">
    <cfRule type="containsBlanks" dxfId="6" priority="7" stopIfTrue="1">
      <formula>LEN(TRIM(F81))=0</formula>
    </cfRule>
  </conditionalFormatting>
  <conditionalFormatting sqref="F82:G82">
    <cfRule type="cellIs" dxfId="5" priority="6" stopIfTrue="1" operator="greaterThanOrEqual">
      <formula>0</formula>
    </cfRule>
  </conditionalFormatting>
  <conditionalFormatting sqref="F82:G82">
    <cfRule type="containsBlanks" dxfId="4" priority="5" stopIfTrue="1">
      <formula>LEN(TRIM(F82))=0</formula>
    </cfRule>
  </conditionalFormatting>
  <conditionalFormatting sqref="F85:G85">
    <cfRule type="cellIs" dxfId="3" priority="4" stopIfTrue="1" operator="greaterThanOrEqual">
      <formula>0</formula>
    </cfRule>
  </conditionalFormatting>
  <conditionalFormatting sqref="F85:G85">
    <cfRule type="containsBlanks" dxfId="2" priority="3" stopIfTrue="1">
      <formula>LEN(TRIM(F85))=0</formula>
    </cfRule>
  </conditionalFormatting>
  <conditionalFormatting sqref="F86:G86">
    <cfRule type="cellIs" dxfId="1" priority="2" stopIfTrue="1" operator="greaterThanOrEqual">
      <formula>0</formula>
    </cfRule>
  </conditionalFormatting>
  <conditionalFormatting sqref="F86:G86">
    <cfRule type="containsBlanks" dxfId="0" priority="1" stopIfTrue="1">
      <formula>LEN(TRIM(F86))=0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688-668D-F34E-9F1A-4DC1DCE0CCEE}">
  <dimension ref="A1:L62"/>
  <sheetViews>
    <sheetView workbookViewId="0">
      <selection activeCell="K3" sqref="K3"/>
    </sheetView>
  </sheetViews>
  <sheetFormatPr baseColWidth="10" defaultRowHeight="16" x14ac:dyDescent="0.2"/>
  <cols>
    <col min="2" max="2" width="16.83203125" customWidth="1"/>
    <col min="3" max="3" width="17.33203125" customWidth="1"/>
    <col min="4" max="4" width="13.33203125" customWidth="1"/>
    <col min="5" max="5" width="15.83203125" customWidth="1"/>
    <col min="6" max="6" width="17.33203125" customWidth="1"/>
    <col min="7" max="7" width="16.6640625" customWidth="1"/>
    <col min="8" max="9" width="16.1640625" customWidth="1"/>
    <col min="10" max="10" width="14.5" customWidth="1"/>
    <col min="12" max="12" width="14.1640625" customWidth="1"/>
    <col min="13" max="13" width="13" customWidth="1"/>
  </cols>
  <sheetData>
    <row r="1" spans="1:12" s="3" customFormat="1" x14ac:dyDescent="0.2"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31</v>
      </c>
      <c r="J1" s="4" t="s">
        <v>15</v>
      </c>
      <c r="K1" s="4" t="s">
        <v>16</v>
      </c>
      <c r="L1" s="4" t="s">
        <v>17</v>
      </c>
    </row>
    <row r="2" spans="1:12" ht="16" customHeight="1" x14ac:dyDescent="0.2">
      <c r="A2" s="2"/>
      <c r="B2" s="1"/>
    </row>
    <row r="3" spans="1:12" ht="16" customHeight="1" x14ac:dyDescent="0.2">
      <c r="A3" s="238" t="s">
        <v>18</v>
      </c>
      <c r="B3" s="1" t="s">
        <v>1</v>
      </c>
      <c r="C3" s="1">
        <f>SUMIFS('TU APUESTA'!$I$1:$I$65,'TU APUESTA'!$E$1:$E$65,B3)+SUMIFS('TU APUESTA'!$J$1:$J$65,'TU APUESTA'!$H$1:$H$65,B3)</f>
        <v>0</v>
      </c>
      <c r="D3" s="1">
        <f>SUMIFS('TU APUESTA'!$F$1:$F$65,'TU APUESTA'!$E$1:$E$65,B3)+SUMIFS('TU APUESTA'!$G$1:$G$65,'TU APUESTA'!$H$1:$H$65,B3)</f>
        <v>0</v>
      </c>
      <c r="E3" s="1">
        <f>SUMIFS('TU APUESTA'!$F$1:$F$65,'TU APUESTA'!$H$1:$H$65,B3)+SUMIFS('TU APUESTA'!$G$1:$G$65,'TU APUESTA'!$E$1:$E$65,B3)</f>
        <v>0</v>
      </c>
      <c r="F3" s="1">
        <f>D3-E3</f>
        <v>0</v>
      </c>
      <c r="G3" s="1">
        <f>_xlfn.RANK.EQ(C3,C$3:C$6,)</f>
        <v>1</v>
      </c>
      <c r="H3" s="1">
        <f>_xlfn.RANK.EQ(D3,D$3:D$6,)</f>
        <v>1</v>
      </c>
      <c r="I3" s="1">
        <f t="shared" ref="I3:J3" si="0">_xlfn.RANK.EQ(E3,E$3:E$6,)</f>
        <v>1</v>
      </c>
      <c r="J3" s="1">
        <f t="shared" si="0"/>
        <v>1</v>
      </c>
      <c r="K3" s="1">
        <f>(G3*1000)+(J3*100)+(H3*10)</f>
        <v>1110</v>
      </c>
      <c r="L3" s="1">
        <f>_xlfn.RANK.EQ(K3,$K$3:$K$6,)</f>
        <v>1</v>
      </c>
    </row>
    <row r="4" spans="1:12" ht="16" customHeight="1" x14ac:dyDescent="0.2">
      <c r="A4" s="238"/>
      <c r="B4" s="1" t="s">
        <v>0</v>
      </c>
      <c r="C4" s="1">
        <f>SUMIFS('TU APUESTA'!$I$1:$I$65,'TU APUESTA'!$E$1:$E$65,B4)+SUMIFS('TU APUESTA'!$J$1:$J$65,'TU APUESTA'!$H$1:$H$65,B4)</f>
        <v>0</v>
      </c>
      <c r="D4" s="1">
        <f>SUMIFS('TU APUESTA'!$F$1:$F$65,'TU APUESTA'!$E$1:$E$65,B4)+SUMIFS('TU APUESTA'!$G$1:$G$65,'TU APUESTA'!$H$1:$H$65,B4)</f>
        <v>0</v>
      </c>
      <c r="E4" s="1">
        <f>SUMIFS('TU APUESTA'!$F$1:$F$65,'TU APUESTA'!$H$1:$H$65,B4)+SUMIFS('TU APUESTA'!$G$1:$G$65,'TU APUESTA'!$E$1:$E$65,B4)</f>
        <v>0</v>
      </c>
      <c r="F4" s="1">
        <f t="shared" ref="F4:F28" si="1">D4-E4</f>
        <v>0</v>
      </c>
      <c r="G4" s="1">
        <f t="shared" ref="G4:G6" si="2">_xlfn.RANK.EQ(C4,C$3:C$6,)</f>
        <v>1</v>
      </c>
      <c r="H4" s="1">
        <f t="shared" ref="H4:H6" si="3">_xlfn.RANK.EQ(D4,D$3:D$6,)</f>
        <v>1</v>
      </c>
      <c r="I4" s="1">
        <f t="shared" ref="I4:I6" si="4">_xlfn.RANK.EQ(E4,E$3:E$6,)</f>
        <v>1</v>
      </c>
      <c r="J4" s="1">
        <f t="shared" ref="J4:J6" si="5">_xlfn.RANK.EQ(F4,F$3:F$6,)</f>
        <v>1</v>
      </c>
      <c r="K4" s="1">
        <f t="shared" ref="K4:K41" si="6">(G4*1000)+(J4*100)+(H4*10)</f>
        <v>1110</v>
      </c>
      <c r="L4" s="1">
        <f t="shared" ref="L4:L6" si="7">_xlfn.RANK.EQ(K4,$K$3:$K$6,)</f>
        <v>1</v>
      </c>
    </row>
    <row r="5" spans="1:12" ht="16" customHeight="1" x14ac:dyDescent="0.2">
      <c r="A5" s="238"/>
      <c r="B5" s="1" t="s">
        <v>2</v>
      </c>
      <c r="C5" s="1">
        <f>SUMIFS('TU APUESTA'!$I$1:$I$65,'TU APUESTA'!$E$1:$E$65,B5)+SUMIFS('TU APUESTA'!$J$1:$J$65,'TU APUESTA'!$H$1:$H$65,B5)</f>
        <v>0</v>
      </c>
      <c r="D5" s="1">
        <f>SUMIFS('TU APUESTA'!$F$1:$F$65,'TU APUESTA'!$E$1:$E$65,B5)+SUMIFS('TU APUESTA'!$G$1:$G$65,'TU APUESTA'!$H$1:$H$65,B5)</f>
        <v>0</v>
      </c>
      <c r="E5" s="1">
        <f>SUMIFS('TU APUESTA'!$F$1:$F$65,'TU APUESTA'!$H$1:$H$65,B5)+SUMIFS('TU APUESTA'!$G$1:$G$65,'TU APUESTA'!$E$1:$E$65,B5)</f>
        <v>0</v>
      </c>
      <c r="F5" s="1">
        <f t="shared" si="1"/>
        <v>0</v>
      </c>
      <c r="G5" s="1">
        <f t="shared" si="2"/>
        <v>1</v>
      </c>
      <c r="H5" s="1">
        <f t="shared" si="3"/>
        <v>1</v>
      </c>
      <c r="I5" s="1">
        <f t="shared" si="4"/>
        <v>1</v>
      </c>
      <c r="J5" s="1">
        <f t="shared" si="5"/>
        <v>1</v>
      </c>
      <c r="K5" s="1">
        <f t="shared" si="6"/>
        <v>1110</v>
      </c>
      <c r="L5" s="1">
        <f t="shared" si="7"/>
        <v>1</v>
      </c>
    </row>
    <row r="6" spans="1:12" ht="16" customHeight="1" x14ac:dyDescent="0.2">
      <c r="A6" s="238"/>
      <c r="B6" s="1" t="s">
        <v>3</v>
      </c>
      <c r="C6" s="1">
        <f>SUMIFS('TU APUESTA'!$I$1:$I$65,'TU APUESTA'!$E$1:$E$65,B6)+SUMIFS('TU APUESTA'!$J$1:$J$65,'TU APUESTA'!$H$1:$H$65,B6)</f>
        <v>0</v>
      </c>
      <c r="D6" s="1">
        <f>SUMIFS('TU APUESTA'!$F$1:$F$65,'TU APUESTA'!$E$1:$E$65,B6)+SUMIFS('TU APUESTA'!$G$1:$G$65,'TU APUESTA'!$H$1:$H$65,B6)</f>
        <v>0</v>
      </c>
      <c r="E6" s="1">
        <f>SUMIFS('TU APUESTA'!$F$1:$F$65,'TU APUESTA'!$H$1:$H$65,B6)+SUMIFS('TU APUESTA'!$G$1:$G$65,'TU APUESTA'!$E$1:$E$65,B6)</f>
        <v>0</v>
      </c>
      <c r="F6" s="1">
        <f t="shared" si="1"/>
        <v>0</v>
      </c>
      <c r="G6" s="1">
        <f t="shared" si="2"/>
        <v>1</v>
      </c>
      <c r="H6" s="1">
        <f t="shared" si="3"/>
        <v>1</v>
      </c>
      <c r="I6" s="1">
        <f t="shared" si="4"/>
        <v>1</v>
      </c>
      <c r="J6" s="1">
        <f t="shared" si="5"/>
        <v>1</v>
      </c>
      <c r="K6" s="1">
        <f t="shared" si="6"/>
        <v>1110</v>
      </c>
      <c r="L6" s="1">
        <f t="shared" si="7"/>
        <v>1</v>
      </c>
    </row>
    <row r="7" spans="1:12" s="128" customFormat="1" x14ac:dyDescent="0.2">
      <c r="C7" s="129"/>
      <c r="D7" s="129"/>
      <c r="E7" s="129"/>
      <c r="F7" s="129"/>
      <c r="G7" s="129"/>
      <c r="K7" s="129"/>
    </row>
    <row r="8" spans="1:12" x14ac:dyDescent="0.2">
      <c r="A8" s="238" t="s">
        <v>25</v>
      </c>
      <c r="B8" s="1" t="s">
        <v>26</v>
      </c>
      <c r="C8" s="1">
        <f>SUMIFS('TU APUESTA'!$I$1:$I$65,'TU APUESTA'!$E$1:$E$65,B8)+SUMIFS('TU APUESTA'!$J$1:$J$65,'TU APUESTA'!$H$1:$H$65,B8)</f>
        <v>0</v>
      </c>
      <c r="D8" s="1">
        <f>SUMIFS('TU APUESTA'!$F$1:$F$65,'TU APUESTA'!$E$1:$E$65,B8)+SUMIFS('TU APUESTA'!$G$1:$G$65,'TU APUESTA'!$H$1:$H$65,B8)</f>
        <v>0</v>
      </c>
      <c r="E8" s="1">
        <f>SUMIFS('TU APUESTA'!$F$1:$F$65,'TU APUESTA'!$H$1:$H$65,B8)+SUMIFS('TU APUESTA'!$G$1:$G$65,'TU APUESTA'!$E$1:$E$65,B8)</f>
        <v>0</v>
      </c>
      <c r="F8" s="1">
        <f t="shared" si="1"/>
        <v>0</v>
      </c>
      <c r="G8" s="1">
        <f>_xlfn.RANK.EQ(C8,C$8:C$11,)</f>
        <v>1</v>
      </c>
      <c r="H8" s="1">
        <f t="shared" ref="H8:J11" si="8">_xlfn.RANK.EQ(D8,D$8:D$11,)</f>
        <v>1</v>
      </c>
      <c r="I8" s="1">
        <f t="shared" si="8"/>
        <v>1</v>
      </c>
      <c r="J8" s="1">
        <f t="shared" si="8"/>
        <v>1</v>
      </c>
      <c r="K8" s="1">
        <f t="shared" si="6"/>
        <v>1110</v>
      </c>
      <c r="L8" s="1">
        <f>_xlfn.RANK.EQ(K8,$K$8:$K$11,)</f>
        <v>1</v>
      </c>
    </row>
    <row r="9" spans="1:12" x14ac:dyDescent="0.2">
      <c r="A9" s="238"/>
      <c r="B9" s="1" t="s">
        <v>27</v>
      </c>
      <c r="C9" s="1">
        <f>SUMIFS('TU APUESTA'!$I$1:$I$65,'TU APUESTA'!$E$1:$E$65,B9)+SUMIFS('TU APUESTA'!$J$1:$J$65,'TU APUESTA'!$H$1:$H$65,B9)</f>
        <v>0</v>
      </c>
      <c r="D9" s="1">
        <f>SUMIFS('TU APUESTA'!$F$1:$F$65,'TU APUESTA'!$E$1:$E$65,B9)+SUMIFS('TU APUESTA'!$G$1:$G$65,'TU APUESTA'!$H$1:$H$65,B9)</f>
        <v>0</v>
      </c>
      <c r="E9" s="1">
        <f>SUMIFS('TU APUESTA'!$F$1:$F$65,'TU APUESTA'!$H$1:$H$65,B9)+SUMIFS('TU APUESTA'!$G$1:$G$65,'TU APUESTA'!$E$1:$E$65,B9)</f>
        <v>0</v>
      </c>
      <c r="F9" s="1">
        <f t="shared" si="1"/>
        <v>0</v>
      </c>
      <c r="G9" s="1">
        <f t="shared" ref="G9:G11" si="9">_xlfn.RANK.EQ(C9,C$8:C$11,)</f>
        <v>1</v>
      </c>
      <c r="H9" s="1">
        <f t="shared" si="8"/>
        <v>1</v>
      </c>
      <c r="I9" s="1">
        <f t="shared" si="8"/>
        <v>1</v>
      </c>
      <c r="J9" s="1">
        <f t="shared" si="8"/>
        <v>1</v>
      </c>
      <c r="K9" s="1">
        <f t="shared" si="6"/>
        <v>1110</v>
      </c>
      <c r="L9" s="1">
        <f t="shared" ref="L9:L11" si="10">_xlfn.RANK.EQ(K9,$K$8:$K$11,)</f>
        <v>1</v>
      </c>
    </row>
    <row r="10" spans="1:12" x14ac:dyDescent="0.2">
      <c r="A10" s="238"/>
      <c r="B10" s="1" t="s">
        <v>28</v>
      </c>
      <c r="C10" s="1">
        <f>SUMIFS('TU APUESTA'!$I$1:$I$65,'TU APUESTA'!$E$1:$E$65,B10)+SUMIFS('TU APUESTA'!$J$1:$J$65,'TU APUESTA'!$H$1:$H$65,B10)</f>
        <v>0</v>
      </c>
      <c r="D10" s="1">
        <f>SUMIFS('TU APUESTA'!$F$1:$F$65,'TU APUESTA'!$E$1:$E$65,B10)+SUMIFS('TU APUESTA'!$G$1:$G$65,'TU APUESTA'!$H$1:$H$65,B10)</f>
        <v>0</v>
      </c>
      <c r="E10" s="1">
        <f>SUMIFS('TU APUESTA'!$F$1:$F$65,'TU APUESTA'!$H$1:$H$65,B10)+SUMIFS('TU APUESTA'!$G$1:$G$65,'TU APUESTA'!$E$1:$E$65,B10)</f>
        <v>0</v>
      </c>
      <c r="F10" s="1">
        <f t="shared" si="1"/>
        <v>0</v>
      </c>
      <c r="G10" s="1">
        <f t="shared" si="9"/>
        <v>1</v>
      </c>
      <c r="H10" s="1">
        <f t="shared" si="8"/>
        <v>1</v>
      </c>
      <c r="I10" s="1">
        <f t="shared" si="8"/>
        <v>1</v>
      </c>
      <c r="J10" s="1">
        <f t="shared" si="8"/>
        <v>1</v>
      </c>
      <c r="K10" s="1">
        <f t="shared" si="6"/>
        <v>1110</v>
      </c>
      <c r="L10" s="1">
        <f t="shared" si="10"/>
        <v>1</v>
      </c>
    </row>
    <row r="11" spans="1:12" x14ac:dyDescent="0.2">
      <c r="A11" s="238"/>
      <c r="B11" s="1" t="s">
        <v>29</v>
      </c>
      <c r="C11" s="1">
        <f>SUMIFS('TU APUESTA'!$I$1:$I$65,'TU APUESTA'!$E$1:$E$65,B11)+SUMIFS('TU APUESTA'!$J$1:$J$65,'TU APUESTA'!$H$1:$H$65,B11)</f>
        <v>0</v>
      </c>
      <c r="D11" s="1">
        <f>SUMIFS('TU APUESTA'!$F$1:$F$65,'TU APUESTA'!$E$1:$E$65,B11)+SUMIFS('TU APUESTA'!$G$1:$G$65,'TU APUESTA'!$H$1:$H$65,B11)</f>
        <v>0</v>
      </c>
      <c r="E11" s="1">
        <f>SUMIFS('TU APUESTA'!$F$1:$F$65,'TU APUESTA'!$H$1:$H$65,B11)+SUMIFS('TU APUESTA'!$G$1:$G$65,'TU APUESTA'!$E$1:$E$65,B11)</f>
        <v>0</v>
      </c>
      <c r="F11" s="1">
        <f t="shared" si="1"/>
        <v>0</v>
      </c>
      <c r="G11" s="1">
        <f t="shared" si="9"/>
        <v>1</v>
      </c>
      <c r="H11" s="1">
        <f t="shared" si="8"/>
        <v>1</v>
      </c>
      <c r="I11" s="1">
        <f t="shared" si="8"/>
        <v>1</v>
      </c>
      <c r="J11" s="1">
        <f t="shared" si="8"/>
        <v>1</v>
      </c>
      <c r="K11" s="1">
        <f t="shared" si="6"/>
        <v>1110</v>
      </c>
      <c r="L11" s="1">
        <f t="shared" si="10"/>
        <v>1</v>
      </c>
    </row>
    <row r="12" spans="1:12" s="128" customFormat="1" x14ac:dyDescent="0.2">
      <c r="C12" s="129"/>
      <c r="D12" s="129"/>
      <c r="E12" s="129"/>
      <c r="F12" s="129"/>
      <c r="G12" s="129"/>
      <c r="K12" s="129"/>
    </row>
    <row r="13" spans="1:12" x14ac:dyDescent="0.2">
      <c r="A13" s="238" t="s">
        <v>43</v>
      </c>
      <c r="B13" s="1" t="s">
        <v>44</v>
      </c>
      <c r="C13" s="1">
        <f>SUMIFS('TU APUESTA'!$I$1:$I$65,'TU APUESTA'!$E$1:$E$65,B13)+SUMIFS('TU APUESTA'!$J$1:$J$65,'TU APUESTA'!$H$1:$H$65,B13)</f>
        <v>0</v>
      </c>
      <c r="D13" s="1">
        <f>SUMIFS('TU APUESTA'!$F$1:$F$65,'TU APUESTA'!$E$1:$E$65,B13)+SUMIFS('TU APUESTA'!$G$1:$G$65,'TU APUESTA'!$H$1:$H$65,B13)</f>
        <v>0</v>
      </c>
      <c r="E13" s="1">
        <f>SUMIFS('TU APUESTA'!$F$1:$F$65,'TU APUESTA'!$H$1:$H$65,B13)+SUMIFS('TU APUESTA'!$G$1:$G$65,'TU APUESTA'!$E$1:$E$65,B13)</f>
        <v>0</v>
      </c>
      <c r="F13" s="1">
        <f t="shared" si="1"/>
        <v>0</v>
      </c>
      <c r="G13" s="1">
        <f>_xlfn.RANK.EQ(C13,C$13:C$16,)</f>
        <v>1</v>
      </c>
      <c r="H13" s="1">
        <f t="shared" ref="H13:J13" si="11">_xlfn.RANK.EQ(D13,D$13:D$16,)</f>
        <v>1</v>
      </c>
      <c r="I13" s="1">
        <f t="shared" si="11"/>
        <v>1</v>
      </c>
      <c r="J13" s="1">
        <f t="shared" si="11"/>
        <v>1</v>
      </c>
      <c r="K13" s="1">
        <f t="shared" si="6"/>
        <v>1110</v>
      </c>
      <c r="L13" s="1">
        <f>_xlfn.RANK.EQ(K13,$K$13:$K$16,)</f>
        <v>1</v>
      </c>
    </row>
    <row r="14" spans="1:12" x14ac:dyDescent="0.2">
      <c r="A14" s="238"/>
      <c r="B14" s="1" t="s">
        <v>46</v>
      </c>
      <c r="C14" s="1">
        <f>SUMIFS('TU APUESTA'!$I$1:$I$65,'TU APUESTA'!$E$1:$E$65,B14)+SUMIFS('TU APUESTA'!$J$1:$J$65,'TU APUESTA'!$H$1:$H$65,B14)</f>
        <v>0</v>
      </c>
      <c r="D14" s="1">
        <f>SUMIFS('TU APUESTA'!$F$1:$F$65,'TU APUESTA'!$E$1:$E$65,B14)+SUMIFS('TU APUESTA'!$G$1:$G$65,'TU APUESTA'!$H$1:$H$65,B14)</f>
        <v>0</v>
      </c>
      <c r="E14" s="1">
        <f>SUMIFS('TU APUESTA'!$F$1:$F$65,'TU APUESTA'!$H$1:$H$65,B14)+SUMIFS('TU APUESTA'!$G$1:$G$65,'TU APUESTA'!$E$1:$E$65,B14)</f>
        <v>0</v>
      </c>
      <c r="F14" s="1">
        <f t="shared" si="1"/>
        <v>0</v>
      </c>
      <c r="G14" s="1">
        <f t="shared" ref="G14:G16" si="12">_xlfn.RANK.EQ(C14,C$13:C$16,)</f>
        <v>1</v>
      </c>
      <c r="H14" s="1">
        <f t="shared" ref="H14:H16" si="13">_xlfn.RANK.EQ(D14,D$13:D$16,)</f>
        <v>1</v>
      </c>
      <c r="I14" s="1">
        <f t="shared" ref="I14:I16" si="14">_xlfn.RANK.EQ(E14,E$13:E$16,)</f>
        <v>1</v>
      </c>
      <c r="J14" s="1">
        <f t="shared" ref="J14:J16" si="15">_xlfn.RANK.EQ(F14,F$13:F$16,)</f>
        <v>1</v>
      </c>
      <c r="K14" s="1">
        <f t="shared" si="6"/>
        <v>1110</v>
      </c>
      <c r="L14" s="1">
        <f t="shared" ref="L14:L16" si="16">_xlfn.RANK.EQ(K14,$K$13:$K$16,)</f>
        <v>1</v>
      </c>
    </row>
    <row r="15" spans="1:12" x14ac:dyDescent="0.2">
      <c r="A15" s="238"/>
      <c r="B15" s="1" t="s">
        <v>47</v>
      </c>
      <c r="C15" s="1">
        <f>SUMIFS('TU APUESTA'!$I$1:$I$65,'TU APUESTA'!$E$1:$E$65,B15)+SUMIFS('TU APUESTA'!$J$1:$J$65,'TU APUESTA'!$H$1:$H$65,B15)</f>
        <v>0</v>
      </c>
      <c r="D15" s="1">
        <f>SUMIFS('TU APUESTA'!$F$1:$F$65,'TU APUESTA'!$E$1:$E$65,B15)+SUMIFS('TU APUESTA'!$G$1:$G$65,'TU APUESTA'!$H$1:$H$65,B15)</f>
        <v>0</v>
      </c>
      <c r="E15" s="1">
        <f>SUMIFS('TU APUESTA'!$F$1:$F$65,'TU APUESTA'!$H$1:$H$65,B15)+SUMIFS('TU APUESTA'!$G$1:$G$65,'TU APUESTA'!$E$1:$E$65,B15)</f>
        <v>0</v>
      </c>
      <c r="F15" s="1">
        <f t="shared" si="1"/>
        <v>0</v>
      </c>
      <c r="G15" s="1">
        <f t="shared" si="12"/>
        <v>1</v>
      </c>
      <c r="H15" s="1">
        <f t="shared" si="13"/>
        <v>1</v>
      </c>
      <c r="I15" s="1">
        <f t="shared" si="14"/>
        <v>1</v>
      </c>
      <c r="J15" s="1">
        <f t="shared" si="15"/>
        <v>1</v>
      </c>
      <c r="K15" s="1">
        <f t="shared" si="6"/>
        <v>1110</v>
      </c>
      <c r="L15" s="1">
        <f t="shared" si="16"/>
        <v>1</v>
      </c>
    </row>
    <row r="16" spans="1:12" x14ac:dyDescent="0.2">
      <c r="A16" s="238"/>
      <c r="B16" s="1" t="s">
        <v>45</v>
      </c>
      <c r="C16" s="1">
        <f>SUMIFS('TU APUESTA'!$I$1:$I$65,'TU APUESTA'!$E$1:$E$65,B16)+SUMIFS('TU APUESTA'!$J$1:$J$65,'TU APUESTA'!$H$1:$H$65,B16)</f>
        <v>0</v>
      </c>
      <c r="D16" s="1">
        <f>SUMIFS('TU APUESTA'!$F$1:$F$65,'TU APUESTA'!$E$1:$E$65,B16)+SUMIFS('TU APUESTA'!$G$1:$G$65,'TU APUESTA'!$H$1:$H$65,B16)</f>
        <v>0</v>
      </c>
      <c r="E16" s="1">
        <f>SUMIFS('TU APUESTA'!$F$1:$F$65,'TU APUESTA'!$H$1:$H$65,B16)+SUMIFS('TU APUESTA'!$G$1:$G$65,'TU APUESTA'!$E$1:$E$65,B16)</f>
        <v>0</v>
      </c>
      <c r="F16" s="1">
        <f t="shared" si="1"/>
        <v>0</v>
      </c>
      <c r="G16" s="1">
        <f t="shared" si="12"/>
        <v>1</v>
      </c>
      <c r="H16" s="1">
        <f t="shared" si="13"/>
        <v>1</v>
      </c>
      <c r="I16" s="1">
        <f t="shared" si="14"/>
        <v>1</v>
      </c>
      <c r="J16" s="1">
        <f t="shared" si="15"/>
        <v>1</v>
      </c>
      <c r="K16" s="1">
        <f t="shared" si="6"/>
        <v>1110</v>
      </c>
      <c r="L16" s="1">
        <f t="shared" si="16"/>
        <v>1</v>
      </c>
    </row>
    <row r="17" spans="1:12" s="128" customFormat="1" x14ac:dyDescent="0.2">
      <c r="C17" s="129"/>
      <c r="D17" s="129"/>
      <c r="E17" s="129"/>
      <c r="F17" s="129"/>
      <c r="G17" s="129"/>
      <c r="K17" s="129"/>
    </row>
    <row r="18" spans="1:12" x14ac:dyDescent="0.2">
      <c r="A18" s="238" t="s">
        <v>48</v>
      </c>
      <c r="B18" s="1" t="s">
        <v>59</v>
      </c>
      <c r="C18" s="1">
        <f>SUMIFS('TU APUESTA'!$I$1:$I$65,'TU APUESTA'!$E$1:$E$65,B18)+SUMIFS('TU APUESTA'!$J$1:$J$65,'TU APUESTA'!$H$1:$H$65,B18)</f>
        <v>0</v>
      </c>
      <c r="D18" s="1">
        <f>SUMIFS('TU APUESTA'!$F$1:$F$65,'TU APUESTA'!$E$1:$E$65,B18)+SUMIFS('TU APUESTA'!$G$1:$G$65,'TU APUESTA'!$H$1:$H$65,B18)</f>
        <v>0</v>
      </c>
      <c r="E18" s="1">
        <f>SUMIFS('TU APUESTA'!$F$1:$F$65,'TU APUESTA'!$H$1:$H$65,B18)+SUMIFS('TU APUESTA'!$G$1:$G$65,'TU APUESTA'!$E$1:$E$65,B18)</f>
        <v>0</v>
      </c>
      <c r="F18" s="1">
        <f t="shared" si="1"/>
        <v>0</v>
      </c>
      <c r="G18" s="1">
        <f>_xlfn.RANK.EQ(C18,C$18:C$21,)</f>
        <v>1</v>
      </c>
      <c r="H18" s="1">
        <f t="shared" ref="H18:J18" si="17">_xlfn.RANK.EQ(D18,D$18:D$21,)</f>
        <v>1</v>
      </c>
      <c r="I18" s="1">
        <f t="shared" si="17"/>
        <v>1</v>
      </c>
      <c r="J18" s="1">
        <f t="shared" si="17"/>
        <v>1</v>
      </c>
      <c r="K18" s="1">
        <f t="shared" si="6"/>
        <v>1110</v>
      </c>
      <c r="L18" s="1">
        <f>_xlfn.RANK.EQ(K18,$K$18:$K$21,)</f>
        <v>1</v>
      </c>
    </row>
    <row r="19" spans="1:12" x14ac:dyDescent="0.2">
      <c r="A19" s="238"/>
      <c r="B19" s="1" t="s">
        <v>60</v>
      </c>
      <c r="C19" s="1">
        <f>SUMIFS('TU APUESTA'!$I$1:$I$65,'TU APUESTA'!$E$1:$E$65,B19)+SUMIFS('TU APUESTA'!$J$1:$J$65,'TU APUESTA'!$H$1:$H$65,B19)</f>
        <v>0</v>
      </c>
      <c r="D19" s="1">
        <f>SUMIFS('TU APUESTA'!$F$1:$F$65,'TU APUESTA'!$E$1:$E$65,B19)+SUMIFS('TU APUESTA'!$G$1:$G$65,'TU APUESTA'!$H$1:$H$65,B19)</f>
        <v>0</v>
      </c>
      <c r="E19" s="1">
        <f>SUMIFS('TU APUESTA'!$F$1:$F$65,'TU APUESTA'!$H$1:$H$65,B19)+SUMIFS('TU APUESTA'!$G$1:$G$65,'TU APUESTA'!$E$1:$E$65,B19)</f>
        <v>0</v>
      </c>
      <c r="F19" s="1">
        <f t="shared" si="1"/>
        <v>0</v>
      </c>
      <c r="G19" s="1">
        <f t="shared" ref="G19:G21" si="18">_xlfn.RANK.EQ(C19,C$18:C$21,)</f>
        <v>1</v>
      </c>
      <c r="H19" s="1">
        <f t="shared" ref="H19:H21" si="19">_xlfn.RANK.EQ(D19,D$18:D$21,)</f>
        <v>1</v>
      </c>
      <c r="I19" s="1">
        <f t="shared" ref="I19:I21" si="20">_xlfn.RANK.EQ(E19,E$18:E$21,)</f>
        <v>1</v>
      </c>
      <c r="J19" s="1">
        <f t="shared" ref="J19:J21" si="21">_xlfn.RANK.EQ(F19,F$18:F$21,)</f>
        <v>1</v>
      </c>
      <c r="K19" s="1">
        <f t="shared" si="6"/>
        <v>1110</v>
      </c>
      <c r="L19" s="1">
        <f t="shared" ref="L19:L21" si="22">_xlfn.RANK.EQ(K19,$K$18:$K$21,)</f>
        <v>1</v>
      </c>
    </row>
    <row r="20" spans="1:12" x14ac:dyDescent="0.2">
      <c r="A20" s="238"/>
      <c r="B20" s="1" t="s">
        <v>61</v>
      </c>
      <c r="C20" s="1">
        <f>SUMIFS('TU APUESTA'!$I$1:$I$65,'TU APUESTA'!$E$1:$E$65,B20)+SUMIFS('TU APUESTA'!$J$1:$J$65,'TU APUESTA'!$H$1:$H$65,B20)</f>
        <v>0</v>
      </c>
      <c r="D20" s="1">
        <f>SUMIFS('TU APUESTA'!$F$1:$F$65,'TU APUESTA'!$E$1:$E$65,B20)+SUMIFS('TU APUESTA'!$G$1:$G$65,'TU APUESTA'!$H$1:$H$65,B20)</f>
        <v>0</v>
      </c>
      <c r="E20" s="1">
        <f>SUMIFS('TU APUESTA'!$F$1:$F$65,'TU APUESTA'!$H$1:$H$65,B20)+SUMIFS('TU APUESTA'!$G$1:$G$65,'TU APUESTA'!$E$1:$E$65,B20)</f>
        <v>0</v>
      </c>
      <c r="F20" s="1">
        <f t="shared" si="1"/>
        <v>0</v>
      </c>
      <c r="G20" s="1">
        <f t="shared" si="18"/>
        <v>1</v>
      </c>
      <c r="H20" s="1">
        <f t="shared" si="19"/>
        <v>1</v>
      </c>
      <c r="I20" s="1">
        <f t="shared" si="20"/>
        <v>1</v>
      </c>
      <c r="J20" s="1">
        <f t="shared" si="21"/>
        <v>1</v>
      </c>
      <c r="K20" s="1">
        <f t="shared" si="6"/>
        <v>1110</v>
      </c>
      <c r="L20" s="1">
        <f t="shared" si="22"/>
        <v>1</v>
      </c>
    </row>
    <row r="21" spans="1:12" x14ac:dyDescent="0.2">
      <c r="A21" s="238"/>
      <c r="B21" s="1" t="s">
        <v>62</v>
      </c>
      <c r="C21" s="1">
        <f>SUMIFS('TU APUESTA'!$I$1:$I$65,'TU APUESTA'!$E$1:$E$65,B21)+SUMIFS('TU APUESTA'!$J$1:$J$65,'TU APUESTA'!$H$1:$H$65,B21)</f>
        <v>0</v>
      </c>
      <c r="D21" s="1">
        <f>SUMIFS('TU APUESTA'!$F$1:$F$65,'TU APUESTA'!$E$1:$E$65,B21)+SUMIFS('TU APUESTA'!$G$1:$G$65,'TU APUESTA'!$H$1:$H$65,B21)</f>
        <v>0</v>
      </c>
      <c r="E21" s="1">
        <f>SUMIFS('TU APUESTA'!$F$1:$F$65,'TU APUESTA'!$H$1:$H$65,B21)+SUMIFS('TU APUESTA'!$G$1:$G$65,'TU APUESTA'!$E$1:$E$65,B21)</f>
        <v>0</v>
      </c>
      <c r="F21" s="1">
        <f t="shared" si="1"/>
        <v>0</v>
      </c>
      <c r="G21" s="1">
        <f t="shared" si="18"/>
        <v>1</v>
      </c>
      <c r="H21" s="1">
        <f t="shared" si="19"/>
        <v>1</v>
      </c>
      <c r="I21" s="1">
        <f t="shared" si="20"/>
        <v>1</v>
      </c>
      <c r="J21" s="1">
        <f t="shared" si="21"/>
        <v>1</v>
      </c>
      <c r="K21" s="1">
        <f t="shared" si="6"/>
        <v>1110</v>
      </c>
      <c r="L21" s="1">
        <f t="shared" si="22"/>
        <v>1</v>
      </c>
    </row>
    <row r="22" spans="1:12" s="128" customFormat="1" x14ac:dyDescent="0.2">
      <c r="C22" s="129"/>
      <c r="D22" s="129"/>
      <c r="E22" s="129"/>
      <c r="F22" s="129"/>
      <c r="G22" s="129"/>
      <c r="K22" s="129"/>
    </row>
    <row r="23" spans="1:12" x14ac:dyDescent="0.2">
      <c r="A23" s="238" t="s">
        <v>49</v>
      </c>
      <c r="B23" s="1" t="s">
        <v>63</v>
      </c>
      <c r="C23" s="1">
        <f>SUMIFS('TU APUESTA'!$I$1:$I$65,'TU APUESTA'!$E$1:$E$65,B23)+SUMIFS('TU APUESTA'!$J$1:$J$65,'TU APUESTA'!$H$1:$H$65,B23)</f>
        <v>0</v>
      </c>
      <c r="D23" s="1">
        <f>SUMIFS('TU APUESTA'!$F$1:$F$65,'TU APUESTA'!$E$1:$E$65,B23)+SUMIFS('TU APUESTA'!$G$1:$G$65,'TU APUESTA'!$H$1:$H$65,B23)</f>
        <v>0</v>
      </c>
      <c r="E23" s="1">
        <f>SUMIFS('TU APUESTA'!$F$1:$F$65,'TU APUESTA'!$H$1:$H$65,B23)+SUMIFS('TU APUESTA'!$G$1:$G$65,'TU APUESTA'!$E$1:$E$65,B23)</f>
        <v>0</v>
      </c>
      <c r="F23" s="1">
        <f t="shared" si="1"/>
        <v>0</v>
      </c>
      <c r="G23" s="1">
        <f>_xlfn.RANK.EQ(C23,C$23:C$26,)</f>
        <v>1</v>
      </c>
      <c r="H23" s="1">
        <f t="shared" ref="H23:J23" si="23">_xlfn.RANK.EQ(D23,D$23:D$26,)</f>
        <v>1</v>
      </c>
      <c r="I23" s="1">
        <f t="shared" si="23"/>
        <v>1</v>
      </c>
      <c r="J23" s="1">
        <f t="shared" si="23"/>
        <v>1</v>
      </c>
      <c r="K23" s="1">
        <f t="shared" si="6"/>
        <v>1110</v>
      </c>
      <c r="L23" s="1">
        <f>_xlfn.RANK.EQ(K23,$K$23:$K$26,)</f>
        <v>1</v>
      </c>
    </row>
    <row r="24" spans="1:12" x14ac:dyDescent="0.2">
      <c r="A24" s="238"/>
      <c r="B24" s="1" t="s">
        <v>64</v>
      </c>
      <c r="C24" s="1">
        <f>SUMIFS('TU APUESTA'!$I$1:$I$65,'TU APUESTA'!$E$1:$E$65,B24)+SUMIFS('TU APUESTA'!$J$1:$J$65,'TU APUESTA'!$H$1:$H$65,B24)</f>
        <v>0</v>
      </c>
      <c r="D24" s="1">
        <f>SUMIFS('TU APUESTA'!$F$1:$F$65,'TU APUESTA'!$E$1:$E$65,B24)+SUMIFS('TU APUESTA'!$G$1:$G$65,'TU APUESTA'!$H$1:$H$65,B24)</f>
        <v>0</v>
      </c>
      <c r="E24" s="1">
        <f>SUMIFS('TU APUESTA'!$F$1:$F$65,'TU APUESTA'!$H$1:$H$65,B24)+SUMIFS('TU APUESTA'!$G$1:$G$65,'TU APUESTA'!$E$1:$E$65,B24)</f>
        <v>0</v>
      </c>
      <c r="F24" s="1">
        <f t="shared" si="1"/>
        <v>0</v>
      </c>
      <c r="G24" s="1">
        <f t="shared" ref="G24:G26" si="24">_xlfn.RANK.EQ(C24,C$23:C$26,)</f>
        <v>1</v>
      </c>
      <c r="H24" s="1">
        <f t="shared" ref="H24:H26" si="25">_xlfn.RANK.EQ(D24,D$23:D$26,)</f>
        <v>1</v>
      </c>
      <c r="I24" s="1">
        <f t="shared" ref="I24:I26" si="26">_xlfn.RANK.EQ(E24,E$23:E$26,)</f>
        <v>1</v>
      </c>
      <c r="J24" s="1">
        <f t="shared" ref="J24:J26" si="27">_xlfn.RANK.EQ(F24,F$23:F$26,)</f>
        <v>1</v>
      </c>
      <c r="K24" s="1">
        <f t="shared" si="6"/>
        <v>1110</v>
      </c>
      <c r="L24" s="1">
        <f t="shared" ref="L24:L26" si="28">_xlfn.RANK.EQ(K24,$K$23:$K$26,)</f>
        <v>1</v>
      </c>
    </row>
    <row r="25" spans="1:12" x14ac:dyDescent="0.2">
      <c r="A25" s="238"/>
      <c r="B25" s="1" t="s">
        <v>78</v>
      </c>
      <c r="C25" s="1">
        <f>SUMIFS('TU APUESTA'!$I$1:$I$65,'TU APUESTA'!$E$1:$E$65,B25)+SUMIFS('TU APUESTA'!$J$1:$J$65,'TU APUESTA'!$H$1:$H$65,B25)</f>
        <v>0</v>
      </c>
      <c r="D25" s="1">
        <f>SUMIFS('TU APUESTA'!$F$1:$F$65,'TU APUESTA'!$E$1:$E$65,B25)+SUMIFS('TU APUESTA'!$G$1:$G$65,'TU APUESTA'!$H$1:$H$65,B25)</f>
        <v>0</v>
      </c>
      <c r="E25" s="1">
        <f>SUMIFS('TU APUESTA'!$F$1:$F$65,'TU APUESTA'!$H$1:$H$65,B25)+SUMIFS('TU APUESTA'!$G$1:$G$65,'TU APUESTA'!$E$1:$E$65,B25)</f>
        <v>0</v>
      </c>
      <c r="F25" s="1">
        <f t="shared" si="1"/>
        <v>0</v>
      </c>
      <c r="G25" s="1">
        <f t="shared" si="24"/>
        <v>1</v>
      </c>
      <c r="H25" s="1">
        <f t="shared" si="25"/>
        <v>1</v>
      </c>
      <c r="I25" s="1">
        <f t="shared" si="26"/>
        <v>1</v>
      </c>
      <c r="J25" s="1">
        <f t="shared" si="27"/>
        <v>1</v>
      </c>
      <c r="K25" s="1">
        <f t="shared" si="6"/>
        <v>1110</v>
      </c>
      <c r="L25" s="1">
        <f t="shared" si="28"/>
        <v>1</v>
      </c>
    </row>
    <row r="26" spans="1:12" x14ac:dyDescent="0.2">
      <c r="A26" s="238"/>
      <c r="B26" s="1" t="s">
        <v>65</v>
      </c>
      <c r="C26" s="1">
        <f>SUMIFS('TU APUESTA'!$I$1:$I$65,'TU APUESTA'!$E$1:$E$65,B26)+SUMIFS('TU APUESTA'!$J$1:$J$65,'TU APUESTA'!$H$1:$H$65,B26)</f>
        <v>0</v>
      </c>
      <c r="D26" s="1">
        <f>SUMIFS('TU APUESTA'!$F$1:$F$65,'TU APUESTA'!$E$1:$E$65,B26)+SUMIFS('TU APUESTA'!$G$1:$G$65,'TU APUESTA'!$H$1:$H$65,B26)</f>
        <v>0</v>
      </c>
      <c r="E26" s="1">
        <f>SUMIFS('TU APUESTA'!$F$1:$F$65,'TU APUESTA'!$H$1:$H$65,B26)+SUMIFS('TU APUESTA'!$G$1:$G$65,'TU APUESTA'!$E$1:$E$65,B26)</f>
        <v>0</v>
      </c>
      <c r="F26" s="1">
        <f t="shared" si="1"/>
        <v>0</v>
      </c>
      <c r="G26" s="1">
        <f t="shared" si="24"/>
        <v>1</v>
      </c>
      <c r="H26" s="1">
        <f t="shared" si="25"/>
        <v>1</v>
      </c>
      <c r="I26" s="1">
        <f t="shared" si="26"/>
        <v>1</v>
      </c>
      <c r="J26" s="1">
        <f t="shared" si="27"/>
        <v>1</v>
      </c>
      <c r="K26" s="1">
        <f t="shared" si="6"/>
        <v>1110</v>
      </c>
      <c r="L26" s="1">
        <f t="shared" si="28"/>
        <v>1</v>
      </c>
    </row>
    <row r="27" spans="1:12" s="128" customFormat="1" x14ac:dyDescent="0.2">
      <c r="C27" s="129"/>
      <c r="D27" s="129"/>
      <c r="E27" s="129"/>
      <c r="F27" s="129"/>
      <c r="G27" s="129"/>
      <c r="K27" s="129"/>
    </row>
    <row r="28" spans="1:12" x14ac:dyDescent="0.2">
      <c r="A28" s="238" t="s">
        <v>50</v>
      </c>
      <c r="B28" s="1" t="s">
        <v>66</v>
      </c>
      <c r="C28" s="1">
        <f>SUMIFS('TU APUESTA'!$I$1:$I$65,'TU APUESTA'!$E$1:$E$65,B28)+SUMIFS('TU APUESTA'!$J$1:$J$65,'TU APUESTA'!$H$1:$H$65,B28)</f>
        <v>0</v>
      </c>
      <c r="D28" s="1">
        <f>SUMIFS('TU APUESTA'!$F$1:$F$65,'TU APUESTA'!$E$1:$E$65,B28)+SUMIFS('TU APUESTA'!$G$1:$G$65,'TU APUESTA'!$H$1:$H$65,B28)</f>
        <v>0</v>
      </c>
      <c r="E28" s="1">
        <f>SUMIFS('TU APUESTA'!$F$1:$F$65,'TU APUESTA'!$H$1:$H$65,B28)+SUMIFS('TU APUESTA'!$G$1:$G$65,'TU APUESTA'!$E$1:$E$65,B28)</f>
        <v>0</v>
      </c>
      <c r="F28" s="1">
        <f t="shared" si="1"/>
        <v>0</v>
      </c>
      <c r="G28" s="1">
        <f>_xlfn.RANK.EQ(C28,C$28:C$31,)</f>
        <v>1</v>
      </c>
      <c r="H28" s="1">
        <f t="shared" ref="H28:J28" si="29">_xlfn.RANK.EQ(D28,D$28:D$31,)</f>
        <v>1</v>
      </c>
      <c r="I28" s="1">
        <f t="shared" si="29"/>
        <v>1</v>
      </c>
      <c r="J28" s="1">
        <f t="shared" si="29"/>
        <v>1</v>
      </c>
      <c r="K28" s="1">
        <f t="shared" si="6"/>
        <v>1110</v>
      </c>
      <c r="L28" s="1">
        <f>_xlfn.RANK.EQ(K28,$K$28:$K$31,)</f>
        <v>1</v>
      </c>
    </row>
    <row r="29" spans="1:12" x14ac:dyDescent="0.2">
      <c r="A29" s="238"/>
      <c r="B29" s="1" t="s">
        <v>77</v>
      </c>
      <c r="C29" s="1">
        <f>SUMIFS('TU APUESTA'!$I$1:$I$65,'TU APUESTA'!$E$1:$E$65,B29)+SUMIFS('TU APUESTA'!$J$1:$J$65,'TU APUESTA'!$H$1:$H$65,B29)</f>
        <v>0</v>
      </c>
      <c r="D29" s="1">
        <f>SUMIFS('TU APUESTA'!$F$1:$F$65,'TU APUESTA'!$E$1:$E$65,B29)+SUMIFS('TU APUESTA'!$G$1:$G$65,'TU APUESTA'!$H$1:$H$65,B29)</f>
        <v>0</v>
      </c>
      <c r="E29" s="1">
        <f>SUMIFS('TU APUESTA'!$F$1:$F$65,'TU APUESTA'!$H$1:$H$65,B29)+SUMIFS('TU APUESTA'!$G$1:$G$65,'TU APUESTA'!$E$1:$E$65,B29)</f>
        <v>0</v>
      </c>
      <c r="F29" s="1">
        <f t="shared" ref="F29:F41" si="30">D29-E29</f>
        <v>0</v>
      </c>
      <c r="G29" s="1">
        <f t="shared" ref="G29:G31" si="31">_xlfn.RANK.EQ(C29,C$28:C$31,)</f>
        <v>1</v>
      </c>
      <c r="H29" s="1">
        <f t="shared" ref="H29:H31" si="32">_xlfn.RANK.EQ(D29,D$28:D$31,)</f>
        <v>1</v>
      </c>
      <c r="I29" s="1">
        <f t="shared" ref="I29:I31" si="33">_xlfn.RANK.EQ(E29,E$28:E$31,)</f>
        <v>1</v>
      </c>
      <c r="J29" s="1">
        <f t="shared" ref="J29:J31" si="34">_xlfn.RANK.EQ(F29,F$28:F$31,)</f>
        <v>1</v>
      </c>
      <c r="K29" s="1">
        <f t="shared" si="6"/>
        <v>1110</v>
      </c>
      <c r="L29" s="1">
        <f t="shared" ref="L29:L31" si="35">_xlfn.RANK.EQ(K29,$K$28:$K$31,)</f>
        <v>1</v>
      </c>
    </row>
    <row r="30" spans="1:12" x14ac:dyDescent="0.2">
      <c r="A30" s="238"/>
      <c r="B30" s="1" t="s">
        <v>67</v>
      </c>
      <c r="C30" s="1">
        <f>SUMIFS('TU APUESTA'!$I$1:$I$65,'TU APUESTA'!$E$1:$E$65,B30)+SUMIFS('TU APUESTA'!$J$1:$J$65,'TU APUESTA'!$H$1:$H$65,B30)</f>
        <v>0</v>
      </c>
      <c r="D30" s="1">
        <f>SUMIFS('TU APUESTA'!$F$1:$F$65,'TU APUESTA'!$E$1:$E$65,B30)+SUMIFS('TU APUESTA'!$G$1:$G$65,'TU APUESTA'!$H$1:$H$65,B30)</f>
        <v>0</v>
      </c>
      <c r="E30" s="1">
        <f>SUMIFS('TU APUESTA'!$F$1:$F$65,'TU APUESTA'!$H$1:$H$65,B30)+SUMIFS('TU APUESTA'!$G$1:$G$65,'TU APUESTA'!$E$1:$E$65,B30)</f>
        <v>0</v>
      </c>
      <c r="F30" s="1">
        <f t="shared" si="30"/>
        <v>0</v>
      </c>
      <c r="G30" s="1">
        <f t="shared" si="31"/>
        <v>1</v>
      </c>
      <c r="H30" s="1">
        <f t="shared" si="32"/>
        <v>1</v>
      </c>
      <c r="I30" s="1">
        <f t="shared" si="33"/>
        <v>1</v>
      </c>
      <c r="J30" s="1">
        <f t="shared" si="34"/>
        <v>1</v>
      </c>
      <c r="K30" s="1">
        <f t="shared" si="6"/>
        <v>1110</v>
      </c>
      <c r="L30" s="1">
        <f t="shared" si="35"/>
        <v>1</v>
      </c>
    </row>
    <row r="31" spans="1:12" x14ac:dyDescent="0.2">
      <c r="A31" s="238"/>
      <c r="B31" s="1" t="s">
        <v>68</v>
      </c>
      <c r="C31" s="1">
        <f>SUMIFS('TU APUESTA'!$I$1:$I$65,'TU APUESTA'!$E$1:$E$65,B31)+SUMIFS('TU APUESTA'!$J$1:$J$65,'TU APUESTA'!$H$1:$H$65,B31)</f>
        <v>0</v>
      </c>
      <c r="D31" s="1">
        <f>SUMIFS('TU APUESTA'!$F$1:$F$65,'TU APUESTA'!$E$1:$E$65,B31)+SUMIFS('TU APUESTA'!$G$1:$G$65,'TU APUESTA'!$H$1:$H$65,B31)</f>
        <v>0</v>
      </c>
      <c r="E31" s="1">
        <f>SUMIFS('TU APUESTA'!$F$1:$F$65,'TU APUESTA'!$H$1:$H$65,B31)+SUMIFS('TU APUESTA'!$G$1:$G$65,'TU APUESTA'!$E$1:$E$65,B31)</f>
        <v>0</v>
      </c>
      <c r="F31" s="1">
        <f t="shared" si="30"/>
        <v>0</v>
      </c>
      <c r="G31" s="1">
        <f t="shared" si="31"/>
        <v>1</v>
      </c>
      <c r="H31" s="1">
        <f t="shared" si="32"/>
        <v>1</v>
      </c>
      <c r="I31" s="1">
        <f t="shared" si="33"/>
        <v>1</v>
      </c>
      <c r="J31" s="1">
        <f t="shared" si="34"/>
        <v>1</v>
      </c>
      <c r="K31" s="1">
        <f t="shared" si="6"/>
        <v>1110</v>
      </c>
      <c r="L31" s="1">
        <f t="shared" si="35"/>
        <v>1</v>
      </c>
    </row>
    <row r="32" spans="1:12" s="128" customFormat="1" x14ac:dyDescent="0.2">
      <c r="C32" s="129"/>
      <c r="D32" s="129"/>
      <c r="E32" s="129"/>
      <c r="F32" s="129"/>
      <c r="K32" s="129"/>
    </row>
    <row r="33" spans="1:12" x14ac:dyDescent="0.2">
      <c r="A33" s="238" t="s">
        <v>51</v>
      </c>
      <c r="B33" s="1" t="s">
        <v>69</v>
      </c>
      <c r="C33" s="1">
        <f>SUMIFS('TU APUESTA'!$I$1:$I$65,'TU APUESTA'!$E$1:$E$65,B33)+SUMIFS('TU APUESTA'!$J$1:$J$65,'TU APUESTA'!$H$1:$H$65,B33)</f>
        <v>0</v>
      </c>
      <c r="D33" s="1">
        <f>SUMIFS('TU APUESTA'!$F$1:$F$65,'TU APUESTA'!$E$1:$E$65,B33)+SUMIFS('TU APUESTA'!$G$1:$G$65,'TU APUESTA'!$H$1:$H$65,B33)</f>
        <v>0</v>
      </c>
      <c r="E33" s="1">
        <f>SUMIFS('TU APUESTA'!$F$1:$F$65,'TU APUESTA'!$H$1:$H$65,B33)+SUMIFS('TU APUESTA'!$G$1:$G$65,'TU APUESTA'!$E$1:$E$65,B33)</f>
        <v>0</v>
      </c>
      <c r="F33" s="1">
        <f t="shared" si="30"/>
        <v>0</v>
      </c>
      <c r="G33" s="1">
        <f>_xlfn.RANK.EQ(C33,C$33:C$36,)</f>
        <v>1</v>
      </c>
      <c r="H33" s="1">
        <f t="shared" ref="H33:J33" si="36">_xlfn.RANK.EQ(D33,D$33:D$36,)</f>
        <v>1</v>
      </c>
      <c r="I33" s="1">
        <f t="shared" si="36"/>
        <v>1</v>
      </c>
      <c r="J33" s="1">
        <f t="shared" si="36"/>
        <v>1</v>
      </c>
      <c r="K33" s="1">
        <f t="shared" si="6"/>
        <v>1110</v>
      </c>
      <c r="L33" s="1">
        <f>_xlfn.RANK.EQ(K33,$K$33:$K$36,)</f>
        <v>1</v>
      </c>
    </row>
    <row r="34" spans="1:12" x14ac:dyDescent="0.2">
      <c r="A34" s="238"/>
      <c r="B34" s="1" t="s">
        <v>70</v>
      </c>
      <c r="C34" s="1">
        <f>SUMIFS('TU APUESTA'!$I$1:$I$65,'TU APUESTA'!$E$1:$E$65,B34)+SUMIFS('TU APUESTA'!$J$1:$J$65,'TU APUESTA'!$H$1:$H$65,B34)</f>
        <v>0</v>
      </c>
      <c r="D34" s="1">
        <f>SUMIFS('TU APUESTA'!$F$1:$F$65,'TU APUESTA'!$E$1:$E$65,B34)+SUMIFS('TU APUESTA'!$G$1:$G$65,'TU APUESTA'!$H$1:$H$65,B34)</f>
        <v>0</v>
      </c>
      <c r="E34" s="1">
        <f>SUMIFS('TU APUESTA'!$F$1:$F$65,'TU APUESTA'!$H$1:$H$65,B34)+SUMIFS('TU APUESTA'!$G$1:$G$65,'TU APUESTA'!$E$1:$E$65,B34)</f>
        <v>0</v>
      </c>
      <c r="F34" s="1">
        <f t="shared" si="30"/>
        <v>0</v>
      </c>
      <c r="G34" s="1">
        <f t="shared" ref="G34:G36" si="37">_xlfn.RANK.EQ(C34,C$33:C$36,)</f>
        <v>1</v>
      </c>
      <c r="H34" s="1">
        <f t="shared" ref="H34:H36" si="38">_xlfn.RANK.EQ(D34,D$33:D$36,)</f>
        <v>1</v>
      </c>
      <c r="I34" s="1">
        <f t="shared" ref="I34:I36" si="39">_xlfn.RANK.EQ(E34,E$33:E$36,)</f>
        <v>1</v>
      </c>
      <c r="J34" s="1">
        <f t="shared" ref="J34:J36" si="40">_xlfn.RANK.EQ(F34,F$33:F$36,)</f>
        <v>1</v>
      </c>
      <c r="K34" s="1">
        <f t="shared" si="6"/>
        <v>1110</v>
      </c>
      <c r="L34" s="1">
        <f t="shared" ref="L34:L36" si="41">_xlfn.RANK.EQ(K34,$K$33:$K$36,)</f>
        <v>1</v>
      </c>
    </row>
    <row r="35" spans="1:12" x14ac:dyDescent="0.2">
      <c r="A35" s="238"/>
      <c r="B35" s="1" t="s">
        <v>76</v>
      </c>
      <c r="C35" s="1">
        <f>SUMIFS('TU APUESTA'!$I$1:$I$65,'TU APUESTA'!$E$1:$E$65,B35)+SUMIFS('TU APUESTA'!$J$1:$J$65,'TU APUESTA'!$H$1:$H$65,B35)</f>
        <v>0</v>
      </c>
      <c r="D35" s="1">
        <f>SUMIFS('TU APUESTA'!$F$1:$F$65,'TU APUESTA'!$E$1:$E$65,B35)+SUMIFS('TU APUESTA'!$G$1:$G$65,'TU APUESTA'!$H$1:$H$65,B35)</f>
        <v>0</v>
      </c>
      <c r="E35" s="1">
        <f>SUMIFS('TU APUESTA'!$F$1:$F$65,'TU APUESTA'!$H$1:$H$65,B35)+SUMIFS('TU APUESTA'!$G$1:$G$65,'TU APUESTA'!$E$1:$E$65,B35)</f>
        <v>0</v>
      </c>
      <c r="F35" s="1">
        <f t="shared" si="30"/>
        <v>0</v>
      </c>
      <c r="G35" s="1">
        <f t="shared" si="37"/>
        <v>1</v>
      </c>
      <c r="H35" s="1">
        <f t="shared" si="38"/>
        <v>1</v>
      </c>
      <c r="I35" s="1">
        <f t="shared" si="39"/>
        <v>1</v>
      </c>
      <c r="J35" s="1">
        <f t="shared" si="40"/>
        <v>1</v>
      </c>
      <c r="K35" s="1">
        <f t="shared" si="6"/>
        <v>1110</v>
      </c>
      <c r="L35" s="1">
        <f t="shared" si="41"/>
        <v>1</v>
      </c>
    </row>
    <row r="36" spans="1:12" x14ac:dyDescent="0.2">
      <c r="A36" s="238"/>
      <c r="B36" s="1" t="s">
        <v>71</v>
      </c>
      <c r="C36" s="1">
        <f>SUMIFS('TU APUESTA'!$I$1:$I$65,'TU APUESTA'!$E$1:$E$65,B36)+SUMIFS('TU APUESTA'!$J$1:$J$65,'TU APUESTA'!$H$1:$H$65,B36)</f>
        <v>0</v>
      </c>
      <c r="D36" s="1">
        <f>SUMIFS('TU APUESTA'!$F$1:$F$65,'TU APUESTA'!$E$1:$E$65,B36)+SUMIFS('TU APUESTA'!$G$1:$G$65,'TU APUESTA'!$H$1:$H$65,B36)</f>
        <v>0</v>
      </c>
      <c r="E36" s="1">
        <f>SUMIFS('TU APUESTA'!$F$1:$F$65,'TU APUESTA'!$H$1:$H$65,B36)+SUMIFS('TU APUESTA'!$G$1:$G$65,'TU APUESTA'!$E$1:$E$65,B36)</f>
        <v>0</v>
      </c>
      <c r="F36" s="1">
        <f t="shared" si="30"/>
        <v>0</v>
      </c>
      <c r="G36" s="1">
        <f t="shared" si="37"/>
        <v>1</v>
      </c>
      <c r="H36" s="1">
        <f t="shared" si="38"/>
        <v>1</v>
      </c>
      <c r="I36" s="1">
        <f t="shared" si="39"/>
        <v>1</v>
      </c>
      <c r="J36" s="1">
        <f t="shared" si="40"/>
        <v>1</v>
      </c>
      <c r="K36" s="1">
        <f t="shared" si="6"/>
        <v>1110</v>
      </c>
      <c r="L36" s="1">
        <f t="shared" si="41"/>
        <v>1</v>
      </c>
    </row>
    <row r="37" spans="1:12" s="128" customFormat="1" x14ac:dyDescent="0.2">
      <c r="C37" s="129"/>
      <c r="D37" s="129"/>
      <c r="E37" s="129"/>
      <c r="F37" s="129"/>
      <c r="K37" s="129"/>
    </row>
    <row r="38" spans="1:12" x14ac:dyDescent="0.2">
      <c r="A38" s="239" t="s">
        <v>52</v>
      </c>
      <c r="B38" s="1" t="s">
        <v>72</v>
      </c>
      <c r="C38" s="1">
        <f>SUMIFS('TU APUESTA'!$I$1:$I$65,'TU APUESTA'!$E$1:$E$65,B38)+SUMIFS('TU APUESTA'!$J$1:$J$65,'TU APUESTA'!$H$1:$H$65,B38)</f>
        <v>0</v>
      </c>
      <c r="D38" s="1">
        <f>SUMIFS('TU APUESTA'!$F$1:$F$65,'TU APUESTA'!$E$1:$E$65,B38)+SUMIFS('TU APUESTA'!$G$1:$G$65,'TU APUESTA'!$H$1:$H$65,B38)</f>
        <v>0</v>
      </c>
      <c r="E38" s="1">
        <f>SUMIFS('TU APUESTA'!$F$1:$F$65,'TU APUESTA'!$H$1:$H$65,B38)+SUMIFS('TU APUESTA'!$G$1:$G$65,'TU APUESTA'!$E$1:$E$65,B38)</f>
        <v>0</v>
      </c>
      <c r="F38" s="1">
        <f t="shared" si="30"/>
        <v>0</v>
      </c>
      <c r="G38" s="1">
        <f>_xlfn.RANK.EQ(C38,C$38:C$41,)</f>
        <v>1</v>
      </c>
      <c r="H38" s="1">
        <f t="shared" ref="H38:J38" si="42">_xlfn.RANK.EQ(D38,D$38:D$41,)</f>
        <v>1</v>
      </c>
      <c r="I38" s="1">
        <f t="shared" si="42"/>
        <v>1</v>
      </c>
      <c r="J38" s="1">
        <f t="shared" si="42"/>
        <v>1</v>
      </c>
      <c r="K38" s="1">
        <f t="shared" si="6"/>
        <v>1110</v>
      </c>
      <c r="L38" s="1">
        <f>_xlfn.RANK.EQ(K38,$K$38:$K$41)</f>
        <v>1</v>
      </c>
    </row>
    <row r="39" spans="1:12" x14ac:dyDescent="0.2">
      <c r="A39" s="239"/>
      <c r="B39" s="1" t="s">
        <v>73</v>
      </c>
      <c r="C39" s="1">
        <f>SUMIFS('TU APUESTA'!$I$1:$I$65,'TU APUESTA'!$E$1:$E$65,B39)+SUMIFS('TU APUESTA'!$J$1:$J$65,'TU APUESTA'!$H$1:$H$65,B39)</f>
        <v>0</v>
      </c>
      <c r="D39" s="1">
        <f>SUMIFS('TU APUESTA'!$F$1:$F$65,'TU APUESTA'!$E$1:$E$65,B39)+SUMIFS('TU APUESTA'!$G$1:$G$65,'TU APUESTA'!$H$1:$H$65,B39)</f>
        <v>0</v>
      </c>
      <c r="E39" s="1">
        <f>SUMIFS('TU APUESTA'!$F$1:$F$65,'TU APUESTA'!$H$1:$H$65,B39)+SUMIFS('TU APUESTA'!$G$1:$G$65,'TU APUESTA'!$E$1:$E$65,B39)</f>
        <v>0</v>
      </c>
      <c r="F39" s="1">
        <f t="shared" si="30"/>
        <v>0</v>
      </c>
      <c r="G39" s="1">
        <f t="shared" ref="G39:G41" si="43">_xlfn.RANK.EQ(C39,C$38:C$41,)</f>
        <v>1</v>
      </c>
      <c r="H39" s="1">
        <f t="shared" ref="H39:H41" si="44">_xlfn.RANK.EQ(D39,D$38:D$41,)</f>
        <v>1</v>
      </c>
      <c r="I39" s="1">
        <f t="shared" ref="I39:I41" si="45">_xlfn.RANK.EQ(E39,E$38:E$41,)</f>
        <v>1</v>
      </c>
      <c r="J39" s="1">
        <f t="shared" ref="J39:J41" si="46">_xlfn.RANK.EQ(F39,F$38:F$41,)</f>
        <v>1</v>
      </c>
      <c r="K39" s="1">
        <f t="shared" si="6"/>
        <v>1110</v>
      </c>
      <c r="L39" s="1">
        <f t="shared" ref="L39:L41" si="47">_xlfn.RANK.EQ(K39,$K$38:$K$41)</f>
        <v>1</v>
      </c>
    </row>
    <row r="40" spans="1:12" x14ac:dyDescent="0.2">
      <c r="A40" s="239"/>
      <c r="B40" s="1" t="s">
        <v>75</v>
      </c>
      <c r="C40" s="1">
        <f>SUMIFS('TU APUESTA'!$I$1:$I$65,'TU APUESTA'!$E$1:$E$65,B40)+SUMIFS('TU APUESTA'!$J$1:$J$65,'TU APUESTA'!$H$1:$H$65,B40)</f>
        <v>0</v>
      </c>
      <c r="D40" s="1">
        <f>SUMIFS('TU APUESTA'!$F$1:$F$65,'TU APUESTA'!$E$1:$E$65,B40)+SUMIFS('TU APUESTA'!$G$1:$G$65,'TU APUESTA'!$H$1:$H$65,B40)</f>
        <v>0</v>
      </c>
      <c r="E40" s="1">
        <f>SUMIFS('TU APUESTA'!$F$1:$F$65,'TU APUESTA'!$H$1:$H$65,B40)+SUMIFS('TU APUESTA'!$G$1:$G$65,'TU APUESTA'!$E$1:$E$65,B40)</f>
        <v>0</v>
      </c>
      <c r="F40" s="1">
        <f t="shared" si="30"/>
        <v>0</v>
      </c>
      <c r="G40" s="1">
        <f t="shared" si="43"/>
        <v>1</v>
      </c>
      <c r="H40" s="1">
        <f t="shared" si="44"/>
        <v>1</v>
      </c>
      <c r="I40" s="1">
        <f t="shared" si="45"/>
        <v>1</v>
      </c>
      <c r="J40" s="1">
        <f t="shared" si="46"/>
        <v>1</v>
      </c>
      <c r="K40" s="1">
        <f t="shared" si="6"/>
        <v>1110</v>
      </c>
      <c r="L40" s="1">
        <f t="shared" si="47"/>
        <v>1</v>
      </c>
    </row>
    <row r="41" spans="1:12" x14ac:dyDescent="0.2">
      <c r="A41" s="239"/>
      <c r="B41" s="1" t="s">
        <v>74</v>
      </c>
      <c r="C41" s="1">
        <f>SUMIFS('TU APUESTA'!$I$1:$I$65,'TU APUESTA'!$E$1:$E$65,B41)+SUMIFS('TU APUESTA'!$J$1:$J$65,'TU APUESTA'!$H$1:$H$65,B41)</f>
        <v>0</v>
      </c>
      <c r="D41" s="1">
        <f>SUMIFS('TU APUESTA'!$F$1:$F$65,'TU APUESTA'!$E$1:$E$65,B41)+SUMIFS('TU APUESTA'!$G$1:$G$65,'TU APUESTA'!$H$1:$H$65,B41)</f>
        <v>0</v>
      </c>
      <c r="E41" s="1">
        <f>SUMIFS('TU APUESTA'!$F$1:$F$65,'TU APUESTA'!$H$1:$H$65,B41)+SUMIFS('TU APUESTA'!$G$1:$G$65,'TU APUESTA'!$E$1:$E$65,B41)</f>
        <v>0</v>
      </c>
      <c r="F41" s="1">
        <f t="shared" si="30"/>
        <v>0</v>
      </c>
      <c r="G41" s="1">
        <f t="shared" si="43"/>
        <v>1</v>
      </c>
      <c r="H41" s="1">
        <f t="shared" si="44"/>
        <v>1</v>
      </c>
      <c r="I41" s="1">
        <f t="shared" si="45"/>
        <v>1</v>
      </c>
      <c r="J41" s="1">
        <f t="shared" si="46"/>
        <v>1</v>
      </c>
      <c r="K41" s="1">
        <f t="shared" si="6"/>
        <v>1110</v>
      </c>
      <c r="L41" s="1">
        <f t="shared" si="47"/>
        <v>1</v>
      </c>
    </row>
    <row r="42" spans="1:12" s="128" customFormat="1" ht="16" customHeight="1" x14ac:dyDescent="0.2">
      <c r="A42" s="132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</row>
    <row r="43" spans="1:12" s="128" customFormat="1" ht="16" customHeight="1" x14ac:dyDescent="0.2">
      <c r="A43" s="132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</row>
    <row r="44" spans="1:12" s="128" customFormat="1" ht="16" customHeight="1" x14ac:dyDescent="0.2">
      <c r="A44" s="132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</row>
    <row r="45" spans="1:12" s="128" customFormat="1" ht="16" customHeight="1" x14ac:dyDescent="0.2">
      <c r="K45" s="129"/>
    </row>
    <row r="46" spans="1:12" ht="16" customHeight="1" x14ac:dyDescent="0.2">
      <c r="K46" s="1"/>
    </row>
    <row r="47" spans="1:12" x14ac:dyDescent="0.2">
      <c r="A47" s="131"/>
      <c r="K47" s="1"/>
    </row>
    <row r="48" spans="1:12" x14ac:dyDescent="0.2">
      <c r="A48" s="131"/>
      <c r="K48" s="1"/>
    </row>
    <row r="49" spans="1:11" x14ac:dyDescent="0.2">
      <c r="A49" s="131"/>
      <c r="K49" s="1"/>
    </row>
    <row r="50" spans="1:11" x14ac:dyDescent="0.2">
      <c r="A50" s="131"/>
      <c r="K50" s="1"/>
    </row>
    <row r="51" spans="1:11" x14ac:dyDescent="0.2">
      <c r="A51" s="131"/>
      <c r="K51" s="1"/>
    </row>
    <row r="52" spans="1:11" x14ac:dyDescent="0.2">
      <c r="A52" s="131"/>
      <c r="K52" s="1"/>
    </row>
    <row r="53" spans="1:11" x14ac:dyDescent="0.2">
      <c r="A53" s="131"/>
    </row>
    <row r="54" spans="1:11" x14ac:dyDescent="0.2">
      <c r="A54" s="131"/>
    </row>
    <row r="55" spans="1:11" x14ac:dyDescent="0.2">
      <c r="A55" s="131"/>
    </row>
    <row r="56" spans="1:11" x14ac:dyDescent="0.2">
      <c r="A56" s="131"/>
    </row>
    <row r="57" spans="1:11" x14ac:dyDescent="0.2">
      <c r="A57" s="131"/>
    </row>
    <row r="58" spans="1:11" x14ac:dyDescent="0.2">
      <c r="A58" s="131"/>
    </row>
    <row r="59" spans="1:11" x14ac:dyDescent="0.2">
      <c r="A59" s="131"/>
    </row>
    <row r="60" spans="1:11" x14ac:dyDescent="0.2">
      <c r="A60" s="131"/>
    </row>
    <row r="61" spans="1:11" x14ac:dyDescent="0.2">
      <c r="A61" s="131"/>
    </row>
    <row r="62" spans="1:11" x14ac:dyDescent="0.2">
      <c r="A62" s="131"/>
    </row>
  </sheetData>
  <sheetProtection algorithmName="SHA-512" hashValue="IAEX+qgtbxwvf2FexcJM6mf+FoTMypv0FyeR16O61tJYXgjdjTz0KnDNWEcDHvwg5LgkSRJOBMPsKeelvlo20Q==" saltValue="Jsb53koBB1UXzblXQst+Fg==" spinCount="100000" sheet="1" objects="1" scenarios="1" selectLockedCells="1" selectUnlockedCells="1"/>
  <mergeCells count="8">
    <mergeCell ref="A28:A31"/>
    <mergeCell ref="A33:A36"/>
    <mergeCell ref="A38:A41"/>
    <mergeCell ref="A3:A6"/>
    <mergeCell ref="A8:A11"/>
    <mergeCell ref="A13:A16"/>
    <mergeCell ref="A18:A21"/>
    <mergeCell ref="A23:A26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305-00AF-F948-86EC-1DA1E21F919E}">
  <dimension ref="A1:H65"/>
  <sheetViews>
    <sheetView workbookViewId="0">
      <selection activeCell="H50" sqref="H50:H65"/>
    </sheetView>
  </sheetViews>
  <sheetFormatPr baseColWidth="10" defaultRowHeight="16" x14ac:dyDescent="0.2"/>
  <cols>
    <col min="2" max="2" width="24.1640625" customWidth="1"/>
    <col min="3" max="3" width="17.6640625" customWidth="1"/>
    <col min="4" max="4" width="16" customWidth="1"/>
    <col min="5" max="7" width="15.33203125" customWidth="1"/>
    <col min="8" max="8" width="21" customWidth="1"/>
  </cols>
  <sheetData>
    <row r="1" spans="1:8" s="46" customFormat="1" ht="37" customHeight="1" x14ac:dyDescent="0.2">
      <c r="A1" s="45" t="s">
        <v>33</v>
      </c>
      <c r="B1" s="45" t="s">
        <v>32</v>
      </c>
      <c r="C1" s="45" t="s">
        <v>34</v>
      </c>
      <c r="D1" s="45" t="s">
        <v>35</v>
      </c>
      <c r="E1" s="45" t="s">
        <v>36</v>
      </c>
      <c r="F1" s="45" t="s">
        <v>110</v>
      </c>
      <c r="G1" s="45" t="s">
        <v>111</v>
      </c>
      <c r="H1" s="46" t="s">
        <v>42</v>
      </c>
    </row>
    <row r="2" spans="1:8" x14ac:dyDescent="0.2">
      <c r="A2">
        <f>ROW('TU APUESTA'!E4)</f>
        <v>4</v>
      </c>
      <c r="B2" t="str" cm="1">
        <f t="array" ref="B2">CONCATENATE(INDEX('TU APUESTA'!$C:$H,APU_ADMIN!A2,2),"-",INDEX('TU APUESTA'!$C:$H,APU_ADMIN!A2,3),"-",INDEX('TU APUESTA'!$C:$H,APU_ADMIN!A2,6))</f>
        <v>J1 -Senegal-Paises Bajos</v>
      </c>
      <c r="C2" s="47" cm="1">
        <f t="array" ref="C2">IF(INDEX('TU APUESTA'!$E:$J,APU_ADMIN!A2,5)=0,2,IF(INDEX('TU APUESTA'!$E:$J,APU_ADMIN!A2,5)=3,1,0))</f>
        <v>0</v>
      </c>
      <c r="D2" s="47" cm="1">
        <f t="array" ref="D2">INDEX('TU APUESTA'!$E:$H,APU_ADMIN!A2,2)</f>
        <v>0</v>
      </c>
      <c r="E2" s="47" cm="1">
        <f t="array" ref="E2">INDEX('TU APUESTA'!$E:$H,APU_ADMIN!A2,3)</f>
        <v>0</v>
      </c>
      <c r="F2" s="47"/>
      <c r="G2" s="47"/>
      <c r="H2" t="str">
        <f>CONCATENATE(C2,"-",D2,"-",E2)</f>
        <v>0-0-0</v>
      </c>
    </row>
    <row r="3" spans="1:8" x14ac:dyDescent="0.2">
      <c r="A3">
        <f>ROW('TU APUESTA'!E5)</f>
        <v>5</v>
      </c>
      <c r="B3" t="str" cm="1">
        <f t="array" ref="B3">CONCATENATE(INDEX('TU APUESTA'!$C:$H,APU_ADMIN!A3,2),"-",INDEX('TU APUESTA'!$C:$H,APU_ADMIN!A3,3),"-",INDEX('TU APUESTA'!$C:$H,APU_ADMIN!A3,6))</f>
        <v>J1 -Catar-Ecuador</v>
      </c>
      <c r="C3" s="47" cm="1">
        <f t="array" ref="C3">IF(INDEX('TU APUESTA'!$E:$J,APU_ADMIN!A3,5)=0,2,IF(INDEX('TU APUESTA'!$E:$J,APU_ADMIN!A3,5)=3,1,0))</f>
        <v>0</v>
      </c>
      <c r="D3" s="47" cm="1">
        <f t="array" ref="D3">INDEX('TU APUESTA'!$E:$H,APU_ADMIN!A3,2)</f>
        <v>0</v>
      </c>
      <c r="E3" s="47" cm="1">
        <f t="array" ref="E3">INDEX('TU APUESTA'!$E:$H,APU_ADMIN!A3,3)</f>
        <v>0</v>
      </c>
      <c r="F3" s="47"/>
      <c r="G3" s="47"/>
      <c r="H3" t="str">
        <f t="shared" ref="H3:H13" si="0">CONCATENATE(C3,"-",D3,"-",E3)</f>
        <v>0-0-0</v>
      </c>
    </row>
    <row r="4" spans="1:8" x14ac:dyDescent="0.2">
      <c r="A4">
        <f>ROW('TU APUESTA'!E6)</f>
        <v>6</v>
      </c>
      <c r="B4" t="str" cm="1">
        <f t="array" ref="B4">CONCATENATE(INDEX('TU APUESTA'!$C:$H,APU_ADMIN!A4,2),"-",INDEX('TU APUESTA'!$C:$H,APU_ADMIN!A4,3),"-",INDEX('TU APUESTA'!$C:$H,APU_ADMIN!A4,6))</f>
        <v>J2 -Catar-Senegal</v>
      </c>
      <c r="C4" s="47" cm="1">
        <f t="array" ref="C4">IF(INDEX('TU APUESTA'!$E:$J,APU_ADMIN!A4,5)=0,2,IF(INDEX('TU APUESTA'!$E:$J,APU_ADMIN!A4,5)=3,1,0))</f>
        <v>0</v>
      </c>
      <c r="D4" s="47" cm="1">
        <f t="array" ref="D4">INDEX('TU APUESTA'!$E:$H,APU_ADMIN!A4,2)</f>
        <v>0</v>
      </c>
      <c r="E4" s="47" cm="1">
        <f t="array" ref="E4">INDEX('TU APUESTA'!$E:$H,APU_ADMIN!A4,3)</f>
        <v>0</v>
      </c>
      <c r="F4" s="47"/>
      <c r="G4" s="47"/>
      <c r="H4" t="str">
        <f t="shared" si="0"/>
        <v>0-0-0</v>
      </c>
    </row>
    <row r="5" spans="1:8" x14ac:dyDescent="0.2">
      <c r="A5">
        <f>ROW('TU APUESTA'!E7)</f>
        <v>7</v>
      </c>
      <c r="B5" t="str" cm="1">
        <f t="array" ref="B5">CONCATENATE(INDEX('TU APUESTA'!$C:$H,APU_ADMIN!A5,2),"-",INDEX('TU APUESTA'!$C:$H,APU_ADMIN!A5,3),"-",INDEX('TU APUESTA'!$C:$H,APU_ADMIN!A5,6))</f>
        <v>J2 -Paises Bajos-Ecuador</v>
      </c>
      <c r="C5" s="47" cm="1">
        <f t="array" ref="C5">IF(INDEX('TU APUESTA'!$E:$J,APU_ADMIN!A5,5)=0,2,IF(INDEX('TU APUESTA'!$E:$J,APU_ADMIN!A5,5)=3,1,0))</f>
        <v>0</v>
      </c>
      <c r="D5" s="47" cm="1">
        <f t="array" ref="D5">INDEX('TU APUESTA'!$E:$H,APU_ADMIN!A5,2)</f>
        <v>0</v>
      </c>
      <c r="E5" s="47" cm="1">
        <f t="array" ref="E5">INDEX('TU APUESTA'!$E:$H,APU_ADMIN!A5,3)</f>
        <v>0</v>
      </c>
      <c r="F5" s="47"/>
      <c r="G5" s="47"/>
      <c r="H5" t="str">
        <f t="shared" si="0"/>
        <v>0-0-0</v>
      </c>
    </row>
    <row r="6" spans="1:8" x14ac:dyDescent="0.2">
      <c r="A6">
        <f>ROW('TU APUESTA'!E8)</f>
        <v>8</v>
      </c>
      <c r="B6" t="str" cm="1">
        <f t="array" ref="B6">CONCATENATE(INDEX('TU APUESTA'!$C:$H,APU_ADMIN!A6,2),"-",INDEX('TU APUESTA'!$C:$H,APU_ADMIN!A6,3),"-",INDEX('TU APUESTA'!$C:$H,APU_ADMIN!A6,6))</f>
        <v>J3 -Ecuador-Senegal</v>
      </c>
      <c r="C6" s="47" cm="1">
        <f t="array" ref="C6">IF(INDEX('TU APUESTA'!$E:$J,APU_ADMIN!A6,5)=0,2,IF(INDEX('TU APUESTA'!$E:$J,APU_ADMIN!A6,5)=3,1,0))</f>
        <v>0</v>
      </c>
      <c r="D6" s="47" cm="1">
        <f t="array" ref="D6">INDEX('TU APUESTA'!$E:$H,APU_ADMIN!A6,2)</f>
        <v>0</v>
      </c>
      <c r="E6" s="47" cm="1">
        <f t="array" ref="E6">INDEX('TU APUESTA'!$E:$H,APU_ADMIN!A6,3)</f>
        <v>0</v>
      </c>
      <c r="F6" s="47"/>
      <c r="G6" s="47"/>
      <c r="H6" t="str">
        <f t="shared" si="0"/>
        <v>0-0-0</v>
      </c>
    </row>
    <row r="7" spans="1:8" x14ac:dyDescent="0.2">
      <c r="A7">
        <f>ROW('TU APUESTA'!E9)</f>
        <v>9</v>
      </c>
      <c r="B7" t="str" cm="1">
        <f t="array" ref="B7">CONCATENATE(INDEX('TU APUESTA'!$C:$H,APU_ADMIN!A7,2),"-",INDEX('TU APUESTA'!$C:$H,APU_ADMIN!A7,3),"-",INDEX('TU APUESTA'!$C:$H,APU_ADMIN!A7,6))</f>
        <v>J3 -Paises Bajos-Catar</v>
      </c>
      <c r="C7" s="47" cm="1">
        <f t="array" ref="C7">IF(INDEX('TU APUESTA'!$E:$J,APU_ADMIN!A7,5)=0,2,IF(INDEX('TU APUESTA'!$E:$J,APU_ADMIN!A7,5)=3,1,0))</f>
        <v>0</v>
      </c>
      <c r="D7" s="47" cm="1">
        <f t="array" ref="D7">INDEX('TU APUESTA'!$E:$H,APU_ADMIN!A7,2)</f>
        <v>0</v>
      </c>
      <c r="E7" s="47" cm="1">
        <f t="array" ref="E7">INDEX('TU APUESTA'!$E:$H,APU_ADMIN!A7,3)</f>
        <v>0</v>
      </c>
      <c r="F7" s="47"/>
      <c r="G7" s="47"/>
      <c r="H7" t="str">
        <f t="shared" si="0"/>
        <v>0-0-0</v>
      </c>
    </row>
    <row r="8" spans="1:8" x14ac:dyDescent="0.2">
      <c r="A8">
        <v>12</v>
      </c>
      <c r="B8" t="str" cm="1">
        <f t="array" ref="B8">CONCATENATE(INDEX('TU APUESTA'!$C:$H,APU_ADMIN!A8,2),"-",INDEX('TU APUESTA'!$C:$H,APU_ADMIN!A8,3),"-",INDEX('TU APUESTA'!$C:$H,APU_ADMIN!A8,6))</f>
        <v>J1 -Inglaterra-Irán</v>
      </c>
      <c r="C8" s="47" cm="1">
        <f t="array" ref="C8">IF(INDEX('TU APUESTA'!$E:$J,APU_ADMIN!A8,5)=0,2,IF(INDEX('TU APUESTA'!$E:$J,APU_ADMIN!A8,5)=3,1,0))</f>
        <v>0</v>
      </c>
      <c r="D8" s="47" cm="1">
        <f t="array" ref="D8">INDEX('TU APUESTA'!$E:$H,APU_ADMIN!A8,2)</f>
        <v>0</v>
      </c>
      <c r="E8" s="47" cm="1">
        <f t="array" ref="E8">INDEX('TU APUESTA'!$E:$H,APU_ADMIN!A8,3)</f>
        <v>0</v>
      </c>
      <c r="F8" s="47"/>
      <c r="G8" s="47"/>
      <c r="H8" t="str">
        <f t="shared" si="0"/>
        <v>0-0-0</v>
      </c>
    </row>
    <row r="9" spans="1:8" x14ac:dyDescent="0.2">
      <c r="A9">
        <f>ROW('TU APUESTA'!E13)</f>
        <v>13</v>
      </c>
      <c r="B9" t="str" cm="1">
        <f t="array" ref="B9">CONCATENATE(INDEX('TU APUESTA'!$C:$H,APU_ADMIN!A9,2),"-",INDEX('TU APUESTA'!$C:$H,APU_ADMIN!A9,3),"-",INDEX('TU APUESTA'!$C:$H,APU_ADMIN!A9,6))</f>
        <v>J1 -Estados Unidos-Gales</v>
      </c>
      <c r="C9" s="47" cm="1">
        <f t="array" ref="C9">IF(INDEX('TU APUESTA'!$E:$J,APU_ADMIN!A9,5)=0,2,IF(INDEX('TU APUESTA'!$E:$J,APU_ADMIN!A9,5)=3,1,0))</f>
        <v>0</v>
      </c>
      <c r="D9" s="47" cm="1">
        <f t="array" ref="D9">INDEX('TU APUESTA'!$E:$H,APU_ADMIN!A9,2)</f>
        <v>0</v>
      </c>
      <c r="E9" s="47" cm="1">
        <f t="array" ref="E9">INDEX('TU APUESTA'!$E:$H,APU_ADMIN!A9,3)</f>
        <v>0</v>
      </c>
      <c r="F9" s="47"/>
      <c r="G9" s="47"/>
      <c r="H9" t="str">
        <f t="shared" si="0"/>
        <v>0-0-0</v>
      </c>
    </row>
    <row r="10" spans="1:8" x14ac:dyDescent="0.2">
      <c r="A10">
        <f>ROW('TU APUESTA'!E14)</f>
        <v>14</v>
      </c>
      <c r="B10" t="str" cm="1">
        <f t="array" ref="B10">CONCATENATE(INDEX('TU APUESTA'!$C:$H,APU_ADMIN!A10,2),"-",INDEX('TU APUESTA'!$C:$H,APU_ADMIN!A10,3),"-",INDEX('TU APUESTA'!$C:$H,APU_ADMIN!A10,6))</f>
        <v>J2 -Gales-Irán</v>
      </c>
      <c r="C10" s="47" cm="1">
        <f t="array" ref="C10">IF(INDEX('TU APUESTA'!$E:$J,APU_ADMIN!A10,5)=0,2,IF(INDEX('TU APUESTA'!$E:$J,APU_ADMIN!A10,5)=3,1,0))</f>
        <v>0</v>
      </c>
      <c r="D10" s="47" cm="1">
        <f t="array" ref="D10">INDEX('TU APUESTA'!$E:$H,APU_ADMIN!A10,2)</f>
        <v>0</v>
      </c>
      <c r="E10" s="47" cm="1">
        <f t="array" ref="E10">INDEX('TU APUESTA'!$E:$H,APU_ADMIN!A10,3)</f>
        <v>0</v>
      </c>
      <c r="F10" s="47"/>
      <c r="G10" s="47"/>
      <c r="H10" t="str">
        <f t="shared" si="0"/>
        <v>0-0-0</v>
      </c>
    </row>
    <row r="11" spans="1:8" x14ac:dyDescent="0.2">
      <c r="A11">
        <f>ROW('TU APUESTA'!E15)</f>
        <v>15</v>
      </c>
      <c r="B11" t="str" cm="1">
        <f t="array" ref="B11">CONCATENATE(INDEX('TU APUESTA'!$C:$H,APU_ADMIN!A11,2),"-",INDEX('TU APUESTA'!$C:$H,APU_ADMIN!A11,3),"-",INDEX('TU APUESTA'!$C:$H,APU_ADMIN!A11,6))</f>
        <v>J2 -Inglaterra-Estados Unidos</v>
      </c>
      <c r="C11" s="47" cm="1">
        <f t="array" ref="C11">IF(INDEX('TU APUESTA'!$E:$J,APU_ADMIN!A11,5)=0,2,IF(INDEX('TU APUESTA'!$E:$J,APU_ADMIN!A11,5)=3,1,0))</f>
        <v>0</v>
      </c>
      <c r="D11" s="47" cm="1">
        <f t="array" ref="D11">INDEX('TU APUESTA'!$E:$H,APU_ADMIN!A11,2)</f>
        <v>0</v>
      </c>
      <c r="E11" s="47" cm="1">
        <f t="array" ref="E11">INDEX('TU APUESTA'!$E:$H,APU_ADMIN!A11,3)</f>
        <v>0</v>
      </c>
      <c r="F11" s="47"/>
      <c r="G11" s="47"/>
      <c r="H11" t="str">
        <f t="shared" si="0"/>
        <v>0-0-0</v>
      </c>
    </row>
    <row r="12" spans="1:8" x14ac:dyDescent="0.2">
      <c r="A12">
        <f>ROW('TU APUESTA'!E16)</f>
        <v>16</v>
      </c>
      <c r="B12" t="str" cm="1">
        <f t="array" ref="B12">CONCATENATE(INDEX('TU APUESTA'!$C:$H,APU_ADMIN!A12,2),"-",INDEX('TU APUESTA'!$C:$H,APU_ADMIN!A12,3),"-",INDEX('TU APUESTA'!$C:$H,APU_ADMIN!A12,6))</f>
        <v>J3 -Gales-Inglaterra</v>
      </c>
      <c r="C12" s="47" cm="1">
        <f t="array" ref="C12">IF(INDEX('TU APUESTA'!$E:$J,APU_ADMIN!A12,5)=0,2,IF(INDEX('TU APUESTA'!$E:$J,APU_ADMIN!A12,5)=3,1,0))</f>
        <v>0</v>
      </c>
      <c r="D12" s="47" cm="1">
        <f t="array" ref="D12">INDEX('TU APUESTA'!$E:$H,APU_ADMIN!A12,2)</f>
        <v>0</v>
      </c>
      <c r="E12" s="47" cm="1">
        <f t="array" ref="E12">INDEX('TU APUESTA'!$E:$H,APU_ADMIN!A12,3)</f>
        <v>0</v>
      </c>
      <c r="F12" s="47"/>
      <c r="G12" s="47"/>
      <c r="H12" t="str">
        <f t="shared" si="0"/>
        <v>0-0-0</v>
      </c>
    </row>
    <row r="13" spans="1:8" x14ac:dyDescent="0.2">
      <c r="A13">
        <f>ROW('TU APUESTA'!E17)</f>
        <v>17</v>
      </c>
      <c r="B13" t="str" cm="1">
        <f t="array" ref="B13">CONCATENATE(INDEX('TU APUESTA'!$C:$H,APU_ADMIN!A13,2),"-",INDEX('TU APUESTA'!$C:$H,APU_ADMIN!A13,3),"-",INDEX('TU APUESTA'!$C:$H,APU_ADMIN!A13,6))</f>
        <v>J3 -Irán-Estados Unidos</v>
      </c>
      <c r="C13" s="47" cm="1">
        <f t="array" ref="C13">IF(INDEX('TU APUESTA'!$E:$J,APU_ADMIN!A13,5)=0,2,IF(INDEX('TU APUESTA'!$E:$J,APU_ADMIN!A13,5)=3,1,0))</f>
        <v>0</v>
      </c>
      <c r="D13" s="47" cm="1">
        <f t="array" ref="D13">INDEX('TU APUESTA'!$E:$H,APU_ADMIN!A13,2)</f>
        <v>0</v>
      </c>
      <c r="E13" s="47" cm="1">
        <f t="array" ref="E13">INDEX('TU APUESTA'!$E:$H,APU_ADMIN!A13,3)</f>
        <v>0</v>
      </c>
      <c r="F13" s="47"/>
      <c r="G13" s="47"/>
      <c r="H13" t="str">
        <f t="shared" si="0"/>
        <v>0-0-0</v>
      </c>
    </row>
    <row r="14" spans="1:8" x14ac:dyDescent="0.2">
      <c r="A14">
        <f>ROW('TU APUESTA'!E20)</f>
        <v>20</v>
      </c>
      <c r="B14" t="str" cm="1">
        <f t="array" ref="B14">CONCATENATE(INDEX('TU APUESTA'!$C:$H,APU_ADMIN!A14,2),"-",INDEX('TU APUESTA'!$C:$H,APU_ADMIN!A14,3),"-",INDEX('TU APUESTA'!$C:$H,APU_ADMIN!A14,6))</f>
        <v>J1 -Argentina-Arabia Saudita</v>
      </c>
      <c r="C14" s="47" cm="1">
        <f t="array" ref="C14">IF(INDEX('TU APUESTA'!$E:$J,APU_ADMIN!A14,5)=0,2,IF(INDEX('TU APUESTA'!$E:$J,APU_ADMIN!A14,5)=3,1,0))</f>
        <v>0</v>
      </c>
      <c r="D14" s="47" cm="1">
        <f t="array" ref="D14">INDEX('TU APUESTA'!$E:$H,APU_ADMIN!A14,2)</f>
        <v>0</v>
      </c>
      <c r="E14" s="47" cm="1">
        <f t="array" ref="E14">INDEX('TU APUESTA'!$E:$H,APU_ADMIN!A14,3)</f>
        <v>0</v>
      </c>
      <c r="F14" s="47"/>
      <c r="G14" s="47"/>
      <c r="H14" t="str">
        <f t="shared" ref="H14:H26" si="1">CONCATENATE(C14,"-",D14,"-",E14)</f>
        <v>0-0-0</v>
      </c>
    </row>
    <row r="15" spans="1:8" x14ac:dyDescent="0.2">
      <c r="A15">
        <f>ROW('TU APUESTA'!E21)</f>
        <v>21</v>
      </c>
      <c r="B15" t="str" cm="1">
        <f t="array" ref="B15">CONCATENATE(INDEX('TU APUESTA'!$C:$H,APU_ADMIN!A15,2),"-",INDEX('TU APUESTA'!$C:$H,APU_ADMIN!A15,3),"-",INDEX('TU APUESTA'!$C:$H,APU_ADMIN!A15,6))</f>
        <v>J1 -México-Polonia</v>
      </c>
      <c r="C15" s="47" cm="1">
        <f t="array" ref="C15">IF(INDEX('TU APUESTA'!$E:$J,APU_ADMIN!A15,5)=0,2,IF(INDEX('TU APUESTA'!$E:$J,APU_ADMIN!A15,5)=3,1,0))</f>
        <v>0</v>
      </c>
      <c r="D15" s="47" cm="1">
        <f t="array" ref="D15">INDEX('TU APUESTA'!$E:$H,APU_ADMIN!A15,2)</f>
        <v>0</v>
      </c>
      <c r="E15" s="47" cm="1">
        <f t="array" ref="E15">INDEX('TU APUESTA'!$E:$H,APU_ADMIN!A15,3)</f>
        <v>0</v>
      </c>
      <c r="F15" s="47"/>
      <c r="G15" s="47"/>
      <c r="H15" t="str">
        <f t="shared" si="1"/>
        <v>0-0-0</v>
      </c>
    </row>
    <row r="16" spans="1:8" x14ac:dyDescent="0.2">
      <c r="A16">
        <f>ROW('TU APUESTA'!E22)</f>
        <v>22</v>
      </c>
      <c r="B16" t="str" cm="1">
        <f t="array" ref="B16">CONCATENATE(INDEX('TU APUESTA'!$C:$H,APU_ADMIN!A16,2),"-",INDEX('TU APUESTA'!$C:$H,APU_ADMIN!A16,3),"-",INDEX('TU APUESTA'!$C:$H,APU_ADMIN!A16,6))</f>
        <v>J2 -Polonia-Arabia Saudita</v>
      </c>
      <c r="C16" s="47" cm="1">
        <f t="array" ref="C16">IF(INDEX('TU APUESTA'!$E:$J,APU_ADMIN!A16,5)=0,2,IF(INDEX('TU APUESTA'!$E:$J,APU_ADMIN!A16,5)=3,1,0))</f>
        <v>0</v>
      </c>
      <c r="D16" s="47" cm="1">
        <f t="array" ref="D16">INDEX('TU APUESTA'!$E:$H,APU_ADMIN!A16,2)</f>
        <v>0</v>
      </c>
      <c r="E16" s="47" cm="1">
        <f t="array" ref="E16">INDEX('TU APUESTA'!$E:$H,APU_ADMIN!A16,3)</f>
        <v>0</v>
      </c>
      <c r="F16" s="47"/>
      <c r="G16" s="47"/>
      <c r="H16" t="str">
        <f t="shared" si="1"/>
        <v>0-0-0</v>
      </c>
    </row>
    <row r="17" spans="1:8" x14ac:dyDescent="0.2">
      <c r="A17">
        <f>ROW('TU APUESTA'!E23)</f>
        <v>23</v>
      </c>
      <c r="B17" t="str" cm="1">
        <f t="array" ref="B17">CONCATENATE(INDEX('TU APUESTA'!$C:$H,APU_ADMIN!A17,2),"-",INDEX('TU APUESTA'!$C:$H,APU_ADMIN!A17,3),"-",INDEX('TU APUESTA'!$C:$H,APU_ADMIN!A17,6))</f>
        <v>J2 -Argentina-México</v>
      </c>
      <c r="C17" s="47" cm="1">
        <f t="array" ref="C17">IF(INDEX('TU APUESTA'!$E:$J,APU_ADMIN!A17,5)=0,2,IF(INDEX('TU APUESTA'!$E:$J,APU_ADMIN!A17,5)=3,1,0))</f>
        <v>0</v>
      </c>
      <c r="D17" s="47" cm="1">
        <f t="array" ref="D17">INDEX('TU APUESTA'!$E:$H,APU_ADMIN!A17,2)</f>
        <v>0</v>
      </c>
      <c r="E17" s="47" cm="1">
        <f t="array" ref="E17">INDEX('TU APUESTA'!$E:$H,APU_ADMIN!A17,3)</f>
        <v>0</v>
      </c>
      <c r="F17" s="47"/>
      <c r="G17" s="47"/>
      <c r="H17" t="str">
        <f t="shared" si="1"/>
        <v>0-0-0</v>
      </c>
    </row>
    <row r="18" spans="1:8" x14ac:dyDescent="0.2">
      <c r="A18">
        <f>ROW('TU APUESTA'!E24)</f>
        <v>24</v>
      </c>
      <c r="B18" t="str" cm="1">
        <f t="array" ref="B18">CONCATENATE(INDEX('TU APUESTA'!$C:$H,APU_ADMIN!A18,2),"-",INDEX('TU APUESTA'!$C:$H,APU_ADMIN!A18,3),"-",INDEX('TU APUESTA'!$C:$H,APU_ADMIN!A18,6))</f>
        <v>J3 -Polonia-Argentina</v>
      </c>
      <c r="C18" s="47" cm="1">
        <f t="array" ref="C18">IF(INDEX('TU APUESTA'!$E:$J,APU_ADMIN!A18,5)=0,2,IF(INDEX('TU APUESTA'!$E:$J,APU_ADMIN!A18,5)=3,1,0))</f>
        <v>0</v>
      </c>
      <c r="D18" s="47" cm="1">
        <f t="array" ref="D18">INDEX('TU APUESTA'!$E:$H,APU_ADMIN!A18,2)</f>
        <v>0</v>
      </c>
      <c r="E18" s="47" cm="1">
        <f t="array" ref="E18">INDEX('TU APUESTA'!$E:$H,APU_ADMIN!A18,3)</f>
        <v>0</v>
      </c>
      <c r="F18" s="47"/>
      <c r="G18" s="47"/>
      <c r="H18" t="str">
        <f t="shared" si="1"/>
        <v>0-0-0</v>
      </c>
    </row>
    <row r="19" spans="1:8" x14ac:dyDescent="0.2">
      <c r="A19">
        <f>ROW('TU APUESTA'!E25)</f>
        <v>25</v>
      </c>
      <c r="B19" t="str" cm="1">
        <f t="array" ref="B19">CONCATENATE(INDEX('TU APUESTA'!$C:$H,APU_ADMIN!A19,2),"-",INDEX('TU APUESTA'!$C:$H,APU_ADMIN!A19,3),"-",INDEX('TU APUESTA'!$C:$H,APU_ADMIN!A19,6))</f>
        <v>J3 -Arabia Saudita-México</v>
      </c>
      <c r="C19" s="47" cm="1">
        <f t="array" ref="C19">IF(INDEX('TU APUESTA'!$E:$J,APU_ADMIN!A19,5)=0,2,IF(INDEX('TU APUESTA'!$E:$J,APU_ADMIN!A19,5)=3,1,0))</f>
        <v>0</v>
      </c>
      <c r="D19" s="47" cm="1">
        <f t="array" ref="D19">INDEX('TU APUESTA'!$E:$H,APU_ADMIN!A19,2)</f>
        <v>0</v>
      </c>
      <c r="E19" s="47" cm="1">
        <f t="array" ref="E19">INDEX('TU APUESTA'!$E:$H,APU_ADMIN!A19,3)</f>
        <v>0</v>
      </c>
      <c r="F19" s="47"/>
      <c r="G19" s="47"/>
      <c r="H19" t="str">
        <f t="shared" si="1"/>
        <v>0-0-0</v>
      </c>
    </row>
    <row r="20" spans="1:8" x14ac:dyDescent="0.2">
      <c r="A20">
        <f>ROW('TU APUESTA'!E28)</f>
        <v>28</v>
      </c>
      <c r="B20" t="str" cm="1">
        <f t="array" ref="B20">CONCATENATE(INDEX('TU APUESTA'!$C:$H,APU_ADMIN!A20,2),"-",INDEX('TU APUESTA'!$C:$H,APU_ADMIN!A20,3),"-",INDEX('TU APUESTA'!$C:$H,APU_ADMIN!A20,6))</f>
        <v>J1 -Dinamarca-Tunez</v>
      </c>
      <c r="C20" s="47" cm="1">
        <f t="array" ref="C20">IF(INDEX('TU APUESTA'!$E:$J,APU_ADMIN!A20,5)=0,2,IF(INDEX('TU APUESTA'!$E:$J,APU_ADMIN!A20,5)=3,1,0))</f>
        <v>0</v>
      </c>
      <c r="D20" s="47" cm="1">
        <f t="array" ref="D20">INDEX('TU APUESTA'!$E:$H,APU_ADMIN!A20,2)</f>
        <v>0</v>
      </c>
      <c r="E20" s="47" cm="1">
        <f t="array" ref="E20">INDEX('TU APUESTA'!$E:$H,APU_ADMIN!A20,3)</f>
        <v>0</v>
      </c>
      <c r="F20" s="47"/>
      <c r="G20" s="47"/>
      <c r="H20" t="str">
        <f t="shared" si="1"/>
        <v>0-0-0</v>
      </c>
    </row>
    <row r="21" spans="1:8" x14ac:dyDescent="0.2">
      <c r="A21">
        <f>ROW('TU APUESTA'!E29)</f>
        <v>29</v>
      </c>
      <c r="B21" t="str" cm="1">
        <f t="array" ref="B21">CONCATENATE(INDEX('TU APUESTA'!$C:$H,APU_ADMIN!A21,2),"-",INDEX('TU APUESTA'!$C:$H,APU_ADMIN!A21,3),"-",INDEX('TU APUESTA'!$C:$H,APU_ADMIN!A21,6))</f>
        <v>J1 -Francia-Australia</v>
      </c>
      <c r="C21" s="47" cm="1">
        <f t="array" ref="C21">IF(INDEX('TU APUESTA'!$E:$J,APU_ADMIN!A21,5)=0,2,IF(INDEX('TU APUESTA'!$E:$J,APU_ADMIN!A21,5)=3,1,0))</f>
        <v>0</v>
      </c>
      <c r="D21" s="47" cm="1">
        <f t="array" ref="D21">INDEX('TU APUESTA'!$E:$H,APU_ADMIN!A21,2)</f>
        <v>0</v>
      </c>
      <c r="E21" s="47" cm="1">
        <f t="array" ref="E21">INDEX('TU APUESTA'!$E:$H,APU_ADMIN!A21,3)</f>
        <v>0</v>
      </c>
      <c r="F21" s="47"/>
      <c r="G21" s="47"/>
      <c r="H21" t="str">
        <f t="shared" si="1"/>
        <v>0-0-0</v>
      </c>
    </row>
    <row r="22" spans="1:8" x14ac:dyDescent="0.2">
      <c r="A22">
        <f>ROW('TU APUESTA'!E30)</f>
        <v>30</v>
      </c>
      <c r="B22" t="str" cm="1">
        <f t="array" ref="B22">CONCATENATE(INDEX('TU APUESTA'!$C:$H,APU_ADMIN!A22,2),"-",INDEX('TU APUESTA'!$C:$H,APU_ADMIN!A22,3),"-",INDEX('TU APUESTA'!$C:$H,APU_ADMIN!A22,6))</f>
        <v>J2 -Tunez-Australia</v>
      </c>
      <c r="C22" s="47" cm="1">
        <f t="array" ref="C22">IF(INDEX('TU APUESTA'!$E:$J,APU_ADMIN!A22,5)=0,2,IF(INDEX('TU APUESTA'!$E:$J,APU_ADMIN!A22,5)=3,1,0))</f>
        <v>0</v>
      </c>
      <c r="D22" s="47" cm="1">
        <f t="array" ref="D22">INDEX('TU APUESTA'!$E:$H,APU_ADMIN!A22,2)</f>
        <v>0</v>
      </c>
      <c r="E22" s="47" cm="1">
        <f t="array" ref="E22">INDEX('TU APUESTA'!$E:$H,APU_ADMIN!A22,3)</f>
        <v>0</v>
      </c>
      <c r="F22" s="47"/>
      <c r="G22" s="47"/>
      <c r="H22" t="str">
        <f t="shared" si="1"/>
        <v>0-0-0</v>
      </c>
    </row>
    <row r="23" spans="1:8" x14ac:dyDescent="0.2">
      <c r="A23">
        <f>ROW('TU APUESTA'!E31)</f>
        <v>31</v>
      </c>
      <c r="B23" t="str" cm="1">
        <f t="array" ref="B23">CONCATENATE(INDEX('TU APUESTA'!$C:$H,APU_ADMIN!A23,2),"-",INDEX('TU APUESTA'!$C:$H,APU_ADMIN!A23,3),"-",INDEX('TU APUESTA'!$C:$H,APU_ADMIN!A23,6))</f>
        <v>J2 -Francia-Dinamarca</v>
      </c>
      <c r="C23" s="47" cm="1">
        <f t="array" ref="C23">IF(INDEX('TU APUESTA'!$E:$J,APU_ADMIN!A23,5)=0,2,IF(INDEX('TU APUESTA'!$E:$J,APU_ADMIN!A23,5)=3,1,0))</f>
        <v>0</v>
      </c>
      <c r="D23" s="47" cm="1">
        <f t="array" ref="D23">INDEX('TU APUESTA'!$E:$H,APU_ADMIN!A23,2)</f>
        <v>0</v>
      </c>
      <c r="E23" s="47" cm="1">
        <f t="array" ref="E23">INDEX('TU APUESTA'!$E:$H,APU_ADMIN!A23,3)</f>
        <v>0</v>
      </c>
      <c r="F23" s="47"/>
      <c r="G23" s="47"/>
      <c r="H23" t="str">
        <f t="shared" si="1"/>
        <v>0-0-0</v>
      </c>
    </row>
    <row r="24" spans="1:8" x14ac:dyDescent="0.2">
      <c r="A24">
        <f>ROW('TU APUESTA'!E32)</f>
        <v>32</v>
      </c>
      <c r="B24" t="str" cm="1">
        <f t="array" ref="B24">CONCATENATE(INDEX('TU APUESTA'!$C:$H,APU_ADMIN!A24,2),"-",INDEX('TU APUESTA'!$C:$H,APU_ADMIN!A24,3),"-",INDEX('TU APUESTA'!$C:$H,APU_ADMIN!A24,6))</f>
        <v>J3 -Australia-Dinamarca</v>
      </c>
      <c r="C24" s="47" cm="1">
        <f t="array" ref="C24">IF(INDEX('TU APUESTA'!$E:$J,APU_ADMIN!A24,5)=0,2,IF(INDEX('TU APUESTA'!$E:$J,APU_ADMIN!A24,5)=3,1,0))</f>
        <v>0</v>
      </c>
      <c r="D24" s="47" cm="1">
        <f t="array" ref="D24">INDEX('TU APUESTA'!$E:$H,APU_ADMIN!A24,2)</f>
        <v>0</v>
      </c>
      <c r="E24" s="47" cm="1">
        <f t="array" ref="E24">INDEX('TU APUESTA'!$E:$H,APU_ADMIN!A24,3)</f>
        <v>0</v>
      </c>
      <c r="F24" s="47"/>
      <c r="G24" s="47"/>
      <c r="H24" t="str">
        <f t="shared" si="1"/>
        <v>0-0-0</v>
      </c>
    </row>
    <row r="25" spans="1:8" x14ac:dyDescent="0.2">
      <c r="A25">
        <f>ROW('TU APUESTA'!E33)</f>
        <v>33</v>
      </c>
      <c r="B25" t="str" cm="1">
        <f t="array" ref="B25">CONCATENATE(INDEX('TU APUESTA'!$C:$H,APU_ADMIN!A25,2),"-",INDEX('TU APUESTA'!$C:$H,APU_ADMIN!A25,3),"-",INDEX('TU APUESTA'!$C:$H,APU_ADMIN!A25,6))</f>
        <v>J3 -Tunez-Francia</v>
      </c>
      <c r="C25" s="47" cm="1">
        <f t="array" ref="C25">IF(INDEX('TU APUESTA'!$E:$J,APU_ADMIN!A25,5)=0,2,IF(INDEX('TU APUESTA'!$E:$J,APU_ADMIN!A25,5)=3,1,0))</f>
        <v>0</v>
      </c>
      <c r="D25" s="47" cm="1">
        <f t="array" ref="D25">INDEX('TU APUESTA'!$E:$H,APU_ADMIN!A25,2)</f>
        <v>0</v>
      </c>
      <c r="E25" s="47" cm="1">
        <f t="array" ref="E25">INDEX('TU APUESTA'!$E:$H,APU_ADMIN!A25,3)</f>
        <v>0</v>
      </c>
      <c r="F25" s="47"/>
      <c r="G25" s="47"/>
      <c r="H25" t="str">
        <f t="shared" si="1"/>
        <v>0-0-0</v>
      </c>
    </row>
    <row r="26" spans="1:8" x14ac:dyDescent="0.2">
      <c r="A26">
        <f>ROW('TU APUESTA'!E36)</f>
        <v>36</v>
      </c>
      <c r="B26" t="str" cm="1">
        <f t="array" ref="B26">CONCATENATE(INDEX('TU APUESTA'!$C:$H,APU_ADMIN!A26,2),"-",INDEX('TU APUESTA'!$C:$H,APU_ADMIN!A26,3),"-",INDEX('TU APUESTA'!$C:$H,APU_ADMIN!A26,6))</f>
        <v>J1 -Alemania-Japón</v>
      </c>
      <c r="C26" s="47" cm="1">
        <f t="array" ref="C26">IF(INDEX('TU APUESTA'!$E:$J,APU_ADMIN!A26,5)=0,2,IF(INDEX('TU APUESTA'!$E:$J,APU_ADMIN!A26,5)=3,1,0))</f>
        <v>0</v>
      </c>
      <c r="D26" s="47" cm="1">
        <f t="array" ref="D26">INDEX('TU APUESTA'!$E:$H,APU_ADMIN!A26,2)</f>
        <v>0</v>
      </c>
      <c r="E26" s="47" cm="1">
        <f t="array" ref="E26">INDEX('TU APUESTA'!$E:$H,APU_ADMIN!A26,3)</f>
        <v>0</v>
      </c>
      <c r="F26" s="47"/>
      <c r="G26" s="47"/>
      <c r="H26" t="str">
        <f t="shared" si="1"/>
        <v>0-0-0</v>
      </c>
    </row>
    <row r="27" spans="1:8" x14ac:dyDescent="0.2">
      <c r="A27">
        <f>ROW('TU APUESTA'!E37)</f>
        <v>37</v>
      </c>
      <c r="B27" t="str" cm="1">
        <f t="array" ref="B27">CONCATENATE(INDEX('TU APUESTA'!$C:$H,APU_ADMIN!A27,2),"-",INDEX('TU APUESTA'!$C:$H,APU_ADMIN!A27,3),"-",INDEX('TU APUESTA'!$C:$H,APU_ADMIN!A27,6))</f>
        <v>J1 -España-Costa Rica</v>
      </c>
      <c r="C27" s="47" cm="1">
        <f t="array" ref="C27">IF(INDEX('TU APUESTA'!$E:$J,APU_ADMIN!A27,5)=0,2,IF(INDEX('TU APUESTA'!$E:$J,APU_ADMIN!A27,5)=3,1,0))</f>
        <v>0</v>
      </c>
      <c r="D27" s="47" cm="1">
        <f t="array" ref="D27">INDEX('TU APUESTA'!$E:$H,APU_ADMIN!A27,2)</f>
        <v>0</v>
      </c>
      <c r="E27" s="47" cm="1">
        <f t="array" ref="E27">INDEX('TU APUESTA'!$E:$H,APU_ADMIN!A27,3)</f>
        <v>0</v>
      </c>
      <c r="F27" s="47"/>
      <c r="G27" s="47"/>
      <c r="H27" t="str">
        <f t="shared" ref="H27:H49" si="2">CONCATENATE(C27,"-",D27,"-",E27)</f>
        <v>0-0-0</v>
      </c>
    </row>
    <row r="28" spans="1:8" x14ac:dyDescent="0.2">
      <c r="A28">
        <f>ROW('TU APUESTA'!E38)</f>
        <v>38</v>
      </c>
      <c r="B28" t="str" cm="1">
        <f t="array" ref="B28">CONCATENATE(INDEX('TU APUESTA'!$C:$H,APU_ADMIN!A28,2),"-",INDEX('TU APUESTA'!$C:$H,APU_ADMIN!A28,3),"-",INDEX('TU APUESTA'!$C:$H,APU_ADMIN!A28,6))</f>
        <v>J2 -Japón-Costa Rica</v>
      </c>
      <c r="C28" s="47" cm="1">
        <f t="array" ref="C28">IF(INDEX('TU APUESTA'!$E:$J,APU_ADMIN!A28,5)=0,2,IF(INDEX('TU APUESTA'!$E:$J,APU_ADMIN!A28,5)=3,1,0))</f>
        <v>0</v>
      </c>
      <c r="D28" s="47" cm="1">
        <f t="array" ref="D28">INDEX('TU APUESTA'!$E:$H,APU_ADMIN!A28,2)</f>
        <v>0</v>
      </c>
      <c r="E28" s="47" cm="1">
        <f t="array" ref="E28">INDEX('TU APUESTA'!$E:$H,APU_ADMIN!A28,3)</f>
        <v>0</v>
      </c>
      <c r="F28" s="47"/>
      <c r="G28" s="47"/>
      <c r="H28" t="str">
        <f t="shared" si="2"/>
        <v>0-0-0</v>
      </c>
    </row>
    <row r="29" spans="1:8" x14ac:dyDescent="0.2">
      <c r="A29">
        <f>ROW('TU APUESTA'!E39)</f>
        <v>39</v>
      </c>
      <c r="B29" t="str" cm="1">
        <f t="array" ref="B29">CONCATENATE(INDEX('TU APUESTA'!$C:$H,APU_ADMIN!A29,2),"-",INDEX('TU APUESTA'!$C:$H,APU_ADMIN!A29,3),"-",INDEX('TU APUESTA'!$C:$H,APU_ADMIN!A29,6))</f>
        <v>J2 -España-Alemania</v>
      </c>
      <c r="C29" s="47" cm="1">
        <f t="array" ref="C29">IF(INDEX('TU APUESTA'!$E:$J,APU_ADMIN!A29,5)=0,2,IF(INDEX('TU APUESTA'!$E:$J,APU_ADMIN!A29,5)=3,1,0))</f>
        <v>0</v>
      </c>
      <c r="D29" s="47" cm="1">
        <f t="array" ref="D29">INDEX('TU APUESTA'!$E:$H,APU_ADMIN!A29,2)</f>
        <v>0</v>
      </c>
      <c r="E29" s="47" cm="1">
        <f t="array" ref="E29">INDEX('TU APUESTA'!$E:$H,APU_ADMIN!A29,3)</f>
        <v>0</v>
      </c>
      <c r="F29" s="47"/>
      <c r="G29" s="47"/>
      <c r="H29" t="str">
        <f t="shared" si="2"/>
        <v>0-0-0</v>
      </c>
    </row>
    <row r="30" spans="1:8" x14ac:dyDescent="0.2">
      <c r="A30">
        <f>ROW('TU APUESTA'!E40)</f>
        <v>40</v>
      </c>
      <c r="B30" t="str" cm="1">
        <f t="array" ref="B30">CONCATENATE(INDEX('TU APUESTA'!$C:$H,APU_ADMIN!A30,2),"-",INDEX('TU APUESTA'!$C:$H,APU_ADMIN!A30,3),"-",INDEX('TU APUESTA'!$C:$H,APU_ADMIN!A30,6))</f>
        <v>J3 -Japón-España</v>
      </c>
      <c r="C30" s="47" cm="1">
        <f t="array" ref="C30">IF(INDEX('TU APUESTA'!$E:$J,APU_ADMIN!A30,5)=0,2,IF(INDEX('TU APUESTA'!$E:$J,APU_ADMIN!A30,5)=3,1,0))</f>
        <v>0</v>
      </c>
      <c r="D30" s="47" cm="1">
        <f t="array" ref="D30">INDEX('TU APUESTA'!$E:$H,APU_ADMIN!A30,2)</f>
        <v>0</v>
      </c>
      <c r="E30" s="47" cm="1">
        <f t="array" ref="E30">INDEX('TU APUESTA'!$E:$H,APU_ADMIN!A30,3)</f>
        <v>0</v>
      </c>
      <c r="F30" s="47"/>
      <c r="G30" s="47"/>
      <c r="H30" t="str">
        <f t="shared" si="2"/>
        <v>0-0-0</v>
      </c>
    </row>
    <row r="31" spans="1:8" x14ac:dyDescent="0.2">
      <c r="A31">
        <f>ROW('TU APUESTA'!E41)</f>
        <v>41</v>
      </c>
      <c r="B31" t="str" cm="1">
        <f t="array" ref="B31">CONCATENATE(INDEX('TU APUESTA'!$C:$H,APU_ADMIN!A31,2),"-",INDEX('TU APUESTA'!$C:$H,APU_ADMIN!A31,3),"-",INDEX('TU APUESTA'!$C:$H,APU_ADMIN!A31,6))</f>
        <v>J3 -Costa Rica-Alemania</v>
      </c>
      <c r="C31" s="47" cm="1">
        <f t="array" ref="C31">IF(INDEX('TU APUESTA'!$E:$J,APU_ADMIN!A31,5)=0,2,IF(INDEX('TU APUESTA'!$E:$J,APU_ADMIN!A31,5)=3,1,0))</f>
        <v>0</v>
      </c>
      <c r="D31" s="47" cm="1">
        <f t="array" ref="D31">INDEX('TU APUESTA'!$E:$H,APU_ADMIN!A31,2)</f>
        <v>0</v>
      </c>
      <c r="E31" s="47" cm="1">
        <f t="array" ref="E31">INDEX('TU APUESTA'!$E:$H,APU_ADMIN!A31,3)</f>
        <v>0</v>
      </c>
      <c r="F31" s="47"/>
      <c r="G31" s="47"/>
      <c r="H31" t="str">
        <f t="shared" si="2"/>
        <v>0-0-0</v>
      </c>
    </row>
    <row r="32" spans="1:8" x14ac:dyDescent="0.2">
      <c r="A32">
        <f>ROW('TU APUESTA'!E44)</f>
        <v>44</v>
      </c>
      <c r="B32" t="str" cm="1">
        <f t="array" ref="B32">CONCATENATE(INDEX('TU APUESTA'!$C:$H,APU_ADMIN!A32,2),"-",INDEX('TU APUESTA'!$C:$H,APU_ADMIN!A32,3),"-",INDEX('TU APUESTA'!$C:$H,APU_ADMIN!A32,6))</f>
        <v>J1 -Marruecos-Croacia</v>
      </c>
      <c r="C32" s="47" cm="1">
        <f t="array" ref="C32">IF(INDEX('TU APUESTA'!$E:$J,APU_ADMIN!A32,5)=0,2,IF(INDEX('TU APUESTA'!$E:$J,APU_ADMIN!A32,5)=3,1,0))</f>
        <v>0</v>
      </c>
      <c r="D32" s="47" cm="1">
        <f t="array" ref="D32">INDEX('TU APUESTA'!$E:$H,APU_ADMIN!A32,2)</f>
        <v>0</v>
      </c>
      <c r="E32" s="47" cm="1">
        <f t="array" ref="E32">INDEX('TU APUESTA'!$E:$H,APU_ADMIN!A32,3)</f>
        <v>0</v>
      </c>
      <c r="F32" s="47"/>
      <c r="G32" s="47"/>
      <c r="H32" t="str">
        <f t="shared" si="2"/>
        <v>0-0-0</v>
      </c>
    </row>
    <row r="33" spans="1:8" x14ac:dyDescent="0.2">
      <c r="A33">
        <f>ROW('TU APUESTA'!E45)</f>
        <v>45</v>
      </c>
      <c r="B33" t="str" cm="1">
        <f t="array" ref="B33">CONCATENATE(INDEX('TU APUESTA'!$C:$H,APU_ADMIN!A33,2),"-",INDEX('TU APUESTA'!$C:$H,APU_ADMIN!A33,3),"-",INDEX('TU APUESTA'!$C:$H,APU_ADMIN!A33,6))</f>
        <v>J1 -Bélgica-Canada</v>
      </c>
      <c r="C33" s="47" cm="1">
        <f t="array" ref="C33">IF(INDEX('TU APUESTA'!$E:$J,APU_ADMIN!A33,5)=0,2,IF(INDEX('TU APUESTA'!$E:$J,APU_ADMIN!A33,5)=3,1,0))</f>
        <v>0</v>
      </c>
      <c r="D33" s="47" cm="1">
        <f t="array" ref="D33">INDEX('TU APUESTA'!$E:$H,APU_ADMIN!A33,2)</f>
        <v>0</v>
      </c>
      <c r="E33" s="47" cm="1">
        <f t="array" ref="E33">INDEX('TU APUESTA'!$E:$H,APU_ADMIN!A33,3)</f>
        <v>0</v>
      </c>
      <c r="F33" s="47"/>
      <c r="G33" s="47"/>
      <c r="H33" t="str">
        <f t="shared" si="2"/>
        <v>0-0-0</v>
      </c>
    </row>
    <row r="34" spans="1:8" x14ac:dyDescent="0.2">
      <c r="A34">
        <f>ROW('TU APUESTA'!E46)</f>
        <v>46</v>
      </c>
      <c r="B34" t="str" cm="1">
        <f t="array" ref="B34">CONCATENATE(INDEX('TU APUESTA'!$C:$H,APU_ADMIN!A34,2),"-",INDEX('TU APUESTA'!$C:$H,APU_ADMIN!A34,3),"-",INDEX('TU APUESTA'!$C:$H,APU_ADMIN!A34,6))</f>
        <v>J2 -Bélgica-Marruecos</v>
      </c>
      <c r="C34" s="47" cm="1">
        <f t="array" ref="C34">IF(INDEX('TU APUESTA'!$E:$J,APU_ADMIN!A34,5)=0,2,IF(INDEX('TU APUESTA'!$E:$J,APU_ADMIN!A34,5)=3,1,0))</f>
        <v>0</v>
      </c>
      <c r="D34" s="47" cm="1">
        <f t="array" ref="D34">INDEX('TU APUESTA'!$E:$H,APU_ADMIN!A34,2)</f>
        <v>0</v>
      </c>
      <c r="E34" s="47" cm="1">
        <f t="array" ref="E34">INDEX('TU APUESTA'!$E:$H,APU_ADMIN!A34,3)</f>
        <v>0</v>
      </c>
      <c r="F34" s="47"/>
      <c r="G34" s="47"/>
      <c r="H34" t="str">
        <f t="shared" si="2"/>
        <v>0-0-0</v>
      </c>
    </row>
    <row r="35" spans="1:8" x14ac:dyDescent="0.2">
      <c r="A35">
        <f>ROW('TU APUESTA'!E47)</f>
        <v>47</v>
      </c>
      <c r="B35" t="str" cm="1">
        <f t="array" ref="B35">CONCATENATE(INDEX('TU APUESTA'!$C:$H,APU_ADMIN!A35,2),"-",INDEX('TU APUESTA'!$C:$H,APU_ADMIN!A35,3),"-",INDEX('TU APUESTA'!$C:$H,APU_ADMIN!A35,6))</f>
        <v>J2 -Croacia-Canada</v>
      </c>
      <c r="C35" s="47" cm="1">
        <f t="array" ref="C35">IF(INDEX('TU APUESTA'!$E:$J,APU_ADMIN!A35,5)=0,2,IF(INDEX('TU APUESTA'!$E:$J,APU_ADMIN!A35,5)=3,1,0))</f>
        <v>0</v>
      </c>
      <c r="D35" s="47" cm="1">
        <f t="array" ref="D35">INDEX('TU APUESTA'!$E:$H,APU_ADMIN!A35,2)</f>
        <v>0</v>
      </c>
      <c r="E35" s="47" cm="1">
        <f t="array" ref="E35">INDEX('TU APUESTA'!$E:$H,APU_ADMIN!A35,3)</f>
        <v>0</v>
      </c>
      <c r="F35" s="47"/>
      <c r="G35" s="47"/>
      <c r="H35" t="str">
        <f t="shared" si="2"/>
        <v>0-0-0</v>
      </c>
    </row>
    <row r="36" spans="1:8" x14ac:dyDescent="0.2">
      <c r="A36">
        <f>ROW('TU APUESTA'!E48)</f>
        <v>48</v>
      </c>
      <c r="B36" t="str" cm="1">
        <f t="array" ref="B36">CONCATENATE(INDEX('TU APUESTA'!$C:$H,APU_ADMIN!A36,2),"-",INDEX('TU APUESTA'!$C:$H,APU_ADMIN!A36,3),"-",INDEX('TU APUESTA'!$C:$H,APU_ADMIN!A36,6))</f>
        <v>J3 -Croacia-Bélgica</v>
      </c>
      <c r="C36" s="47" cm="1">
        <f t="array" ref="C36">IF(INDEX('TU APUESTA'!$E:$J,APU_ADMIN!A36,5)=0,2,IF(INDEX('TU APUESTA'!$E:$J,APU_ADMIN!A36,5)=3,1,0))</f>
        <v>0</v>
      </c>
      <c r="D36" s="47" cm="1">
        <f t="array" ref="D36">INDEX('TU APUESTA'!$E:$H,APU_ADMIN!A36,2)</f>
        <v>0</v>
      </c>
      <c r="E36" s="47" cm="1">
        <f t="array" ref="E36">INDEX('TU APUESTA'!$E:$H,APU_ADMIN!A36,3)</f>
        <v>0</v>
      </c>
      <c r="F36" s="47"/>
      <c r="G36" s="47"/>
      <c r="H36" t="str">
        <f t="shared" si="2"/>
        <v>0-0-0</v>
      </c>
    </row>
    <row r="37" spans="1:8" x14ac:dyDescent="0.2">
      <c r="A37">
        <f>ROW('TU APUESTA'!E49)</f>
        <v>49</v>
      </c>
      <c r="B37" t="str" cm="1">
        <f t="array" ref="B37">CONCATENATE(INDEX('TU APUESTA'!$C:$H,APU_ADMIN!A37,2),"-",INDEX('TU APUESTA'!$C:$H,APU_ADMIN!A37,3),"-",INDEX('TU APUESTA'!$C:$H,APU_ADMIN!A37,6))</f>
        <v>J3 -Canada-Marruecos</v>
      </c>
      <c r="C37" s="47" cm="1">
        <f t="array" ref="C37">IF(INDEX('TU APUESTA'!$E:$J,APU_ADMIN!A37,5)=0,2,IF(INDEX('TU APUESTA'!$E:$J,APU_ADMIN!A37,5)=3,1,0))</f>
        <v>0</v>
      </c>
      <c r="D37" s="47" cm="1">
        <f t="array" ref="D37">INDEX('TU APUESTA'!$E:$H,APU_ADMIN!A37,2)</f>
        <v>0</v>
      </c>
      <c r="E37" s="47" cm="1">
        <f t="array" ref="E37">INDEX('TU APUESTA'!$E:$H,APU_ADMIN!A37,3)</f>
        <v>0</v>
      </c>
      <c r="F37" s="47"/>
      <c r="G37" s="47"/>
      <c r="H37" t="str">
        <f t="shared" si="2"/>
        <v>0-0-0</v>
      </c>
    </row>
    <row r="38" spans="1:8" x14ac:dyDescent="0.2">
      <c r="A38">
        <f>ROW('TU APUESTA'!E52)</f>
        <v>52</v>
      </c>
      <c r="B38" t="str" cm="1">
        <f t="array" ref="B38">CONCATENATE(INDEX('TU APUESTA'!$C:$H,APU_ADMIN!A38,2),"-",INDEX('TU APUESTA'!$C:$H,APU_ADMIN!A38,3),"-",INDEX('TU APUESTA'!$C:$H,APU_ADMIN!A38,6))</f>
        <v>J1 -Suiza-Camerún</v>
      </c>
      <c r="C38" s="47" cm="1">
        <f t="array" ref="C38">IF(INDEX('TU APUESTA'!$E:$J,APU_ADMIN!A38,5)=0,2,IF(INDEX('TU APUESTA'!$E:$J,APU_ADMIN!A38,5)=3,1,0))</f>
        <v>0</v>
      </c>
      <c r="D38" s="47" cm="1">
        <f t="array" ref="D38">INDEX('TU APUESTA'!$E:$H,APU_ADMIN!A38,2)</f>
        <v>0</v>
      </c>
      <c r="E38" s="47" cm="1">
        <f t="array" ref="E38">INDEX('TU APUESTA'!$E:$H,APU_ADMIN!A38,3)</f>
        <v>0</v>
      </c>
      <c r="F38" s="47"/>
      <c r="G38" s="47"/>
      <c r="H38" t="str">
        <f t="shared" si="2"/>
        <v>0-0-0</v>
      </c>
    </row>
    <row r="39" spans="1:8" x14ac:dyDescent="0.2">
      <c r="A39">
        <f>ROW('TU APUESTA'!E53)</f>
        <v>53</v>
      </c>
      <c r="B39" t="str" cm="1">
        <f t="array" ref="B39">CONCATENATE(INDEX('TU APUESTA'!$C:$H,APU_ADMIN!A39,2),"-",INDEX('TU APUESTA'!$C:$H,APU_ADMIN!A39,3),"-",INDEX('TU APUESTA'!$C:$H,APU_ADMIN!A39,6))</f>
        <v>J1 -Brasil-Serbia</v>
      </c>
      <c r="C39" s="47" cm="1">
        <f t="array" ref="C39">IF(INDEX('TU APUESTA'!$E:$J,APU_ADMIN!A39,5)=0,2,IF(INDEX('TU APUESTA'!$E:$J,APU_ADMIN!A39,5)=3,1,0))</f>
        <v>0</v>
      </c>
      <c r="D39" s="47" cm="1">
        <f t="array" ref="D39">INDEX('TU APUESTA'!$E:$H,APU_ADMIN!A39,2)</f>
        <v>0</v>
      </c>
      <c r="E39" s="47" cm="1">
        <f t="array" ref="E39">INDEX('TU APUESTA'!$E:$H,APU_ADMIN!A39,3)</f>
        <v>0</v>
      </c>
      <c r="F39" s="47"/>
      <c r="G39" s="47"/>
      <c r="H39" t="str">
        <f t="shared" si="2"/>
        <v>0-0-0</v>
      </c>
    </row>
    <row r="40" spans="1:8" x14ac:dyDescent="0.2">
      <c r="A40">
        <f>ROW('TU APUESTA'!E54)</f>
        <v>54</v>
      </c>
      <c r="B40" t="str" cm="1">
        <f t="array" ref="B40">CONCATENATE(INDEX('TU APUESTA'!$C:$H,APU_ADMIN!A40,2),"-",INDEX('TU APUESTA'!$C:$H,APU_ADMIN!A40,3),"-",INDEX('TU APUESTA'!$C:$H,APU_ADMIN!A40,6))</f>
        <v>J2 -Camerún-Serbia</v>
      </c>
      <c r="C40" s="47" cm="1">
        <f t="array" ref="C40">IF(INDEX('TU APUESTA'!$E:$J,APU_ADMIN!A40,5)=0,2,IF(INDEX('TU APUESTA'!$E:$J,APU_ADMIN!A40,5)=3,1,0))</f>
        <v>0</v>
      </c>
      <c r="D40" s="47" cm="1">
        <f t="array" ref="D40">INDEX('TU APUESTA'!$E:$H,APU_ADMIN!A40,2)</f>
        <v>0</v>
      </c>
      <c r="E40" s="47" cm="1">
        <f t="array" ref="E40">INDEX('TU APUESTA'!$E:$H,APU_ADMIN!A40,3)</f>
        <v>0</v>
      </c>
      <c r="F40" s="47"/>
      <c r="G40" s="47"/>
      <c r="H40" t="str">
        <f t="shared" si="2"/>
        <v>0-0-0</v>
      </c>
    </row>
    <row r="41" spans="1:8" x14ac:dyDescent="0.2">
      <c r="A41">
        <f>ROW('TU APUESTA'!E55)</f>
        <v>55</v>
      </c>
      <c r="B41" t="str" cm="1">
        <f t="array" ref="B41">CONCATENATE(INDEX('TU APUESTA'!$C:$H,APU_ADMIN!A41,2),"-",INDEX('TU APUESTA'!$C:$H,APU_ADMIN!A41,3),"-",INDEX('TU APUESTA'!$C:$H,APU_ADMIN!A41,6))</f>
        <v>J2 -Brasil-Suiza</v>
      </c>
      <c r="C41" s="47" cm="1">
        <f t="array" ref="C41">IF(INDEX('TU APUESTA'!$E:$J,APU_ADMIN!A41,5)=0,2,IF(INDEX('TU APUESTA'!$E:$J,APU_ADMIN!A41,5)=3,1,0))</f>
        <v>0</v>
      </c>
      <c r="D41" s="47" cm="1">
        <f t="array" ref="D41">INDEX('TU APUESTA'!$E:$H,APU_ADMIN!A41,2)</f>
        <v>0</v>
      </c>
      <c r="E41" s="47" cm="1">
        <f t="array" ref="E41">INDEX('TU APUESTA'!$E:$H,APU_ADMIN!A41,3)</f>
        <v>0</v>
      </c>
      <c r="F41" s="47"/>
      <c r="G41" s="47"/>
      <c r="H41" t="str">
        <f t="shared" si="2"/>
        <v>0-0-0</v>
      </c>
    </row>
    <row r="42" spans="1:8" x14ac:dyDescent="0.2">
      <c r="A42">
        <f>ROW('TU APUESTA'!E56)</f>
        <v>56</v>
      </c>
      <c r="B42" t="str" cm="1">
        <f t="array" ref="B42">CONCATENATE(INDEX('TU APUESTA'!$C:$H,APU_ADMIN!A42,2),"-",INDEX('TU APUESTA'!$C:$H,APU_ADMIN!A42,3),"-",INDEX('TU APUESTA'!$C:$H,APU_ADMIN!A42,6))</f>
        <v>J3 -Serbia-Suiza</v>
      </c>
      <c r="C42" s="47" cm="1">
        <f t="array" ref="C42">IF(INDEX('TU APUESTA'!$E:$J,APU_ADMIN!A42,5)=0,2,IF(INDEX('TU APUESTA'!$E:$J,APU_ADMIN!A42,5)=3,1,0))</f>
        <v>0</v>
      </c>
      <c r="D42" s="47" cm="1">
        <f t="array" ref="D42">INDEX('TU APUESTA'!$E:$H,APU_ADMIN!A42,2)</f>
        <v>0</v>
      </c>
      <c r="E42" s="47" cm="1">
        <f t="array" ref="E42">INDEX('TU APUESTA'!$E:$H,APU_ADMIN!A42,3)</f>
        <v>0</v>
      </c>
      <c r="F42" s="47"/>
      <c r="G42" s="47"/>
      <c r="H42" t="str">
        <f t="shared" si="2"/>
        <v>0-0-0</v>
      </c>
    </row>
    <row r="43" spans="1:8" x14ac:dyDescent="0.2">
      <c r="A43">
        <f>ROW('TU APUESTA'!E57)</f>
        <v>57</v>
      </c>
      <c r="B43" t="str" cm="1">
        <f t="array" ref="B43">CONCATENATE(INDEX('TU APUESTA'!$C:$H,APU_ADMIN!A43,2),"-",INDEX('TU APUESTA'!$C:$H,APU_ADMIN!A43,3),"-",INDEX('TU APUESTA'!$C:$H,APU_ADMIN!A43,6))</f>
        <v>J3 -Camerún-Brasil</v>
      </c>
      <c r="C43" s="47" cm="1">
        <f t="array" ref="C43">IF(INDEX('TU APUESTA'!$E:$J,APU_ADMIN!A43,5)=0,2,IF(INDEX('TU APUESTA'!$E:$J,APU_ADMIN!A43,5)=3,1,0))</f>
        <v>0</v>
      </c>
      <c r="D43" s="47" cm="1">
        <f t="array" ref="D43">INDEX('TU APUESTA'!$E:$H,APU_ADMIN!A43,2)</f>
        <v>0</v>
      </c>
      <c r="E43" s="47" cm="1">
        <f t="array" ref="E43">INDEX('TU APUESTA'!$E:$H,APU_ADMIN!A43,3)</f>
        <v>0</v>
      </c>
      <c r="F43" s="47"/>
      <c r="G43" s="47"/>
      <c r="H43" t="str">
        <f t="shared" si="2"/>
        <v>0-0-0</v>
      </c>
    </row>
    <row r="44" spans="1:8" x14ac:dyDescent="0.2">
      <c r="A44">
        <f>ROW('TU APUESTA'!E60)</f>
        <v>60</v>
      </c>
      <c r="B44" t="str" cm="1">
        <f t="array" ref="B44">CONCATENATE(INDEX('TU APUESTA'!$C:$H,APU_ADMIN!A44,2),"-",INDEX('TU APUESTA'!$C:$H,APU_ADMIN!A44,3),"-",INDEX('TU APUESTA'!$C:$H,APU_ADMIN!A44,6))</f>
        <v>J1 -Uruguay-Corea del Sur</v>
      </c>
      <c r="C44" s="47" cm="1">
        <f t="array" ref="C44">IF(INDEX('TU APUESTA'!$E:$J,APU_ADMIN!A44,5)=0,2,IF(INDEX('TU APUESTA'!$E:$J,APU_ADMIN!A44,5)=3,1,0))</f>
        <v>0</v>
      </c>
      <c r="D44" s="47" cm="1">
        <f t="array" ref="D44">INDEX('TU APUESTA'!$E:$H,APU_ADMIN!A44,2)</f>
        <v>0</v>
      </c>
      <c r="E44" s="47" cm="1">
        <f t="array" ref="E44">INDEX('TU APUESTA'!$E:$H,APU_ADMIN!A44,3)</f>
        <v>0</v>
      </c>
      <c r="F44" s="47"/>
      <c r="G44" s="47"/>
      <c r="H44" t="str">
        <f t="shared" si="2"/>
        <v>0-0-0</v>
      </c>
    </row>
    <row r="45" spans="1:8" x14ac:dyDescent="0.2">
      <c r="A45">
        <f>ROW('TU APUESTA'!E61)</f>
        <v>61</v>
      </c>
      <c r="B45" t="str" cm="1">
        <f t="array" ref="B45">CONCATENATE(INDEX('TU APUESTA'!$C:$H,APU_ADMIN!A45,2),"-",INDEX('TU APUESTA'!$C:$H,APU_ADMIN!A45,3),"-",INDEX('TU APUESTA'!$C:$H,APU_ADMIN!A45,6))</f>
        <v>J1 -Portugal-Ghana</v>
      </c>
      <c r="C45" s="47" cm="1">
        <f t="array" ref="C45">IF(INDEX('TU APUESTA'!$E:$J,APU_ADMIN!A45,5)=0,2,IF(INDEX('TU APUESTA'!$E:$J,APU_ADMIN!A45,5)=3,1,0))</f>
        <v>0</v>
      </c>
      <c r="D45" s="47" cm="1">
        <f t="array" ref="D45">INDEX('TU APUESTA'!$E:$H,APU_ADMIN!A45,2)</f>
        <v>0</v>
      </c>
      <c r="E45" s="47" cm="1">
        <f t="array" ref="E45">INDEX('TU APUESTA'!$E:$H,APU_ADMIN!A45,3)</f>
        <v>0</v>
      </c>
      <c r="F45" s="47"/>
      <c r="G45" s="47"/>
      <c r="H45" t="str">
        <f t="shared" si="2"/>
        <v>0-0-0</v>
      </c>
    </row>
    <row r="46" spans="1:8" x14ac:dyDescent="0.2">
      <c r="A46">
        <f>ROW('TU APUESTA'!E62)</f>
        <v>62</v>
      </c>
      <c r="B46" t="str" cm="1">
        <f t="array" ref="B46">CONCATENATE(INDEX('TU APUESTA'!$C:$H,APU_ADMIN!A46,2),"-",INDEX('TU APUESTA'!$C:$H,APU_ADMIN!A46,3),"-",INDEX('TU APUESTA'!$C:$H,APU_ADMIN!A46,6))</f>
        <v>J2 -Corea del Sur-Ghana</v>
      </c>
      <c r="C46" s="47" cm="1">
        <f t="array" ref="C46">IF(INDEX('TU APUESTA'!$E:$J,APU_ADMIN!A46,5)=0,2,IF(INDEX('TU APUESTA'!$E:$J,APU_ADMIN!A46,5)=3,1,0))</f>
        <v>0</v>
      </c>
      <c r="D46" s="47" cm="1">
        <f t="array" ref="D46">INDEX('TU APUESTA'!$E:$H,APU_ADMIN!A46,2)</f>
        <v>0</v>
      </c>
      <c r="E46" s="47" cm="1">
        <f t="array" ref="E46">INDEX('TU APUESTA'!$E:$H,APU_ADMIN!A46,3)</f>
        <v>0</v>
      </c>
      <c r="F46" s="47"/>
      <c r="G46" s="47"/>
      <c r="H46" t="str">
        <f t="shared" si="2"/>
        <v>0-0-0</v>
      </c>
    </row>
    <row r="47" spans="1:8" x14ac:dyDescent="0.2">
      <c r="A47">
        <f>ROW('TU APUESTA'!E63)</f>
        <v>63</v>
      </c>
      <c r="B47" t="str" cm="1">
        <f t="array" ref="B47">CONCATENATE(INDEX('TU APUESTA'!$C:$H,APU_ADMIN!A47,2),"-",INDEX('TU APUESTA'!$C:$H,APU_ADMIN!A47,3),"-",INDEX('TU APUESTA'!$C:$H,APU_ADMIN!A47,6))</f>
        <v>J2 -Portugal-Uruguay</v>
      </c>
      <c r="C47" s="47" cm="1">
        <f t="array" ref="C47">IF(INDEX('TU APUESTA'!$E:$J,APU_ADMIN!A47,5)=0,2,IF(INDEX('TU APUESTA'!$E:$J,APU_ADMIN!A47,5)=3,1,0))</f>
        <v>0</v>
      </c>
      <c r="D47" s="47" cm="1">
        <f t="array" ref="D47">INDEX('TU APUESTA'!$E:$H,APU_ADMIN!A47,2)</f>
        <v>0</v>
      </c>
      <c r="E47" s="47" cm="1">
        <f t="array" ref="E47">INDEX('TU APUESTA'!$E:$H,APU_ADMIN!A47,3)</f>
        <v>0</v>
      </c>
      <c r="F47" s="47"/>
      <c r="G47" s="47"/>
      <c r="H47" t="str">
        <f t="shared" si="2"/>
        <v>0-0-0</v>
      </c>
    </row>
    <row r="48" spans="1:8" x14ac:dyDescent="0.2">
      <c r="A48">
        <f>ROW('TU APUESTA'!E64)</f>
        <v>64</v>
      </c>
      <c r="B48" t="str" cm="1">
        <f t="array" ref="B48">CONCATENATE(INDEX('TU APUESTA'!$C:$H,APU_ADMIN!A48,2),"-",INDEX('TU APUESTA'!$C:$H,APU_ADMIN!A48,3),"-",INDEX('TU APUESTA'!$C:$H,APU_ADMIN!A48,6))</f>
        <v>J3 -Ghana-Uruguay</v>
      </c>
      <c r="C48" s="47" cm="1">
        <f t="array" ref="C48">IF(INDEX('TU APUESTA'!$E:$J,APU_ADMIN!A48,5)=0,2,IF(INDEX('TU APUESTA'!$E:$J,APU_ADMIN!A48,5)=3,1,0))</f>
        <v>0</v>
      </c>
      <c r="D48" s="47" cm="1">
        <f t="array" ref="D48">INDEX('TU APUESTA'!$E:$H,APU_ADMIN!A48,2)</f>
        <v>0</v>
      </c>
      <c r="E48" s="47" cm="1">
        <f t="array" ref="E48">INDEX('TU APUESTA'!$E:$H,APU_ADMIN!A48,3)</f>
        <v>0</v>
      </c>
      <c r="F48" s="47"/>
      <c r="G48" s="47"/>
      <c r="H48" t="str">
        <f t="shared" si="2"/>
        <v>0-0-0</v>
      </c>
    </row>
    <row r="49" spans="1:8" x14ac:dyDescent="0.2">
      <c r="A49">
        <f>ROW('TU APUESTA'!E65)</f>
        <v>65</v>
      </c>
      <c r="B49" t="str" cm="1">
        <f t="array" ref="B49">CONCATENATE(INDEX('TU APUESTA'!$C:$H,APU_ADMIN!A49,2),"-",INDEX('TU APUESTA'!$C:$H,APU_ADMIN!A49,3),"-",INDEX('TU APUESTA'!$C:$H,APU_ADMIN!A49,6))</f>
        <v>J3 -Corea del Sur-Portugal</v>
      </c>
      <c r="C49" s="47" cm="1">
        <f t="array" ref="C49">IF(INDEX('TU APUESTA'!$E:$J,APU_ADMIN!A49,5)=0,2,IF(INDEX('TU APUESTA'!$E:$J,APU_ADMIN!A49,5)=3,1,0))</f>
        <v>0</v>
      </c>
      <c r="D49" s="47" cm="1">
        <f t="array" ref="D49">INDEX('TU APUESTA'!$E:$H,APU_ADMIN!A49,2)</f>
        <v>0</v>
      </c>
      <c r="E49" s="47" cm="1">
        <f t="array" ref="E49">INDEX('TU APUESTA'!$E:$H,APU_ADMIN!A49,3)</f>
        <v>0</v>
      </c>
      <c r="F49" s="47"/>
      <c r="G49" s="47"/>
      <c r="H49" t="str">
        <f t="shared" si="2"/>
        <v>0-0-0</v>
      </c>
    </row>
    <row r="50" spans="1:8" x14ac:dyDescent="0.2">
      <c r="A50">
        <v>69</v>
      </c>
      <c r="B50" t="str" cm="1">
        <f t="array" ref="B50">CONCATENATE(INDEX('TU APUESTA'!$C:$H,A50,2),"-",INDEX('TU APUESTA'!$C:$H,A50,3),"-",INDEX('TU APUESTA'!$C:$H,A50,6))</f>
        <v>O1 -1A-2B</v>
      </c>
      <c r="C50">
        <f>IF(D50&gt;E50,1,IF(D50&lt;E50,2,0))</f>
        <v>0</v>
      </c>
      <c r="D50" cm="1">
        <f t="array" ref="D50">INDEX('TU APUESTA'!$E:$H,A50,2)</f>
        <v>0</v>
      </c>
      <c r="E50" cm="1">
        <f t="array" ref="E50">INDEX('TU APUESTA'!$E:$H,A50,3)</f>
        <v>0</v>
      </c>
      <c r="F50" t="str" cm="1">
        <f t="array" ref="F50">INDEX('TU APUESTA'!$E:$H,A50,1)</f>
        <v>1A</v>
      </c>
      <c r="G50" t="str" cm="1">
        <f t="array" ref="G50">INDEX('TU APUESTA'!$E:$H,A50,4)</f>
        <v>2B</v>
      </c>
      <c r="H50" t="str">
        <f>CONCATENATE(F50,"-",G50,"-",C50,"-",D50,"-",E50)</f>
        <v>1A-2B-0-0-0</v>
      </c>
    </row>
    <row r="51" spans="1:8" x14ac:dyDescent="0.2">
      <c r="A51">
        <v>70</v>
      </c>
      <c r="B51" t="str">
        <f>'TU APUESTA'!E70</f>
        <v>1C</v>
      </c>
      <c r="C51">
        <f t="shared" ref="C51:C65" si="3">IF(D51&gt;E51,1,IF(D51&lt;E51,2,0))</f>
        <v>0</v>
      </c>
      <c r="D51" cm="1">
        <f t="array" ref="D51">INDEX('TU APUESTA'!$E:$H,A51,2)</f>
        <v>0</v>
      </c>
      <c r="E51" cm="1">
        <f t="array" ref="E51">INDEX('TU APUESTA'!$E:$H,A51,3)</f>
        <v>0</v>
      </c>
      <c r="F51" t="str" cm="1">
        <f t="array" ref="F51">INDEX('TU APUESTA'!$E:$H,A51,1)</f>
        <v>1C</v>
      </c>
      <c r="G51" t="str" cm="1">
        <f t="array" ref="G51">INDEX('TU APUESTA'!$E:$H,A51,4)</f>
        <v>2D</v>
      </c>
      <c r="H51" t="str">
        <f t="shared" ref="H51:H65" si="4">CONCATENATE(F51,"-",G51,"-",C51,"-",D51,"-",E51)</f>
        <v>1C-2D-0-0-0</v>
      </c>
    </row>
    <row r="52" spans="1:8" x14ac:dyDescent="0.2">
      <c r="A52">
        <v>71</v>
      </c>
      <c r="B52" t="str">
        <f>'TU APUESTA'!E71</f>
        <v>1D</v>
      </c>
      <c r="C52">
        <f t="shared" si="3"/>
        <v>0</v>
      </c>
      <c r="D52" cm="1">
        <f t="array" ref="D52">INDEX('TU APUESTA'!$E:$H,A52,2)</f>
        <v>0</v>
      </c>
      <c r="E52" cm="1">
        <f t="array" ref="E52">INDEX('TU APUESTA'!$E:$H,A52,3)</f>
        <v>0</v>
      </c>
      <c r="F52" t="str" cm="1">
        <f t="array" ref="F52">INDEX('TU APUESTA'!$E:$H,A52,1)</f>
        <v>1D</v>
      </c>
      <c r="G52" t="str" cm="1">
        <f t="array" ref="G52">INDEX('TU APUESTA'!$E:$H,A52,4)</f>
        <v>2C</v>
      </c>
      <c r="H52" t="str">
        <f t="shared" si="4"/>
        <v>1D-2C-0-0-0</v>
      </c>
    </row>
    <row r="53" spans="1:8" x14ac:dyDescent="0.2">
      <c r="A53">
        <v>72</v>
      </c>
      <c r="B53" t="str">
        <f>'TU APUESTA'!E72</f>
        <v>1B</v>
      </c>
      <c r="C53">
        <f t="shared" si="3"/>
        <v>0</v>
      </c>
      <c r="D53" cm="1">
        <f t="array" ref="D53">INDEX('TU APUESTA'!$E:$H,A53,2)</f>
        <v>0</v>
      </c>
      <c r="E53" cm="1">
        <f t="array" ref="E53">INDEX('TU APUESTA'!$E:$H,A53,3)</f>
        <v>0</v>
      </c>
      <c r="F53" t="str" cm="1">
        <f t="array" ref="F53">INDEX('TU APUESTA'!$E:$H,A53,1)</f>
        <v>1B</v>
      </c>
      <c r="G53" t="str" cm="1">
        <f t="array" ref="G53">INDEX('TU APUESTA'!$E:$H,A53,4)</f>
        <v>2A</v>
      </c>
      <c r="H53" t="str">
        <f t="shared" si="4"/>
        <v>1B-2A-0-0-0</v>
      </c>
    </row>
    <row r="54" spans="1:8" x14ac:dyDescent="0.2">
      <c r="A54">
        <v>73</v>
      </c>
      <c r="B54" t="str">
        <f>'TU APUESTA'!E73</f>
        <v>1E</v>
      </c>
      <c r="C54">
        <f t="shared" si="3"/>
        <v>0</v>
      </c>
      <c r="D54" cm="1">
        <f t="array" ref="D54">INDEX('TU APUESTA'!$E:$H,A54,2)</f>
        <v>0</v>
      </c>
      <c r="E54" cm="1">
        <f t="array" ref="E54">INDEX('TU APUESTA'!$E:$H,A54,3)</f>
        <v>0</v>
      </c>
      <c r="F54" t="str" cm="1">
        <f t="array" ref="F54">INDEX('TU APUESTA'!$E:$H,A54,1)</f>
        <v>1E</v>
      </c>
      <c r="G54" t="str" cm="1">
        <f t="array" ref="G54">INDEX('TU APUESTA'!$E:$H,A54,4)</f>
        <v>2F</v>
      </c>
      <c r="H54" t="str">
        <f t="shared" si="4"/>
        <v>1E-2F-0-0-0</v>
      </c>
    </row>
    <row r="55" spans="1:8" x14ac:dyDescent="0.2">
      <c r="A55">
        <v>74</v>
      </c>
      <c r="B55" t="str">
        <f>'TU APUESTA'!E74</f>
        <v>1G</v>
      </c>
      <c r="C55">
        <f t="shared" si="3"/>
        <v>0</v>
      </c>
      <c r="D55" cm="1">
        <f t="array" ref="D55">INDEX('TU APUESTA'!$E:$H,A55,2)</f>
        <v>0</v>
      </c>
      <c r="E55" cm="1">
        <f t="array" ref="E55">INDEX('TU APUESTA'!$E:$H,A55,3)</f>
        <v>0</v>
      </c>
      <c r="F55" t="str" cm="1">
        <f t="array" ref="F55">INDEX('TU APUESTA'!$E:$H,A55,1)</f>
        <v>1G</v>
      </c>
      <c r="G55" t="str" cm="1">
        <f t="array" ref="G55">INDEX('TU APUESTA'!$E:$H,A55,4)</f>
        <v>2H</v>
      </c>
      <c r="H55" t="str">
        <f t="shared" si="4"/>
        <v>1G-2H-0-0-0</v>
      </c>
    </row>
    <row r="56" spans="1:8" x14ac:dyDescent="0.2">
      <c r="A56">
        <v>75</v>
      </c>
      <c r="B56" t="str">
        <f>'TU APUESTA'!E75</f>
        <v>1F</v>
      </c>
      <c r="C56">
        <f t="shared" si="3"/>
        <v>0</v>
      </c>
      <c r="D56" cm="1">
        <f t="array" ref="D56">INDEX('TU APUESTA'!$E:$H,A56,2)</f>
        <v>0</v>
      </c>
      <c r="E56" cm="1">
        <f t="array" ref="E56">INDEX('TU APUESTA'!$E:$H,A56,3)</f>
        <v>0</v>
      </c>
      <c r="F56" t="str" cm="1">
        <f t="array" ref="F56">INDEX('TU APUESTA'!$E:$H,A56,1)</f>
        <v>1F</v>
      </c>
      <c r="G56" t="str" cm="1">
        <f t="array" ref="G56">INDEX('TU APUESTA'!$E:$H,A56,4)</f>
        <v>2E</v>
      </c>
      <c r="H56" t="str">
        <f t="shared" si="4"/>
        <v>1F-2E-0-0-0</v>
      </c>
    </row>
    <row r="57" spans="1:8" x14ac:dyDescent="0.2">
      <c r="A57">
        <v>76</v>
      </c>
      <c r="B57" t="str">
        <f>'TU APUESTA'!E76</f>
        <v>1H</v>
      </c>
      <c r="C57">
        <f t="shared" si="3"/>
        <v>0</v>
      </c>
      <c r="D57" cm="1">
        <f t="array" ref="D57">INDEX('TU APUESTA'!$E:$H,A57,2)</f>
        <v>0</v>
      </c>
      <c r="E57" cm="1">
        <f t="array" ref="E57">INDEX('TU APUESTA'!$E:$H,A57,3)</f>
        <v>0</v>
      </c>
      <c r="F57" t="str" cm="1">
        <f t="array" ref="F57">INDEX('TU APUESTA'!$E:$H,A57,1)</f>
        <v>1H</v>
      </c>
      <c r="G57" t="str" cm="1">
        <f t="array" ref="G57">INDEX('TU APUESTA'!$E:$H,A57,4)</f>
        <v>2G</v>
      </c>
      <c r="H57" t="str">
        <f t="shared" si="4"/>
        <v>1H-2G-0-0-0</v>
      </c>
    </row>
    <row r="58" spans="1:8" x14ac:dyDescent="0.2">
      <c r="A58" s="131">
        <v>79</v>
      </c>
      <c r="B58" t="str">
        <f>'TU APUESTA'!E79</f>
        <v>W-O5</v>
      </c>
      <c r="C58">
        <f t="shared" si="3"/>
        <v>0</v>
      </c>
      <c r="D58" cm="1">
        <f t="array" ref="D58">INDEX('TU APUESTA'!$E:$H,A58,2)</f>
        <v>0</v>
      </c>
      <c r="E58" cm="1">
        <f t="array" ref="E58">INDEX('TU APUESTA'!$E:$H,A58,3)</f>
        <v>0</v>
      </c>
      <c r="F58" t="str" cm="1">
        <f t="array" ref="F58">INDEX('TU APUESTA'!$E:$H,A58,1)</f>
        <v>W-O5</v>
      </c>
      <c r="G58" t="str" cm="1">
        <f t="array" ref="G58">INDEX('TU APUESTA'!$E:$H,A58,4)</f>
        <v>W-O6</v>
      </c>
      <c r="H58" t="str">
        <f t="shared" si="4"/>
        <v>W-O5-W-O6-0-0-0</v>
      </c>
    </row>
    <row r="59" spans="1:8" x14ac:dyDescent="0.2">
      <c r="A59" s="131">
        <v>80</v>
      </c>
      <c r="B59" t="str">
        <f>'TU APUESTA'!E80</f>
        <v>W-O1</v>
      </c>
      <c r="C59">
        <f t="shared" si="3"/>
        <v>0</v>
      </c>
      <c r="D59" cm="1">
        <f t="array" ref="D59">INDEX('TU APUESTA'!$E:$H,A59,2)</f>
        <v>0</v>
      </c>
      <c r="E59" cm="1">
        <f t="array" ref="E59">INDEX('TU APUESTA'!$E:$H,A59,3)</f>
        <v>0</v>
      </c>
      <c r="F59" t="str" cm="1">
        <f t="array" ref="F59">INDEX('TU APUESTA'!$E:$H,A59,1)</f>
        <v>W-O1</v>
      </c>
      <c r="G59" t="str" cm="1">
        <f t="array" ref="G59">INDEX('TU APUESTA'!$E:$H,A59,4)</f>
        <v>W-O2</v>
      </c>
      <c r="H59" t="str">
        <f t="shared" si="4"/>
        <v>W-O1-W-O2-0-0-0</v>
      </c>
    </row>
    <row r="60" spans="1:8" x14ac:dyDescent="0.2">
      <c r="A60" s="131">
        <v>81</v>
      </c>
      <c r="B60" t="str">
        <f>'TU APUESTA'!E81</f>
        <v>W-O7</v>
      </c>
      <c r="C60">
        <f t="shared" si="3"/>
        <v>0</v>
      </c>
      <c r="D60" cm="1">
        <f t="array" ref="D60">INDEX('TU APUESTA'!$E:$H,A60,2)</f>
        <v>0</v>
      </c>
      <c r="E60" cm="1">
        <f t="array" ref="E60">INDEX('TU APUESTA'!$E:$H,A60,3)</f>
        <v>0</v>
      </c>
      <c r="F60" t="str" cm="1">
        <f t="array" ref="F60">INDEX('TU APUESTA'!$E:$H,A60,1)</f>
        <v>W-O7</v>
      </c>
      <c r="G60" t="str" cm="1">
        <f t="array" ref="G60">INDEX('TU APUESTA'!$E:$H,A60,4)</f>
        <v>W-O8</v>
      </c>
      <c r="H60" t="str">
        <f t="shared" si="4"/>
        <v>W-O7-W-O8-0-0-0</v>
      </c>
    </row>
    <row r="61" spans="1:8" x14ac:dyDescent="0.2">
      <c r="A61" s="131">
        <v>82</v>
      </c>
      <c r="B61" t="str">
        <f>'TU APUESTA'!E82</f>
        <v>W-O3</v>
      </c>
      <c r="C61">
        <f t="shared" si="3"/>
        <v>0</v>
      </c>
      <c r="D61" cm="1">
        <f t="array" ref="D61">INDEX('TU APUESTA'!$E:$H,A61,2)</f>
        <v>0</v>
      </c>
      <c r="E61" cm="1">
        <f t="array" ref="E61">INDEX('TU APUESTA'!$E:$H,A61,3)</f>
        <v>0</v>
      </c>
      <c r="F61" t="str" cm="1">
        <f t="array" ref="F61">INDEX('TU APUESTA'!$E:$H,A61,1)</f>
        <v>W-O3</v>
      </c>
      <c r="G61" t="str" cm="1">
        <f t="array" ref="G61">INDEX('TU APUESTA'!$E:$H,A61,4)</f>
        <v>W-O4</v>
      </c>
      <c r="H61" t="str">
        <f t="shared" si="4"/>
        <v>W-O3-W-O4-0-0-0</v>
      </c>
    </row>
    <row r="62" spans="1:8" x14ac:dyDescent="0.2">
      <c r="A62" s="131">
        <v>85</v>
      </c>
      <c r="B62" t="str">
        <f>'TU APUESTA'!E85</f>
        <v>W-C2</v>
      </c>
      <c r="C62">
        <f t="shared" si="3"/>
        <v>0</v>
      </c>
      <c r="D62" cm="1">
        <f t="array" ref="D62">INDEX('TU APUESTA'!$E:$H,A62,2)</f>
        <v>0</v>
      </c>
      <c r="E62" cm="1">
        <f t="array" ref="E62">INDEX('TU APUESTA'!$E:$H,A62,3)</f>
        <v>0</v>
      </c>
      <c r="F62" t="str" cm="1">
        <f t="array" ref="F62">INDEX('TU APUESTA'!$E:$H,A62,1)</f>
        <v>W-C2</v>
      </c>
      <c r="G62" t="str" cm="1">
        <f t="array" ref="G62">INDEX('TU APUESTA'!$E:$H,A62,4)</f>
        <v>W-C2</v>
      </c>
      <c r="H62" t="str">
        <f t="shared" si="4"/>
        <v>W-C2-W-C2-0-0-0</v>
      </c>
    </row>
    <row r="63" spans="1:8" x14ac:dyDescent="0.2">
      <c r="A63" s="131">
        <v>86</v>
      </c>
      <c r="B63" t="str">
        <f>'TU APUESTA'!E86</f>
        <v>W-C4</v>
      </c>
      <c r="C63">
        <f t="shared" si="3"/>
        <v>0</v>
      </c>
      <c r="D63" cm="1">
        <f t="array" ref="D63">INDEX('TU APUESTA'!$E:$H,A63,2)</f>
        <v>0</v>
      </c>
      <c r="E63" cm="1">
        <f t="array" ref="E63">INDEX('TU APUESTA'!$E:$H,A63,3)</f>
        <v>0</v>
      </c>
      <c r="F63" t="str" cm="1">
        <f t="array" ref="F63">INDEX('TU APUESTA'!$E:$H,A63,1)</f>
        <v>W-C4</v>
      </c>
      <c r="G63" t="str" cm="1">
        <f t="array" ref="G63">INDEX('TU APUESTA'!$E:$H,A63,4)</f>
        <v>W-C3</v>
      </c>
      <c r="H63" t="str">
        <f t="shared" si="4"/>
        <v>W-C4-W-C3-0-0-0</v>
      </c>
    </row>
    <row r="64" spans="1:8" x14ac:dyDescent="0.2">
      <c r="A64" s="131">
        <v>89</v>
      </c>
      <c r="B64" t="str">
        <f>'TU APUESTA'!E89</f>
        <v>L-S2</v>
      </c>
      <c r="C64">
        <f t="shared" si="3"/>
        <v>0</v>
      </c>
      <c r="D64" cm="1">
        <f t="array" ref="D64">INDEX('TU APUESTA'!$E:$H,A64,2)</f>
        <v>0</v>
      </c>
      <c r="E64" cm="1">
        <f t="array" ref="E64">INDEX('TU APUESTA'!$E:$H,A64,3)</f>
        <v>0</v>
      </c>
      <c r="F64" t="str" cm="1">
        <f t="array" ref="F64">INDEX('TU APUESTA'!$E:$H,A64,1)</f>
        <v>L-S2</v>
      </c>
      <c r="G64" t="str" cm="1">
        <f t="array" ref="G64">INDEX('TU APUESTA'!$E:$H,A64,4)</f>
        <v>L-S2</v>
      </c>
      <c r="H64" t="str">
        <f t="shared" si="4"/>
        <v>L-S2-L-S2-0-0-0</v>
      </c>
    </row>
    <row r="65" spans="1:8" x14ac:dyDescent="0.2">
      <c r="A65" s="131">
        <v>91</v>
      </c>
      <c r="B65" t="str">
        <f>'TU APUESTA'!E91</f>
        <v>W-S1</v>
      </c>
      <c r="C65">
        <f t="shared" si="3"/>
        <v>0</v>
      </c>
      <c r="D65" cm="1">
        <f t="array" ref="D65">INDEX('TU APUESTA'!$E:$H,A65,2)</f>
        <v>0</v>
      </c>
      <c r="E65" cm="1">
        <f t="array" ref="E65">INDEX('TU APUESTA'!$E:$H,A65,3)</f>
        <v>0</v>
      </c>
      <c r="F65" t="str" cm="1">
        <f t="array" ref="F65">INDEX('TU APUESTA'!$E:$H,A65,1)</f>
        <v>W-S1</v>
      </c>
      <c r="G65" t="str" cm="1">
        <f t="array" ref="G65">INDEX('TU APUESTA'!$E:$H,A65,4)</f>
        <v>W-S2</v>
      </c>
      <c r="H65" t="str">
        <f t="shared" si="4"/>
        <v>W-S1-W-S2-0-0-0</v>
      </c>
    </row>
  </sheetData>
  <sheetProtection algorithmName="SHA-512" hashValue="qZVwl7t2QgUNry0f1V9Cb9DwidhZIoBmAPmaEO8ckTFVvhBEnfErI7jS0oKySVQmQ68niUA2uwTSD7USzZnfoA==" saltValue="EgHs8uzUztSbQ3F8d+mX2Q==" spinCount="100000" sheet="1" scenarios="1" selectLockedCells="1" selectUnlockedCell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TU APUESTA</vt:lpstr>
      <vt:lpstr>CONTROL_ADMIN</vt:lpstr>
      <vt:lpstr>APU_ADMIN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Yuste</dc:creator>
  <cp:lastModifiedBy>Nicolás Yuste</cp:lastModifiedBy>
  <dcterms:created xsi:type="dcterms:W3CDTF">2022-11-01T21:02:42Z</dcterms:created>
  <dcterms:modified xsi:type="dcterms:W3CDTF">2022-11-03T20:46:02Z</dcterms:modified>
</cp:coreProperties>
</file>