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\Documents\551p1\"/>
    </mc:Choice>
  </mc:AlternateContent>
  <bookViews>
    <workbookView xWindow="0" yWindow="0" windowWidth="16380" windowHeight="8190" tabRatio="993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7" i="1" l="1"/>
  <c r="I67" i="1"/>
  <c r="J67" i="1"/>
  <c r="K67" i="1"/>
  <c r="L67" i="1"/>
  <c r="M67" i="1"/>
  <c r="B31" i="1"/>
  <c r="K64" i="1"/>
  <c r="J64" i="1"/>
  <c r="L64" i="1"/>
  <c r="M64" i="1"/>
  <c r="C31" i="1"/>
  <c r="D31" i="1"/>
  <c r="E31" i="1"/>
  <c r="F31" i="1"/>
  <c r="G31" i="1"/>
  <c r="H31" i="1"/>
  <c r="I31" i="1"/>
  <c r="J31" i="1"/>
  <c r="K31" i="1"/>
  <c r="M56" i="1"/>
  <c r="M57" i="1"/>
  <c r="M58" i="1"/>
  <c r="M59" i="1"/>
  <c r="M60" i="1"/>
  <c r="M61" i="1"/>
  <c r="M62" i="1"/>
  <c r="M63" i="1"/>
  <c r="M55" i="1"/>
  <c r="L56" i="1"/>
  <c r="L57" i="1"/>
  <c r="L58" i="1"/>
  <c r="L59" i="1"/>
  <c r="L60" i="1"/>
  <c r="L61" i="1"/>
  <c r="L62" i="1"/>
  <c r="L63" i="1"/>
  <c r="L55" i="1"/>
  <c r="K56" i="1"/>
  <c r="K57" i="1"/>
  <c r="K58" i="1"/>
  <c r="K59" i="1"/>
  <c r="K60" i="1"/>
  <c r="K61" i="1"/>
  <c r="K62" i="1"/>
  <c r="K63" i="1"/>
  <c r="K55" i="1"/>
  <c r="J56" i="1"/>
  <c r="J57" i="1"/>
  <c r="J58" i="1"/>
  <c r="J59" i="1"/>
  <c r="J60" i="1"/>
  <c r="J61" i="1"/>
  <c r="J62" i="1"/>
  <c r="J63" i="1"/>
  <c r="J55" i="1"/>
  <c r="I56" i="1"/>
  <c r="I57" i="1"/>
  <c r="I58" i="1"/>
  <c r="I59" i="1"/>
  <c r="I60" i="1"/>
  <c r="I61" i="1"/>
  <c r="H56" i="1"/>
  <c r="H57" i="1"/>
  <c r="H58" i="1"/>
  <c r="H59" i="1"/>
  <c r="H60" i="1"/>
  <c r="H61" i="1"/>
  <c r="H62" i="1"/>
  <c r="H63" i="1"/>
  <c r="I55" i="1"/>
  <c r="H55" i="1"/>
  <c r="C28" i="1"/>
  <c r="D28" i="1"/>
  <c r="E28" i="1"/>
  <c r="F28" i="1"/>
  <c r="G28" i="1"/>
  <c r="H28" i="1"/>
  <c r="I28" i="1"/>
  <c r="J28" i="1"/>
  <c r="K28" i="1"/>
  <c r="B28" i="1"/>
  <c r="C25" i="1"/>
  <c r="D25" i="1"/>
  <c r="E25" i="1"/>
  <c r="F25" i="1"/>
  <c r="G25" i="1"/>
  <c r="H25" i="1"/>
  <c r="I25" i="1"/>
  <c r="J25" i="1"/>
  <c r="K25" i="1"/>
  <c r="B25" i="1"/>
  <c r="C22" i="1"/>
  <c r="D22" i="1"/>
  <c r="E22" i="1"/>
  <c r="F22" i="1"/>
  <c r="G22" i="1"/>
  <c r="H22" i="1"/>
  <c r="I22" i="1"/>
  <c r="J22" i="1"/>
  <c r="K22" i="1"/>
  <c r="B22" i="1"/>
  <c r="C19" i="1"/>
  <c r="D19" i="1"/>
  <c r="E19" i="1"/>
  <c r="F19" i="1"/>
  <c r="G19" i="1"/>
  <c r="H19" i="1"/>
  <c r="I19" i="1"/>
  <c r="J19" i="1"/>
  <c r="K19" i="1"/>
  <c r="B19" i="1"/>
  <c r="C16" i="1"/>
  <c r="D16" i="1"/>
  <c r="E16" i="1"/>
  <c r="F16" i="1"/>
  <c r="G16" i="1"/>
  <c r="H16" i="1"/>
  <c r="I16" i="1"/>
  <c r="J16" i="1"/>
  <c r="K16" i="1"/>
  <c r="B16" i="1"/>
  <c r="C13" i="1"/>
  <c r="D13" i="1"/>
  <c r="E13" i="1"/>
  <c r="F13" i="1"/>
  <c r="G13" i="1"/>
  <c r="H13" i="1"/>
  <c r="I13" i="1"/>
  <c r="J13" i="1"/>
  <c r="K13" i="1"/>
  <c r="B13" i="1"/>
  <c r="C10" i="1"/>
  <c r="D10" i="1"/>
  <c r="E10" i="1"/>
  <c r="F10" i="1"/>
  <c r="G10" i="1"/>
  <c r="H10" i="1"/>
  <c r="I10" i="1"/>
  <c r="J10" i="1"/>
  <c r="K10" i="1"/>
  <c r="B10" i="1"/>
  <c r="C7" i="1"/>
  <c r="D7" i="1"/>
  <c r="E7" i="1"/>
  <c r="F7" i="1"/>
  <c r="G7" i="1"/>
  <c r="H7" i="1"/>
  <c r="I7" i="1"/>
  <c r="J7" i="1"/>
  <c r="K7" i="1"/>
  <c r="B7" i="1"/>
  <c r="C4" i="1"/>
  <c r="D4" i="1"/>
  <c r="E4" i="1"/>
  <c r="F4" i="1"/>
  <c r="G4" i="1"/>
  <c r="H4" i="1"/>
  <c r="I4" i="1"/>
  <c r="J4" i="1"/>
  <c r="K4" i="1"/>
  <c r="B4" i="1"/>
  <c r="H64" i="1" l="1"/>
  <c r="I64" i="1"/>
</calcChain>
</file>

<file path=xl/sharedStrings.xml><?xml version="1.0" encoding="utf-8"?>
<sst xmlns="http://schemas.openxmlformats.org/spreadsheetml/2006/main" count="65" uniqueCount="38">
  <si>
    <t>k</t>
  </si>
  <si>
    <t>trainError</t>
  </si>
  <si>
    <t>validError</t>
  </si>
  <si>
    <t>class1</t>
  </si>
  <si>
    <t>class0</t>
  </si>
  <si>
    <t>class1Guess</t>
  </si>
  <si>
    <t>class0Guess</t>
  </si>
  <si>
    <t>m11</t>
  </si>
  <si>
    <t>m00</t>
  </si>
  <si>
    <t>m10</t>
  </si>
  <si>
    <t>m01</t>
  </si>
  <si>
    <t>id, ageCategoryWeight, sex, averageTime, averageRank, weightedAppearance, yearsOfParticipation, yearsSinceLastParticipation</t>
  </si>
  <si>
    <t>id, ageCategoryWeight, sex, averageTime, averageRank, weightedAppearance, yearsSinceLastParticipation</t>
  </si>
  <si>
    <t>id, ageCategoryWeight, sex, averageTime, averageRank, yearsOfParticipation, yearsSinceLastParticipation</t>
  </si>
  <si>
    <t>id, ageCategoryWeight, sex, averageTime, weightedAppearance, yearsOfParticipation, yearsSinceLastParticipation</t>
  </si>
  <si>
    <t>id, ageCategoryWeight, sex, averageTime, yearsOfParticipation, yearsSinceLastParticipation</t>
  </si>
  <si>
    <t>id, averageAge, sex, averageTime, averageRank, weightedAppearance, yearsOfParticipation, yearsSinceLastParticipation</t>
  </si>
  <si>
    <t>id, averageAge, sex, averageTime, averageRank, yearsOfParticipation</t>
  </si>
  <si>
    <t>id, averageAge, sex, averageTime, yearsSinceLastParticipation</t>
  </si>
  <si>
    <t>id, averageTime</t>
  </si>
  <si>
    <t>id, averageAge, sex, averageTime, weightedAppearance, yearsOfParticipation, yearsSinceLastParticipation</t>
  </si>
  <si>
    <t>Attempt</t>
  </si>
  <si>
    <t>ageCategoryWeight</t>
  </si>
  <si>
    <t>averageAge</t>
  </si>
  <si>
    <t>Sex</t>
  </si>
  <si>
    <t>averageTime</t>
  </si>
  <si>
    <t>averageRank</t>
  </si>
  <si>
    <t>weightedAppearance</t>
  </si>
  <si>
    <t>yearsOfParticipation</t>
  </si>
  <si>
    <t>yearsSinceLastParticipation</t>
  </si>
  <si>
    <t>Accuracy</t>
  </si>
  <si>
    <t>Precision</t>
  </si>
  <si>
    <t>Recall</t>
  </si>
  <si>
    <t>Specificity</t>
  </si>
  <si>
    <t>False positive rate</t>
  </si>
  <si>
    <t>Error rate</t>
  </si>
  <si>
    <t>N/A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</si>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</sst>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2" borderId="0" xfId="0" applyFill="1"/>
    <xf numFmtId="2" fontId="0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Normal="100" workbookViewId="0">
      <selection activeCell="P19" sqref="P19"/>
    </sheetView>
  </sheetViews>
  <sheetFormatPr defaultRowHeight="15" x14ac:dyDescent="0.25"/>
  <cols>
    <col min="1" max="1" width="8.28515625"/>
    <col min="2" max="2" width="8.42578125"/>
    <col min="3" max="5" width="8.28515625"/>
    <col min="6" max="6" width="13.5703125"/>
    <col min="7" max="7" width="15.140625"/>
    <col min="8" max="1025" width="8.2851562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3" x14ac:dyDescent="0.25">
      <c r="A2">
        <v>2</v>
      </c>
      <c r="B2">
        <v>980.290239890267</v>
      </c>
      <c r="C2">
        <v>982.64931820301399</v>
      </c>
      <c r="D2">
        <v>281</v>
      </c>
      <c r="E2">
        <v>9758</v>
      </c>
      <c r="F2">
        <v>34</v>
      </c>
      <c r="G2">
        <v>10005</v>
      </c>
      <c r="H2">
        <v>19</v>
      </c>
      <c r="I2">
        <v>9743</v>
      </c>
      <c r="J2">
        <v>262</v>
      </c>
      <c r="K2">
        <v>15</v>
      </c>
      <c r="M2" t="s">
        <v>11</v>
      </c>
    </row>
    <row r="3" spans="1:13" x14ac:dyDescent="0.25">
      <c r="A3">
        <v>2</v>
      </c>
      <c r="B3">
        <v>976.24938093724995</v>
      </c>
      <c r="C3">
        <v>984.95010834818902</v>
      </c>
      <c r="D3">
        <v>286</v>
      </c>
      <c r="E3">
        <v>9753</v>
      </c>
      <c r="F3">
        <v>29</v>
      </c>
      <c r="G3">
        <v>10010</v>
      </c>
      <c r="H3">
        <v>17</v>
      </c>
      <c r="I3">
        <v>9741</v>
      </c>
      <c r="J3">
        <v>269</v>
      </c>
      <c r="K3">
        <v>12</v>
      </c>
    </row>
    <row r="4" spans="1:13" x14ac:dyDescent="0.25">
      <c r="B4">
        <f>AVERAGE(B2:B3)</f>
        <v>978.26981041375848</v>
      </c>
      <c r="C4">
        <f t="shared" ref="C4:K4" si="0">AVERAGE(C2:C3)</f>
        <v>983.79971327560156</v>
      </c>
      <c r="D4">
        <f t="shared" si="0"/>
        <v>283.5</v>
      </c>
      <c r="E4">
        <f t="shared" si="0"/>
        <v>9755.5</v>
      </c>
      <c r="F4">
        <f t="shared" si="0"/>
        <v>31.5</v>
      </c>
      <c r="G4">
        <f t="shared" si="0"/>
        <v>10007.5</v>
      </c>
      <c r="H4">
        <f t="shared" si="0"/>
        <v>18</v>
      </c>
      <c r="I4">
        <f t="shared" si="0"/>
        <v>9742</v>
      </c>
      <c r="J4">
        <f t="shared" si="0"/>
        <v>265.5</v>
      </c>
      <c r="K4">
        <f t="shared" si="0"/>
        <v>13.5</v>
      </c>
    </row>
    <row r="5" spans="1:13" x14ac:dyDescent="0.25">
      <c r="A5">
        <v>2</v>
      </c>
      <c r="B5">
        <v>959.97598349999998</v>
      </c>
      <c r="C5">
        <v>1010.520323</v>
      </c>
      <c r="D5">
        <v>288</v>
      </c>
      <c r="E5">
        <v>9751</v>
      </c>
      <c r="F5">
        <v>31</v>
      </c>
      <c r="G5">
        <v>10008</v>
      </c>
      <c r="H5">
        <v>18</v>
      </c>
      <c r="I5">
        <v>9738</v>
      </c>
      <c r="J5">
        <v>270</v>
      </c>
      <c r="K5">
        <v>13</v>
      </c>
      <c r="M5" t="s">
        <v>12</v>
      </c>
    </row>
    <row r="6" spans="1:13" x14ac:dyDescent="0.25">
      <c r="A6">
        <v>2</v>
      </c>
      <c r="B6">
        <v>1013.412348</v>
      </c>
      <c r="C6">
        <v>973.65260569999998</v>
      </c>
      <c r="D6">
        <v>279</v>
      </c>
      <c r="E6">
        <v>9760</v>
      </c>
      <c r="F6">
        <v>32</v>
      </c>
      <c r="G6">
        <v>10007</v>
      </c>
      <c r="H6">
        <v>16</v>
      </c>
      <c r="I6">
        <v>9744</v>
      </c>
      <c r="J6">
        <v>263</v>
      </c>
      <c r="K6">
        <v>16</v>
      </c>
    </row>
    <row r="7" spans="1:13" x14ac:dyDescent="0.25">
      <c r="B7">
        <f>AVERAGE(B5:B6)</f>
        <v>986.69416574999991</v>
      </c>
      <c r="C7">
        <f t="shared" ref="C7:K7" si="1">AVERAGE(C5:C6)</f>
        <v>992.08646434999991</v>
      </c>
      <c r="D7">
        <f t="shared" si="1"/>
        <v>283.5</v>
      </c>
      <c r="E7">
        <f t="shared" si="1"/>
        <v>9755.5</v>
      </c>
      <c r="F7">
        <f t="shared" si="1"/>
        <v>31.5</v>
      </c>
      <c r="G7">
        <f t="shared" si="1"/>
        <v>10007.5</v>
      </c>
      <c r="H7">
        <f t="shared" si="1"/>
        <v>17</v>
      </c>
      <c r="I7">
        <f t="shared" si="1"/>
        <v>9741</v>
      </c>
      <c r="J7">
        <f t="shared" si="1"/>
        <v>266.5</v>
      </c>
      <c r="K7">
        <f t="shared" si="1"/>
        <v>14.5</v>
      </c>
    </row>
    <row r="8" spans="1:13" x14ac:dyDescent="0.25">
      <c r="A8">
        <v>2</v>
      </c>
      <c r="B8">
        <v>972.33275860000003</v>
      </c>
      <c r="C8">
        <v>1023.69087</v>
      </c>
      <c r="D8">
        <v>288</v>
      </c>
      <c r="E8">
        <v>9751</v>
      </c>
      <c r="F8">
        <v>28</v>
      </c>
      <c r="G8">
        <v>10011</v>
      </c>
      <c r="H8">
        <v>15</v>
      </c>
      <c r="I8">
        <v>9738</v>
      </c>
      <c r="J8">
        <v>273</v>
      </c>
      <c r="K8">
        <v>13</v>
      </c>
      <c r="M8" t="s">
        <v>13</v>
      </c>
    </row>
    <row r="9" spans="1:13" x14ac:dyDescent="0.25">
      <c r="A9">
        <v>2</v>
      </c>
      <c r="B9">
        <v>1026.345296</v>
      </c>
      <c r="C9">
        <v>986.07519449999995</v>
      </c>
      <c r="D9">
        <v>279</v>
      </c>
      <c r="E9">
        <v>9760</v>
      </c>
      <c r="F9">
        <v>25</v>
      </c>
      <c r="G9">
        <v>10014</v>
      </c>
      <c r="H9">
        <v>11</v>
      </c>
      <c r="I9">
        <v>9746</v>
      </c>
      <c r="J9">
        <v>268</v>
      </c>
      <c r="K9">
        <v>14</v>
      </c>
    </row>
    <row r="10" spans="1:13" x14ac:dyDescent="0.25">
      <c r="B10" s="1">
        <f>AVERAGE(B8:B9)</f>
        <v>999.3390273</v>
      </c>
      <c r="C10" s="1">
        <f t="shared" ref="C10:K10" si="2">AVERAGE(C8:C9)</f>
        <v>1004.88303225</v>
      </c>
      <c r="D10" s="1">
        <f t="shared" si="2"/>
        <v>283.5</v>
      </c>
      <c r="E10" s="1">
        <f t="shared" si="2"/>
        <v>9755.5</v>
      </c>
      <c r="F10" s="1">
        <f t="shared" si="2"/>
        <v>26.5</v>
      </c>
      <c r="G10" s="1">
        <f t="shared" si="2"/>
        <v>10012.5</v>
      </c>
      <c r="H10" s="1">
        <f t="shared" si="2"/>
        <v>13</v>
      </c>
      <c r="I10" s="1">
        <f t="shared" si="2"/>
        <v>9742</v>
      </c>
      <c r="J10" s="1">
        <f t="shared" si="2"/>
        <v>270.5</v>
      </c>
      <c r="K10" s="1">
        <f t="shared" si="2"/>
        <v>13.5</v>
      </c>
    </row>
    <row r="11" spans="1:13" x14ac:dyDescent="0.25">
      <c r="A11">
        <v>2</v>
      </c>
      <c r="B11">
        <v>980.29023989999996</v>
      </c>
      <c r="C11">
        <v>982.64931820000004</v>
      </c>
      <c r="D11">
        <v>281</v>
      </c>
      <c r="E11">
        <v>9758</v>
      </c>
      <c r="F11">
        <v>34</v>
      </c>
      <c r="G11">
        <v>10005</v>
      </c>
      <c r="H11">
        <v>19</v>
      </c>
      <c r="I11">
        <v>9743</v>
      </c>
      <c r="J11">
        <v>262</v>
      </c>
      <c r="K11">
        <v>15</v>
      </c>
      <c r="M11" t="s">
        <v>14</v>
      </c>
    </row>
    <row r="12" spans="1:13" x14ac:dyDescent="0.25">
      <c r="A12">
        <v>2</v>
      </c>
      <c r="B12">
        <v>976.24938090000001</v>
      </c>
      <c r="C12">
        <v>984.95010830000001</v>
      </c>
      <c r="D12">
        <v>286</v>
      </c>
      <c r="E12">
        <v>9753</v>
      </c>
      <c r="F12">
        <v>29</v>
      </c>
      <c r="G12">
        <v>10010</v>
      </c>
      <c r="H12">
        <v>17</v>
      </c>
      <c r="I12">
        <v>9741</v>
      </c>
      <c r="J12">
        <v>269</v>
      </c>
      <c r="K12">
        <v>12</v>
      </c>
    </row>
    <row r="13" spans="1:13" x14ac:dyDescent="0.25">
      <c r="B13" s="1">
        <f>AVERAGE(B11:B12)</f>
        <v>978.26981039999998</v>
      </c>
      <c r="C13" s="1">
        <f t="shared" ref="C13:K13" si="3">AVERAGE(C11:C12)</f>
        <v>983.79971324999997</v>
      </c>
      <c r="D13" s="1">
        <f t="shared" si="3"/>
        <v>283.5</v>
      </c>
      <c r="E13" s="1">
        <f t="shared" si="3"/>
        <v>9755.5</v>
      </c>
      <c r="F13" s="1">
        <f t="shared" si="3"/>
        <v>31.5</v>
      </c>
      <c r="G13" s="1">
        <f t="shared" si="3"/>
        <v>10007.5</v>
      </c>
      <c r="H13" s="1">
        <f t="shared" si="3"/>
        <v>18</v>
      </c>
      <c r="I13" s="1">
        <f t="shared" si="3"/>
        <v>9742</v>
      </c>
      <c r="J13" s="1">
        <f t="shared" si="3"/>
        <v>265.5</v>
      </c>
      <c r="K13" s="1">
        <f t="shared" si="3"/>
        <v>13.5</v>
      </c>
    </row>
    <row r="14" spans="1:13" x14ac:dyDescent="0.25">
      <c r="A14">
        <v>2</v>
      </c>
      <c r="B14">
        <v>972.30343119999998</v>
      </c>
      <c r="C14">
        <v>1023.802589</v>
      </c>
      <c r="D14">
        <v>288</v>
      </c>
      <c r="E14">
        <v>9751</v>
      </c>
      <c r="F14">
        <v>28</v>
      </c>
      <c r="G14">
        <v>10011</v>
      </c>
      <c r="H14">
        <v>15</v>
      </c>
      <c r="I14">
        <v>9738</v>
      </c>
      <c r="J14">
        <v>273</v>
      </c>
      <c r="K14">
        <v>13</v>
      </c>
      <c r="M14" t="s">
        <v>15</v>
      </c>
    </row>
    <row r="15" spans="1:13" x14ac:dyDescent="0.25">
      <c r="A15">
        <v>2</v>
      </c>
      <c r="B15" s="1">
        <v>1027.5051470000001</v>
      </c>
      <c r="C15" s="1">
        <v>985.64285670000004</v>
      </c>
      <c r="D15" s="1">
        <v>279</v>
      </c>
      <c r="E15" s="1">
        <v>9760</v>
      </c>
      <c r="F15" s="1">
        <v>25</v>
      </c>
      <c r="G15" s="1">
        <v>10014</v>
      </c>
      <c r="H15" s="1">
        <v>11</v>
      </c>
      <c r="I15" s="1">
        <v>9746</v>
      </c>
      <c r="J15" s="1">
        <v>268</v>
      </c>
      <c r="K15" s="1">
        <v>14</v>
      </c>
    </row>
    <row r="16" spans="1:13" x14ac:dyDescent="0.25">
      <c r="B16">
        <f>AVERAGE(B14:B15)</f>
        <v>999.90428910000003</v>
      </c>
      <c r="C16">
        <f t="shared" ref="C16:K16" si="4">AVERAGE(C14:C15)</f>
        <v>1004.7227228500001</v>
      </c>
      <c r="D16">
        <f t="shared" si="4"/>
        <v>283.5</v>
      </c>
      <c r="E16">
        <f t="shared" si="4"/>
        <v>9755.5</v>
      </c>
      <c r="F16">
        <f t="shared" si="4"/>
        <v>26.5</v>
      </c>
      <c r="G16">
        <f t="shared" si="4"/>
        <v>10012.5</v>
      </c>
      <c r="H16">
        <f t="shared" si="4"/>
        <v>13</v>
      </c>
      <c r="I16">
        <f t="shared" si="4"/>
        <v>9742</v>
      </c>
      <c r="J16">
        <f t="shared" si="4"/>
        <v>270.5</v>
      </c>
      <c r="K16">
        <f t="shared" si="4"/>
        <v>13.5</v>
      </c>
    </row>
    <row r="17" spans="1:13" x14ac:dyDescent="0.25">
      <c r="A17">
        <v>2</v>
      </c>
      <c r="B17">
        <v>986.36561059999997</v>
      </c>
      <c r="C17">
        <v>969.54257949999999</v>
      </c>
      <c r="D17">
        <v>281</v>
      </c>
      <c r="E17">
        <v>9758</v>
      </c>
      <c r="F17">
        <v>29</v>
      </c>
      <c r="G17">
        <v>10010</v>
      </c>
      <c r="H17">
        <v>15</v>
      </c>
      <c r="I17">
        <v>9744</v>
      </c>
      <c r="J17">
        <v>266</v>
      </c>
      <c r="K17">
        <v>14</v>
      </c>
      <c r="M17" t="s">
        <v>16</v>
      </c>
    </row>
    <row r="18" spans="1:13" x14ac:dyDescent="0.25">
      <c r="A18">
        <v>2</v>
      </c>
      <c r="B18">
        <v>963.66382850000002</v>
      </c>
      <c r="C18">
        <v>984.64047410000001</v>
      </c>
      <c r="D18">
        <v>286</v>
      </c>
      <c r="E18">
        <v>9753</v>
      </c>
      <c r="F18">
        <v>35</v>
      </c>
      <c r="G18">
        <v>10004</v>
      </c>
      <c r="H18">
        <v>24</v>
      </c>
      <c r="I18">
        <v>9742</v>
      </c>
      <c r="J18">
        <v>262</v>
      </c>
      <c r="K18">
        <v>11</v>
      </c>
    </row>
    <row r="19" spans="1:13" x14ac:dyDescent="0.25">
      <c r="B19" s="1">
        <f>AVERAGE(B17:B18)</f>
        <v>975.01471955</v>
      </c>
      <c r="C19" s="1">
        <f t="shared" ref="C19:K19" si="5">AVERAGE(C17:C18)</f>
        <v>977.0915268</v>
      </c>
      <c r="D19" s="1">
        <f t="shared" si="5"/>
        <v>283.5</v>
      </c>
      <c r="E19" s="1">
        <f t="shared" si="5"/>
        <v>9755.5</v>
      </c>
      <c r="F19" s="1">
        <f t="shared" si="5"/>
        <v>32</v>
      </c>
      <c r="G19" s="1">
        <f t="shared" si="5"/>
        <v>10007</v>
      </c>
      <c r="H19" s="1">
        <f t="shared" si="5"/>
        <v>19.5</v>
      </c>
      <c r="I19" s="1">
        <f t="shared" si="5"/>
        <v>9743</v>
      </c>
      <c r="J19" s="1">
        <f t="shared" si="5"/>
        <v>264</v>
      </c>
      <c r="K19" s="1">
        <f t="shared" si="5"/>
        <v>12.5</v>
      </c>
    </row>
    <row r="20" spans="1:13" x14ac:dyDescent="0.25">
      <c r="A20">
        <v>2</v>
      </c>
      <c r="B20">
        <v>1171.845953</v>
      </c>
      <c r="C20">
        <v>1197.1243569999999</v>
      </c>
      <c r="D20">
        <v>288</v>
      </c>
      <c r="E20">
        <v>9751</v>
      </c>
      <c r="F20">
        <v>23</v>
      </c>
      <c r="G20">
        <v>10016</v>
      </c>
      <c r="H20">
        <v>11</v>
      </c>
      <c r="I20">
        <v>9739</v>
      </c>
      <c r="J20">
        <v>277</v>
      </c>
      <c r="K20">
        <v>12</v>
      </c>
      <c r="M20" t="s">
        <v>17</v>
      </c>
    </row>
    <row r="21" spans="1:13" x14ac:dyDescent="0.25">
      <c r="A21">
        <v>2</v>
      </c>
      <c r="B21">
        <v>1197.9853009999999</v>
      </c>
      <c r="C21">
        <v>1176.1977460000001</v>
      </c>
      <c r="D21">
        <v>279</v>
      </c>
      <c r="E21">
        <v>9760</v>
      </c>
      <c r="F21">
        <v>22</v>
      </c>
      <c r="G21">
        <v>10017</v>
      </c>
      <c r="H21">
        <v>6</v>
      </c>
      <c r="I21">
        <v>9744</v>
      </c>
      <c r="J21">
        <v>273</v>
      </c>
      <c r="K21">
        <v>16</v>
      </c>
    </row>
    <row r="22" spans="1:13" x14ac:dyDescent="0.25">
      <c r="B22" s="1">
        <f>AVERAGE(B20:B21)</f>
        <v>1184.9156269999999</v>
      </c>
      <c r="C22" s="1">
        <f t="shared" ref="C22:K22" si="6">AVERAGE(C20:C21)</f>
        <v>1186.6610515</v>
      </c>
      <c r="D22" s="1">
        <f t="shared" si="6"/>
        <v>283.5</v>
      </c>
      <c r="E22" s="1">
        <f t="shared" si="6"/>
        <v>9755.5</v>
      </c>
      <c r="F22" s="1">
        <f t="shared" si="6"/>
        <v>22.5</v>
      </c>
      <c r="G22" s="1">
        <f t="shared" si="6"/>
        <v>10016.5</v>
      </c>
      <c r="H22" s="1">
        <f t="shared" si="6"/>
        <v>8.5</v>
      </c>
      <c r="I22" s="1">
        <f t="shared" si="6"/>
        <v>9741.5</v>
      </c>
      <c r="J22" s="1">
        <f t="shared" si="6"/>
        <v>275</v>
      </c>
      <c r="K22" s="1">
        <f t="shared" si="6"/>
        <v>14</v>
      </c>
    </row>
    <row r="23" spans="1:13" x14ac:dyDescent="0.25">
      <c r="A23">
        <v>2</v>
      </c>
      <c r="B23">
        <v>1010.190885</v>
      </c>
      <c r="C23">
        <v>1068.299092</v>
      </c>
      <c r="D23">
        <v>288</v>
      </c>
      <c r="E23">
        <v>9751</v>
      </c>
      <c r="F23">
        <v>0</v>
      </c>
      <c r="G23">
        <v>10039</v>
      </c>
      <c r="H23">
        <v>0</v>
      </c>
      <c r="I23">
        <v>9751</v>
      </c>
      <c r="J23">
        <v>288</v>
      </c>
      <c r="K23">
        <v>0</v>
      </c>
      <c r="M23" t="s">
        <v>18</v>
      </c>
    </row>
    <row r="24" spans="1:13" x14ac:dyDescent="0.25">
      <c r="A24">
        <v>2</v>
      </c>
      <c r="B24">
        <v>1073.6811319999999</v>
      </c>
      <c r="C24">
        <v>1020.910843</v>
      </c>
      <c r="D24">
        <v>279</v>
      </c>
      <c r="E24">
        <v>9760</v>
      </c>
      <c r="F24">
        <v>0</v>
      </c>
      <c r="G24">
        <v>10039</v>
      </c>
      <c r="H24">
        <v>0</v>
      </c>
      <c r="I24">
        <v>9760</v>
      </c>
      <c r="J24">
        <v>279</v>
      </c>
      <c r="K24">
        <v>0</v>
      </c>
    </row>
    <row r="25" spans="1:13" x14ac:dyDescent="0.25">
      <c r="B25">
        <f>AVERAGE(B23:B24)</f>
        <v>1041.9360084999998</v>
      </c>
      <c r="C25">
        <f t="shared" ref="C25:K25" si="7">AVERAGE(C23:C24)</f>
        <v>1044.6049674999999</v>
      </c>
      <c r="D25">
        <f t="shared" si="7"/>
        <v>283.5</v>
      </c>
      <c r="E25">
        <f t="shared" si="7"/>
        <v>9755.5</v>
      </c>
      <c r="F25">
        <f t="shared" si="7"/>
        <v>0</v>
      </c>
      <c r="G25">
        <f t="shared" si="7"/>
        <v>10039</v>
      </c>
      <c r="H25">
        <f t="shared" si="7"/>
        <v>0</v>
      </c>
      <c r="I25">
        <f t="shared" si="7"/>
        <v>9755.5</v>
      </c>
      <c r="J25">
        <f t="shared" si="7"/>
        <v>283.5</v>
      </c>
      <c r="K25">
        <f t="shared" si="7"/>
        <v>0</v>
      </c>
    </row>
    <row r="26" spans="1:13" x14ac:dyDescent="0.25">
      <c r="A26">
        <v>2</v>
      </c>
      <c r="B26">
        <v>1275.174718</v>
      </c>
      <c r="C26">
        <v>1305.8092340000001</v>
      </c>
      <c r="D26">
        <v>288</v>
      </c>
      <c r="E26">
        <v>9751</v>
      </c>
      <c r="F26">
        <v>0</v>
      </c>
      <c r="G26">
        <v>10039</v>
      </c>
      <c r="H26">
        <v>0</v>
      </c>
      <c r="I26">
        <v>9751</v>
      </c>
      <c r="J26">
        <v>288</v>
      </c>
      <c r="K26">
        <v>0</v>
      </c>
      <c r="M26" t="s">
        <v>19</v>
      </c>
    </row>
    <row r="27" spans="1:13" x14ac:dyDescent="0.25">
      <c r="A27">
        <v>2</v>
      </c>
      <c r="B27">
        <v>1306.110637</v>
      </c>
      <c r="C27">
        <v>1275.865448</v>
      </c>
      <c r="D27">
        <v>279</v>
      </c>
      <c r="E27">
        <v>9760</v>
      </c>
      <c r="F27">
        <v>0</v>
      </c>
      <c r="G27">
        <v>10039</v>
      </c>
      <c r="H27">
        <v>0</v>
      </c>
      <c r="I27">
        <v>9760</v>
      </c>
      <c r="J27">
        <v>279</v>
      </c>
      <c r="K27">
        <v>0</v>
      </c>
    </row>
    <row r="28" spans="1:13" x14ac:dyDescent="0.25">
      <c r="B28" s="1">
        <f>AVERAGE(B26:B27)</f>
        <v>1290.6426775</v>
      </c>
      <c r="C28" s="1">
        <f t="shared" ref="C28:K28" si="8">AVERAGE(C26:C27)</f>
        <v>1290.8373409999999</v>
      </c>
      <c r="D28" s="1">
        <f t="shared" si="8"/>
        <v>283.5</v>
      </c>
      <c r="E28" s="1">
        <f t="shared" si="8"/>
        <v>9755.5</v>
      </c>
      <c r="F28" s="1">
        <f t="shared" si="8"/>
        <v>0</v>
      </c>
      <c r="G28" s="1">
        <f t="shared" si="8"/>
        <v>10039</v>
      </c>
      <c r="H28" s="1">
        <f t="shared" si="8"/>
        <v>0</v>
      </c>
      <c r="I28" s="1">
        <f t="shared" si="8"/>
        <v>9755.5</v>
      </c>
      <c r="J28" s="1">
        <f t="shared" si="8"/>
        <v>283.5</v>
      </c>
      <c r="K28" s="1">
        <f t="shared" si="8"/>
        <v>0</v>
      </c>
    </row>
    <row r="29" spans="1:13" x14ac:dyDescent="0.25">
      <c r="A29">
        <v>2</v>
      </c>
      <c r="B29">
        <v>979.20290160878596</v>
      </c>
      <c r="C29">
        <v>969.22454086145797</v>
      </c>
      <c r="D29">
        <v>276</v>
      </c>
      <c r="E29">
        <v>9763</v>
      </c>
      <c r="F29">
        <v>37</v>
      </c>
      <c r="G29">
        <v>10002</v>
      </c>
      <c r="H29">
        <v>23</v>
      </c>
      <c r="I29">
        <v>9749</v>
      </c>
      <c r="J29">
        <v>253</v>
      </c>
      <c r="K29">
        <v>14</v>
      </c>
      <c r="M29" t="s">
        <v>20</v>
      </c>
    </row>
    <row r="30" spans="1:13" x14ac:dyDescent="0.25">
      <c r="A30">
        <v>2</v>
      </c>
      <c r="B30">
        <v>969.62234302018999</v>
      </c>
      <c r="C30">
        <v>992.34371568548397</v>
      </c>
      <c r="D30">
        <v>291</v>
      </c>
      <c r="E30">
        <v>9748</v>
      </c>
      <c r="F30">
        <v>26</v>
      </c>
      <c r="G30">
        <v>10013</v>
      </c>
      <c r="H30">
        <v>15</v>
      </c>
      <c r="I30">
        <v>9737</v>
      </c>
      <c r="J30">
        <v>276</v>
      </c>
      <c r="K30">
        <v>11</v>
      </c>
    </row>
    <row r="31" spans="1:13" x14ac:dyDescent="0.25">
      <c r="B31">
        <f>AVERAGE(B29:B30)</f>
        <v>974.41262231448798</v>
      </c>
      <c r="C31">
        <f t="shared" ref="C31:K31" si="9">AVERAGE(C29:C30)</f>
        <v>980.78412827347097</v>
      </c>
      <c r="D31">
        <f t="shared" si="9"/>
        <v>283.5</v>
      </c>
      <c r="E31">
        <f t="shared" si="9"/>
        <v>9755.5</v>
      </c>
      <c r="F31">
        <f t="shared" si="9"/>
        <v>31.5</v>
      </c>
      <c r="G31">
        <f t="shared" si="9"/>
        <v>10007.5</v>
      </c>
      <c r="H31">
        <f t="shared" si="9"/>
        <v>19</v>
      </c>
      <c r="I31">
        <f t="shared" si="9"/>
        <v>9743</v>
      </c>
      <c r="J31">
        <f t="shared" si="9"/>
        <v>264.5</v>
      </c>
      <c r="K31">
        <f t="shared" si="9"/>
        <v>12.5</v>
      </c>
    </row>
    <row r="37" spans="1:12" x14ac:dyDescent="0.25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</row>
    <row r="38" spans="1:12" x14ac:dyDescent="0.25">
      <c r="A38" s="2">
        <v>1</v>
      </c>
      <c r="B38" s="3"/>
      <c r="C38" s="2"/>
      <c r="D38" s="3"/>
      <c r="E38" s="3"/>
      <c r="F38" s="3"/>
      <c r="G38" s="3"/>
      <c r="H38" s="3"/>
      <c r="I38" s="3"/>
      <c r="L38" t="s">
        <v>11</v>
      </c>
    </row>
    <row r="39" spans="1:12" x14ac:dyDescent="0.25">
      <c r="A39" s="2">
        <v>2</v>
      </c>
      <c r="B39" s="3"/>
      <c r="C39" s="2"/>
      <c r="D39" s="3"/>
      <c r="E39" s="3"/>
      <c r="F39" s="3"/>
      <c r="G39" s="3"/>
      <c r="H39" s="2"/>
      <c r="I39" s="3"/>
      <c r="L39" t="s">
        <v>12</v>
      </c>
    </row>
    <row r="40" spans="1:12" x14ac:dyDescent="0.25">
      <c r="A40" s="2">
        <v>3</v>
      </c>
      <c r="B40" s="3"/>
      <c r="C40" s="2"/>
      <c r="D40" s="3"/>
      <c r="E40" s="3"/>
      <c r="F40" s="3"/>
      <c r="G40" s="2"/>
      <c r="H40" s="3"/>
      <c r="I40" s="3"/>
      <c r="L40" t="s">
        <v>13</v>
      </c>
    </row>
    <row r="41" spans="1:12" x14ac:dyDescent="0.25">
      <c r="A41" s="2">
        <v>4</v>
      </c>
      <c r="B41" s="3"/>
      <c r="C41" s="2"/>
      <c r="D41" s="3"/>
      <c r="E41" s="3"/>
      <c r="F41" s="2"/>
      <c r="G41" s="3"/>
      <c r="H41" s="3"/>
      <c r="I41" s="3"/>
      <c r="L41" t="s">
        <v>14</v>
      </c>
    </row>
    <row r="42" spans="1:12" x14ac:dyDescent="0.25">
      <c r="A42" s="2">
        <v>5</v>
      </c>
      <c r="B42" s="3"/>
      <c r="C42" s="2"/>
      <c r="D42" s="3"/>
      <c r="E42" s="3"/>
      <c r="F42" s="2"/>
      <c r="G42" s="2"/>
      <c r="H42" s="3"/>
      <c r="I42" s="3"/>
      <c r="L42" t="s">
        <v>15</v>
      </c>
    </row>
    <row r="43" spans="1:12" x14ac:dyDescent="0.25">
      <c r="A43" s="2">
        <v>6</v>
      </c>
      <c r="B43" s="2"/>
      <c r="C43" s="3"/>
      <c r="D43" s="3"/>
      <c r="E43" s="3"/>
      <c r="F43" s="3"/>
      <c r="G43" s="3"/>
      <c r="H43" s="3"/>
      <c r="I43" s="3"/>
      <c r="L43" t="s">
        <v>16</v>
      </c>
    </row>
    <row r="44" spans="1:12" x14ac:dyDescent="0.25">
      <c r="A44" s="2">
        <v>7</v>
      </c>
      <c r="B44" s="2"/>
      <c r="C44" s="3"/>
      <c r="D44" s="3"/>
      <c r="E44" s="3"/>
      <c r="F44" s="3"/>
      <c r="G44" s="2"/>
      <c r="H44" s="3"/>
      <c r="I44" s="2"/>
      <c r="L44" t="s">
        <v>17</v>
      </c>
    </row>
    <row r="45" spans="1:12" x14ac:dyDescent="0.25">
      <c r="A45" s="2">
        <v>8</v>
      </c>
      <c r="B45" s="2"/>
      <c r="C45" s="3"/>
      <c r="D45" s="3"/>
      <c r="E45" s="3"/>
      <c r="F45" s="2"/>
      <c r="G45" s="2"/>
      <c r="H45" s="2"/>
      <c r="I45" s="3"/>
      <c r="L45" t="s">
        <v>18</v>
      </c>
    </row>
    <row r="46" spans="1:12" x14ac:dyDescent="0.25">
      <c r="A46" s="2">
        <v>9</v>
      </c>
      <c r="B46" s="2"/>
      <c r="C46" s="2"/>
      <c r="D46" s="2"/>
      <c r="E46" s="3"/>
      <c r="F46" s="2"/>
      <c r="G46" s="2"/>
      <c r="H46" s="2"/>
      <c r="I46" s="2"/>
      <c r="L46" t="s">
        <v>19</v>
      </c>
    </row>
    <row r="47" spans="1:12" x14ac:dyDescent="0.25">
      <c r="A47">
        <v>10</v>
      </c>
      <c r="C47" s="4"/>
      <c r="D47" s="4"/>
      <c r="E47" s="4"/>
      <c r="G47" s="4"/>
      <c r="H47" s="4"/>
      <c r="I47" s="4"/>
      <c r="L47" t="s">
        <v>20</v>
      </c>
    </row>
    <row r="50" spans="1:13" x14ac:dyDescent="0.25">
      <c r="A50" s="1"/>
      <c r="B50" s="1"/>
      <c r="C50" s="1"/>
      <c r="D50" s="1"/>
      <c r="E50" s="1"/>
      <c r="F50" s="1"/>
      <c r="G50" s="1"/>
      <c r="H50" s="5"/>
      <c r="I50" s="5"/>
      <c r="J50" s="5"/>
      <c r="K50" s="5"/>
      <c r="L50" s="5"/>
    </row>
    <row r="51" spans="1:13" x14ac:dyDescent="0.25">
      <c r="B51" s="6"/>
      <c r="C51" s="6"/>
      <c r="H51" s="5"/>
      <c r="I51" s="5"/>
      <c r="J51" s="5"/>
      <c r="K51" s="5"/>
      <c r="L51" s="5"/>
    </row>
    <row r="52" spans="1:13" x14ac:dyDescent="0.25">
      <c r="B52" s="6"/>
      <c r="C52" s="6"/>
      <c r="H52" s="5"/>
      <c r="I52" s="5"/>
      <c r="J52" s="5"/>
      <c r="K52" s="5"/>
      <c r="L52" s="5"/>
    </row>
    <row r="53" spans="1:13" x14ac:dyDescent="0.25">
      <c r="B53" s="6"/>
      <c r="C53" s="6"/>
      <c r="H53" s="5"/>
      <c r="I53" s="5"/>
      <c r="J53" s="5"/>
      <c r="K53" s="5"/>
      <c r="L53" s="5"/>
    </row>
    <row r="54" spans="1:13" x14ac:dyDescent="0.25">
      <c r="B54" s="1" t="s">
        <v>1</v>
      </c>
      <c r="C54" s="1" t="s">
        <v>2</v>
      </c>
      <c r="D54" s="1" t="s">
        <v>7</v>
      </c>
      <c r="E54" s="1" t="s">
        <v>8</v>
      </c>
      <c r="F54" s="1" t="s">
        <v>9</v>
      </c>
      <c r="G54" s="1" t="s">
        <v>10</v>
      </c>
      <c r="H54" s="5" t="s">
        <v>30</v>
      </c>
      <c r="I54" s="1" t="s">
        <v>31</v>
      </c>
      <c r="J54" s="1" t="s">
        <v>32</v>
      </c>
      <c r="K54" s="1" t="s">
        <v>33</v>
      </c>
      <c r="L54" s="1" t="s">
        <v>34</v>
      </c>
      <c r="M54" s="1" t="s">
        <v>35</v>
      </c>
    </row>
    <row r="55" spans="1:13" x14ac:dyDescent="0.25">
      <c r="B55" s="6">
        <v>978.26981041375848</v>
      </c>
      <c r="C55" s="6">
        <v>983.79971327560156</v>
      </c>
      <c r="D55">
        <v>18</v>
      </c>
      <c r="E55">
        <v>9742</v>
      </c>
      <c r="F55">
        <v>265.5</v>
      </c>
      <c r="G55">
        <v>13.5</v>
      </c>
      <c r="H55" s="7">
        <f>SUM(D55,E55)/SUM(D55:G55)*100</f>
        <v>97.220838728957077</v>
      </c>
      <c r="I55" s="7">
        <f>D55/(D55+G55)*100</f>
        <v>57.142857142857139</v>
      </c>
      <c r="J55" s="7">
        <f>D55/(D55+F55)*100</f>
        <v>6.3492063492063489</v>
      </c>
      <c r="K55" s="7">
        <f>E55/(E55+G55)*100</f>
        <v>99.861616524012092</v>
      </c>
      <c r="L55" s="7">
        <f>G55/(G55+E55)*100</f>
        <v>0.13838347598790426</v>
      </c>
      <c r="M55" s="7">
        <f>SUM(F55:G55)/SUM(D55:G55)*100</f>
        <v>2.7791612710429328</v>
      </c>
    </row>
    <row r="56" spans="1:13" x14ac:dyDescent="0.25">
      <c r="B56" s="6">
        <v>986.69416574999991</v>
      </c>
      <c r="C56" s="6">
        <v>992.08646434999991</v>
      </c>
      <c r="D56">
        <v>17</v>
      </c>
      <c r="E56">
        <v>9741</v>
      </c>
      <c r="F56">
        <v>266.5</v>
      </c>
      <c r="G56">
        <v>14.5</v>
      </c>
      <c r="H56" s="7">
        <f t="shared" ref="H56:H64" si="10">SUM(D56,E56)/SUM(D56:G56)*100</f>
        <v>97.200916425938843</v>
      </c>
      <c r="I56" s="7">
        <f t="shared" ref="I56:I64" si="11">D56/(D56+G56)*100</f>
        <v>53.968253968253968</v>
      </c>
      <c r="J56" s="7">
        <f t="shared" ref="J56:J64" si="12">D56/(D56+F56)*100</f>
        <v>5.996472663139329</v>
      </c>
      <c r="K56" s="7">
        <f t="shared" ref="K56:K64" si="13">E56/(E56+G56)*100</f>
        <v>99.851365896161141</v>
      </c>
      <c r="L56" s="7">
        <f t="shared" ref="L56:L64" si="14">G56/(G56+E56)*100</f>
        <v>0.14863410383886014</v>
      </c>
      <c r="M56" s="7">
        <f t="shared" ref="M56:M64" si="15">SUM(F56:G56)/SUM(D56:G56)*100</f>
        <v>2.7990835740611617</v>
      </c>
    </row>
    <row r="57" spans="1:13" x14ac:dyDescent="0.25">
      <c r="B57" s="8">
        <v>999.3390273</v>
      </c>
      <c r="C57" s="8">
        <v>1004.88303225</v>
      </c>
      <c r="D57" s="1">
        <v>13</v>
      </c>
      <c r="E57" s="1">
        <v>9742</v>
      </c>
      <c r="F57" s="1">
        <v>270.5</v>
      </c>
      <c r="G57" s="1">
        <v>13.5</v>
      </c>
      <c r="H57" s="7">
        <f t="shared" si="10"/>
        <v>97.171032971411492</v>
      </c>
      <c r="I57" s="7">
        <f t="shared" si="11"/>
        <v>49.056603773584904</v>
      </c>
      <c r="J57" s="7">
        <f t="shared" si="12"/>
        <v>4.5855379188712515</v>
      </c>
      <c r="K57" s="7">
        <f t="shared" si="13"/>
        <v>99.861616524012092</v>
      </c>
      <c r="L57" s="7">
        <f t="shared" si="14"/>
        <v>0.13838347598790426</v>
      </c>
      <c r="M57" s="7">
        <f t="shared" si="15"/>
        <v>2.8289670285885049</v>
      </c>
    </row>
    <row r="58" spans="1:13" x14ac:dyDescent="0.25">
      <c r="B58" s="8">
        <v>978.26981039999998</v>
      </c>
      <c r="C58" s="8">
        <v>983.79971324999997</v>
      </c>
      <c r="D58" s="1">
        <v>18</v>
      </c>
      <c r="E58" s="1">
        <v>9742</v>
      </c>
      <c r="F58" s="1">
        <v>265.5</v>
      </c>
      <c r="G58" s="1">
        <v>13.5</v>
      </c>
      <c r="H58" s="7">
        <f t="shared" si="10"/>
        <v>97.220838728957077</v>
      </c>
      <c r="I58" s="7">
        <f t="shared" si="11"/>
        <v>57.142857142857139</v>
      </c>
      <c r="J58" s="7">
        <f t="shared" si="12"/>
        <v>6.3492063492063489</v>
      </c>
      <c r="K58" s="7">
        <f t="shared" si="13"/>
        <v>99.861616524012092</v>
      </c>
      <c r="L58" s="7">
        <f t="shared" si="14"/>
        <v>0.13838347598790426</v>
      </c>
      <c r="M58" s="7">
        <f t="shared" si="15"/>
        <v>2.7791612710429328</v>
      </c>
    </row>
    <row r="59" spans="1:13" x14ac:dyDescent="0.25">
      <c r="B59" s="6">
        <v>999.90428910000003</v>
      </c>
      <c r="C59" s="6">
        <v>1004.7227228500001</v>
      </c>
      <c r="D59">
        <v>13</v>
      </c>
      <c r="E59">
        <v>9742</v>
      </c>
      <c r="F59">
        <v>270.5</v>
      </c>
      <c r="G59">
        <v>13.5</v>
      </c>
      <c r="H59" s="7">
        <f t="shared" si="10"/>
        <v>97.171032971411492</v>
      </c>
      <c r="I59" s="7">
        <f t="shared" si="11"/>
        <v>49.056603773584904</v>
      </c>
      <c r="J59" s="7">
        <f t="shared" si="12"/>
        <v>4.5855379188712515</v>
      </c>
      <c r="K59" s="7">
        <f t="shared" si="13"/>
        <v>99.861616524012092</v>
      </c>
      <c r="L59" s="7">
        <f t="shared" si="14"/>
        <v>0.13838347598790426</v>
      </c>
      <c r="M59" s="7">
        <f t="shared" si="15"/>
        <v>2.8289670285885049</v>
      </c>
    </row>
    <row r="60" spans="1:13" x14ac:dyDescent="0.25">
      <c r="B60" s="8">
        <v>975.01471955</v>
      </c>
      <c r="C60" s="8">
        <v>977.0915268</v>
      </c>
      <c r="D60" s="1">
        <v>19.5</v>
      </c>
      <c r="E60" s="1">
        <v>9743</v>
      </c>
      <c r="F60" s="1">
        <v>264</v>
      </c>
      <c r="G60" s="1">
        <v>12.5</v>
      </c>
      <c r="H60" s="7">
        <f t="shared" si="10"/>
        <v>97.245741607729855</v>
      </c>
      <c r="I60" s="7">
        <f t="shared" si="11"/>
        <v>60.9375</v>
      </c>
      <c r="J60" s="7">
        <f t="shared" si="12"/>
        <v>6.8783068783068781</v>
      </c>
      <c r="K60" s="7">
        <f t="shared" si="13"/>
        <v>99.871867151863043</v>
      </c>
      <c r="L60" s="7">
        <f t="shared" si="14"/>
        <v>0.12813284813694839</v>
      </c>
      <c r="M60" s="7">
        <f t="shared" si="15"/>
        <v>2.7542583922701462</v>
      </c>
    </row>
    <row r="61" spans="1:13" x14ac:dyDescent="0.25">
      <c r="B61" s="8">
        <v>1184.9156269999999</v>
      </c>
      <c r="C61" s="8">
        <v>1186.6610515</v>
      </c>
      <c r="D61" s="1">
        <v>8.5</v>
      </c>
      <c r="E61" s="1">
        <v>9741.5</v>
      </c>
      <c r="F61" s="1">
        <v>275</v>
      </c>
      <c r="G61" s="1">
        <v>14</v>
      </c>
      <c r="H61" s="7">
        <f t="shared" si="10"/>
        <v>97.121227213865922</v>
      </c>
      <c r="I61" s="7">
        <f t="shared" si="11"/>
        <v>37.777777777777779</v>
      </c>
      <c r="J61" s="7">
        <f t="shared" si="12"/>
        <v>2.9982363315696645</v>
      </c>
      <c r="K61" s="7">
        <f t="shared" si="13"/>
        <v>99.856491210086617</v>
      </c>
      <c r="L61" s="7">
        <f t="shared" si="14"/>
        <v>0.1435087899133822</v>
      </c>
      <c r="M61" s="7">
        <f t="shared" si="15"/>
        <v>2.8787727861340771</v>
      </c>
    </row>
    <row r="62" spans="1:13" x14ac:dyDescent="0.25">
      <c r="B62" s="6">
        <v>1041.9360084999998</v>
      </c>
      <c r="C62" s="6">
        <v>1044.6049674999999</v>
      </c>
      <c r="D62">
        <v>0</v>
      </c>
      <c r="E62">
        <v>9755.5</v>
      </c>
      <c r="F62">
        <v>283.5</v>
      </c>
      <c r="G62">
        <v>0</v>
      </c>
      <c r="H62" s="7">
        <f t="shared" si="10"/>
        <v>97.17601354716605</v>
      </c>
      <c r="I62" s="7" t="s">
        <v>36</v>
      </c>
      <c r="J62" s="7">
        <f t="shared" si="12"/>
        <v>0</v>
      </c>
      <c r="K62" s="7">
        <f t="shared" si="13"/>
        <v>100</v>
      </c>
      <c r="L62" s="7">
        <f t="shared" si="14"/>
        <v>0</v>
      </c>
      <c r="M62" s="7">
        <f t="shared" si="15"/>
        <v>2.8239864528339478</v>
      </c>
    </row>
    <row r="63" spans="1:13" x14ac:dyDescent="0.25">
      <c r="B63" s="8">
        <v>1290.6426775</v>
      </c>
      <c r="C63" s="8">
        <v>1290.8373409999999</v>
      </c>
      <c r="D63" s="1">
        <v>0</v>
      </c>
      <c r="E63" s="1">
        <v>9755.5</v>
      </c>
      <c r="F63" s="1">
        <v>283.5</v>
      </c>
      <c r="G63" s="1">
        <v>0</v>
      </c>
      <c r="H63" s="7">
        <f t="shared" si="10"/>
        <v>97.17601354716605</v>
      </c>
      <c r="I63" s="7" t="s">
        <v>36</v>
      </c>
      <c r="J63" s="7">
        <f t="shared" si="12"/>
        <v>0</v>
      </c>
      <c r="K63" s="7">
        <f t="shared" si="13"/>
        <v>100</v>
      </c>
      <c r="L63" s="7">
        <f t="shared" si="14"/>
        <v>0</v>
      </c>
      <c r="M63" s="7">
        <f t="shared" si="15"/>
        <v>2.8239864528339478</v>
      </c>
    </row>
    <row r="64" spans="1:13" x14ac:dyDescent="0.25">
      <c r="B64" s="8">
        <v>974.41262231448798</v>
      </c>
      <c r="C64" s="8">
        <v>980.78412827347097</v>
      </c>
      <c r="D64" s="1">
        <v>19</v>
      </c>
      <c r="E64" s="1">
        <v>9743</v>
      </c>
      <c r="F64" s="1">
        <v>264.5</v>
      </c>
      <c r="G64" s="1">
        <v>12.5</v>
      </c>
      <c r="H64" s="7">
        <f t="shared" si="10"/>
        <v>97.240761031975296</v>
      </c>
      <c r="I64" s="7">
        <f t="shared" si="11"/>
        <v>60.317460317460316</v>
      </c>
      <c r="J64" s="7">
        <f t="shared" si="12"/>
        <v>6.7019400352733687</v>
      </c>
      <c r="K64" s="7">
        <f t="shared" si="13"/>
        <v>99.871867151863043</v>
      </c>
      <c r="L64" s="7">
        <f t="shared" si="14"/>
        <v>0.12813284813694839</v>
      </c>
      <c r="M64" s="7">
        <f t="shared" si="15"/>
        <v>2.7592389680247038</v>
      </c>
    </row>
    <row r="65" spans="2:13" x14ac:dyDescent="0.25">
      <c r="B65" s="6"/>
      <c r="C65" s="6"/>
      <c r="D65" s="6"/>
      <c r="E65" s="6"/>
      <c r="F65" s="6"/>
      <c r="G65" s="6"/>
      <c r="H65" s="7"/>
      <c r="I65" s="7"/>
      <c r="J65" s="7"/>
      <c r="K65" s="7"/>
      <c r="L65" s="7"/>
      <c r="M65" s="7"/>
    </row>
    <row r="66" spans="2:13" x14ac:dyDescent="0.25">
      <c r="C66" t="s">
        <v>37</v>
      </c>
      <c r="D66" t="s">
        <v>7</v>
      </c>
      <c r="E66" t="s">
        <v>8</v>
      </c>
      <c r="F66" t="s">
        <v>9</v>
      </c>
      <c r="G66" t="s">
        <v>10</v>
      </c>
      <c r="H66" s="5" t="s">
        <v>30</v>
      </c>
      <c r="I66" s="1" t="s">
        <v>31</v>
      </c>
      <c r="J66" s="1" t="s">
        <v>32</v>
      </c>
      <c r="K66" s="1" t="s">
        <v>33</v>
      </c>
      <c r="L66" s="1" t="s">
        <v>34</v>
      </c>
      <c r="M66" s="1" t="s">
        <v>35</v>
      </c>
    </row>
    <row r="67" spans="2:13" x14ac:dyDescent="0.25">
      <c r="C67" s="6">
        <v>527.84050452840199</v>
      </c>
      <c r="D67">
        <v>18</v>
      </c>
      <c r="E67">
        <v>4842</v>
      </c>
      <c r="F67">
        <v>135</v>
      </c>
      <c r="G67">
        <v>25</v>
      </c>
      <c r="H67" s="7">
        <f t="shared" ref="H67" si="16">SUM(D67,E67)/SUM(D67:G67)*100</f>
        <v>96.812749003984067</v>
      </c>
      <c r="I67" s="7">
        <f t="shared" ref="I67" si="17">D67/(D67+G67)*100</f>
        <v>41.860465116279073</v>
      </c>
      <c r="J67" s="7">
        <f t="shared" ref="J67" si="18">D67/(D67+F67)*100</f>
        <v>11.76470588235294</v>
      </c>
      <c r="K67" s="7">
        <f t="shared" ref="K67" si="19">E67/(E67+G67)*100</f>
        <v>99.48633655229095</v>
      </c>
      <c r="L67" s="7">
        <f t="shared" ref="L67" si="20">G67/(G67+E67)*100</f>
        <v>0.51366344770906103</v>
      </c>
      <c r="M67" s="7">
        <f t="shared" ref="M67" si="21">SUM(F67:G67)/SUM(D67:G67)*100</f>
        <v>3.1872509960159361</v>
      </c>
    </row>
    <row r="68" spans="2:13" x14ac:dyDescent="0.25">
      <c r="B68" s="6"/>
      <c r="C68" s="6"/>
      <c r="D68" s="6"/>
      <c r="E68" s="6"/>
      <c r="F68" s="6"/>
      <c r="G68" s="6"/>
      <c r="H68" s="7"/>
      <c r="I68" s="7"/>
      <c r="J68" s="7"/>
      <c r="K68" s="7"/>
      <c r="L68" s="7"/>
      <c r="M68" s="7"/>
    </row>
    <row r="69" spans="2:13" x14ac:dyDescent="0.25">
      <c r="B69" s="6"/>
      <c r="C69" s="6"/>
      <c r="D69" s="6"/>
      <c r="E69" s="6"/>
      <c r="F69" s="6"/>
      <c r="G69" s="6"/>
      <c r="H69" s="7"/>
      <c r="I69" s="7"/>
      <c r="J69" s="7"/>
      <c r="K69" s="7"/>
      <c r="L69" s="7"/>
      <c r="M69" s="7"/>
    </row>
    <row r="70" spans="2:13" x14ac:dyDescent="0.25">
      <c r="B70" s="6"/>
      <c r="C70" s="6"/>
      <c r="D70" s="6"/>
      <c r="E70" s="6"/>
      <c r="F70" s="6"/>
      <c r="G70" s="6"/>
      <c r="H70" s="7"/>
      <c r="I70" s="7"/>
      <c r="J70" s="7"/>
      <c r="K70" s="7"/>
      <c r="L70" s="7"/>
      <c r="M70" s="7"/>
    </row>
    <row r="71" spans="2:13" x14ac:dyDescent="0.25">
      <c r="B71" s="6"/>
      <c r="C71" s="6"/>
      <c r="D71" s="6"/>
      <c r="E71" s="6"/>
      <c r="F71" s="6"/>
      <c r="G71" s="6"/>
      <c r="H71" s="7"/>
      <c r="I71" s="7"/>
      <c r="J71" s="7"/>
      <c r="K71" s="7"/>
      <c r="L71" s="7"/>
      <c r="M71" s="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dc:description/>
  <cp:lastModifiedBy>Nicolas</cp:lastModifiedBy>
  <cp:revision>29</cp:revision>
  <dcterms:created xsi:type="dcterms:W3CDTF">2017-01-22T21:26:28Z</dcterms:created>
  <dcterms:modified xsi:type="dcterms:W3CDTF">2017-01-26T04:40:38Z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