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dhi Manthale\Desktop\AcadGild\Assignments\"/>
    </mc:Choice>
  </mc:AlternateContent>
  <bookViews>
    <workbookView xWindow="0" yWindow="0" windowWidth="907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52" i="1" s="1"/>
  <c r="C59" i="1" s="1"/>
  <c r="C48" i="1"/>
  <c r="H44" i="1"/>
  <c r="H43" i="1"/>
  <c r="H42" i="1"/>
  <c r="H41" i="1"/>
  <c r="H40" i="1"/>
  <c r="H45" i="1" s="1"/>
  <c r="F44" i="1"/>
  <c r="F43" i="1"/>
  <c r="F42" i="1"/>
  <c r="F46" i="1" s="1"/>
  <c r="F41" i="1"/>
  <c r="F45" i="1" s="1"/>
  <c r="F40" i="1"/>
  <c r="D44" i="1"/>
  <c r="D43" i="1"/>
  <c r="D45" i="1" s="1"/>
  <c r="D42" i="1"/>
  <c r="D41" i="1"/>
  <c r="D40" i="1"/>
  <c r="D46" i="1" s="1"/>
  <c r="L56" i="1"/>
  <c r="M51" i="1" s="1"/>
  <c r="L55" i="1"/>
  <c r="G46" i="1"/>
  <c r="G45" i="1"/>
  <c r="E46" i="1"/>
  <c r="E45" i="1"/>
  <c r="C46" i="1"/>
  <c r="C45" i="1"/>
  <c r="D80" i="1"/>
  <c r="D79" i="1"/>
  <c r="D78" i="1"/>
  <c r="C80" i="1"/>
  <c r="C79" i="1"/>
  <c r="C78" i="1"/>
  <c r="C26" i="1"/>
  <c r="M43" i="1" l="1"/>
  <c r="M47" i="1"/>
  <c r="M52" i="1"/>
  <c r="M40" i="1"/>
  <c r="M55" i="1" s="1"/>
  <c r="M44" i="1"/>
  <c r="M48" i="1"/>
  <c r="M53" i="1"/>
  <c r="M41" i="1"/>
  <c r="M56" i="1" s="1"/>
  <c r="M45" i="1"/>
  <c r="M49" i="1"/>
  <c r="M54" i="1"/>
  <c r="M42" i="1"/>
  <c r="M46" i="1"/>
  <c r="M50" i="1"/>
  <c r="C51" i="1"/>
  <c r="H46" i="1"/>
  <c r="C82" i="1"/>
  <c r="D16" i="1"/>
  <c r="D22" i="1" s="1"/>
  <c r="E16" i="1"/>
  <c r="E22" i="1" s="1"/>
  <c r="F16" i="1"/>
  <c r="G16" i="1"/>
  <c r="G22" i="1" s="1"/>
  <c r="G17" i="1"/>
  <c r="G23" i="1" s="1"/>
  <c r="F17" i="1"/>
  <c r="F23" i="1" s="1"/>
  <c r="E17" i="1"/>
  <c r="E23" i="1" s="1"/>
  <c r="D17" i="1"/>
  <c r="D23" i="1" s="1"/>
  <c r="C60" i="1" l="1"/>
  <c r="C62" i="1" s="1"/>
  <c r="C53" i="1"/>
  <c r="F18" i="1"/>
  <c r="H17" i="1"/>
  <c r="D18" i="1"/>
  <c r="E18" i="1"/>
  <c r="F22" i="1"/>
  <c r="C25" i="1" s="1"/>
  <c r="H16" i="1"/>
  <c r="G18" i="1"/>
  <c r="H18" i="1" l="1"/>
</calcChain>
</file>

<file path=xl/sharedStrings.xml><?xml version="1.0" encoding="utf-8"?>
<sst xmlns="http://schemas.openxmlformats.org/spreadsheetml/2006/main" count="73" uniqueCount="50">
  <si>
    <t>TASK 2</t>
  </si>
  <si>
    <t>Q.1</t>
  </si>
  <si>
    <t>High School</t>
  </si>
  <si>
    <t xml:space="preserve">Masters </t>
  </si>
  <si>
    <t>Bachelors</t>
  </si>
  <si>
    <t>Ph.d.</t>
  </si>
  <si>
    <t>Total</t>
  </si>
  <si>
    <t>Female</t>
  </si>
  <si>
    <t>Male</t>
  </si>
  <si>
    <t>Expected Counts</t>
  </si>
  <si>
    <t>Observed Counts</t>
  </si>
  <si>
    <t>df</t>
  </si>
  <si>
    <t>Q.2</t>
  </si>
  <si>
    <t>Q.3</t>
  </si>
  <si>
    <t>mean</t>
  </si>
  <si>
    <t>standard deviation</t>
  </si>
  <si>
    <t>variance</t>
  </si>
  <si>
    <t>F Test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</si>
  <si>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independent</t>
    </r>
  </si>
  <si>
    <r>
      <t>Reject H</t>
    </r>
    <r>
      <rPr>
        <b/>
        <vertAlign val="subscript"/>
        <sz val="14"/>
        <color rgb="FFFF0000"/>
        <rFont val="Calibri"/>
        <family val="2"/>
        <scheme val="minor"/>
      </rPr>
      <t>0</t>
    </r>
  </si>
  <si>
    <t>χ2</t>
  </si>
  <si>
    <t>8.006&gt;7.815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</si>
  <si>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a: </t>
    </r>
    <r>
      <rPr>
        <sz val="11"/>
        <color theme="1"/>
        <rFont val="Calibri"/>
        <family val="2"/>
        <scheme val="minor"/>
      </rPr>
      <t>dependent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</si>
  <si>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</rPr>
      <t>µ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=µ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=</t>
    </r>
    <r>
      <rPr>
        <sz val="11"/>
        <color theme="1"/>
        <rFont val="Calibri"/>
        <family val="2"/>
      </rPr>
      <t>µ</t>
    </r>
    <r>
      <rPr>
        <vertAlign val="subscript"/>
        <sz val="11"/>
        <color theme="1"/>
        <rFont val="Calibri"/>
        <family val="2"/>
      </rPr>
      <t>3</t>
    </r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</si>
  <si>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a: </t>
    </r>
    <r>
      <rPr>
        <sz val="11"/>
        <color theme="1"/>
        <rFont val="Calibri"/>
        <family val="2"/>
        <scheme val="minor"/>
      </rPr>
      <t>µ1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µ2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µ3</t>
    </r>
  </si>
  <si>
    <t>Group 1</t>
  </si>
  <si>
    <t>Group 2</t>
  </si>
  <si>
    <t>Group 3</t>
  </si>
  <si>
    <t>α=0.05</t>
  </si>
  <si>
    <t>sum</t>
  </si>
  <si>
    <t>All Groups</t>
  </si>
  <si>
    <t>Total sum</t>
  </si>
  <si>
    <t>Total mean</t>
  </si>
  <si>
    <t>(3-1)</t>
  </si>
  <si>
    <t>(15-3)</t>
  </si>
  <si>
    <t>(15-1)</t>
  </si>
  <si>
    <t>F</t>
  </si>
  <si>
    <t>Critical value of F</t>
  </si>
  <si>
    <t>9.75&gt;3.89</t>
  </si>
  <si>
    <t>critical value of χ2</t>
  </si>
  <si>
    <r>
      <rPr>
        <b/>
        <u/>
        <sz val="11"/>
        <color theme="1"/>
        <rFont val="Calibri"/>
        <family val="2"/>
      </rPr>
      <t>χ</t>
    </r>
    <r>
      <rPr>
        <b/>
        <u/>
        <vertAlign val="superscript"/>
        <sz val="11"/>
        <color theme="1"/>
        <rFont val="Calibri"/>
        <family val="2"/>
      </rPr>
      <t xml:space="preserve">2 </t>
    </r>
    <r>
      <rPr>
        <b/>
        <u/>
        <sz val="11"/>
        <color theme="1"/>
        <rFont val="Calibri"/>
        <family val="2"/>
        <scheme val="minor"/>
      </rPr>
      <t>Points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</si>
  <si>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</rPr>
      <t>µ)</t>
    </r>
    <r>
      <rPr>
        <b/>
        <vertAlign val="superscript"/>
        <sz val="11"/>
        <color theme="1"/>
        <rFont val="Calibri"/>
        <family val="2"/>
      </rPr>
      <t>2</t>
    </r>
  </si>
  <si>
    <r>
      <rPr>
        <b/>
        <sz val="11"/>
        <color theme="1"/>
        <rFont val="Calibri"/>
        <family val="2"/>
        <scheme val="minor"/>
      </rPr>
      <t>SS</t>
    </r>
    <r>
      <rPr>
        <b/>
        <vertAlign val="subscript"/>
        <sz val="11"/>
        <color theme="1"/>
        <rFont val="Calibri"/>
        <family val="2"/>
        <scheme val="minor"/>
      </rPr>
      <t>within</t>
    </r>
  </si>
  <si>
    <r>
      <rPr>
        <b/>
        <sz val="11"/>
        <color theme="1"/>
        <rFont val="Calibri"/>
        <family val="2"/>
        <scheme val="minor"/>
      </rPr>
      <t>SS</t>
    </r>
    <r>
      <rPr>
        <b/>
        <vertAlign val="subscript"/>
        <sz val="11"/>
        <color theme="1"/>
        <rFont val="Calibri"/>
        <family val="2"/>
        <scheme val="minor"/>
      </rPr>
      <t>between</t>
    </r>
  </si>
  <si>
    <r>
      <t>Ss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</si>
  <si>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df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</si>
  <si>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df</t>
    </r>
    <r>
      <rPr>
        <b/>
        <vertAlign val="subscript"/>
        <sz val="11"/>
        <color theme="1"/>
        <rFont val="Calibri"/>
        <family val="2"/>
        <scheme val="minor"/>
      </rPr>
      <t>within</t>
    </r>
  </si>
  <si>
    <r>
      <t>df</t>
    </r>
    <r>
      <rPr>
        <b/>
        <vertAlign val="subscript"/>
        <sz val="11"/>
        <color theme="1"/>
        <rFont val="Calibri"/>
        <family val="2"/>
        <scheme val="minor"/>
      </rPr>
      <t>between</t>
    </r>
  </si>
  <si>
    <r>
      <t>MS</t>
    </r>
    <r>
      <rPr>
        <b/>
        <vertAlign val="subscript"/>
        <sz val="11"/>
        <color theme="1"/>
        <rFont val="Calibri"/>
        <family val="2"/>
        <scheme val="minor"/>
      </rPr>
      <t>between</t>
    </r>
  </si>
  <si>
    <r>
      <t>MS</t>
    </r>
    <r>
      <rPr>
        <b/>
        <vertAlign val="subscript"/>
        <sz val="11"/>
        <color theme="1"/>
        <rFont val="Calibri"/>
        <family val="2"/>
        <scheme val="minor"/>
      </rPr>
      <t>within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</si>
</sst>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4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u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 vertical="center"/>
    </xf>
    <xf numFmtId="0" fontId="7" fillId="0" borderId="0" xfId="0" applyFont="1"/>
    <xf numFmtId="16" fontId="0" fillId="0" borderId="0" xfId="0" applyNumberFormat="1"/>
    <xf numFmtId="0" fontId="1" fillId="0" borderId="0" xfId="0" applyFont="1" applyAlignment="1">
      <alignment horizontal="center"/>
    </xf>
    <xf numFmtId="0" fontId="12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9526</xdr:rowOff>
    </xdr:from>
    <xdr:to>
      <xdr:col>9</xdr:col>
      <xdr:colOff>0</xdr:colOff>
      <xdr:row>68</xdr:row>
      <xdr:rowOff>9526</xdr:rowOff>
    </xdr:to>
    <xdr:sp macro="" textlink="">
      <xdr:nvSpPr>
        <xdr:cNvPr id="3" name="TextBox 2"/>
        <xdr:cNvSpPr txBox="1"/>
      </xdr:nvSpPr>
      <xdr:spPr>
        <a:xfrm>
          <a:off x="609600" y="13820776"/>
          <a:ext cx="67627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Thus</a:t>
          </a:r>
          <a:r>
            <a:rPr lang="en-US" sz="1600" baseline="0">
              <a:solidFill>
                <a:srgbClr val="FF0000"/>
              </a:solidFill>
            </a:rPr>
            <a:t> a</a:t>
          </a:r>
          <a:r>
            <a:rPr lang="en-US" sz="1600">
              <a:solidFill>
                <a:srgbClr val="FF0000"/>
              </a:solidFill>
            </a:rPr>
            <a:t>tleast two of the means</a:t>
          </a:r>
          <a:r>
            <a:rPr lang="en-US" sz="1600" baseline="0">
              <a:solidFill>
                <a:srgbClr val="FF0000"/>
              </a:solidFill>
            </a:rPr>
            <a:t> are significantly different from each other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9525</xdr:colOff>
      <xdr:row>30</xdr:row>
      <xdr:rowOff>0</xdr:rowOff>
    </xdr:from>
    <xdr:to>
      <xdr:col>9</xdr:col>
      <xdr:colOff>0</xdr:colOff>
      <xdr:row>32</xdr:row>
      <xdr:rowOff>9525</xdr:rowOff>
    </xdr:to>
    <xdr:sp macro="" textlink="">
      <xdr:nvSpPr>
        <xdr:cNvPr id="4" name="TextBox 3"/>
        <xdr:cNvSpPr txBox="1"/>
      </xdr:nvSpPr>
      <xdr:spPr>
        <a:xfrm>
          <a:off x="619125" y="5886450"/>
          <a:ext cx="675322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Thus</a:t>
          </a:r>
          <a:r>
            <a:rPr lang="en-US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Gender and Education level are dependent at 5% level of significance</a:t>
          </a:r>
          <a:endParaRPr lang="en-US" sz="1600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129" workbookViewId="0">
      <selection activeCell="G79" sqref="G79"/>
    </sheetView>
  </sheetViews>
  <sheetFormatPr defaultRowHeight="15" x14ac:dyDescent="0.25"/>
  <cols>
    <col min="2" max="2" width="24.5703125" customWidth="1"/>
    <col min="3" max="3" width="11.5703125" customWidth="1"/>
    <col min="4" max="4" width="12.140625" customWidth="1"/>
    <col min="5" max="5" width="11.42578125" customWidth="1"/>
    <col min="6" max="6" width="10.5703125" customWidth="1"/>
    <col min="7" max="7" width="10.85546875" customWidth="1"/>
    <col min="8" max="8" width="11.140625" customWidth="1"/>
    <col min="14" max="14" width="11.140625" customWidth="1"/>
  </cols>
  <sheetData>
    <row r="1" spans="1:8" x14ac:dyDescent="0.25">
      <c r="A1" s="2" t="s">
        <v>0</v>
      </c>
    </row>
    <row r="2" spans="1:8" x14ac:dyDescent="0.25">
      <c r="B2" s="1" t="s">
        <v>1</v>
      </c>
    </row>
    <row r="4" spans="1:8" ht="18" x14ac:dyDescent="0.25">
      <c r="B4" s="5" t="s">
        <v>18</v>
      </c>
    </row>
    <row r="5" spans="1:8" ht="18" x14ac:dyDescent="0.35">
      <c r="B5" t="s">
        <v>22</v>
      </c>
    </row>
    <row r="6" spans="1:8" x14ac:dyDescent="0.25">
      <c r="B6" s="6" t="s">
        <v>28</v>
      </c>
    </row>
    <row r="8" spans="1:8" x14ac:dyDescent="0.25">
      <c r="B8" s="9" t="s">
        <v>10</v>
      </c>
    </row>
    <row r="9" spans="1:8" x14ac:dyDescent="0.25">
      <c r="D9" s="3" t="s">
        <v>2</v>
      </c>
      <c r="E9" s="3" t="s">
        <v>4</v>
      </c>
      <c r="F9" s="3" t="s">
        <v>3</v>
      </c>
      <c r="G9" s="3" t="s">
        <v>5</v>
      </c>
      <c r="H9" s="3" t="s">
        <v>6</v>
      </c>
    </row>
    <row r="10" spans="1:8" x14ac:dyDescent="0.25">
      <c r="C10" s="3" t="s">
        <v>7</v>
      </c>
      <c r="D10">
        <v>60</v>
      </c>
      <c r="E10">
        <v>54</v>
      </c>
      <c r="F10">
        <v>46</v>
      </c>
      <c r="G10">
        <v>41</v>
      </c>
      <c r="H10" s="3">
        <v>201</v>
      </c>
    </row>
    <row r="11" spans="1:8" x14ac:dyDescent="0.25">
      <c r="C11" s="3" t="s">
        <v>8</v>
      </c>
      <c r="D11">
        <v>40</v>
      </c>
      <c r="E11">
        <v>44</v>
      </c>
      <c r="F11">
        <v>53</v>
      </c>
      <c r="G11">
        <v>57</v>
      </c>
      <c r="H11" s="3">
        <v>194</v>
      </c>
    </row>
    <row r="12" spans="1:8" x14ac:dyDescent="0.25">
      <c r="C12" s="3" t="s">
        <v>6</v>
      </c>
      <c r="D12" s="3">
        <v>100</v>
      </c>
      <c r="E12" s="3">
        <v>98</v>
      </c>
      <c r="F12" s="3">
        <v>99</v>
      </c>
      <c r="G12" s="3">
        <v>98</v>
      </c>
      <c r="H12" s="3">
        <v>395</v>
      </c>
    </row>
    <row r="14" spans="1:8" x14ac:dyDescent="0.25">
      <c r="B14" s="9" t="s">
        <v>9</v>
      </c>
    </row>
    <row r="15" spans="1:8" x14ac:dyDescent="0.25">
      <c r="C15" s="3"/>
      <c r="D15" s="3" t="s">
        <v>2</v>
      </c>
      <c r="E15" s="3" t="s">
        <v>4</v>
      </c>
      <c r="F15" s="3" t="s">
        <v>3</v>
      </c>
      <c r="G15" s="3" t="s">
        <v>5</v>
      </c>
      <c r="H15" s="3" t="s">
        <v>6</v>
      </c>
    </row>
    <row r="16" spans="1:8" x14ac:dyDescent="0.25">
      <c r="C16" s="3" t="s">
        <v>7</v>
      </c>
      <c r="D16">
        <f>((H10*D12)/H12)</f>
        <v>50.88607594936709</v>
      </c>
      <c r="E16">
        <f>((H10*E12)/H12)</f>
        <v>49.868354430379746</v>
      </c>
      <c r="F16">
        <f>((H10*F12)/H12)</f>
        <v>50.377215189873418</v>
      </c>
      <c r="G16">
        <f>((H10*G12)/H12)</f>
        <v>49.868354430379746</v>
      </c>
      <c r="H16" s="3">
        <f>SUM(D16:G16)</f>
        <v>201</v>
      </c>
    </row>
    <row r="17" spans="2:8" x14ac:dyDescent="0.25">
      <c r="C17" s="3" t="s">
        <v>8</v>
      </c>
      <c r="D17">
        <f>((H11*D12)/H12)</f>
        <v>49.11392405063291</v>
      </c>
      <c r="E17">
        <f>((H11*E12)/H12)</f>
        <v>48.131645569620254</v>
      </c>
      <c r="F17">
        <f>((H11*F12)/H12)</f>
        <v>48.622784810126582</v>
      </c>
      <c r="G17">
        <f>((H11*G12)/H12)</f>
        <v>48.131645569620254</v>
      </c>
      <c r="H17" s="3">
        <f>SUM(D17:G17)</f>
        <v>194</v>
      </c>
    </row>
    <row r="18" spans="2:8" x14ac:dyDescent="0.25">
      <c r="C18" s="3" t="s">
        <v>6</v>
      </c>
      <c r="D18" s="3">
        <f>SUM(D16:D17)</f>
        <v>100</v>
      </c>
      <c r="E18" s="3">
        <f>SUM(E16:E17)</f>
        <v>98</v>
      </c>
      <c r="F18" s="3">
        <f>SUM(F16:F17)</f>
        <v>99</v>
      </c>
      <c r="G18" s="3">
        <f>SUM(G16:G17)</f>
        <v>98</v>
      </c>
      <c r="H18" s="3">
        <f>SUM(D18:G18)</f>
        <v>395</v>
      </c>
    </row>
    <row r="20" spans="2:8" ht="17.25" x14ac:dyDescent="0.25">
      <c r="B20" s="9" t="s">
        <v>40</v>
      </c>
    </row>
    <row r="21" spans="2:8" x14ac:dyDescent="0.25">
      <c r="C21" s="3"/>
      <c r="D21" s="3" t="s">
        <v>2</v>
      </c>
      <c r="E21" s="3" t="s">
        <v>4</v>
      </c>
      <c r="F21" s="3" t="s">
        <v>3</v>
      </c>
      <c r="G21" s="3" t="s">
        <v>5</v>
      </c>
    </row>
    <row r="22" spans="2:8" x14ac:dyDescent="0.25">
      <c r="C22" s="3" t="s">
        <v>7</v>
      </c>
      <c r="D22">
        <f>(D10-D16)^2/D16</f>
        <v>1.6323446060835058</v>
      </c>
      <c r="E22">
        <f>(E10-E16)^2/E16</f>
        <v>0.34231117725760257</v>
      </c>
      <c r="F22">
        <f>(F10-F16)^2/F16</f>
        <v>0.38033092433243582</v>
      </c>
      <c r="G22">
        <f>(G10-G16)^2/G16</f>
        <v>1.5771065879591963</v>
      </c>
    </row>
    <row r="23" spans="2:8" x14ac:dyDescent="0.25">
      <c r="C23" s="3" t="s">
        <v>8</v>
      </c>
      <c r="D23">
        <f>(D11-D17)^2/D17</f>
        <v>1.6912436382617768</v>
      </c>
      <c r="E23">
        <f>(E11-E17)^2/E17</f>
        <v>0.354662611488547</v>
      </c>
      <c r="F23">
        <f>(F11-F17)^2/F17</f>
        <v>0.39405420510731753</v>
      </c>
      <c r="G23">
        <f>(G11-G17)^2/G17</f>
        <v>1.6340124957721569</v>
      </c>
    </row>
    <row r="25" spans="2:8" x14ac:dyDescent="0.25">
      <c r="B25" s="3" t="s">
        <v>20</v>
      </c>
      <c r="C25" s="1">
        <f>SUM(D22:G23)</f>
        <v>8.006066246262538</v>
      </c>
    </row>
    <row r="26" spans="2:8" x14ac:dyDescent="0.25">
      <c r="B26" s="3" t="s">
        <v>11</v>
      </c>
      <c r="C26" s="3">
        <f>(2-1)*(4-1)</f>
        <v>3</v>
      </c>
    </row>
    <row r="27" spans="2:8" x14ac:dyDescent="0.25">
      <c r="B27" s="3" t="s">
        <v>39</v>
      </c>
      <c r="C27" s="3">
        <v>7.8150000000000004</v>
      </c>
    </row>
    <row r="29" spans="2:8" ht="20.25" x14ac:dyDescent="0.35">
      <c r="B29" s="4" t="s">
        <v>19</v>
      </c>
      <c r="C29" s="8" t="s">
        <v>21</v>
      </c>
    </row>
    <row r="30" spans="2:8" x14ac:dyDescent="0.25">
      <c r="B30" s="1"/>
    </row>
    <row r="34" spans="2:13" x14ac:dyDescent="0.25">
      <c r="B34" s="1" t="s">
        <v>12</v>
      </c>
    </row>
    <row r="36" spans="2:13" ht="18" x14ac:dyDescent="0.25">
      <c r="B36" s="5" t="s">
        <v>23</v>
      </c>
    </row>
    <row r="37" spans="2:13" ht="18" x14ac:dyDescent="0.35">
      <c r="B37" t="s">
        <v>24</v>
      </c>
    </row>
    <row r="38" spans="2:13" x14ac:dyDescent="0.25">
      <c r="B38" s="6" t="s">
        <v>28</v>
      </c>
    </row>
    <row r="39" spans="2:13" ht="18.75" x14ac:dyDescent="0.35">
      <c r="C39" s="3" t="s">
        <v>25</v>
      </c>
      <c r="D39" s="3" t="s">
        <v>41</v>
      </c>
      <c r="E39" s="3" t="s">
        <v>26</v>
      </c>
      <c r="F39" s="3" t="s">
        <v>41</v>
      </c>
      <c r="G39" s="3" t="s">
        <v>27</v>
      </c>
      <c r="H39" s="3" t="s">
        <v>41</v>
      </c>
      <c r="I39" s="3"/>
      <c r="J39" s="3"/>
      <c r="K39" s="3"/>
      <c r="L39" s="3" t="s">
        <v>30</v>
      </c>
      <c r="M39" s="3" t="s">
        <v>41</v>
      </c>
    </row>
    <row r="40" spans="2:13" x14ac:dyDescent="0.25">
      <c r="C40">
        <v>51</v>
      </c>
      <c r="D40">
        <f>(C40-C46)^2</f>
        <v>7.8399999999999839</v>
      </c>
      <c r="E40">
        <v>23</v>
      </c>
      <c r="F40">
        <f>(E40-E46)^2</f>
        <v>153.75999999999996</v>
      </c>
      <c r="G40">
        <v>56</v>
      </c>
      <c r="H40">
        <f>(G40-G46)^2</f>
        <v>190.43999999999991</v>
      </c>
      <c r="L40">
        <v>51</v>
      </c>
      <c r="M40">
        <f>(L40-L56)^2</f>
        <v>1.7777777777777653E-2</v>
      </c>
    </row>
    <row r="41" spans="2:13" x14ac:dyDescent="0.25">
      <c r="C41">
        <v>45</v>
      </c>
      <c r="D41">
        <f>(C41-C46)^2</f>
        <v>10.240000000000018</v>
      </c>
      <c r="E41">
        <v>43</v>
      </c>
      <c r="F41">
        <f>(E41-E46)^2</f>
        <v>57.760000000000019</v>
      </c>
      <c r="G41">
        <v>76</v>
      </c>
      <c r="H41">
        <f>(G41-G46)^2</f>
        <v>38.440000000000033</v>
      </c>
      <c r="L41">
        <v>45</v>
      </c>
      <c r="M41">
        <f>(L41-L56)^2</f>
        <v>37.617777777777775</v>
      </c>
    </row>
    <row r="42" spans="2:13" x14ac:dyDescent="0.25">
      <c r="C42">
        <v>33</v>
      </c>
      <c r="D42">
        <f>(C42-C46)^2</f>
        <v>231.04000000000008</v>
      </c>
      <c r="E42">
        <v>23</v>
      </c>
      <c r="F42">
        <f>(E42-E46)^2</f>
        <v>153.75999999999996</v>
      </c>
      <c r="G42">
        <v>74</v>
      </c>
      <c r="H42">
        <f>(G42-G46)^2</f>
        <v>17.640000000000025</v>
      </c>
      <c r="L42">
        <v>33</v>
      </c>
      <c r="M42">
        <f>(L42-L56)^2</f>
        <v>328.81777777777774</v>
      </c>
    </row>
    <row r="43" spans="2:13" x14ac:dyDescent="0.25">
      <c r="C43">
        <v>45</v>
      </c>
      <c r="D43">
        <f>(C43-C46)^2</f>
        <v>10.240000000000018</v>
      </c>
      <c r="E43">
        <v>43</v>
      </c>
      <c r="F43">
        <f>(E43-E46)^2</f>
        <v>57.760000000000019</v>
      </c>
      <c r="G43">
        <v>87</v>
      </c>
      <c r="H43">
        <f>(G43-G46)^2</f>
        <v>295.84000000000009</v>
      </c>
      <c r="L43">
        <v>45</v>
      </c>
      <c r="M43">
        <f>(L43-L56)^2</f>
        <v>37.617777777777775</v>
      </c>
    </row>
    <row r="44" spans="2:13" x14ac:dyDescent="0.25">
      <c r="C44">
        <v>67</v>
      </c>
      <c r="D44">
        <f>(C44-C46)^2</f>
        <v>353.43999999999988</v>
      </c>
      <c r="E44">
        <v>45</v>
      </c>
      <c r="F44">
        <f>(E44-E46)^2</f>
        <v>92.160000000000025</v>
      </c>
      <c r="G44">
        <v>56</v>
      </c>
      <c r="H44">
        <f>(G44-G46)^2</f>
        <v>190.43999999999991</v>
      </c>
      <c r="L44">
        <v>67</v>
      </c>
      <c r="M44">
        <f>(L44-L56)^2</f>
        <v>251.75111111111113</v>
      </c>
    </row>
    <row r="45" spans="2:13" x14ac:dyDescent="0.25">
      <c r="B45" s="3" t="s">
        <v>29</v>
      </c>
      <c r="C45" s="3">
        <f>SUM(C40:C44)</f>
        <v>241</v>
      </c>
      <c r="D45" s="3">
        <f>SUM(D40:D44)</f>
        <v>612.79999999999995</v>
      </c>
      <c r="E45" s="3">
        <f>SUM(E40:E44)</f>
        <v>177</v>
      </c>
      <c r="F45" s="3">
        <f>SUM(F40:F44)</f>
        <v>515.20000000000005</v>
      </c>
      <c r="G45" s="3">
        <f>SUM(G40:G44)</f>
        <v>349</v>
      </c>
      <c r="H45" s="3">
        <f>SUM(H40:H44)</f>
        <v>732.8</v>
      </c>
      <c r="L45">
        <v>23</v>
      </c>
      <c r="M45">
        <f>(L45-L56)^2</f>
        <v>791.48444444444442</v>
      </c>
    </row>
    <row r="46" spans="2:13" x14ac:dyDescent="0.25">
      <c r="B46" s="3" t="s">
        <v>14</v>
      </c>
      <c r="C46" s="3">
        <f>AVERAGE(C40:C44)</f>
        <v>48.2</v>
      </c>
      <c r="D46" s="3">
        <f>AVERAGE(D40:D44)</f>
        <v>122.55999999999999</v>
      </c>
      <c r="E46" s="3">
        <f>AVERAGE(E40:E44)</f>
        <v>35.4</v>
      </c>
      <c r="F46" s="3">
        <f>AVERAGE(F40:F44)</f>
        <v>103.04</v>
      </c>
      <c r="G46" s="3">
        <f>AVERAGE(G40:G44)</f>
        <v>69.8</v>
      </c>
      <c r="H46" s="3">
        <f>AVERAGE(H40:H44)</f>
        <v>146.56</v>
      </c>
      <c r="L46">
        <v>43</v>
      </c>
      <c r="M46">
        <f>(L46-L56)^2</f>
        <v>66.151111111111106</v>
      </c>
    </row>
    <row r="47" spans="2:13" x14ac:dyDescent="0.25">
      <c r="L47">
        <v>23</v>
      </c>
      <c r="M47">
        <f>(L47-L56)^2</f>
        <v>791.48444444444442</v>
      </c>
    </row>
    <row r="48" spans="2:13" x14ac:dyDescent="0.25">
      <c r="B48" s="3" t="s">
        <v>31</v>
      </c>
      <c r="C48" s="3">
        <f>SUM(C45,E45,G45)</f>
        <v>767</v>
      </c>
      <c r="L48">
        <v>43</v>
      </c>
      <c r="M48">
        <f>(L48-L56)^2</f>
        <v>66.151111111111106</v>
      </c>
    </row>
    <row r="49" spans="2:13" x14ac:dyDescent="0.25">
      <c r="B49" s="3" t="s">
        <v>32</v>
      </c>
      <c r="C49" s="3">
        <f>AVERAGE(C46,E46,G46)</f>
        <v>51.133333333333326</v>
      </c>
      <c r="L49">
        <v>45</v>
      </c>
      <c r="M49">
        <f>(L49-L56)^2</f>
        <v>37.617777777777775</v>
      </c>
    </row>
    <row r="50" spans="2:13" x14ac:dyDescent="0.25">
      <c r="B50" s="3"/>
      <c r="L50">
        <v>56</v>
      </c>
      <c r="M50">
        <f>(L50-L56)^2</f>
        <v>23.684444444444448</v>
      </c>
    </row>
    <row r="51" spans="2:13" ht="18" x14ac:dyDescent="0.35">
      <c r="B51" s="10" t="s">
        <v>42</v>
      </c>
      <c r="C51" s="3">
        <f>SUM(D45,F45,H45)</f>
        <v>1860.8</v>
      </c>
      <c r="L51">
        <v>76</v>
      </c>
      <c r="M51">
        <f>(L51-L56)^2</f>
        <v>618.35111111111109</v>
      </c>
    </row>
    <row r="52" spans="2:13" ht="18" x14ac:dyDescent="0.35">
      <c r="B52" s="10" t="s">
        <v>43</v>
      </c>
      <c r="C52" s="3">
        <f>((C46-C49)^2+(E46-C49)^2+(G46-C49)^2)*5</f>
        <v>3022.9333333333329</v>
      </c>
      <c r="L52">
        <v>74</v>
      </c>
      <c r="M52">
        <f>(L52-L56)^2</f>
        <v>522.88444444444451</v>
      </c>
    </row>
    <row r="53" spans="2:13" ht="18" x14ac:dyDescent="0.35">
      <c r="B53" s="3" t="s">
        <v>44</v>
      </c>
      <c r="C53" s="3">
        <f>SUM(C54:D54)</f>
        <v>0</v>
      </c>
      <c r="L53">
        <v>87</v>
      </c>
      <c r="M53">
        <f>(L53-L56)^2</f>
        <v>1286.4177777777777</v>
      </c>
    </row>
    <row r="54" spans="2:13" x14ac:dyDescent="0.25">
      <c r="L54">
        <v>56</v>
      </c>
      <c r="M54">
        <f>(L54-L56)^2</f>
        <v>23.684444444444448</v>
      </c>
    </row>
    <row r="55" spans="2:13" ht="18" x14ac:dyDescent="0.35">
      <c r="B55" s="3" t="s">
        <v>45</v>
      </c>
      <c r="C55" t="s">
        <v>35</v>
      </c>
      <c r="D55" s="3">
        <v>14</v>
      </c>
      <c r="K55" s="3" t="s">
        <v>29</v>
      </c>
      <c r="L55" s="3">
        <f>SUM(L40:L54)</f>
        <v>767</v>
      </c>
      <c r="M55" s="3">
        <f>SUM(M40:M54)</f>
        <v>4883.7333333333327</v>
      </c>
    </row>
    <row r="56" spans="2:13" ht="18" x14ac:dyDescent="0.35">
      <c r="B56" s="3" t="s">
        <v>46</v>
      </c>
      <c r="C56" t="s">
        <v>34</v>
      </c>
      <c r="D56" s="3">
        <v>12</v>
      </c>
      <c r="K56" s="3" t="s">
        <v>14</v>
      </c>
      <c r="L56" s="3">
        <f>AVERAGE(L40:L54)</f>
        <v>51.133333333333333</v>
      </c>
      <c r="M56" s="3">
        <f>AVERAGE(M40:M54)</f>
        <v>325.58222222222219</v>
      </c>
    </row>
    <row r="57" spans="2:13" ht="18" x14ac:dyDescent="0.35">
      <c r="B57" s="3" t="s">
        <v>47</v>
      </c>
      <c r="C57" s="7" t="s">
        <v>33</v>
      </c>
      <c r="D57" s="3">
        <v>2</v>
      </c>
    </row>
    <row r="59" spans="2:13" ht="18" x14ac:dyDescent="0.35">
      <c r="B59" s="3" t="s">
        <v>48</v>
      </c>
      <c r="C59" s="3">
        <f>C52/D57</f>
        <v>1511.4666666666665</v>
      </c>
    </row>
    <row r="60" spans="2:13" ht="18" x14ac:dyDescent="0.35">
      <c r="B60" s="3" t="s">
        <v>49</v>
      </c>
      <c r="C60" s="3">
        <f>C51/D56</f>
        <v>155.06666666666666</v>
      </c>
    </row>
    <row r="62" spans="2:13" x14ac:dyDescent="0.25">
      <c r="B62" s="3" t="s">
        <v>36</v>
      </c>
      <c r="C62" s="1">
        <f>C59/C60</f>
        <v>9.7472055030094573</v>
      </c>
    </row>
    <row r="63" spans="2:13" x14ac:dyDescent="0.25">
      <c r="B63" s="3" t="s">
        <v>37</v>
      </c>
      <c r="C63" s="3">
        <v>3.89</v>
      </c>
    </row>
    <row r="64" spans="2:13" x14ac:dyDescent="0.25">
      <c r="B64" s="3"/>
      <c r="C64" s="3"/>
    </row>
    <row r="65" spans="2:4" ht="20.25" x14ac:dyDescent="0.35">
      <c r="B65" s="4" t="s">
        <v>19</v>
      </c>
      <c r="C65" s="8" t="s">
        <v>38</v>
      </c>
    </row>
    <row r="71" spans="2:4" x14ac:dyDescent="0.25">
      <c r="B71" s="1" t="s">
        <v>13</v>
      </c>
    </row>
    <row r="72" spans="2:4" x14ac:dyDescent="0.25">
      <c r="C72">
        <v>10</v>
      </c>
      <c r="D72">
        <v>5</v>
      </c>
    </row>
    <row r="73" spans="2:4" x14ac:dyDescent="0.25">
      <c r="C73">
        <v>20</v>
      </c>
      <c r="D73">
        <v>10</v>
      </c>
    </row>
    <row r="74" spans="2:4" x14ac:dyDescent="0.25">
      <c r="C74">
        <v>30</v>
      </c>
      <c r="D74">
        <v>15</v>
      </c>
    </row>
    <row r="75" spans="2:4" x14ac:dyDescent="0.25">
      <c r="C75">
        <v>40</v>
      </c>
      <c r="D75">
        <v>20</v>
      </c>
    </row>
    <row r="76" spans="2:4" x14ac:dyDescent="0.25">
      <c r="C76">
        <v>50</v>
      </c>
      <c r="D76">
        <v>25</v>
      </c>
    </row>
    <row r="78" spans="2:4" x14ac:dyDescent="0.25">
      <c r="B78" s="3" t="s">
        <v>14</v>
      </c>
      <c r="C78">
        <f>AVERAGE(C72:C76)</f>
        <v>30</v>
      </c>
      <c r="D78">
        <f>AVERAGE(D72:D76)</f>
        <v>15</v>
      </c>
    </row>
    <row r="79" spans="2:4" x14ac:dyDescent="0.25">
      <c r="B79" s="3" t="s">
        <v>15</v>
      </c>
      <c r="C79">
        <f>STDEV(C72:C76)</f>
        <v>15.811388300841896</v>
      </c>
      <c r="D79">
        <f>STDEV(D72:D76)</f>
        <v>7.9056941504209481</v>
      </c>
    </row>
    <row r="80" spans="2:4" x14ac:dyDescent="0.25">
      <c r="B80" s="3" t="s">
        <v>16</v>
      </c>
      <c r="C80">
        <f>VAR(C72:C76)</f>
        <v>250</v>
      </c>
      <c r="D80">
        <f>VAR(D72:D76)</f>
        <v>62.5</v>
      </c>
    </row>
    <row r="81" spans="2:3" x14ac:dyDescent="0.25">
      <c r="B81" s="3"/>
    </row>
    <row r="82" spans="2:3" x14ac:dyDescent="0.25">
      <c r="B82" s="3" t="s">
        <v>17</v>
      </c>
      <c r="C82" s="1">
        <f>C80/D80</f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2018-10-03T08:25:28Z</dcterms:created>
  <dcterms:modified xsi:type="dcterms:W3CDTF">2018-10-03T11:14:08Z</dcterms:modified>
</cp:coreProperties>
</file>