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368" windowHeight="9072"/>
  </bookViews>
  <sheets>
    <sheet name="Sheet2" sheetId="2" r:id="rId1"/>
    <sheet name="Report Card" sheetId="3" r:id="rId2"/>
  </sheets>
  <calcPr calcId="162913"/>
  <extLst>
    <ext uri="GoogleSheetsCustomDataVersion1">
      <go:sheetsCustomData xmlns:go="http://customooxmlschemas.google.com/" r:id="rId6" roundtripDataSignature="AMtx7mj6HoY3Znwx/D4BIgOIqa4825cIpw=="/>
    </ext>
  </extLst>
</workbook>
</file>

<file path=xl/calcChain.xml><?xml version="1.0" encoding="utf-8"?>
<calcChain xmlns="http://schemas.openxmlformats.org/spreadsheetml/2006/main">
  <c r="E11" i="3" l="1"/>
  <c r="E10" i="3"/>
  <c r="K24" i="3" l="1"/>
  <c r="H18" i="3"/>
  <c r="I18" i="3" s="1"/>
  <c r="H19" i="3"/>
  <c r="I19" i="3" s="1"/>
  <c r="H20" i="3"/>
  <c r="I20" i="3" s="1"/>
  <c r="H21" i="3"/>
  <c r="I21" i="3" s="1"/>
  <c r="H22" i="3"/>
  <c r="I22" i="3" s="1"/>
  <c r="H17" i="3"/>
  <c r="H16" i="3"/>
  <c r="J16" i="3" s="1"/>
  <c r="E12" i="3"/>
  <c r="E13" i="3"/>
  <c r="I16" i="3" l="1"/>
  <c r="J20" i="3"/>
  <c r="J19" i="3"/>
  <c r="J18" i="3"/>
  <c r="J22" i="3"/>
  <c r="K25" i="3"/>
  <c r="K26" i="3" s="1"/>
  <c r="F25" i="3" s="1"/>
  <c r="J21" i="3"/>
  <c r="I17" i="3"/>
  <c r="J17" i="3"/>
  <c r="F24" i="3" l="1"/>
</calcChain>
</file>

<file path=xl/sharedStrings.xml><?xml version="1.0" encoding="utf-8"?>
<sst xmlns="http://schemas.openxmlformats.org/spreadsheetml/2006/main" count="147" uniqueCount="101">
  <si>
    <t>Roll no</t>
  </si>
  <si>
    <t>Class</t>
  </si>
  <si>
    <t>Student Name</t>
  </si>
  <si>
    <t>Father Name</t>
  </si>
  <si>
    <t>D.O.B</t>
  </si>
  <si>
    <t>English</t>
  </si>
  <si>
    <t>Hindi</t>
  </si>
  <si>
    <t>Math</t>
  </si>
  <si>
    <t>Science</t>
  </si>
  <si>
    <t>SST</t>
  </si>
  <si>
    <t>Computer</t>
  </si>
  <si>
    <t>Agriculchare</t>
  </si>
  <si>
    <t>Total Marks</t>
  </si>
  <si>
    <t>Pass Marks</t>
  </si>
  <si>
    <t>5th</t>
  </si>
  <si>
    <t>Aditya</t>
  </si>
  <si>
    <t>Debjyoti Roy</t>
  </si>
  <si>
    <t>Alok</t>
  </si>
  <si>
    <t>Kaustav Saha</t>
  </si>
  <si>
    <t>Aman</t>
  </si>
  <si>
    <t>Debobrata Podder</t>
  </si>
  <si>
    <t>Anchal</t>
  </si>
  <si>
    <t>Anurag Mark Topno</t>
  </si>
  <si>
    <t>Ankit</t>
  </si>
  <si>
    <t>Tarun Minz</t>
  </si>
  <si>
    <t>Anmol</t>
  </si>
  <si>
    <t>Praveen Rao Rokkam</t>
  </si>
  <si>
    <t>Dhirand</t>
  </si>
  <si>
    <t>Arindam Sharma</t>
  </si>
  <si>
    <t>Gopal</t>
  </si>
  <si>
    <t>Kaustubh Tripathi</t>
  </si>
  <si>
    <t>Harsh</t>
  </si>
  <si>
    <t>Nakul Gupta</t>
  </si>
  <si>
    <t>Himanshu</t>
  </si>
  <si>
    <t>Gaurav Kumar</t>
  </si>
  <si>
    <t>Ismita</t>
  </si>
  <si>
    <t>Abhiram Kasina</t>
  </si>
  <si>
    <t>Joyti</t>
  </si>
  <si>
    <t>Biplab Sinha</t>
  </si>
  <si>
    <t>Kajal</t>
  </si>
  <si>
    <t>M Jagan Mohan</t>
  </si>
  <si>
    <t>Khushi</t>
  </si>
  <si>
    <t>Asit Parija</t>
  </si>
  <si>
    <t>Muskan</t>
  </si>
  <si>
    <t>Shenoy Naresh Keshav</t>
  </si>
  <si>
    <t>Nandani</t>
  </si>
  <si>
    <t>Amit Kumar Suthar</t>
  </si>
  <si>
    <t>Nikhal</t>
  </si>
  <si>
    <t>Amar Singh Patel</t>
  </si>
  <si>
    <t>Nitin</t>
  </si>
  <si>
    <t>Rahul Jaimini</t>
  </si>
  <si>
    <t>Neha</t>
  </si>
  <si>
    <t>Rohit Rajgarhia</t>
  </si>
  <si>
    <t>Omkar</t>
  </si>
  <si>
    <t>Akshit Sharma</t>
  </si>
  <si>
    <t>Piyush</t>
  </si>
  <si>
    <t>Divya Kumar Kala</t>
  </si>
  <si>
    <t>Priya</t>
  </si>
  <si>
    <t>Sri Harshad</t>
  </si>
  <si>
    <t>Priyanka</t>
  </si>
  <si>
    <t>Micky Mrinal Minz</t>
  </si>
  <si>
    <t>Sagar</t>
  </si>
  <si>
    <t>Nishant Mundu</t>
  </si>
  <si>
    <t>Simranpreet</t>
  </si>
  <si>
    <t>Vinu Rajashekhar</t>
  </si>
  <si>
    <t>Sangeeta</t>
  </si>
  <si>
    <t>Mainack Mondal</t>
  </si>
  <si>
    <t>Sachin</t>
  </si>
  <si>
    <t>Debabrata Dey</t>
  </si>
  <si>
    <t>Suraj</t>
  </si>
  <si>
    <t>Vivekananda Bhat K</t>
  </si>
  <si>
    <t>Shivani</t>
  </si>
  <si>
    <t>E S F Najumudheen</t>
  </si>
  <si>
    <t>Sumit</t>
  </si>
  <si>
    <t>Praveen Sonare</t>
  </si>
  <si>
    <t>Satish</t>
  </si>
  <si>
    <t>Ravi Rattan Boipai</t>
  </si>
  <si>
    <t>Vishal</t>
  </si>
  <si>
    <t>Anindya Bhowmik</t>
  </si>
  <si>
    <t>Vanshika</t>
  </si>
  <si>
    <t>Bishal Lama</t>
  </si>
  <si>
    <t>:</t>
  </si>
  <si>
    <t>Obtained Marks</t>
  </si>
  <si>
    <t>Session</t>
  </si>
  <si>
    <t>22-23</t>
  </si>
  <si>
    <t>ROLL NO.</t>
  </si>
  <si>
    <t>CLASS</t>
  </si>
  <si>
    <t>STUDENT NAME</t>
  </si>
  <si>
    <t>FATHER'S NAME</t>
  </si>
  <si>
    <t>DOB</t>
  </si>
  <si>
    <t>Subjects</t>
  </si>
  <si>
    <t>Passing Marks</t>
  </si>
  <si>
    <t xml:space="preserve">Percentage </t>
  </si>
  <si>
    <t>Pass/Fail</t>
  </si>
  <si>
    <t>Percentage</t>
  </si>
  <si>
    <t xml:space="preserve">Final Result : </t>
  </si>
  <si>
    <t>Grade D</t>
  </si>
  <si>
    <t>Grade C</t>
  </si>
  <si>
    <t>Grade B</t>
  </si>
  <si>
    <t>Grade A</t>
  </si>
  <si>
    <t>Grade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</si>
</sst>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9" tint="0.79998168889431442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14" fontId="0" fillId="3" borderId="0" xfId="0" applyNumberFormat="1" applyFont="1" applyFill="1" applyAlignment="1"/>
    <xf numFmtId="0" fontId="3" fillId="3" borderId="2" xfId="0" applyFont="1" applyFill="1" applyBorder="1" applyAlignment="1"/>
    <xf numFmtId="14" fontId="0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3" fillId="3" borderId="2" xfId="1" applyFont="1" applyFill="1" applyBorder="1" applyAlignment="1"/>
    <xf numFmtId="0" fontId="0" fillId="4" borderId="0" xfId="0" applyFont="1" applyFill="1" applyAlignment="1"/>
    <xf numFmtId="0" fontId="8" fillId="4" borderId="0" xfId="0" applyFont="1" applyFill="1" applyAlignment="1"/>
    <xf numFmtId="9" fontId="8" fillId="4" borderId="0" xfId="0" applyNumberFormat="1" applyFont="1" applyFill="1" applyAlignment="1"/>
    <xf numFmtId="0" fontId="5" fillId="3" borderId="0" xfId="0" applyFont="1" applyFill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13</xdr:col>
      <xdr:colOff>15240</xdr:colOff>
      <xdr:row>27</xdr:row>
      <xdr:rowOff>76200</xdr:rowOff>
    </xdr:to>
    <xdr:sp macro="" textlink="">
      <xdr:nvSpPr>
        <xdr:cNvPr id="2" name="Frame 1"/>
        <xdr:cNvSpPr/>
      </xdr:nvSpPr>
      <xdr:spPr>
        <a:xfrm>
          <a:off x="91440" y="198120"/>
          <a:ext cx="9509760" cy="5204460"/>
        </a:xfrm>
        <a:prstGeom prst="frame">
          <a:avLst>
            <a:gd name="adj1" fmla="val 1266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655320</xdr:colOff>
      <xdr:row>1</xdr:row>
      <xdr:rowOff>106680</xdr:rowOff>
    </xdr:from>
    <xdr:to>
      <xdr:col>9</xdr:col>
      <xdr:colOff>533400</xdr:colOff>
      <xdr:row>3</xdr:row>
      <xdr:rowOff>91440</xdr:rowOff>
    </xdr:to>
    <xdr:sp macro="" textlink="">
      <xdr:nvSpPr>
        <xdr:cNvPr id="3" name="TextBox 2"/>
        <xdr:cNvSpPr txBox="1"/>
      </xdr:nvSpPr>
      <xdr:spPr>
        <a:xfrm>
          <a:off x="3444240" y="297180"/>
          <a:ext cx="36652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UDAYA PUBLIC SCHOOL</a:t>
          </a:r>
        </a:p>
      </xdr:txBody>
    </xdr:sp>
    <xdr:clientData/>
  </xdr:twoCellAnchor>
  <xdr:twoCellAnchor>
    <xdr:from>
      <xdr:col>5</xdr:col>
      <xdr:colOff>342900</xdr:colOff>
      <xdr:row>3</xdr:row>
      <xdr:rowOff>38100</xdr:rowOff>
    </xdr:from>
    <xdr:to>
      <xdr:col>9</xdr:col>
      <xdr:colOff>251460</xdr:colOff>
      <xdr:row>4</xdr:row>
      <xdr:rowOff>160020</xdr:rowOff>
    </xdr:to>
    <xdr:sp macro="" textlink="">
      <xdr:nvSpPr>
        <xdr:cNvPr id="4" name="TextBox 3"/>
        <xdr:cNvSpPr txBox="1"/>
      </xdr:nvSpPr>
      <xdr:spPr>
        <a:xfrm>
          <a:off x="3131820" y="609600"/>
          <a:ext cx="36957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rgbClr val="002060"/>
              </a:solidFill>
            </a:rPr>
            <a:t>Jharkhandi Mandir,</a:t>
          </a:r>
          <a:r>
            <a:rPr lang="en-IN" sz="1000" b="1" baseline="0">
              <a:solidFill>
                <a:srgbClr val="002060"/>
              </a:solidFill>
            </a:rPr>
            <a:t> Kunraghat, Gorakhpur, 273008</a:t>
          </a:r>
          <a:r>
            <a:rPr lang="en-IN" sz="1000" b="1">
              <a:solidFill>
                <a:srgbClr val="002060"/>
              </a:solidFill>
            </a:rPr>
            <a:t> </a:t>
          </a:r>
        </a:p>
      </xdr:txBody>
    </xdr:sp>
    <xdr:clientData/>
  </xdr:twoCellAnchor>
  <xdr:twoCellAnchor editAs="oneCell">
    <xdr:from>
      <xdr:col>1</xdr:col>
      <xdr:colOff>76200</xdr:colOff>
      <xdr:row>2</xdr:row>
      <xdr:rowOff>16079</xdr:rowOff>
    </xdr:from>
    <xdr:to>
      <xdr:col>2</xdr:col>
      <xdr:colOff>91440</xdr:colOff>
      <xdr:row>4</xdr:row>
      <xdr:rowOff>7621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397079"/>
          <a:ext cx="403860" cy="372542"/>
        </a:xfrm>
        <a:prstGeom prst="rect">
          <a:avLst/>
        </a:prstGeom>
      </xdr:spPr>
    </xdr:pic>
    <xdr:clientData/>
  </xdr:twoCellAnchor>
  <xdr:oneCellAnchor>
    <xdr:from>
      <xdr:col>2</xdr:col>
      <xdr:colOff>99060</xdr:colOff>
      <xdr:row>3</xdr:row>
      <xdr:rowOff>91440</xdr:rowOff>
    </xdr:from>
    <xdr:ext cx="184731" cy="264560"/>
    <xdr:sp macro="" textlink="">
      <xdr:nvSpPr>
        <xdr:cNvPr id="6" name="TextBox 5"/>
        <xdr:cNvSpPr txBox="1"/>
      </xdr:nvSpPr>
      <xdr:spPr>
        <a:xfrm>
          <a:off x="1287780" y="662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457200</xdr:colOff>
      <xdr:row>2</xdr:row>
      <xdr:rowOff>99060</xdr:rowOff>
    </xdr:from>
    <xdr:to>
      <xdr:col>3</xdr:col>
      <xdr:colOff>175260</xdr:colOff>
      <xdr:row>3</xdr:row>
      <xdr:rowOff>167640</xdr:rowOff>
    </xdr:to>
    <xdr:sp macro="" textlink="">
      <xdr:nvSpPr>
        <xdr:cNvPr id="7" name="TextBox 6"/>
        <xdr:cNvSpPr txBox="1"/>
      </xdr:nvSpPr>
      <xdr:spPr>
        <a:xfrm>
          <a:off x="1051560" y="480060"/>
          <a:ext cx="9067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0551224461</a:t>
          </a:r>
        </a:p>
      </xdr:txBody>
    </xdr:sp>
    <xdr:clientData/>
  </xdr:twoCellAnchor>
  <xdr:twoCellAnchor>
    <xdr:from>
      <xdr:col>5</xdr:col>
      <xdr:colOff>99060</xdr:colOff>
      <xdr:row>4</xdr:row>
      <xdr:rowOff>60960</xdr:rowOff>
    </xdr:from>
    <xdr:to>
      <xdr:col>8</xdr:col>
      <xdr:colOff>845820</xdr:colOff>
      <xdr:row>6</xdr:row>
      <xdr:rowOff>167640</xdr:rowOff>
    </xdr:to>
    <xdr:sp macro="" textlink="">
      <xdr:nvSpPr>
        <xdr:cNvPr id="8" name="TextBox 7"/>
        <xdr:cNvSpPr txBox="1"/>
      </xdr:nvSpPr>
      <xdr:spPr>
        <a:xfrm>
          <a:off x="2887980" y="822960"/>
          <a:ext cx="367284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u="sng"/>
            <a:t>REPORT CARD</a:t>
          </a:r>
        </a:p>
      </xdr:txBody>
    </xdr:sp>
    <xdr:clientData/>
  </xdr:twoCellAnchor>
  <xdr:oneCellAnchor>
    <xdr:from>
      <xdr:col>11</xdr:col>
      <xdr:colOff>45720</xdr:colOff>
      <xdr:row>25</xdr:row>
      <xdr:rowOff>167639</xdr:rowOff>
    </xdr:from>
    <xdr:ext cx="1042363" cy="213361"/>
    <xdr:sp macro="" textlink="">
      <xdr:nvSpPr>
        <xdr:cNvPr id="9" name="TextBox 8"/>
        <xdr:cNvSpPr txBox="1"/>
      </xdr:nvSpPr>
      <xdr:spPr>
        <a:xfrm>
          <a:off x="8442960" y="5097779"/>
          <a:ext cx="1042363" cy="213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200" b="1"/>
            <a:t>Principle</a:t>
          </a:r>
        </a:p>
      </xdr:txBody>
    </xdr:sp>
    <xdr:clientData/>
  </xdr:oneCellAnchor>
  <xdr:oneCellAnchor>
    <xdr:from>
      <xdr:col>4</xdr:col>
      <xdr:colOff>739140</xdr:colOff>
      <xdr:row>7</xdr:row>
      <xdr:rowOff>83820</xdr:rowOff>
    </xdr:from>
    <xdr:ext cx="184731" cy="264560"/>
    <xdr:sp macro="" textlink="">
      <xdr:nvSpPr>
        <xdr:cNvPr id="10" name="TextBox 9"/>
        <xdr:cNvSpPr txBox="1"/>
      </xdr:nvSpPr>
      <xdr:spPr>
        <a:xfrm>
          <a:off x="2590800" y="14173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167640</xdr:colOff>
      <xdr:row>25</xdr:row>
      <xdr:rowOff>129540</xdr:rowOff>
    </xdr:from>
    <xdr:to>
      <xdr:col>2</xdr:col>
      <xdr:colOff>1112520</xdr:colOff>
      <xdr:row>26</xdr:row>
      <xdr:rowOff>190500</xdr:rowOff>
    </xdr:to>
    <xdr:sp macro="" textlink="">
      <xdr:nvSpPr>
        <xdr:cNvPr id="11" name="TextBox 10"/>
        <xdr:cNvSpPr txBox="1"/>
      </xdr:nvSpPr>
      <xdr:spPr>
        <a:xfrm>
          <a:off x="259080" y="5059680"/>
          <a:ext cx="1333500" cy="2590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b="1"/>
            <a:t>Controller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A4" sqref="A4"/>
    </sheetView>
  </sheetViews>
  <sheetFormatPr defaultColWidth="14.44140625" defaultRowHeight="15" customHeight="1" x14ac:dyDescent="0.3"/>
  <cols>
    <col min="1" max="1" width="8.5546875" customWidth="1"/>
    <col min="2" max="2" width="17" customWidth="1"/>
    <col min="3" max="3" width="22.88671875" customWidth="1"/>
    <col min="4" max="4" width="21.5546875" customWidth="1"/>
    <col min="5" max="5" width="20.109375" customWidth="1"/>
    <col min="6" max="6" width="10.6640625" customWidth="1"/>
    <col min="7" max="10" width="8.6640625" customWidth="1"/>
    <col min="11" max="11" width="10.6640625" customWidth="1"/>
    <col min="12" max="12" width="13.109375" customWidth="1"/>
    <col min="13" max="13" width="11.44140625" customWidth="1"/>
    <col min="14" max="14" width="13.88671875" customWidth="1"/>
    <col min="15" max="15" width="14.33203125" customWidth="1"/>
    <col min="16" max="17" width="8.6640625" customWidth="1"/>
    <col min="18" max="18" width="10.44140625" customWidth="1"/>
    <col min="19" max="19" width="12.88671875" customWidth="1"/>
    <col min="20" max="26" width="8.6640625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/>
      <c r="N1" s="2"/>
      <c r="O1" s="2"/>
      <c r="P1" s="4"/>
      <c r="Q1" s="4"/>
      <c r="R1" s="4"/>
      <c r="S1" s="5"/>
    </row>
    <row r="2" spans="1:19" ht="14.4" x14ac:dyDescent="0.3">
      <c r="A2" s="1"/>
      <c r="B2" s="1"/>
      <c r="C2" s="1"/>
      <c r="D2" s="1"/>
      <c r="E2" s="6" t="s">
        <v>12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50</v>
      </c>
      <c r="L2" s="2">
        <v>50</v>
      </c>
      <c r="M2" s="2"/>
      <c r="N2" s="2"/>
      <c r="O2" s="2"/>
      <c r="P2" s="4"/>
      <c r="Q2" s="4"/>
      <c r="R2" s="4"/>
      <c r="S2" s="5"/>
    </row>
    <row r="3" spans="1:19" ht="14.4" x14ac:dyDescent="0.3">
      <c r="A3" s="1"/>
      <c r="B3" s="1"/>
      <c r="C3" s="1"/>
      <c r="D3" s="1"/>
      <c r="E3" s="6" t="s">
        <v>13</v>
      </c>
      <c r="F3" s="2">
        <v>33</v>
      </c>
      <c r="G3" s="2">
        <v>33</v>
      </c>
      <c r="H3" s="2">
        <v>33</v>
      </c>
      <c r="I3" s="2">
        <v>33</v>
      </c>
      <c r="J3" s="2">
        <v>33</v>
      </c>
      <c r="K3" s="2">
        <v>17</v>
      </c>
      <c r="L3" s="2">
        <v>17</v>
      </c>
      <c r="M3" s="2"/>
      <c r="N3" s="2"/>
      <c r="O3" s="2"/>
      <c r="P3" s="4"/>
      <c r="Q3" s="4"/>
      <c r="R3" s="4"/>
      <c r="S3" s="5"/>
    </row>
    <row r="4" spans="1:19" ht="17.399999999999999" customHeight="1" x14ac:dyDescent="0.3">
      <c r="A4" s="4">
        <v>1</v>
      </c>
      <c r="B4" s="4" t="s">
        <v>14</v>
      </c>
      <c r="C4" t="s">
        <v>15</v>
      </c>
      <c r="D4" t="s">
        <v>16</v>
      </c>
      <c r="E4" s="7">
        <v>39197</v>
      </c>
      <c r="F4" s="4">
        <v>28</v>
      </c>
      <c r="G4" s="4">
        <v>88</v>
      </c>
      <c r="H4" s="4">
        <v>64</v>
      </c>
      <c r="I4" s="4">
        <v>27</v>
      </c>
      <c r="J4" s="4">
        <v>68</v>
      </c>
      <c r="K4" s="4">
        <v>36</v>
      </c>
      <c r="L4" s="4">
        <v>16</v>
      </c>
      <c r="M4" s="8"/>
      <c r="N4" s="8"/>
      <c r="O4" s="8"/>
      <c r="P4" s="8"/>
      <c r="Q4" s="8"/>
      <c r="R4" s="8"/>
      <c r="S4" s="8"/>
    </row>
    <row r="5" spans="1:19" ht="14.4" x14ac:dyDescent="0.3">
      <c r="A5" s="4">
        <v>2</v>
      </c>
      <c r="B5" s="4" t="s">
        <v>14</v>
      </c>
      <c r="C5" t="s">
        <v>17</v>
      </c>
      <c r="D5" t="s">
        <v>18</v>
      </c>
      <c r="E5" s="7">
        <v>39810</v>
      </c>
      <c r="F5" s="4">
        <v>78</v>
      </c>
      <c r="G5" s="4">
        <v>73</v>
      </c>
      <c r="H5" s="4">
        <v>84</v>
      </c>
      <c r="I5" s="4">
        <v>59</v>
      </c>
      <c r="J5" s="4">
        <v>68</v>
      </c>
      <c r="K5" s="4">
        <v>45</v>
      </c>
      <c r="L5" s="4">
        <v>29</v>
      </c>
      <c r="M5" s="8"/>
      <c r="N5" s="8"/>
      <c r="O5" s="8"/>
      <c r="P5" s="8"/>
      <c r="Q5" s="8"/>
      <c r="R5" s="8"/>
      <c r="S5" s="8"/>
    </row>
    <row r="6" spans="1:19" ht="14.4" x14ac:dyDescent="0.3">
      <c r="A6" s="4">
        <v>3</v>
      </c>
      <c r="B6" s="4" t="s">
        <v>14</v>
      </c>
      <c r="C6" t="s">
        <v>19</v>
      </c>
      <c r="D6" t="s">
        <v>20</v>
      </c>
      <c r="E6" s="7">
        <v>39393</v>
      </c>
      <c r="F6" s="4">
        <v>90</v>
      </c>
      <c r="G6" s="4">
        <v>84</v>
      </c>
      <c r="H6" s="4">
        <v>85</v>
      </c>
      <c r="I6" s="4">
        <v>62</v>
      </c>
      <c r="J6" s="4">
        <v>91</v>
      </c>
      <c r="K6" s="4">
        <v>43</v>
      </c>
      <c r="L6" s="4">
        <v>46</v>
      </c>
      <c r="M6" s="8"/>
      <c r="N6" s="8"/>
      <c r="O6" s="8"/>
      <c r="P6" s="8"/>
      <c r="Q6" s="8"/>
      <c r="R6" s="8"/>
      <c r="S6" s="8"/>
    </row>
    <row r="7" spans="1:19" ht="14.4" x14ac:dyDescent="0.3">
      <c r="A7" s="4">
        <v>4</v>
      </c>
      <c r="B7" s="4" t="s">
        <v>14</v>
      </c>
      <c r="C7" t="s">
        <v>21</v>
      </c>
      <c r="D7" t="s">
        <v>22</v>
      </c>
      <c r="E7" s="7">
        <v>39411</v>
      </c>
      <c r="F7" s="4">
        <v>85</v>
      </c>
      <c r="G7" s="4">
        <v>88</v>
      </c>
      <c r="H7" s="4">
        <v>88</v>
      </c>
      <c r="I7" s="4">
        <v>61</v>
      </c>
      <c r="J7" s="4">
        <v>94</v>
      </c>
      <c r="K7" s="4">
        <v>39</v>
      </c>
      <c r="L7" s="4">
        <v>35</v>
      </c>
      <c r="M7" s="8"/>
      <c r="N7" s="8"/>
      <c r="O7" s="8"/>
      <c r="P7" s="8"/>
      <c r="Q7" s="8"/>
      <c r="R7" s="8"/>
      <c r="S7" s="8"/>
    </row>
    <row r="8" spans="1:19" ht="14.4" x14ac:dyDescent="0.3">
      <c r="A8" s="4">
        <v>5</v>
      </c>
      <c r="B8" s="4" t="s">
        <v>14</v>
      </c>
      <c r="C8" t="s">
        <v>23</v>
      </c>
      <c r="D8" t="s">
        <v>24</v>
      </c>
      <c r="E8" s="7">
        <v>39640</v>
      </c>
      <c r="F8" s="4">
        <v>95</v>
      </c>
      <c r="G8" s="4">
        <v>65</v>
      </c>
      <c r="H8" s="4">
        <v>92</v>
      </c>
      <c r="I8" s="4">
        <v>91</v>
      </c>
      <c r="J8" s="4">
        <v>76</v>
      </c>
      <c r="K8" s="4">
        <v>38</v>
      </c>
      <c r="L8" s="4">
        <v>32</v>
      </c>
      <c r="M8" s="8"/>
      <c r="N8" s="8"/>
      <c r="O8" s="8"/>
      <c r="P8" s="8"/>
      <c r="Q8" s="8"/>
      <c r="R8" s="8"/>
      <c r="S8" s="8"/>
    </row>
    <row r="9" spans="1:19" ht="14.4" x14ac:dyDescent="0.3">
      <c r="A9" s="4">
        <v>6</v>
      </c>
      <c r="B9" s="4" t="s">
        <v>14</v>
      </c>
      <c r="C9" t="s">
        <v>25</v>
      </c>
      <c r="D9" t="s">
        <v>26</v>
      </c>
      <c r="E9" s="7">
        <v>39271</v>
      </c>
      <c r="F9" s="4">
        <v>72</v>
      </c>
      <c r="G9" s="4">
        <v>54</v>
      </c>
      <c r="H9" s="4">
        <v>96</v>
      </c>
      <c r="I9" s="4">
        <v>50</v>
      </c>
      <c r="J9" s="4">
        <v>99</v>
      </c>
      <c r="K9" s="4">
        <v>50</v>
      </c>
      <c r="L9" s="4">
        <v>49</v>
      </c>
      <c r="M9" s="8"/>
      <c r="N9" s="8"/>
      <c r="O9" s="8"/>
      <c r="P9" s="8"/>
      <c r="Q9" s="8"/>
      <c r="R9" s="8"/>
      <c r="S9" s="8"/>
    </row>
    <row r="10" spans="1:19" ht="14.4" x14ac:dyDescent="0.3">
      <c r="A10" s="4">
        <v>7</v>
      </c>
      <c r="B10" s="4" t="s">
        <v>14</v>
      </c>
      <c r="C10" t="s">
        <v>27</v>
      </c>
      <c r="D10" t="s">
        <v>28</v>
      </c>
      <c r="E10" s="7">
        <v>39356</v>
      </c>
      <c r="F10" s="4">
        <v>22</v>
      </c>
      <c r="G10" s="4">
        <v>43</v>
      </c>
      <c r="H10" s="4">
        <v>58</v>
      </c>
      <c r="I10" s="4">
        <v>26</v>
      </c>
      <c r="J10" s="4">
        <v>60</v>
      </c>
      <c r="K10" s="4">
        <v>40</v>
      </c>
      <c r="L10" s="4">
        <v>43</v>
      </c>
      <c r="M10" s="8"/>
      <c r="N10" s="8"/>
      <c r="O10" s="8"/>
      <c r="P10" s="8"/>
      <c r="Q10" s="8"/>
      <c r="R10" s="8"/>
      <c r="S10" s="8"/>
    </row>
    <row r="11" spans="1:19" ht="14.4" x14ac:dyDescent="0.3">
      <c r="A11" s="4">
        <v>8</v>
      </c>
      <c r="B11" s="4" t="s">
        <v>14</v>
      </c>
      <c r="C11" t="s">
        <v>29</v>
      </c>
      <c r="D11" t="s">
        <v>30</v>
      </c>
      <c r="E11" s="7">
        <v>39736</v>
      </c>
      <c r="F11" s="4">
        <v>18</v>
      </c>
      <c r="G11" s="4">
        <v>75</v>
      </c>
      <c r="H11" s="4">
        <v>56</v>
      </c>
      <c r="I11" s="4">
        <v>33</v>
      </c>
      <c r="J11" s="4">
        <v>48</v>
      </c>
      <c r="K11" s="4">
        <v>37</v>
      </c>
      <c r="L11" s="4">
        <v>38</v>
      </c>
      <c r="M11" s="8"/>
      <c r="N11" s="8"/>
      <c r="O11" s="8"/>
      <c r="P11" s="8"/>
      <c r="Q11" s="8"/>
      <c r="R11" s="8"/>
      <c r="S11" s="8"/>
    </row>
    <row r="12" spans="1:19" ht="14.4" x14ac:dyDescent="0.3">
      <c r="A12" s="4">
        <v>9</v>
      </c>
      <c r="B12" s="4" t="s">
        <v>14</v>
      </c>
      <c r="C12" t="s">
        <v>31</v>
      </c>
      <c r="D12" t="s">
        <v>32</v>
      </c>
      <c r="E12" s="7">
        <v>39105</v>
      </c>
      <c r="F12" s="4">
        <v>56</v>
      </c>
      <c r="G12" s="4">
        <v>96</v>
      </c>
      <c r="H12" s="4">
        <v>38</v>
      </c>
      <c r="I12" s="4">
        <v>47</v>
      </c>
      <c r="J12" s="4">
        <v>77</v>
      </c>
      <c r="K12" s="4">
        <v>48</v>
      </c>
      <c r="L12" s="4">
        <v>23</v>
      </c>
      <c r="M12" s="8"/>
      <c r="N12" s="8"/>
      <c r="O12" s="8"/>
      <c r="P12" s="8"/>
      <c r="Q12" s="8"/>
      <c r="R12" s="8"/>
      <c r="S12" s="8"/>
    </row>
    <row r="13" spans="1:19" ht="14.4" x14ac:dyDescent="0.3">
      <c r="A13" s="4">
        <v>10</v>
      </c>
      <c r="B13" s="4" t="s">
        <v>14</v>
      </c>
      <c r="C13" t="s">
        <v>33</v>
      </c>
      <c r="D13" t="s">
        <v>34</v>
      </c>
      <c r="E13" s="7">
        <v>39501</v>
      </c>
      <c r="F13" s="4">
        <v>71</v>
      </c>
      <c r="G13" s="4">
        <v>81</v>
      </c>
      <c r="H13" s="4">
        <v>95</v>
      </c>
      <c r="I13" s="4">
        <v>37</v>
      </c>
      <c r="J13" s="4">
        <v>64</v>
      </c>
      <c r="K13" s="4">
        <v>49</v>
      </c>
      <c r="L13" s="4">
        <v>33</v>
      </c>
      <c r="M13" s="8"/>
      <c r="N13" s="8"/>
      <c r="O13" s="8"/>
      <c r="P13" s="8"/>
      <c r="Q13" s="8"/>
      <c r="R13" s="8"/>
      <c r="S13" s="8"/>
    </row>
    <row r="14" spans="1:19" ht="14.4" x14ac:dyDescent="0.3">
      <c r="A14" s="4">
        <v>11</v>
      </c>
      <c r="B14" s="4" t="s">
        <v>14</v>
      </c>
      <c r="C14" t="s">
        <v>35</v>
      </c>
      <c r="D14" t="s">
        <v>36</v>
      </c>
      <c r="E14" s="7">
        <v>39724</v>
      </c>
      <c r="F14" s="4">
        <v>64</v>
      </c>
      <c r="G14" s="4">
        <v>10</v>
      </c>
      <c r="H14" s="4">
        <v>86</v>
      </c>
      <c r="I14" s="4">
        <v>33</v>
      </c>
      <c r="J14" s="4">
        <v>94</v>
      </c>
      <c r="K14" s="4">
        <v>34</v>
      </c>
      <c r="L14" s="4">
        <v>35</v>
      </c>
      <c r="M14" s="8"/>
      <c r="N14" s="8"/>
      <c r="O14" s="8"/>
      <c r="P14" s="8"/>
      <c r="Q14" s="8"/>
      <c r="R14" s="8"/>
      <c r="S14" s="8"/>
    </row>
    <row r="15" spans="1:19" ht="14.4" x14ac:dyDescent="0.3">
      <c r="A15" s="4">
        <v>12</v>
      </c>
      <c r="B15" s="4" t="s">
        <v>14</v>
      </c>
      <c r="C15" t="s">
        <v>37</v>
      </c>
      <c r="D15" t="s">
        <v>38</v>
      </c>
      <c r="E15" s="7">
        <v>39621</v>
      </c>
      <c r="F15" s="4">
        <v>84</v>
      </c>
      <c r="G15" s="4">
        <v>29</v>
      </c>
      <c r="H15" s="4">
        <v>70</v>
      </c>
      <c r="I15" s="4">
        <v>40</v>
      </c>
      <c r="J15" s="4">
        <v>66</v>
      </c>
      <c r="K15" s="4">
        <v>27</v>
      </c>
      <c r="L15" s="4">
        <v>25</v>
      </c>
      <c r="M15" s="8"/>
      <c r="N15" s="8"/>
      <c r="O15" s="8"/>
      <c r="P15" s="8"/>
      <c r="Q15" s="8"/>
      <c r="R15" s="8"/>
      <c r="S15" s="8"/>
    </row>
    <row r="16" spans="1:19" ht="14.4" x14ac:dyDescent="0.3">
      <c r="A16" s="4">
        <v>13</v>
      </c>
      <c r="B16" s="4" t="s">
        <v>14</v>
      </c>
      <c r="C16" t="s">
        <v>39</v>
      </c>
      <c r="D16" t="s">
        <v>40</v>
      </c>
      <c r="E16" s="7">
        <v>39227</v>
      </c>
      <c r="F16" s="4">
        <v>58</v>
      </c>
      <c r="G16" s="4">
        <v>43</v>
      </c>
      <c r="H16" s="4">
        <v>64</v>
      </c>
      <c r="I16" s="4">
        <v>85</v>
      </c>
      <c r="J16" s="4">
        <v>59</v>
      </c>
      <c r="K16" s="4">
        <v>24</v>
      </c>
      <c r="L16" s="4">
        <v>28</v>
      </c>
      <c r="M16" s="8"/>
      <c r="N16" s="8"/>
      <c r="O16" s="8"/>
      <c r="P16" s="8"/>
      <c r="Q16" s="8"/>
      <c r="R16" s="8"/>
      <c r="S16" s="8"/>
    </row>
    <row r="17" spans="1:19" ht="14.4" x14ac:dyDescent="0.3">
      <c r="A17" s="4">
        <v>14</v>
      </c>
      <c r="B17" s="4" t="s">
        <v>14</v>
      </c>
      <c r="C17" t="s">
        <v>41</v>
      </c>
      <c r="D17" t="s">
        <v>42</v>
      </c>
      <c r="E17" s="7">
        <v>39754</v>
      </c>
      <c r="F17" s="4">
        <v>65</v>
      </c>
      <c r="G17" s="4">
        <v>63</v>
      </c>
      <c r="H17" s="4">
        <v>48</v>
      </c>
      <c r="I17" s="4">
        <v>24</v>
      </c>
      <c r="J17" s="4">
        <v>20</v>
      </c>
      <c r="K17" s="4">
        <v>26</v>
      </c>
      <c r="L17" s="4">
        <v>17</v>
      </c>
      <c r="M17" s="8"/>
      <c r="N17" s="8"/>
      <c r="O17" s="8"/>
      <c r="P17" s="8"/>
      <c r="Q17" s="8"/>
      <c r="R17" s="8"/>
      <c r="S17" s="8"/>
    </row>
    <row r="18" spans="1:19" ht="14.4" x14ac:dyDescent="0.3">
      <c r="A18" s="4">
        <v>15</v>
      </c>
      <c r="B18" s="4" t="s">
        <v>14</v>
      </c>
      <c r="C18" t="s">
        <v>43</v>
      </c>
      <c r="D18" t="s">
        <v>44</v>
      </c>
      <c r="E18" s="7">
        <v>39763</v>
      </c>
      <c r="F18" s="4">
        <v>25</v>
      </c>
      <c r="G18" s="4">
        <v>50</v>
      </c>
      <c r="H18" s="4">
        <v>57</v>
      </c>
      <c r="I18" s="4">
        <v>69</v>
      </c>
      <c r="J18" s="4">
        <v>34</v>
      </c>
      <c r="K18" s="4">
        <v>17</v>
      </c>
      <c r="L18" s="4">
        <v>20</v>
      </c>
      <c r="M18" s="8"/>
      <c r="N18" s="8"/>
      <c r="O18" s="8"/>
      <c r="P18" s="8"/>
      <c r="Q18" s="8"/>
      <c r="R18" s="8"/>
      <c r="S18" s="8"/>
    </row>
    <row r="19" spans="1:19" ht="14.4" x14ac:dyDescent="0.3">
      <c r="A19" s="4">
        <v>16</v>
      </c>
      <c r="B19" s="4" t="s">
        <v>14</v>
      </c>
      <c r="C19" t="s">
        <v>45</v>
      </c>
      <c r="D19" t="s">
        <v>46</v>
      </c>
      <c r="E19" s="7">
        <v>39300</v>
      </c>
      <c r="F19" s="4">
        <v>14</v>
      </c>
      <c r="G19" s="4">
        <v>84</v>
      </c>
      <c r="H19" s="4">
        <v>50</v>
      </c>
      <c r="I19" s="4">
        <v>75</v>
      </c>
      <c r="J19" s="4">
        <v>84</v>
      </c>
      <c r="K19" s="4">
        <v>14</v>
      </c>
      <c r="L19" s="4">
        <v>45</v>
      </c>
      <c r="M19" s="8"/>
      <c r="N19" s="8"/>
      <c r="O19" s="8"/>
      <c r="P19" s="8"/>
      <c r="Q19" s="8"/>
      <c r="R19" s="8"/>
      <c r="S19" s="8"/>
    </row>
    <row r="20" spans="1:19" ht="14.4" x14ac:dyDescent="0.3">
      <c r="A20" s="4">
        <v>17</v>
      </c>
      <c r="B20" s="4" t="s">
        <v>14</v>
      </c>
      <c r="C20" t="s">
        <v>47</v>
      </c>
      <c r="D20" t="s">
        <v>48</v>
      </c>
      <c r="E20" s="7">
        <v>39265</v>
      </c>
      <c r="F20" s="4">
        <v>87</v>
      </c>
      <c r="G20" s="4">
        <v>30</v>
      </c>
      <c r="H20" s="4">
        <v>45</v>
      </c>
      <c r="I20" s="4">
        <v>94</v>
      </c>
      <c r="J20" s="4">
        <v>40</v>
      </c>
      <c r="K20" s="4">
        <v>24</v>
      </c>
      <c r="L20" s="4">
        <v>18</v>
      </c>
      <c r="M20" s="8"/>
      <c r="N20" s="8"/>
      <c r="O20" s="8"/>
      <c r="P20" s="8"/>
      <c r="Q20" s="8"/>
      <c r="R20" s="8"/>
      <c r="S20" s="8"/>
    </row>
    <row r="21" spans="1:19" ht="15.75" customHeight="1" x14ac:dyDescent="0.3">
      <c r="A21" s="4">
        <v>18</v>
      </c>
      <c r="B21" s="4" t="s">
        <v>14</v>
      </c>
      <c r="C21" t="s">
        <v>49</v>
      </c>
      <c r="D21" t="s">
        <v>50</v>
      </c>
      <c r="E21" s="7">
        <v>39107</v>
      </c>
      <c r="F21" s="4">
        <v>65</v>
      </c>
      <c r="G21" s="4">
        <v>73</v>
      </c>
      <c r="H21" s="4">
        <v>83</v>
      </c>
      <c r="I21" s="4">
        <v>68</v>
      </c>
      <c r="J21" s="4">
        <v>91</v>
      </c>
      <c r="K21" s="4">
        <v>20</v>
      </c>
      <c r="L21" s="4">
        <v>41</v>
      </c>
      <c r="M21" s="8"/>
      <c r="N21" s="8"/>
      <c r="O21" s="8"/>
      <c r="P21" s="8"/>
      <c r="Q21" s="8"/>
      <c r="R21" s="8"/>
      <c r="S21" s="8"/>
    </row>
    <row r="22" spans="1:19" ht="15.75" customHeight="1" x14ac:dyDescent="0.3">
      <c r="A22" s="4">
        <v>19</v>
      </c>
      <c r="B22" s="4" t="s">
        <v>14</v>
      </c>
      <c r="C22" t="s">
        <v>51</v>
      </c>
      <c r="D22" t="s">
        <v>52</v>
      </c>
      <c r="E22" s="7">
        <v>39658</v>
      </c>
      <c r="F22" s="4">
        <v>36</v>
      </c>
      <c r="G22" s="4">
        <v>58</v>
      </c>
      <c r="H22" s="4">
        <v>3</v>
      </c>
      <c r="I22" s="4">
        <v>49</v>
      </c>
      <c r="J22" s="4">
        <v>12</v>
      </c>
      <c r="K22" s="4">
        <v>49</v>
      </c>
      <c r="L22" s="4">
        <v>13</v>
      </c>
      <c r="M22" s="8"/>
      <c r="N22" s="8"/>
      <c r="O22" s="8"/>
      <c r="P22" s="8"/>
      <c r="Q22" s="8"/>
      <c r="R22" s="8"/>
      <c r="S22" s="8"/>
    </row>
    <row r="23" spans="1:19" ht="15.75" customHeight="1" x14ac:dyDescent="0.3">
      <c r="A23" s="4">
        <v>20</v>
      </c>
      <c r="B23" s="4" t="s">
        <v>14</v>
      </c>
      <c r="C23" t="s">
        <v>53</v>
      </c>
      <c r="D23" t="s">
        <v>54</v>
      </c>
      <c r="E23" s="7">
        <v>39641</v>
      </c>
      <c r="F23" s="4">
        <v>45</v>
      </c>
      <c r="G23" s="4">
        <v>83</v>
      </c>
      <c r="H23" s="4">
        <v>60</v>
      </c>
      <c r="I23" s="4">
        <v>73</v>
      </c>
      <c r="J23" s="4">
        <v>56</v>
      </c>
      <c r="K23" s="4">
        <v>33</v>
      </c>
      <c r="L23" s="4">
        <v>27</v>
      </c>
      <c r="M23" s="8"/>
      <c r="N23" s="8"/>
      <c r="O23" s="8"/>
      <c r="P23" s="8"/>
      <c r="Q23" s="8"/>
      <c r="R23" s="8"/>
      <c r="S23" s="8"/>
    </row>
    <row r="24" spans="1:19" ht="15.75" customHeight="1" x14ac:dyDescent="0.3">
      <c r="A24" s="4">
        <v>21</v>
      </c>
      <c r="B24" s="4" t="s">
        <v>14</v>
      </c>
      <c r="C24" t="s">
        <v>55</v>
      </c>
      <c r="D24" t="s">
        <v>56</v>
      </c>
      <c r="E24" s="7">
        <v>39340</v>
      </c>
      <c r="F24" s="4">
        <v>68</v>
      </c>
      <c r="G24" s="4">
        <v>44</v>
      </c>
      <c r="H24" s="4">
        <v>88</v>
      </c>
      <c r="I24" s="4">
        <v>71</v>
      </c>
      <c r="J24" s="4">
        <v>76</v>
      </c>
      <c r="K24" s="4">
        <v>35</v>
      </c>
      <c r="L24" s="4">
        <v>27</v>
      </c>
      <c r="M24" s="8"/>
      <c r="N24" s="8"/>
      <c r="O24" s="8"/>
      <c r="P24" s="8"/>
      <c r="Q24" s="8"/>
      <c r="R24" s="8"/>
      <c r="S24" s="8"/>
    </row>
    <row r="25" spans="1:19" ht="15.75" customHeight="1" x14ac:dyDescent="0.3">
      <c r="A25" s="4">
        <v>22</v>
      </c>
      <c r="B25" s="4" t="s">
        <v>14</v>
      </c>
      <c r="C25" t="s">
        <v>57</v>
      </c>
      <c r="D25" t="s">
        <v>58</v>
      </c>
      <c r="E25" s="7">
        <v>40073</v>
      </c>
      <c r="F25" s="4">
        <v>58</v>
      </c>
      <c r="G25" s="4">
        <v>69</v>
      </c>
      <c r="H25" s="4">
        <v>70</v>
      </c>
      <c r="I25" s="4">
        <v>82</v>
      </c>
      <c r="J25" s="4">
        <v>85</v>
      </c>
      <c r="K25" s="4">
        <v>39</v>
      </c>
      <c r="L25" s="4">
        <v>43</v>
      </c>
      <c r="M25" s="8"/>
      <c r="N25" s="8"/>
      <c r="O25" s="8"/>
      <c r="P25" s="8"/>
      <c r="Q25" s="8"/>
      <c r="R25" s="8"/>
      <c r="S25" s="8"/>
    </row>
    <row r="26" spans="1:19" ht="15.75" customHeight="1" x14ac:dyDescent="0.3">
      <c r="A26" s="4">
        <v>23</v>
      </c>
      <c r="B26" s="4" t="s">
        <v>14</v>
      </c>
      <c r="C26" t="s">
        <v>59</v>
      </c>
      <c r="D26" t="s">
        <v>60</v>
      </c>
      <c r="E26" s="7">
        <v>39178</v>
      </c>
      <c r="F26" s="4">
        <v>24</v>
      </c>
      <c r="G26" s="4">
        <v>45</v>
      </c>
      <c r="H26" s="4">
        <v>74</v>
      </c>
      <c r="I26" s="4">
        <v>45</v>
      </c>
      <c r="J26" s="4">
        <v>88</v>
      </c>
      <c r="K26" s="4">
        <v>37</v>
      </c>
      <c r="L26" s="4">
        <v>24</v>
      </c>
      <c r="M26" s="8"/>
      <c r="N26" s="8"/>
      <c r="O26" s="8"/>
      <c r="P26" s="8"/>
      <c r="Q26" s="8"/>
      <c r="R26" s="8"/>
      <c r="S26" s="8"/>
    </row>
    <row r="27" spans="1:19" ht="15.75" customHeight="1" x14ac:dyDescent="0.3">
      <c r="A27" s="4">
        <v>24</v>
      </c>
      <c r="B27" s="4" t="s">
        <v>14</v>
      </c>
      <c r="C27" t="s">
        <v>61</v>
      </c>
      <c r="D27" t="s">
        <v>62</v>
      </c>
      <c r="E27" s="7">
        <v>39417</v>
      </c>
      <c r="F27" s="4">
        <v>65</v>
      </c>
      <c r="G27" s="4">
        <v>52</v>
      </c>
      <c r="H27" s="4">
        <v>61</v>
      </c>
      <c r="I27" s="4">
        <v>65</v>
      </c>
      <c r="J27" s="4">
        <v>49</v>
      </c>
      <c r="K27" s="4">
        <v>45</v>
      </c>
      <c r="L27" s="4">
        <v>46</v>
      </c>
      <c r="M27" s="8"/>
      <c r="N27" s="8"/>
      <c r="O27" s="8"/>
      <c r="P27" s="8"/>
      <c r="Q27" s="8"/>
      <c r="R27" s="8"/>
      <c r="S27" s="8"/>
    </row>
    <row r="28" spans="1:19" ht="15.75" customHeight="1" x14ac:dyDescent="0.3">
      <c r="A28" s="4">
        <v>25</v>
      </c>
      <c r="B28" s="4" t="s">
        <v>14</v>
      </c>
      <c r="C28" t="s">
        <v>63</v>
      </c>
      <c r="D28" t="s">
        <v>64</v>
      </c>
      <c r="E28" s="7">
        <v>39418</v>
      </c>
      <c r="F28" s="4">
        <v>88</v>
      </c>
      <c r="G28" s="4">
        <v>46</v>
      </c>
      <c r="H28" s="4">
        <v>95</v>
      </c>
      <c r="I28" s="4">
        <v>42</v>
      </c>
      <c r="J28" s="4">
        <v>74</v>
      </c>
      <c r="K28" s="4">
        <v>29</v>
      </c>
      <c r="L28" s="4">
        <v>44</v>
      </c>
      <c r="M28" s="8"/>
      <c r="N28" s="8"/>
      <c r="O28" s="8"/>
      <c r="P28" s="8"/>
      <c r="Q28" s="8"/>
      <c r="R28" s="8"/>
      <c r="S28" s="8"/>
    </row>
    <row r="29" spans="1:19" ht="15.75" customHeight="1" x14ac:dyDescent="0.3">
      <c r="A29" s="4">
        <v>26</v>
      </c>
      <c r="B29" s="4" t="s">
        <v>14</v>
      </c>
      <c r="C29" t="s">
        <v>65</v>
      </c>
      <c r="D29" t="s">
        <v>66</v>
      </c>
      <c r="E29" s="7">
        <v>39811</v>
      </c>
      <c r="F29" s="4">
        <v>75</v>
      </c>
      <c r="G29" s="4">
        <v>68</v>
      </c>
      <c r="H29" s="4">
        <v>77</v>
      </c>
      <c r="I29" s="4">
        <v>38</v>
      </c>
      <c r="J29" s="4">
        <v>81</v>
      </c>
      <c r="K29" s="4">
        <v>27</v>
      </c>
      <c r="L29" s="4">
        <v>14</v>
      </c>
      <c r="M29" s="8"/>
      <c r="N29" s="8"/>
      <c r="O29" s="8"/>
      <c r="P29" s="8"/>
      <c r="Q29" s="8"/>
      <c r="R29" s="8"/>
      <c r="S29" s="8"/>
    </row>
    <row r="30" spans="1:19" ht="15.75" customHeight="1" x14ac:dyDescent="0.3">
      <c r="A30" s="4">
        <v>27</v>
      </c>
      <c r="B30" s="4" t="s">
        <v>14</v>
      </c>
      <c r="C30" t="s">
        <v>67</v>
      </c>
      <c r="D30" t="s">
        <v>68</v>
      </c>
      <c r="E30" s="7">
        <v>39290</v>
      </c>
      <c r="F30" s="4">
        <v>88</v>
      </c>
      <c r="G30" s="4">
        <v>74</v>
      </c>
      <c r="H30" s="4">
        <v>89</v>
      </c>
      <c r="I30" s="4">
        <v>46</v>
      </c>
      <c r="J30" s="4">
        <v>89</v>
      </c>
      <c r="K30" s="4">
        <v>26</v>
      </c>
      <c r="L30" s="4">
        <v>48</v>
      </c>
      <c r="M30" s="8"/>
      <c r="N30" s="8"/>
      <c r="O30" s="8"/>
      <c r="P30" s="8"/>
      <c r="Q30" s="8"/>
      <c r="R30" s="8"/>
      <c r="S30" s="8"/>
    </row>
    <row r="31" spans="1:19" ht="15.75" customHeight="1" x14ac:dyDescent="0.3">
      <c r="A31" s="4">
        <v>28</v>
      </c>
      <c r="B31" s="4" t="s">
        <v>14</v>
      </c>
      <c r="C31" t="s">
        <v>69</v>
      </c>
      <c r="D31" t="s">
        <v>70</v>
      </c>
      <c r="E31" s="7">
        <v>39292</v>
      </c>
      <c r="F31" s="4">
        <v>84</v>
      </c>
      <c r="G31" s="4">
        <v>54</v>
      </c>
      <c r="H31" s="4">
        <v>96</v>
      </c>
      <c r="I31" s="4">
        <v>27</v>
      </c>
      <c r="J31" s="4">
        <v>93</v>
      </c>
      <c r="K31" s="4">
        <v>56</v>
      </c>
      <c r="L31" s="4">
        <v>29</v>
      </c>
      <c r="M31" s="8"/>
      <c r="N31" s="8"/>
      <c r="O31" s="8"/>
      <c r="P31" s="8"/>
      <c r="Q31" s="8"/>
      <c r="R31" s="8"/>
      <c r="S31" s="8"/>
    </row>
    <row r="32" spans="1:19" ht="15.75" customHeight="1" x14ac:dyDescent="0.3">
      <c r="A32" s="4">
        <v>29</v>
      </c>
      <c r="B32" s="4" t="s">
        <v>14</v>
      </c>
      <c r="C32" t="s">
        <v>71</v>
      </c>
      <c r="D32" t="s">
        <v>72</v>
      </c>
      <c r="E32" s="7">
        <v>39723</v>
      </c>
      <c r="F32" s="4">
        <v>43</v>
      </c>
      <c r="G32" s="4">
        <v>57</v>
      </c>
      <c r="H32" s="4">
        <v>80</v>
      </c>
      <c r="I32" s="4">
        <v>46</v>
      </c>
      <c r="J32" s="4">
        <v>77</v>
      </c>
      <c r="K32" s="4">
        <v>47</v>
      </c>
      <c r="L32" s="4">
        <v>17</v>
      </c>
      <c r="M32" s="8"/>
      <c r="N32" s="8"/>
      <c r="O32" s="8"/>
      <c r="P32" s="8"/>
      <c r="Q32" s="8"/>
      <c r="R32" s="8"/>
      <c r="S32" s="8"/>
    </row>
    <row r="33" spans="1:19" ht="15.75" customHeight="1" x14ac:dyDescent="0.3">
      <c r="A33" s="4">
        <v>30</v>
      </c>
      <c r="B33" s="4" t="s">
        <v>14</v>
      </c>
      <c r="C33" t="s">
        <v>73</v>
      </c>
      <c r="D33" t="s">
        <v>74</v>
      </c>
      <c r="E33" s="7">
        <v>39402</v>
      </c>
      <c r="F33" s="4">
        <v>75</v>
      </c>
      <c r="G33" s="4">
        <v>96</v>
      </c>
      <c r="H33" s="4">
        <v>47</v>
      </c>
      <c r="I33" s="4">
        <v>19</v>
      </c>
      <c r="J33" s="4">
        <v>14</v>
      </c>
      <c r="K33" s="4">
        <v>32</v>
      </c>
      <c r="L33" s="4">
        <v>13</v>
      </c>
      <c r="M33" s="8"/>
      <c r="N33" s="8"/>
      <c r="O33" s="8"/>
      <c r="P33" s="8"/>
      <c r="Q33" s="8"/>
      <c r="R33" s="8"/>
      <c r="S33" s="8"/>
    </row>
    <row r="34" spans="1:19" ht="15.75" customHeight="1" x14ac:dyDescent="0.3">
      <c r="A34" s="4">
        <v>31</v>
      </c>
      <c r="B34" s="4" t="s">
        <v>14</v>
      </c>
      <c r="C34" t="s">
        <v>75</v>
      </c>
      <c r="D34" t="s">
        <v>76</v>
      </c>
      <c r="E34" s="7">
        <v>39393</v>
      </c>
      <c r="F34" s="4">
        <v>50</v>
      </c>
      <c r="G34" s="4">
        <v>54</v>
      </c>
      <c r="H34" s="4">
        <v>65</v>
      </c>
      <c r="I34" s="4">
        <v>48</v>
      </c>
      <c r="J34" s="4">
        <v>30</v>
      </c>
      <c r="K34" s="4">
        <v>24</v>
      </c>
      <c r="L34" s="4">
        <v>23</v>
      </c>
      <c r="M34" s="8"/>
      <c r="N34" s="8"/>
      <c r="O34" s="8"/>
      <c r="P34" s="8"/>
      <c r="Q34" s="8"/>
      <c r="R34" s="8"/>
      <c r="S34" s="8"/>
    </row>
    <row r="35" spans="1:19" ht="15.75" customHeight="1" x14ac:dyDescent="0.3">
      <c r="A35" s="4">
        <v>32</v>
      </c>
      <c r="B35" s="4" t="s">
        <v>14</v>
      </c>
      <c r="C35" t="s">
        <v>77</v>
      </c>
      <c r="D35" t="s">
        <v>78</v>
      </c>
      <c r="E35" s="7">
        <v>39139</v>
      </c>
      <c r="F35" s="4">
        <v>16</v>
      </c>
      <c r="G35" s="4">
        <v>32</v>
      </c>
      <c r="H35" s="4">
        <v>62</v>
      </c>
      <c r="I35" s="4">
        <v>72</v>
      </c>
      <c r="J35" s="4">
        <v>66</v>
      </c>
      <c r="K35" s="4">
        <v>22</v>
      </c>
      <c r="L35" s="4">
        <v>15</v>
      </c>
      <c r="M35" s="8"/>
      <c r="N35" s="8"/>
      <c r="O35" s="8"/>
      <c r="P35" s="8"/>
      <c r="Q35" s="8"/>
      <c r="R35" s="8"/>
      <c r="S35" s="8"/>
    </row>
    <row r="36" spans="1:19" ht="15.75" customHeight="1" x14ac:dyDescent="0.3">
      <c r="A36" s="4">
        <v>33</v>
      </c>
      <c r="B36" s="4" t="s">
        <v>14</v>
      </c>
      <c r="C36" t="s">
        <v>79</v>
      </c>
      <c r="D36" t="s">
        <v>80</v>
      </c>
      <c r="E36" s="7">
        <v>39664</v>
      </c>
      <c r="F36" s="4">
        <v>94</v>
      </c>
      <c r="G36" s="4">
        <v>44</v>
      </c>
      <c r="H36" s="4">
        <v>40</v>
      </c>
      <c r="I36" s="4">
        <v>45</v>
      </c>
      <c r="J36" s="4">
        <v>60</v>
      </c>
      <c r="K36" s="4">
        <v>8</v>
      </c>
      <c r="L36" s="4">
        <v>36</v>
      </c>
      <c r="M36" s="8"/>
      <c r="N36" s="8"/>
      <c r="O36" s="8"/>
      <c r="P36" s="8"/>
      <c r="Q36" s="8"/>
      <c r="R36" s="8"/>
      <c r="S36" s="8"/>
    </row>
    <row r="37" spans="1:19" ht="15.75" customHeight="1" x14ac:dyDescent="0.3"/>
    <row r="38" spans="1:19" ht="15.75" customHeight="1" x14ac:dyDescent="0.3"/>
    <row r="39" spans="1:19" ht="15.75" customHeight="1" x14ac:dyDescent="0.3"/>
    <row r="40" spans="1:19" ht="15.75" customHeight="1" x14ac:dyDescent="0.3"/>
    <row r="41" spans="1:19" ht="15.75" customHeight="1" x14ac:dyDescent="0.3"/>
    <row r="42" spans="1:19" ht="15.75" customHeight="1" x14ac:dyDescent="0.3"/>
    <row r="43" spans="1:19" ht="15.75" customHeight="1" x14ac:dyDescent="0.3"/>
    <row r="44" spans="1:19" ht="15.75" customHeight="1" x14ac:dyDescent="0.3"/>
    <row r="45" spans="1:19" ht="15.75" customHeight="1" x14ac:dyDescent="0.3"/>
    <row r="46" spans="1:19" ht="15.75" customHeight="1" x14ac:dyDescent="0.3"/>
    <row r="47" spans="1:19" ht="15.75" customHeight="1" x14ac:dyDescent="0.3"/>
    <row r="48" spans="1:1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00"/>
  <sheetViews>
    <sheetView showGridLines="0" topLeftCell="B1" zoomScale="90" zoomScaleNormal="90" workbookViewId="0">
      <selection activeCell="I14" sqref="I14"/>
    </sheetView>
  </sheetViews>
  <sheetFormatPr defaultColWidth="14.44140625" defaultRowHeight="15" customHeight="1" x14ac:dyDescent="0.3"/>
  <cols>
    <col min="1" max="1" width="1.33203125" customWidth="1"/>
    <col min="2" max="2" width="5.6640625" customWidth="1"/>
    <col min="3" max="3" width="17" customWidth="1"/>
    <col min="4" max="4" width="3" customWidth="1"/>
    <col min="5" max="5" width="13.6640625" customWidth="1"/>
    <col min="6" max="6" width="10.44140625" customWidth="1"/>
    <col min="7" max="7" width="14.88671875" customWidth="1"/>
    <col min="8" max="8" width="17.33203125" customWidth="1"/>
    <col min="9" max="9" width="12.5546875" customWidth="1"/>
    <col min="10" max="10" width="14.6640625" customWidth="1"/>
    <col min="11" max="11" width="12" customWidth="1"/>
    <col min="12" max="26" width="8.6640625" customWidth="1"/>
  </cols>
  <sheetData>
    <row r="2" spans="2:18" ht="15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8" ht="15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8" ht="15" customHeight="1" x14ac:dyDescent="0.3">
      <c r="B4" s="9"/>
      <c r="C4" s="9"/>
      <c r="D4" s="9"/>
      <c r="E4" s="9"/>
      <c r="F4" s="9"/>
      <c r="G4" s="9"/>
      <c r="H4" s="9"/>
      <c r="I4" s="9"/>
      <c r="J4" s="9"/>
      <c r="K4" s="25" t="s">
        <v>83</v>
      </c>
      <c r="L4" s="11" t="s">
        <v>84</v>
      </c>
      <c r="M4" s="9"/>
    </row>
    <row r="5" spans="2:18" ht="15" customHeight="1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8" ht="15" customHeigh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2:18" ht="15" customHeight="1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8" ht="15" customHeight="1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8" ht="15" customHeight="1" x14ac:dyDescent="0.3">
      <c r="B9" s="9"/>
      <c r="C9" s="12" t="s">
        <v>85</v>
      </c>
      <c r="D9" s="10" t="s">
        <v>81</v>
      </c>
      <c r="E9" s="16">
        <v>2</v>
      </c>
      <c r="F9" s="9"/>
      <c r="G9" s="9"/>
      <c r="H9" s="9"/>
      <c r="I9" s="9"/>
      <c r="J9" s="9"/>
      <c r="K9" s="9"/>
      <c r="L9" s="9"/>
      <c r="M9" s="9"/>
      <c r="O9" s="23"/>
      <c r="P9" s="23"/>
      <c r="Q9" s="22"/>
      <c r="R9" s="22"/>
    </row>
    <row r="10" spans="2:18" ht="15" customHeight="1" x14ac:dyDescent="0.3">
      <c r="B10" s="9"/>
      <c r="C10" s="12" t="s">
        <v>86</v>
      </c>
      <c r="D10" s="10" t="s">
        <v>81</v>
      </c>
      <c r="E10" s="9" t="str">
        <f>VLOOKUP($E$9,Sheet2!$A$4:$L$36,2,0)</f>
        <v>5th</v>
      </c>
      <c r="F10" s="9"/>
      <c r="G10" s="9"/>
      <c r="H10" s="9"/>
      <c r="I10" s="9"/>
      <c r="J10" s="9"/>
      <c r="K10" s="9"/>
      <c r="L10" s="9"/>
      <c r="M10" s="9"/>
      <c r="O10" s="24">
        <v>0</v>
      </c>
      <c r="P10" s="23" t="s">
        <v>96</v>
      </c>
      <c r="Q10" s="22"/>
      <c r="R10" s="22"/>
    </row>
    <row r="11" spans="2:18" ht="15" customHeight="1" x14ac:dyDescent="0.3">
      <c r="B11" s="9"/>
      <c r="C11" s="12" t="s">
        <v>87</v>
      </c>
      <c r="D11" s="10" t="s">
        <v>81</v>
      </c>
      <c r="E11" s="9" t="str">
        <f>VLOOKUP($E$9,Sheet2!$A$4:$L$36,3,0)</f>
        <v>Alok</v>
      </c>
      <c r="F11" s="9"/>
      <c r="G11" s="9"/>
      <c r="H11" s="9"/>
      <c r="I11" s="9"/>
      <c r="J11" s="9"/>
      <c r="K11" s="9"/>
      <c r="L11" s="9"/>
      <c r="M11" s="9"/>
      <c r="O11" s="24">
        <v>0.6</v>
      </c>
      <c r="P11" s="23" t="s">
        <v>97</v>
      </c>
      <c r="Q11" s="22"/>
      <c r="R11" s="22"/>
    </row>
    <row r="12" spans="2:18" ht="15" customHeight="1" x14ac:dyDescent="0.3">
      <c r="B12" s="9"/>
      <c r="C12" s="12" t="s">
        <v>88</v>
      </c>
      <c r="D12" s="10" t="s">
        <v>81</v>
      </c>
      <c r="E12" s="9" t="str">
        <f>VLOOKUP($E$9,Sheet2!$A$4:$L$36,4,0)</f>
        <v>Kaustav Saha</v>
      </c>
      <c r="F12" s="17"/>
      <c r="G12" s="9"/>
      <c r="H12" s="9"/>
      <c r="I12" s="9"/>
      <c r="J12" s="9"/>
      <c r="K12" s="9"/>
      <c r="L12" s="9"/>
      <c r="M12" s="9"/>
      <c r="O12" s="24">
        <v>0.75</v>
      </c>
      <c r="P12" s="23" t="s">
        <v>98</v>
      </c>
      <c r="R12" s="22"/>
    </row>
    <row r="13" spans="2:18" ht="15" customHeight="1" x14ac:dyDescent="0.3">
      <c r="B13" s="9"/>
      <c r="C13" s="12" t="s">
        <v>89</v>
      </c>
      <c r="D13" s="10" t="s">
        <v>81</v>
      </c>
      <c r="E13" s="15">
        <f>VLOOKUP($E$9,Sheet2!$A$4:$L$36,5,0)</f>
        <v>39810</v>
      </c>
      <c r="F13" s="13"/>
      <c r="G13" s="9"/>
      <c r="H13" s="9"/>
      <c r="I13" s="9"/>
      <c r="J13" s="9"/>
      <c r="K13" s="9"/>
      <c r="L13" s="9"/>
      <c r="M13" s="9"/>
      <c r="O13" s="24">
        <v>0.95</v>
      </c>
      <c r="P13" s="23" t="s">
        <v>99</v>
      </c>
      <c r="Q13" s="22"/>
      <c r="R13" s="22"/>
    </row>
    <row r="14" spans="2:18" ht="15" customHeight="1" thickBot="1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O14" s="23"/>
      <c r="P14" s="23"/>
    </row>
    <row r="15" spans="2:18" ht="25.2" customHeight="1" thickBot="1" x14ac:dyDescent="0.35">
      <c r="B15" s="9"/>
      <c r="C15" s="9"/>
      <c r="D15" s="9"/>
      <c r="E15" s="18" t="s">
        <v>90</v>
      </c>
      <c r="F15" s="18" t="s">
        <v>12</v>
      </c>
      <c r="G15" s="18" t="s">
        <v>91</v>
      </c>
      <c r="H15" s="18" t="s">
        <v>82</v>
      </c>
      <c r="I15" s="18" t="s">
        <v>92</v>
      </c>
      <c r="J15" s="18" t="s">
        <v>93</v>
      </c>
      <c r="K15" s="9"/>
      <c r="L15" s="9"/>
      <c r="M15" s="9"/>
      <c r="O15" s="22"/>
      <c r="P15" s="22"/>
    </row>
    <row r="16" spans="2:18" ht="15" customHeight="1" thickBot="1" x14ac:dyDescent="0.35">
      <c r="B16" s="9"/>
      <c r="C16" s="9"/>
      <c r="D16" s="9"/>
      <c r="E16" s="14" t="s">
        <v>5</v>
      </c>
      <c r="F16" s="19">
        <v>100</v>
      </c>
      <c r="G16" s="19">
        <v>33</v>
      </c>
      <c r="H16" s="19">
        <f>VLOOKUP($E$9,Sheet2!$A$4:$L$36,MATCH('Report Card'!E16,Sheet2!$A$1:$L$1,0),0)</f>
        <v>78</v>
      </c>
      <c r="I16" s="20">
        <f>H16/F16</f>
        <v>0.78</v>
      </c>
      <c r="J16" s="19" t="str">
        <f>IF(H16&lt;G16,"Fail","Passed")</f>
        <v>Passed</v>
      </c>
      <c r="K16" s="9"/>
      <c r="L16" s="9"/>
      <c r="M16" s="9"/>
      <c r="O16" s="22"/>
      <c r="P16" s="22"/>
    </row>
    <row r="17" spans="2:13" ht="15" customHeight="1" thickBot="1" x14ac:dyDescent="0.35">
      <c r="B17" s="9"/>
      <c r="C17" s="9"/>
      <c r="D17" s="9"/>
      <c r="E17" s="14" t="s">
        <v>6</v>
      </c>
      <c r="F17" s="19">
        <v>100</v>
      </c>
      <c r="G17" s="19">
        <v>33</v>
      </c>
      <c r="H17" s="19">
        <f>VLOOKUP($E$9,Sheet2!$A$4:$L$36,MATCH('Report Card'!E17,Sheet2!$A$1:$L$1,0),0)</f>
        <v>73</v>
      </c>
      <c r="I17" s="20">
        <f t="shared" ref="I17:I22" si="0">H17/F17</f>
        <v>0.73</v>
      </c>
      <c r="J17" s="19" t="str">
        <f t="shared" ref="J17:J22" si="1">IF(H17&lt;G17,"Fail","Passed")</f>
        <v>Passed</v>
      </c>
      <c r="K17" s="9"/>
      <c r="L17" s="9"/>
      <c r="M17" s="9"/>
    </row>
    <row r="18" spans="2:13" ht="15" customHeight="1" thickBot="1" x14ac:dyDescent="0.35">
      <c r="B18" s="9"/>
      <c r="C18" s="9"/>
      <c r="D18" s="9"/>
      <c r="E18" s="14" t="s">
        <v>7</v>
      </c>
      <c r="F18" s="19">
        <v>100</v>
      </c>
      <c r="G18" s="19">
        <v>33</v>
      </c>
      <c r="H18" s="19">
        <f>VLOOKUP($E$9,Sheet2!$A$4:$L$36,MATCH('Report Card'!E18,Sheet2!$A$1:$L$1,0),0)</f>
        <v>84</v>
      </c>
      <c r="I18" s="20">
        <f t="shared" si="0"/>
        <v>0.84</v>
      </c>
      <c r="J18" s="19" t="str">
        <f t="shared" si="1"/>
        <v>Passed</v>
      </c>
      <c r="K18" s="9"/>
      <c r="L18" s="9"/>
      <c r="M18" s="9"/>
    </row>
    <row r="19" spans="2:13" ht="15" customHeight="1" thickBot="1" x14ac:dyDescent="0.35">
      <c r="B19" s="9"/>
      <c r="C19" s="9"/>
      <c r="D19" s="9"/>
      <c r="E19" s="14" t="s">
        <v>8</v>
      </c>
      <c r="F19" s="19">
        <v>100</v>
      </c>
      <c r="G19" s="19">
        <v>33</v>
      </c>
      <c r="H19" s="19">
        <f>VLOOKUP($E$9,Sheet2!$A$4:$L$36,MATCH('Report Card'!E19,Sheet2!$A$1:$L$1,0),0)</f>
        <v>59</v>
      </c>
      <c r="I19" s="20">
        <f t="shared" si="0"/>
        <v>0.59</v>
      </c>
      <c r="J19" s="19" t="str">
        <f t="shared" si="1"/>
        <v>Passed</v>
      </c>
      <c r="K19" s="9"/>
      <c r="L19" s="9"/>
      <c r="M19" s="9"/>
    </row>
    <row r="20" spans="2:13" ht="15" customHeight="1" thickBot="1" x14ac:dyDescent="0.35">
      <c r="B20" s="9"/>
      <c r="C20" s="9"/>
      <c r="D20" s="9"/>
      <c r="E20" s="14" t="s">
        <v>9</v>
      </c>
      <c r="F20" s="19">
        <v>100</v>
      </c>
      <c r="G20" s="19">
        <v>33</v>
      </c>
      <c r="H20" s="19">
        <f>VLOOKUP($E$9,Sheet2!$A$4:$L$36,MATCH('Report Card'!E20,Sheet2!$A$1:$L$1,0),0)</f>
        <v>68</v>
      </c>
      <c r="I20" s="20">
        <f t="shared" si="0"/>
        <v>0.68</v>
      </c>
      <c r="J20" s="19" t="str">
        <f t="shared" si="1"/>
        <v>Passed</v>
      </c>
      <c r="K20" s="9"/>
      <c r="L20" s="9"/>
      <c r="M20" s="9"/>
    </row>
    <row r="21" spans="2:13" ht="15.75" customHeight="1" thickBot="1" x14ac:dyDescent="0.35">
      <c r="B21" s="9"/>
      <c r="C21" s="9"/>
      <c r="D21" s="9"/>
      <c r="E21" s="14" t="s">
        <v>10</v>
      </c>
      <c r="F21" s="19">
        <v>100</v>
      </c>
      <c r="G21" s="19">
        <v>17</v>
      </c>
      <c r="H21" s="19">
        <f>VLOOKUP($E$9,Sheet2!$A$4:$L$36,MATCH('Report Card'!E21,Sheet2!$A$1:$L$1,0),0)</f>
        <v>45</v>
      </c>
      <c r="I21" s="20">
        <f t="shared" si="0"/>
        <v>0.45</v>
      </c>
      <c r="J21" s="19" t="str">
        <f t="shared" si="1"/>
        <v>Passed</v>
      </c>
      <c r="K21" s="9"/>
      <c r="L21" s="9"/>
      <c r="M21" s="9"/>
    </row>
    <row r="22" spans="2:13" ht="15.75" customHeight="1" thickBot="1" x14ac:dyDescent="0.35">
      <c r="B22" s="9"/>
      <c r="C22" s="9"/>
      <c r="D22" s="9"/>
      <c r="E22" s="14" t="s">
        <v>11</v>
      </c>
      <c r="F22" s="19">
        <v>100</v>
      </c>
      <c r="G22" s="19">
        <v>17</v>
      </c>
      <c r="H22" s="19">
        <f>VLOOKUP($E$9,Sheet2!$A$4:$L$36,MATCH('Report Card'!E22,Sheet2!$A$1:$L$1,0),0)</f>
        <v>29</v>
      </c>
      <c r="I22" s="20">
        <f t="shared" si="0"/>
        <v>0.28999999999999998</v>
      </c>
      <c r="J22" s="19" t="str">
        <f t="shared" si="1"/>
        <v>Passed</v>
      </c>
      <c r="K22" s="9"/>
      <c r="L22" s="9"/>
      <c r="M22" s="9"/>
    </row>
    <row r="23" spans="2:13" ht="15.75" customHeight="1" thickBot="1" x14ac:dyDescent="0.3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13" ht="15.75" customHeight="1" thickBot="1" x14ac:dyDescent="0.35">
      <c r="B24" s="9"/>
      <c r="C24" s="9"/>
      <c r="D24" s="9"/>
      <c r="E24" s="10" t="s">
        <v>95</v>
      </c>
      <c r="F24" s="10" t="str">
        <f>IF(K26&gt;=60%,"Passed","Fail")</f>
        <v>Passed</v>
      </c>
      <c r="G24" s="9"/>
      <c r="H24" s="9"/>
      <c r="I24" s="9"/>
      <c r="J24" s="14" t="s">
        <v>12</v>
      </c>
      <c r="K24" s="14">
        <f>SUM(F16:F22)</f>
        <v>700</v>
      </c>
      <c r="L24" s="9"/>
      <c r="M24" s="9"/>
    </row>
    <row r="25" spans="2:13" ht="15.75" customHeight="1" thickBot="1" x14ac:dyDescent="0.35">
      <c r="B25" s="9"/>
      <c r="C25" s="9"/>
      <c r="D25" s="9"/>
      <c r="E25" s="10" t="s">
        <v>100</v>
      </c>
      <c r="F25" s="10" t="str">
        <f>LOOKUP(K26,O10:O13,P10:P13)</f>
        <v>Grade C</v>
      </c>
      <c r="G25" s="9"/>
      <c r="H25" s="9"/>
      <c r="I25" s="9"/>
      <c r="J25" s="14" t="s">
        <v>82</v>
      </c>
      <c r="K25" s="14">
        <f>SUM(H16:H22)</f>
        <v>436</v>
      </c>
      <c r="L25" s="9"/>
      <c r="M25" s="9"/>
    </row>
    <row r="26" spans="2:13" ht="15.75" customHeight="1" thickBot="1" x14ac:dyDescent="0.35">
      <c r="B26" s="9"/>
      <c r="C26" s="9"/>
      <c r="D26" s="9"/>
      <c r="E26" s="9"/>
      <c r="F26" s="9"/>
      <c r="G26" s="9"/>
      <c r="H26" s="9"/>
      <c r="I26" s="9"/>
      <c r="J26" s="14" t="s">
        <v>94</v>
      </c>
      <c r="K26" s="21">
        <f>K25/K24</f>
        <v>0.62285714285714289</v>
      </c>
      <c r="L26" s="9"/>
      <c r="M26" s="9"/>
    </row>
    <row r="27" spans="2:13" ht="15.75" customHeight="1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13" ht="15.75" customHeight="1" x14ac:dyDescent="0.3"/>
    <row r="29" spans="2:13" ht="15.75" customHeight="1" x14ac:dyDescent="0.3"/>
    <row r="30" spans="2:13" ht="15.75" customHeight="1" x14ac:dyDescent="0.3"/>
    <row r="31" spans="2:13" ht="15.75" customHeight="1" x14ac:dyDescent="0.3"/>
    <row r="32" spans="2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Sheet2!$A$4:$A$36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Report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Tech</dc:creator>
  <cp:lastModifiedBy>Dell</cp:lastModifiedBy>
  <dcterms:created xsi:type="dcterms:W3CDTF">2018-10-13T04:49:50Z</dcterms:created>
  <dcterms:modified xsi:type="dcterms:W3CDTF">2023-06-17T03:47:17Z</dcterms:modified>
</cp:coreProperties>
</file>